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Relationship Type="http://schemas.openxmlformats.org/officeDocument/2006/relationships/image" Target="/xl/media/image367.png" Id="rId367" /><Relationship Type="http://schemas.openxmlformats.org/officeDocument/2006/relationships/image" Target="/xl/media/image368.png" Id="rId368" /><Relationship Type="http://schemas.openxmlformats.org/officeDocument/2006/relationships/image" Target="/xl/media/image369.png" Id="rId369" /><Relationship Type="http://schemas.openxmlformats.org/officeDocument/2006/relationships/image" Target="/xl/media/image370.png" Id="rId370" /><Relationship Type="http://schemas.openxmlformats.org/officeDocument/2006/relationships/image" Target="/xl/media/image371.png" Id="rId371" /><Relationship Type="http://schemas.openxmlformats.org/officeDocument/2006/relationships/image" Target="/xl/media/image372.png" Id="rId372" /><Relationship Type="http://schemas.openxmlformats.org/officeDocument/2006/relationships/image" Target="/xl/media/image373.png" Id="rId373" /><Relationship Type="http://schemas.openxmlformats.org/officeDocument/2006/relationships/image" Target="/xl/media/image374.png" Id="rId374" /><Relationship Type="http://schemas.openxmlformats.org/officeDocument/2006/relationships/image" Target="/xl/media/image375.png" Id="rId375" /><Relationship Type="http://schemas.openxmlformats.org/officeDocument/2006/relationships/image" Target="/xl/media/image376.png" Id="rId376" /><Relationship Type="http://schemas.openxmlformats.org/officeDocument/2006/relationships/image" Target="/xl/media/image377.png" Id="rId377" /><Relationship Type="http://schemas.openxmlformats.org/officeDocument/2006/relationships/image" Target="/xl/media/image378.png" Id="rId378" /><Relationship Type="http://schemas.openxmlformats.org/officeDocument/2006/relationships/image" Target="/xl/media/image379.png" Id="rId379" /><Relationship Type="http://schemas.openxmlformats.org/officeDocument/2006/relationships/image" Target="/xl/media/image380.png" Id="rId380" /><Relationship Type="http://schemas.openxmlformats.org/officeDocument/2006/relationships/image" Target="/xl/media/image381.png" Id="rId381" /><Relationship Type="http://schemas.openxmlformats.org/officeDocument/2006/relationships/image" Target="/xl/media/image382.png" Id="rId382" /><Relationship Type="http://schemas.openxmlformats.org/officeDocument/2006/relationships/image" Target="/xl/media/image383.png" Id="rId383" /><Relationship Type="http://schemas.openxmlformats.org/officeDocument/2006/relationships/image" Target="/xl/media/image384.png" Id="rId384" /><Relationship Type="http://schemas.openxmlformats.org/officeDocument/2006/relationships/image" Target="/xl/media/image385.png" Id="rId385" /><Relationship Type="http://schemas.openxmlformats.org/officeDocument/2006/relationships/image" Target="/xl/media/image386.png" Id="rId386" /><Relationship Type="http://schemas.openxmlformats.org/officeDocument/2006/relationships/image" Target="/xl/media/image387.png" Id="rId387" /><Relationship Type="http://schemas.openxmlformats.org/officeDocument/2006/relationships/image" Target="/xl/media/image388.png" Id="rId388" /><Relationship Type="http://schemas.openxmlformats.org/officeDocument/2006/relationships/image" Target="/xl/media/image389.png" Id="rId389" /><Relationship Type="http://schemas.openxmlformats.org/officeDocument/2006/relationships/image" Target="/xl/media/image390.png" Id="rId390" /><Relationship Type="http://schemas.openxmlformats.org/officeDocument/2006/relationships/image" Target="/xl/media/image391.png" Id="rId391" /><Relationship Type="http://schemas.openxmlformats.org/officeDocument/2006/relationships/image" Target="/xl/media/image392.png" Id="rId392" /><Relationship Type="http://schemas.openxmlformats.org/officeDocument/2006/relationships/image" Target="/xl/media/image393.png" Id="rId393" /><Relationship Type="http://schemas.openxmlformats.org/officeDocument/2006/relationships/image" Target="/xl/media/image394.png" Id="rId394" /><Relationship Type="http://schemas.openxmlformats.org/officeDocument/2006/relationships/image" Target="/xl/media/image395.png" Id="rId395" /><Relationship Type="http://schemas.openxmlformats.org/officeDocument/2006/relationships/image" Target="/xl/media/image396.png" Id="rId396" /><Relationship Type="http://schemas.openxmlformats.org/officeDocument/2006/relationships/image" Target="/xl/media/image397.png" Id="rId397" /><Relationship Type="http://schemas.openxmlformats.org/officeDocument/2006/relationships/image" Target="/xl/media/image398.png" Id="rId398" /><Relationship Type="http://schemas.openxmlformats.org/officeDocument/2006/relationships/image" Target="/xl/media/image399.png" Id="rId399" /><Relationship Type="http://schemas.openxmlformats.org/officeDocument/2006/relationships/image" Target="/xl/media/image400.png" Id="rId400" /><Relationship Type="http://schemas.openxmlformats.org/officeDocument/2006/relationships/image" Target="/xl/media/image401.png" Id="rId401" /><Relationship Type="http://schemas.openxmlformats.org/officeDocument/2006/relationships/image" Target="/xl/media/image402.png" Id="rId402" /><Relationship Type="http://schemas.openxmlformats.org/officeDocument/2006/relationships/image" Target="/xl/media/image403.png" Id="rId403" /><Relationship Type="http://schemas.openxmlformats.org/officeDocument/2006/relationships/image" Target="/xl/media/image404.png" Id="rId404" /><Relationship Type="http://schemas.openxmlformats.org/officeDocument/2006/relationships/image" Target="/xl/media/image405.png" Id="rId405" /><Relationship Type="http://schemas.openxmlformats.org/officeDocument/2006/relationships/image" Target="/xl/media/image406.png" Id="rId406" /><Relationship Type="http://schemas.openxmlformats.org/officeDocument/2006/relationships/image" Target="/xl/media/image407.png" Id="rId407" /><Relationship Type="http://schemas.openxmlformats.org/officeDocument/2006/relationships/image" Target="/xl/media/image408.png" Id="rId408" /><Relationship Type="http://schemas.openxmlformats.org/officeDocument/2006/relationships/image" Target="/xl/media/image409.png" Id="rId409" /><Relationship Type="http://schemas.openxmlformats.org/officeDocument/2006/relationships/image" Target="/xl/media/image410.png" Id="rId410" /><Relationship Type="http://schemas.openxmlformats.org/officeDocument/2006/relationships/image" Target="/xl/media/image411.png" Id="rId411" /><Relationship Type="http://schemas.openxmlformats.org/officeDocument/2006/relationships/image" Target="/xl/media/image412.png" Id="rId412" /><Relationship Type="http://schemas.openxmlformats.org/officeDocument/2006/relationships/image" Target="/xl/media/image413.png" Id="rId413" /><Relationship Type="http://schemas.openxmlformats.org/officeDocument/2006/relationships/image" Target="/xl/media/image414.png" Id="rId414" /><Relationship Type="http://schemas.openxmlformats.org/officeDocument/2006/relationships/image" Target="/xl/media/image415.png" Id="rId415" /><Relationship Type="http://schemas.openxmlformats.org/officeDocument/2006/relationships/image" Target="/xl/media/image416.png" Id="rId416" /><Relationship Type="http://schemas.openxmlformats.org/officeDocument/2006/relationships/image" Target="/xl/media/image417.png" Id="rId417" /><Relationship Type="http://schemas.openxmlformats.org/officeDocument/2006/relationships/image" Target="/xl/media/image418.png" Id="rId418" /><Relationship Type="http://schemas.openxmlformats.org/officeDocument/2006/relationships/image" Target="/xl/media/image419.png" Id="rId419" /><Relationship Type="http://schemas.openxmlformats.org/officeDocument/2006/relationships/image" Target="/xl/media/image420.png" Id="rId420" /><Relationship Type="http://schemas.openxmlformats.org/officeDocument/2006/relationships/image" Target="/xl/media/image421.png" Id="rId421" /><Relationship Type="http://schemas.openxmlformats.org/officeDocument/2006/relationships/image" Target="/xl/media/image422.png" Id="rId422" /><Relationship Type="http://schemas.openxmlformats.org/officeDocument/2006/relationships/image" Target="/xl/media/image423.png" Id="rId423" /><Relationship Type="http://schemas.openxmlformats.org/officeDocument/2006/relationships/image" Target="/xl/media/image424.png" Id="rId424" /><Relationship Type="http://schemas.openxmlformats.org/officeDocument/2006/relationships/image" Target="/xl/media/image425.png" Id="rId425" /><Relationship Type="http://schemas.openxmlformats.org/officeDocument/2006/relationships/image" Target="/xl/media/image426.png" Id="rId426" /><Relationship Type="http://schemas.openxmlformats.org/officeDocument/2006/relationships/image" Target="/xl/media/image427.png" Id="rId427" /><Relationship Type="http://schemas.openxmlformats.org/officeDocument/2006/relationships/image" Target="/xl/media/image428.png" Id="rId428" /><Relationship Type="http://schemas.openxmlformats.org/officeDocument/2006/relationships/image" Target="/xl/media/image429.png" Id="rId429" /><Relationship Type="http://schemas.openxmlformats.org/officeDocument/2006/relationships/image" Target="/xl/media/image430.png" Id="rId430" /><Relationship Type="http://schemas.openxmlformats.org/officeDocument/2006/relationships/image" Target="/xl/media/image431.png" Id="rId431" /><Relationship Type="http://schemas.openxmlformats.org/officeDocument/2006/relationships/image" Target="/xl/media/image432.png" Id="rId432" /><Relationship Type="http://schemas.openxmlformats.org/officeDocument/2006/relationships/image" Target="/xl/media/image433.png" Id="rId433" /><Relationship Type="http://schemas.openxmlformats.org/officeDocument/2006/relationships/image" Target="/xl/media/image434.png" Id="rId434" /><Relationship Type="http://schemas.openxmlformats.org/officeDocument/2006/relationships/image" Target="/xl/media/image435.png" Id="rId435" /><Relationship Type="http://schemas.openxmlformats.org/officeDocument/2006/relationships/image" Target="/xl/media/image436.png" Id="rId436" /><Relationship Type="http://schemas.openxmlformats.org/officeDocument/2006/relationships/image" Target="/xl/media/image437.png" Id="rId437" /><Relationship Type="http://schemas.openxmlformats.org/officeDocument/2006/relationships/image" Target="/xl/media/image438.png" Id="rId438" /><Relationship Type="http://schemas.openxmlformats.org/officeDocument/2006/relationships/image" Target="/xl/media/image439.png" Id="rId439" /><Relationship Type="http://schemas.openxmlformats.org/officeDocument/2006/relationships/image" Target="/xl/media/image440.png" Id="rId440" /><Relationship Type="http://schemas.openxmlformats.org/officeDocument/2006/relationships/image" Target="/xl/media/image441.png" Id="rId441" /><Relationship Type="http://schemas.openxmlformats.org/officeDocument/2006/relationships/image" Target="/xl/media/image442.png" Id="rId442" /><Relationship Type="http://schemas.openxmlformats.org/officeDocument/2006/relationships/image" Target="/xl/media/image443.png" Id="rId443" /><Relationship Type="http://schemas.openxmlformats.org/officeDocument/2006/relationships/image" Target="/xl/media/image444.png" Id="rId444" /><Relationship Type="http://schemas.openxmlformats.org/officeDocument/2006/relationships/image" Target="/xl/media/image445.png" Id="rId445" /><Relationship Type="http://schemas.openxmlformats.org/officeDocument/2006/relationships/image" Target="/xl/media/image446.png" Id="rId446" /><Relationship Type="http://schemas.openxmlformats.org/officeDocument/2006/relationships/image" Target="/xl/media/image447.png" Id="rId447" /><Relationship Type="http://schemas.openxmlformats.org/officeDocument/2006/relationships/image" Target="/xl/media/image448.png" Id="rId448" /><Relationship Type="http://schemas.openxmlformats.org/officeDocument/2006/relationships/image" Target="/xl/media/image449.png" Id="rId449" /><Relationship Type="http://schemas.openxmlformats.org/officeDocument/2006/relationships/image" Target="/xl/media/image450.png" Id="rId450" /><Relationship Type="http://schemas.openxmlformats.org/officeDocument/2006/relationships/image" Target="/xl/media/image451.png" Id="rId451" /><Relationship Type="http://schemas.openxmlformats.org/officeDocument/2006/relationships/image" Target="/xl/media/image452.png" Id="rId452" /><Relationship Type="http://schemas.openxmlformats.org/officeDocument/2006/relationships/image" Target="/xl/media/image453.png" Id="rId453" /><Relationship Type="http://schemas.openxmlformats.org/officeDocument/2006/relationships/image" Target="/xl/media/image454.png" Id="rId454" /><Relationship Type="http://schemas.openxmlformats.org/officeDocument/2006/relationships/image" Target="/xl/media/image455.png" Id="rId455" /><Relationship Type="http://schemas.openxmlformats.org/officeDocument/2006/relationships/image" Target="/xl/media/image456.png" Id="rId456" /><Relationship Type="http://schemas.openxmlformats.org/officeDocument/2006/relationships/image" Target="/xl/media/image457.png" Id="rId457" /><Relationship Type="http://schemas.openxmlformats.org/officeDocument/2006/relationships/image" Target="/xl/media/image458.png" Id="rId458" /><Relationship Type="http://schemas.openxmlformats.org/officeDocument/2006/relationships/image" Target="/xl/media/image459.png" Id="rId459" /><Relationship Type="http://schemas.openxmlformats.org/officeDocument/2006/relationships/image" Target="/xl/media/image460.png" Id="rId460" /><Relationship Type="http://schemas.openxmlformats.org/officeDocument/2006/relationships/image" Target="/xl/media/image461.png" Id="rId461" /><Relationship Type="http://schemas.openxmlformats.org/officeDocument/2006/relationships/image" Target="/xl/media/image462.png" Id="rId462" /><Relationship Type="http://schemas.openxmlformats.org/officeDocument/2006/relationships/image" Target="/xl/media/image463.png" Id="rId463" /><Relationship Type="http://schemas.openxmlformats.org/officeDocument/2006/relationships/image" Target="/xl/media/image464.png" Id="rId464" /><Relationship Type="http://schemas.openxmlformats.org/officeDocument/2006/relationships/image" Target="/xl/media/image465.png" Id="rId465" /><Relationship Type="http://schemas.openxmlformats.org/officeDocument/2006/relationships/image" Target="/xl/media/image466.png" Id="rId466" /><Relationship Type="http://schemas.openxmlformats.org/officeDocument/2006/relationships/image" Target="/xl/media/image467.png" Id="rId467" /><Relationship Type="http://schemas.openxmlformats.org/officeDocument/2006/relationships/image" Target="/xl/media/image468.png" Id="rId468" /><Relationship Type="http://schemas.openxmlformats.org/officeDocument/2006/relationships/image" Target="/xl/media/image469.png" Id="rId469" /><Relationship Type="http://schemas.openxmlformats.org/officeDocument/2006/relationships/image" Target="/xl/media/image470.png" Id="rId470" /><Relationship Type="http://schemas.openxmlformats.org/officeDocument/2006/relationships/image" Target="/xl/media/image471.png" Id="rId471" /><Relationship Type="http://schemas.openxmlformats.org/officeDocument/2006/relationships/image" Target="/xl/media/image472.png" Id="rId472" /><Relationship Type="http://schemas.openxmlformats.org/officeDocument/2006/relationships/image" Target="/xl/media/image473.png" Id="rId473" /><Relationship Type="http://schemas.openxmlformats.org/officeDocument/2006/relationships/image" Target="/xl/media/image474.png" Id="rId474" /><Relationship Type="http://schemas.openxmlformats.org/officeDocument/2006/relationships/image" Target="/xl/media/image475.png" Id="rId475" /><Relationship Type="http://schemas.openxmlformats.org/officeDocument/2006/relationships/image" Target="/xl/media/image476.png" Id="rId476" /><Relationship Type="http://schemas.openxmlformats.org/officeDocument/2006/relationships/image" Target="/xl/media/image477.png" Id="rId477" /><Relationship Type="http://schemas.openxmlformats.org/officeDocument/2006/relationships/image" Target="/xl/media/image478.png" Id="rId478" /><Relationship Type="http://schemas.openxmlformats.org/officeDocument/2006/relationships/image" Target="/xl/media/image479.png" Id="rId479" /><Relationship Type="http://schemas.openxmlformats.org/officeDocument/2006/relationships/image" Target="/xl/media/image480.png" Id="rId480" /><Relationship Type="http://schemas.openxmlformats.org/officeDocument/2006/relationships/image" Target="/xl/media/image481.png" Id="rId481" /><Relationship Type="http://schemas.openxmlformats.org/officeDocument/2006/relationships/image" Target="/xl/media/image482.png" Id="rId482" /><Relationship Type="http://schemas.openxmlformats.org/officeDocument/2006/relationships/image" Target="/xl/media/image483.png" Id="rId483" /><Relationship Type="http://schemas.openxmlformats.org/officeDocument/2006/relationships/image" Target="/xl/media/image484.png" Id="rId484" /><Relationship Type="http://schemas.openxmlformats.org/officeDocument/2006/relationships/image" Target="/xl/media/image485.png" Id="rId485" /><Relationship Type="http://schemas.openxmlformats.org/officeDocument/2006/relationships/image" Target="/xl/media/image486.png" Id="rId486" /><Relationship Type="http://schemas.openxmlformats.org/officeDocument/2006/relationships/image" Target="/xl/media/image487.png" Id="rId487" /><Relationship Type="http://schemas.openxmlformats.org/officeDocument/2006/relationships/image" Target="/xl/media/image488.png" Id="rId488" /><Relationship Type="http://schemas.openxmlformats.org/officeDocument/2006/relationships/image" Target="/xl/media/image489.png" Id="rId489" /><Relationship Type="http://schemas.openxmlformats.org/officeDocument/2006/relationships/image" Target="/xl/media/image490.png" Id="rId490" /><Relationship Type="http://schemas.openxmlformats.org/officeDocument/2006/relationships/image" Target="/xl/media/image491.png" Id="rId491" /><Relationship Type="http://schemas.openxmlformats.org/officeDocument/2006/relationships/image" Target="/xl/media/image492.png" Id="rId492" /><Relationship Type="http://schemas.openxmlformats.org/officeDocument/2006/relationships/image" Target="/xl/media/image493.png" Id="rId493" /><Relationship Type="http://schemas.openxmlformats.org/officeDocument/2006/relationships/image" Target="/xl/media/image494.png" Id="rId494" /><Relationship Type="http://schemas.openxmlformats.org/officeDocument/2006/relationships/image" Target="/xl/media/image495.png" Id="rId495" /><Relationship Type="http://schemas.openxmlformats.org/officeDocument/2006/relationships/image" Target="/xl/media/image496.png" Id="rId496" /><Relationship Type="http://schemas.openxmlformats.org/officeDocument/2006/relationships/image" Target="/xl/media/image497.png" Id="rId497" /><Relationship Type="http://schemas.openxmlformats.org/officeDocument/2006/relationships/image" Target="/xl/media/image498.png" Id="rId498" /><Relationship Type="http://schemas.openxmlformats.org/officeDocument/2006/relationships/image" Target="/xl/media/image499.png" Id="rId499" /><Relationship Type="http://schemas.openxmlformats.org/officeDocument/2006/relationships/image" Target="/xl/media/image500.png" Id="rId500" /><Relationship Type="http://schemas.openxmlformats.org/officeDocument/2006/relationships/image" Target="/xl/media/image501.png" Id="rId501" /><Relationship Type="http://schemas.openxmlformats.org/officeDocument/2006/relationships/image" Target="/xl/media/image502.png" Id="rId502" /><Relationship Type="http://schemas.openxmlformats.org/officeDocument/2006/relationships/image" Target="/xl/media/image503.png" Id="rId503" /><Relationship Type="http://schemas.openxmlformats.org/officeDocument/2006/relationships/image" Target="/xl/media/image504.png" Id="rId504" /><Relationship Type="http://schemas.openxmlformats.org/officeDocument/2006/relationships/image" Target="/xl/media/image505.png" Id="rId505" /><Relationship Type="http://schemas.openxmlformats.org/officeDocument/2006/relationships/image" Target="/xl/media/image506.png" Id="rId506" /><Relationship Type="http://schemas.openxmlformats.org/officeDocument/2006/relationships/image" Target="/xl/media/image507.png" Id="rId507" /><Relationship Type="http://schemas.openxmlformats.org/officeDocument/2006/relationships/image" Target="/xl/media/image508.png" Id="rId508" /><Relationship Type="http://schemas.openxmlformats.org/officeDocument/2006/relationships/image" Target="/xl/media/image509.png" Id="rId509" /><Relationship Type="http://schemas.openxmlformats.org/officeDocument/2006/relationships/image" Target="/xl/media/image510.png" Id="rId510" /><Relationship Type="http://schemas.openxmlformats.org/officeDocument/2006/relationships/image" Target="/xl/media/image511.png" Id="rId511" /><Relationship Type="http://schemas.openxmlformats.org/officeDocument/2006/relationships/image" Target="/xl/media/image512.png" Id="rId512" /><Relationship Type="http://schemas.openxmlformats.org/officeDocument/2006/relationships/image" Target="/xl/media/image513.png" Id="rId513" /><Relationship Type="http://schemas.openxmlformats.org/officeDocument/2006/relationships/image" Target="/xl/media/image514.png" Id="rId514" /><Relationship Type="http://schemas.openxmlformats.org/officeDocument/2006/relationships/image" Target="/xl/media/image515.png" Id="rId515" /><Relationship Type="http://schemas.openxmlformats.org/officeDocument/2006/relationships/image" Target="/xl/media/image516.png" Id="rId516" /><Relationship Type="http://schemas.openxmlformats.org/officeDocument/2006/relationships/image" Target="/xl/media/image517.png" Id="rId517" /><Relationship Type="http://schemas.openxmlformats.org/officeDocument/2006/relationships/image" Target="/xl/media/image518.png" Id="rId518" /><Relationship Type="http://schemas.openxmlformats.org/officeDocument/2006/relationships/image" Target="/xl/media/image519.png" Id="rId519" /><Relationship Type="http://schemas.openxmlformats.org/officeDocument/2006/relationships/image" Target="/xl/media/image520.png" Id="rId520" /><Relationship Type="http://schemas.openxmlformats.org/officeDocument/2006/relationships/image" Target="/xl/media/image521.png" Id="rId521" /><Relationship Type="http://schemas.openxmlformats.org/officeDocument/2006/relationships/image" Target="/xl/media/image522.png" Id="rId522" /><Relationship Type="http://schemas.openxmlformats.org/officeDocument/2006/relationships/image" Target="/xl/media/image523.png" Id="rId523" /><Relationship Type="http://schemas.openxmlformats.org/officeDocument/2006/relationships/image" Target="/xl/media/image524.png" Id="rId524" /><Relationship Type="http://schemas.openxmlformats.org/officeDocument/2006/relationships/image" Target="/xl/media/image525.png" Id="rId525" /><Relationship Type="http://schemas.openxmlformats.org/officeDocument/2006/relationships/image" Target="/xl/media/image526.png" Id="rId526" /><Relationship Type="http://schemas.openxmlformats.org/officeDocument/2006/relationships/image" Target="/xl/media/image527.png" Id="rId527" /><Relationship Type="http://schemas.openxmlformats.org/officeDocument/2006/relationships/image" Target="/xl/media/image528.png" Id="rId528" /><Relationship Type="http://schemas.openxmlformats.org/officeDocument/2006/relationships/image" Target="/xl/media/image529.png" Id="rId529" /><Relationship Type="http://schemas.openxmlformats.org/officeDocument/2006/relationships/image" Target="/xl/media/image530.png" Id="rId530" /><Relationship Type="http://schemas.openxmlformats.org/officeDocument/2006/relationships/image" Target="/xl/media/image531.png" Id="rId531" /><Relationship Type="http://schemas.openxmlformats.org/officeDocument/2006/relationships/image" Target="/xl/media/image532.png" Id="rId532" /><Relationship Type="http://schemas.openxmlformats.org/officeDocument/2006/relationships/image" Target="/xl/media/image533.png" Id="rId533" /><Relationship Type="http://schemas.openxmlformats.org/officeDocument/2006/relationships/image" Target="/xl/media/image534.png" Id="rId534" /><Relationship Type="http://schemas.openxmlformats.org/officeDocument/2006/relationships/image" Target="/xl/media/image535.png" Id="rId535" /><Relationship Type="http://schemas.openxmlformats.org/officeDocument/2006/relationships/image" Target="/xl/media/image536.png" Id="rId536" /><Relationship Type="http://schemas.openxmlformats.org/officeDocument/2006/relationships/image" Target="/xl/media/image537.png" Id="rId537" /><Relationship Type="http://schemas.openxmlformats.org/officeDocument/2006/relationships/image" Target="/xl/media/image538.png" Id="rId538" /><Relationship Type="http://schemas.openxmlformats.org/officeDocument/2006/relationships/image" Target="/xl/media/image539.png" Id="rId539" /><Relationship Type="http://schemas.openxmlformats.org/officeDocument/2006/relationships/image" Target="/xl/media/image540.png" Id="rId540" /><Relationship Type="http://schemas.openxmlformats.org/officeDocument/2006/relationships/image" Target="/xl/media/image541.png" Id="rId541" /><Relationship Type="http://schemas.openxmlformats.org/officeDocument/2006/relationships/image" Target="/xl/media/image542.png" Id="rId542" /><Relationship Type="http://schemas.openxmlformats.org/officeDocument/2006/relationships/image" Target="/xl/media/image543.png" Id="rId543" /><Relationship Type="http://schemas.openxmlformats.org/officeDocument/2006/relationships/image" Target="/xl/media/image544.png" Id="rId544" /><Relationship Type="http://schemas.openxmlformats.org/officeDocument/2006/relationships/image" Target="/xl/media/image545.png" Id="rId545" /><Relationship Type="http://schemas.openxmlformats.org/officeDocument/2006/relationships/image" Target="/xl/media/image546.png" Id="rId546" /><Relationship Type="http://schemas.openxmlformats.org/officeDocument/2006/relationships/image" Target="/xl/media/image547.png" Id="rId547" /><Relationship Type="http://schemas.openxmlformats.org/officeDocument/2006/relationships/image" Target="/xl/media/image548.png" Id="rId548" /><Relationship Type="http://schemas.openxmlformats.org/officeDocument/2006/relationships/image" Target="/xl/media/image549.png" Id="rId549" /><Relationship Type="http://schemas.openxmlformats.org/officeDocument/2006/relationships/image" Target="/xl/media/image550.png" Id="rId550" /><Relationship Type="http://schemas.openxmlformats.org/officeDocument/2006/relationships/image" Target="/xl/media/image551.png" Id="rId551" /><Relationship Type="http://schemas.openxmlformats.org/officeDocument/2006/relationships/image" Target="/xl/media/image552.png" Id="rId552" /><Relationship Type="http://schemas.openxmlformats.org/officeDocument/2006/relationships/image" Target="/xl/media/image553.png" Id="rId553" /><Relationship Type="http://schemas.openxmlformats.org/officeDocument/2006/relationships/image" Target="/xl/media/image554.png" Id="rId554" /><Relationship Type="http://schemas.openxmlformats.org/officeDocument/2006/relationships/image" Target="/xl/media/image555.png" Id="rId555" /><Relationship Type="http://schemas.openxmlformats.org/officeDocument/2006/relationships/image" Target="/xl/media/image556.png" Id="rId556" /><Relationship Type="http://schemas.openxmlformats.org/officeDocument/2006/relationships/image" Target="/xl/media/image557.png" Id="rId557" /><Relationship Type="http://schemas.openxmlformats.org/officeDocument/2006/relationships/image" Target="/xl/media/image558.png" Id="rId558" /><Relationship Type="http://schemas.openxmlformats.org/officeDocument/2006/relationships/image" Target="/xl/media/image559.png" Id="rId559" /><Relationship Type="http://schemas.openxmlformats.org/officeDocument/2006/relationships/image" Target="/xl/media/image560.png" Id="rId560" /><Relationship Type="http://schemas.openxmlformats.org/officeDocument/2006/relationships/image" Target="/xl/media/image561.png" Id="rId561" /><Relationship Type="http://schemas.openxmlformats.org/officeDocument/2006/relationships/image" Target="/xl/media/image562.png" Id="rId562" /><Relationship Type="http://schemas.openxmlformats.org/officeDocument/2006/relationships/image" Target="/xl/media/image563.png" Id="rId563" /><Relationship Type="http://schemas.openxmlformats.org/officeDocument/2006/relationships/image" Target="/xl/media/image564.png" Id="rId564" /><Relationship Type="http://schemas.openxmlformats.org/officeDocument/2006/relationships/image" Target="/xl/media/image565.png" Id="rId565" /><Relationship Type="http://schemas.openxmlformats.org/officeDocument/2006/relationships/image" Target="/xl/media/image566.png" Id="rId566" /><Relationship Type="http://schemas.openxmlformats.org/officeDocument/2006/relationships/image" Target="/xl/media/image567.png" Id="rId567" /><Relationship Type="http://schemas.openxmlformats.org/officeDocument/2006/relationships/image" Target="/xl/media/image568.png" Id="rId568" /><Relationship Type="http://schemas.openxmlformats.org/officeDocument/2006/relationships/image" Target="/xl/media/image569.png" Id="rId569" /><Relationship Type="http://schemas.openxmlformats.org/officeDocument/2006/relationships/image" Target="/xl/media/image570.png" Id="rId570" /><Relationship Type="http://schemas.openxmlformats.org/officeDocument/2006/relationships/image" Target="/xl/media/image571.png" Id="rId571" /><Relationship Type="http://schemas.openxmlformats.org/officeDocument/2006/relationships/image" Target="/xl/media/image572.png" Id="rId572" /><Relationship Type="http://schemas.openxmlformats.org/officeDocument/2006/relationships/image" Target="/xl/media/image573.png" Id="rId573" /><Relationship Type="http://schemas.openxmlformats.org/officeDocument/2006/relationships/image" Target="/xl/media/image574.png" Id="rId574" /><Relationship Type="http://schemas.openxmlformats.org/officeDocument/2006/relationships/image" Target="/xl/media/image575.png" Id="rId575" /><Relationship Type="http://schemas.openxmlformats.org/officeDocument/2006/relationships/image" Target="/xl/media/image576.png" Id="rId576" /><Relationship Type="http://schemas.openxmlformats.org/officeDocument/2006/relationships/image" Target="/xl/media/image577.png" Id="rId577" /><Relationship Type="http://schemas.openxmlformats.org/officeDocument/2006/relationships/image" Target="/xl/media/image578.png" Id="rId578" /><Relationship Type="http://schemas.openxmlformats.org/officeDocument/2006/relationships/image" Target="/xl/media/image579.png" Id="rId579" /><Relationship Type="http://schemas.openxmlformats.org/officeDocument/2006/relationships/image" Target="/xl/media/image580.png" Id="rId580" /><Relationship Type="http://schemas.openxmlformats.org/officeDocument/2006/relationships/image" Target="/xl/media/image581.png" Id="rId581" /><Relationship Type="http://schemas.openxmlformats.org/officeDocument/2006/relationships/image" Target="/xl/media/image582.png" Id="rId582" /><Relationship Type="http://schemas.openxmlformats.org/officeDocument/2006/relationships/image" Target="/xl/media/image583.png" Id="rId583" /><Relationship Type="http://schemas.openxmlformats.org/officeDocument/2006/relationships/image" Target="/xl/media/image584.png" Id="rId584" /><Relationship Type="http://schemas.openxmlformats.org/officeDocument/2006/relationships/image" Target="/xl/media/image585.png" Id="rId585" /><Relationship Type="http://schemas.openxmlformats.org/officeDocument/2006/relationships/image" Target="/xl/media/image586.png" Id="rId586" /><Relationship Type="http://schemas.openxmlformats.org/officeDocument/2006/relationships/image" Target="/xl/media/image587.png" Id="rId587" /><Relationship Type="http://schemas.openxmlformats.org/officeDocument/2006/relationships/image" Target="/xl/media/image588.png" Id="rId588" /><Relationship Type="http://schemas.openxmlformats.org/officeDocument/2006/relationships/image" Target="/xl/media/image589.png" Id="rId589" /><Relationship Type="http://schemas.openxmlformats.org/officeDocument/2006/relationships/image" Target="/xl/media/image590.png" Id="rId590" /><Relationship Type="http://schemas.openxmlformats.org/officeDocument/2006/relationships/image" Target="/xl/media/image591.png" Id="rId591" /><Relationship Type="http://schemas.openxmlformats.org/officeDocument/2006/relationships/image" Target="/xl/media/image592.png" Id="rId592" /><Relationship Type="http://schemas.openxmlformats.org/officeDocument/2006/relationships/image" Target="/xl/media/image593.png" Id="rId593" /><Relationship Type="http://schemas.openxmlformats.org/officeDocument/2006/relationships/image" Target="/xl/media/image594.png" Id="rId594" /><Relationship Type="http://schemas.openxmlformats.org/officeDocument/2006/relationships/image" Target="/xl/media/image595.png" Id="rId595" /><Relationship Type="http://schemas.openxmlformats.org/officeDocument/2006/relationships/image" Target="/xl/media/image596.png" Id="rId596" /><Relationship Type="http://schemas.openxmlformats.org/officeDocument/2006/relationships/image" Target="/xl/media/image597.png" Id="rId597" /><Relationship Type="http://schemas.openxmlformats.org/officeDocument/2006/relationships/image" Target="/xl/media/image598.png" Id="rId598" /><Relationship Type="http://schemas.openxmlformats.org/officeDocument/2006/relationships/image" Target="/xl/media/image599.png" Id="rId599" /><Relationship Type="http://schemas.openxmlformats.org/officeDocument/2006/relationships/image" Target="/xl/media/image600.png" Id="rId600" /><Relationship Type="http://schemas.openxmlformats.org/officeDocument/2006/relationships/image" Target="/xl/media/image601.png" Id="rId601" /><Relationship Type="http://schemas.openxmlformats.org/officeDocument/2006/relationships/image" Target="/xl/media/image602.png" Id="rId602" /><Relationship Type="http://schemas.openxmlformats.org/officeDocument/2006/relationships/image" Target="/xl/media/image603.png" Id="rId603" /><Relationship Type="http://schemas.openxmlformats.org/officeDocument/2006/relationships/image" Target="/xl/media/image604.png" Id="rId604" /><Relationship Type="http://schemas.openxmlformats.org/officeDocument/2006/relationships/image" Target="/xl/media/image605.png" Id="rId605" /><Relationship Type="http://schemas.openxmlformats.org/officeDocument/2006/relationships/image" Target="/xl/media/image606.png" Id="rId606" /><Relationship Type="http://schemas.openxmlformats.org/officeDocument/2006/relationships/image" Target="/xl/media/image607.png" Id="rId607" /><Relationship Type="http://schemas.openxmlformats.org/officeDocument/2006/relationships/image" Target="/xl/media/image608.png" Id="rId608" /><Relationship Type="http://schemas.openxmlformats.org/officeDocument/2006/relationships/image" Target="/xl/media/image609.png" Id="rId609" /><Relationship Type="http://schemas.openxmlformats.org/officeDocument/2006/relationships/image" Target="/xl/media/image610.png" Id="rId610" /><Relationship Type="http://schemas.openxmlformats.org/officeDocument/2006/relationships/image" Target="/xl/media/image611.png" Id="rId611" /><Relationship Type="http://schemas.openxmlformats.org/officeDocument/2006/relationships/image" Target="/xl/media/image612.png" Id="rId612" /><Relationship Type="http://schemas.openxmlformats.org/officeDocument/2006/relationships/image" Target="/xl/media/image613.png" Id="rId613" /><Relationship Type="http://schemas.openxmlformats.org/officeDocument/2006/relationships/image" Target="/xl/media/image614.png" Id="rId614" /><Relationship Type="http://schemas.openxmlformats.org/officeDocument/2006/relationships/image" Target="/xl/media/image615.png" Id="rId615" /><Relationship Type="http://schemas.openxmlformats.org/officeDocument/2006/relationships/image" Target="/xl/media/image616.png" Id="rId616" /><Relationship Type="http://schemas.openxmlformats.org/officeDocument/2006/relationships/image" Target="/xl/media/image617.png" Id="rId617" /><Relationship Type="http://schemas.openxmlformats.org/officeDocument/2006/relationships/image" Target="/xl/media/image618.png" Id="rId618" /><Relationship Type="http://schemas.openxmlformats.org/officeDocument/2006/relationships/image" Target="/xl/media/image619.png" Id="rId619" /><Relationship Type="http://schemas.openxmlformats.org/officeDocument/2006/relationships/image" Target="/xl/media/image620.png" Id="rId620" /><Relationship Type="http://schemas.openxmlformats.org/officeDocument/2006/relationships/image" Target="/xl/media/image621.png" Id="rId621" /><Relationship Type="http://schemas.openxmlformats.org/officeDocument/2006/relationships/image" Target="/xl/media/image622.png" Id="rId622" /><Relationship Type="http://schemas.openxmlformats.org/officeDocument/2006/relationships/image" Target="/xl/media/image623.png" Id="rId623" /><Relationship Type="http://schemas.openxmlformats.org/officeDocument/2006/relationships/image" Target="/xl/media/image624.png" Id="rId624" /><Relationship Type="http://schemas.openxmlformats.org/officeDocument/2006/relationships/image" Target="/xl/media/image625.png" Id="rId625" /><Relationship Type="http://schemas.openxmlformats.org/officeDocument/2006/relationships/image" Target="/xl/media/image626.png" Id="rId626" /><Relationship Type="http://schemas.openxmlformats.org/officeDocument/2006/relationships/image" Target="/xl/media/image627.png" Id="rId627" /><Relationship Type="http://schemas.openxmlformats.org/officeDocument/2006/relationships/image" Target="/xl/media/image628.png" Id="rId628" /><Relationship Type="http://schemas.openxmlformats.org/officeDocument/2006/relationships/image" Target="/xl/media/image629.png" Id="rId629" /><Relationship Type="http://schemas.openxmlformats.org/officeDocument/2006/relationships/image" Target="/xl/media/image630.png" Id="rId630" /><Relationship Type="http://schemas.openxmlformats.org/officeDocument/2006/relationships/image" Target="/xl/media/image631.png" Id="rId631" /><Relationship Type="http://schemas.openxmlformats.org/officeDocument/2006/relationships/image" Target="/xl/media/image632.png" Id="rId632" /><Relationship Type="http://schemas.openxmlformats.org/officeDocument/2006/relationships/image" Target="/xl/media/image633.png" Id="rId633" /><Relationship Type="http://schemas.openxmlformats.org/officeDocument/2006/relationships/image" Target="/xl/media/image634.png" Id="rId634" /><Relationship Type="http://schemas.openxmlformats.org/officeDocument/2006/relationships/image" Target="/xl/media/image635.png" Id="rId635" /><Relationship Type="http://schemas.openxmlformats.org/officeDocument/2006/relationships/image" Target="/xl/media/image636.png" Id="rId636" /><Relationship Type="http://schemas.openxmlformats.org/officeDocument/2006/relationships/image" Target="/xl/media/image637.png" Id="rId637" /><Relationship Type="http://schemas.openxmlformats.org/officeDocument/2006/relationships/image" Target="/xl/media/image638.png" Id="rId638" /><Relationship Type="http://schemas.openxmlformats.org/officeDocument/2006/relationships/image" Target="/xl/media/image639.png" Id="rId639" /><Relationship Type="http://schemas.openxmlformats.org/officeDocument/2006/relationships/image" Target="/xl/media/image640.png" Id="rId640" /><Relationship Type="http://schemas.openxmlformats.org/officeDocument/2006/relationships/image" Target="/xl/media/image641.png" Id="rId641" /><Relationship Type="http://schemas.openxmlformats.org/officeDocument/2006/relationships/image" Target="/xl/media/image642.png" Id="rId642" /><Relationship Type="http://schemas.openxmlformats.org/officeDocument/2006/relationships/image" Target="/xl/media/image643.png" Id="rId643" /><Relationship Type="http://schemas.openxmlformats.org/officeDocument/2006/relationships/image" Target="/xl/media/image644.png" Id="rId644" /><Relationship Type="http://schemas.openxmlformats.org/officeDocument/2006/relationships/image" Target="/xl/media/image645.png" Id="rId645" /><Relationship Type="http://schemas.openxmlformats.org/officeDocument/2006/relationships/image" Target="/xl/media/image646.png" Id="rId646" /><Relationship Type="http://schemas.openxmlformats.org/officeDocument/2006/relationships/image" Target="/xl/media/image647.png" Id="rId647" /><Relationship Type="http://schemas.openxmlformats.org/officeDocument/2006/relationships/image" Target="/xl/media/image648.png" Id="rId648" /><Relationship Type="http://schemas.openxmlformats.org/officeDocument/2006/relationships/image" Target="/xl/media/image649.png" Id="rId649" /><Relationship Type="http://schemas.openxmlformats.org/officeDocument/2006/relationships/image" Target="/xl/media/image650.png" Id="rId650" /><Relationship Type="http://schemas.openxmlformats.org/officeDocument/2006/relationships/image" Target="/xl/media/image651.png" Id="rId651" /><Relationship Type="http://schemas.openxmlformats.org/officeDocument/2006/relationships/image" Target="/xl/media/image652.png" Id="rId652" /><Relationship Type="http://schemas.openxmlformats.org/officeDocument/2006/relationships/image" Target="/xl/media/image653.png" Id="rId653" /><Relationship Type="http://schemas.openxmlformats.org/officeDocument/2006/relationships/image" Target="/xl/media/image654.png" Id="rId654" /><Relationship Type="http://schemas.openxmlformats.org/officeDocument/2006/relationships/image" Target="/xl/media/image655.png" Id="rId655" /><Relationship Type="http://schemas.openxmlformats.org/officeDocument/2006/relationships/image" Target="/xl/media/image656.png" Id="rId656" /><Relationship Type="http://schemas.openxmlformats.org/officeDocument/2006/relationships/image" Target="/xl/media/image657.png" Id="rId657" /><Relationship Type="http://schemas.openxmlformats.org/officeDocument/2006/relationships/image" Target="/xl/media/image658.png" Id="rId658" /><Relationship Type="http://schemas.openxmlformats.org/officeDocument/2006/relationships/image" Target="/xl/media/image659.png" Id="rId659" /><Relationship Type="http://schemas.openxmlformats.org/officeDocument/2006/relationships/image" Target="/xl/media/image660.png" Id="rId660" /><Relationship Type="http://schemas.openxmlformats.org/officeDocument/2006/relationships/image" Target="/xl/media/image661.png" Id="rId661" /><Relationship Type="http://schemas.openxmlformats.org/officeDocument/2006/relationships/image" Target="/xl/media/image662.png" Id="rId662" /><Relationship Type="http://schemas.openxmlformats.org/officeDocument/2006/relationships/image" Target="/xl/media/image663.png" Id="rId663" /><Relationship Type="http://schemas.openxmlformats.org/officeDocument/2006/relationships/image" Target="/xl/media/image664.png" Id="rId664" /><Relationship Type="http://schemas.openxmlformats.org/officeDocument/2006/relationships/image" Target="/xl/media/image665.png" Id="rId665" /><Relationship Type="http://schemas.openxmlformats.org/officeDocument/2006/relationships/image" Target="/xl/media/image666.png" Id="rId666" /><Relationship Type="http://schemas.openxmlformats.org/officeDocument/2006/relationships/image" Target="/xl/media/image667.png" Id="rId667" /><Relationship Type="http://schemas.openxmlformats.org/officeDocument/2006/relationships/image" Target="/xl/media/image668.png" Id="rId668" /><Relationship Type="http://schemas.openxmlformats.org/officeDocument/2006/relationships/image" Target="/xl/media/image669.png" Id="rId669" /><Relationship Type="http://schemas.openxmlformats.org/officeDocument/2006/relationships/image" Target="/xl/media/image670.png" Id="rId670" /><Relationship Type="http://schemas.openxmlformats.org/officeDocument/2006/relationships/image" Target="/xl/media/image671.png" Id="rId671" /><Relationship Type="http://schemas.openxmlformats.org/officeDocument/2006/relationships/image" Target="/xl/media/image672.png" Id="rId672" /><Relationship Type="http://schemas.openxmlformats.org/officeDocument/2006/relationships/image" Target="/xl/media/image673.png" Id="rId673" /><Relationship Type="http://schemas.openxmlformats.org/officeDocument/2006/relationships/image" Target="/xl/media/image674.png" Id="rId674" /><Relationship Type="http://schemas.openxmlformats.org/officeDocument/2006/relationships/image" Target="/xl/media/image675.png" Id="rId675" /><Relationship Type="http://schemas.openxmlformats.org/officeDocument/2006/relationships/image" Target="/xl/media/image676.png" Id="rId676" /><Relationship Type="http://schemas.openxmlformats.org/officeDocument/2006/relationships/image" Target="/xl/media/image677.png" Id="rId677" /><Relationship Type="http://schemas.openxmlformats.org/officeDocument/2006/relationships/image" Target="/xl/media/image678.png" Id="rId678" /><Relationship Type="http://schemas.openxmlformats.org/officeDocument/2006/relationships/image" Target="/xl/media/image679.png" Id="rId679" /><Relationship Type="http://schemas.openxmlformats.org/officeDocument/2006/relationships/image" Target="/xl/media/image680.png" Id="rId680" /><Relationship Type="http://schemas.openxmlformats.org/officeDocument/2006/relationships/image" Target="/xl/media/image681.png" Id="rId681" /><Relationship Type="http://schemas.openxmlformats.org/officeDocument/2006/relationships/image" Target="/xl/media/image682.png" Id="rId682" /><Relationship Type="http://schemas.openxmlformats.org/officeDocument/2006/relationships/image" Target="/xl/media/image683.png" Id="rId683" /><Relationship Type="http://schemas.openxmlformats.org/officeDocument/2006/relationships/image" Target="/xl/media/image684.png" Id="rId684" /><Relationship Type="http://schemas.openxmlformats.org/officeDocument/2006/relationships/image" Target="/xl/media/image685.png" Id="rId685" /><Relationship Type="http://schemas.openxmlformats.org/officeDocument/2006/relationships/image" Target="/xl/media/image686.png" Id="rId686" /><Relationship Type="http://schemas.openxmlformats.org/officeDocument/2006/relationships/image" Target="/xl/media/image687.png" Id="rId687" /><Relationship Type="http://schemas.openxmlformats.org/officeDocument/2006/relationships/image" Target="/xl/media/image688.png" Id="rId688" /><Relationship Type="http://schemas.openxmlformats.org/officeDocument/2006/relationships/image" Target="/xl/media/image689.png" Id="rId689" /><Relationship Type="http://schemas.openxmlformats.org/officeDocument/2006/relationships/image" Target="/xl/media/image690.png" Id="rId690" /><Relationship Type="http://schemas.openxmlformats.org/officeDocument/2006/relationships/image" Target="/xl/media/image691.png" Id="rId691" /><Relationship Type="http://schemas.openxmlformats.org/officeDocument/2006/relationships/image" Target="/xl/media/image692.png" Id="rId692" /><Relationship Type="http://schemas.openxmlformats.org/officeDocument/2006/relationships/image" Target="/xl/media/image693.png" Id="rId693" /><Relationship Type="http://schemas.openxmlformats.org/officeDocument/2006/relationships/image" Target="/xl/media/image694.png" Id="rId694" /><Relationship Type="http://schemas.openxmlformats.org/officeDocument/2006/relationships/image" Target="/xl/media/image695.png" Id="rId695" /><Relationship Type="http://schemas.openxmlformats.org/officeDocument/2006/relationships/image" Target="/xl/media/image696.png" Id="rId696" /><Relationship Type="http://schemas.openxmlformats.org/officeDocument/2006/relationships/image" Target="/xl/media/image697.png" Id="rId697" /><Relationship Type="http://schemas.openxmlformats.org/officeDocument/2006/relationships/image" Target="/xl/media/image698.png" Id="rId698" /><Relationship Type="http://schemas.openxmlformats.org/officeDocument/2006/relationships/image" Target="/xl/media/image699.png" Id="rId699" /><Relationship Type="http://schemas.openxmlformats.org/officeDocument/2006/relationships/image" Target="/xl/media/image700.png" Id="rId700" /><Relationship Type="http://schemas.openxmlformats.org/officeDocument/2006/relationships/image" Target="/xl/media/image701.png" Id="rId701" /><Relationship Type="http://schemas.openxmlformats.org/officeDocument/2006/relationships/image" Target="/xl/media/image702.png" Id="rId702" /><Relationship Type="http://schemas.openxmlformats.org/officeDocument/2006/relationships/image" Target="/xl/media/image703.png" Id="rId703" /><Relationship Type="http://schemas.openxmlformats.org/officeDocument/2006/relationships/image" Target="/xl/media/image704.png" Id="rId704" /><Relationship Type="http://schemas.openxmlformats.org/officeDocument/2006/relationships/image" Target="/xl/media/image705.png" Id="rId705" /><Relationship Type="http://schemas.openxmlformats.org/officeDocument/2006/relationships/image" Target="/xl/media/image706.png" Id="rId706" /><Relationship Type="http://schemas.openxmlformats.org/officeDocument/2006/relationships/image" Target="/xl/media/image707.png" Id="rId707" /><Relationship Type="http://schemas.openxmlformats.org/officeDocument/2006/relationships/image" Target="/xl/media/image708.png" Id="rId708" /><Relationship Type="http://schemas.openxmlformats.org/officeDocument/2006/relationships/image" Target="/xl/media/image709.png" Id="rId709" /><Relationship Type="http://schemas.openxmlformats.org/officeDocument/2006/relationships/image" Target="/xl/media/image710.png" Id="rId710" /><Relationship Type="http://schemas.openxmlformats.org/officeDocument/2006/relationships/image" Target="/xl/media/image711.png" Id="rId711" /><Relationship Type="http://schemas.openxmlformats.org/officeDocument/2006/relationships/image" Target="/xl/media/image712.png" Id="rId712" /><Relationship Type="http://schemas.openxmlformats.org/officeDocument/2006/relationships/image" Target="/xl/media/image713.png" Id="rId713" /><Relationship Type="http://schemas.openxmlformats.org/officeDocument/2006/relationships/image" Target="/xl/media/image714.png" Id="rId714" /><Relationship Type="http://schemas.openxmlformats.org/officeDocument/2006/relationships/image" Target="/xl/media/image715.png" Id="rId715" /><Relationship Type="http://schemas.openxmlformats.org/officeDocument/2006/relationships/image" Target="/xl/media/image716.png" Id="rId716" /><Relationship Type="http://schemas.openxmlformats.org/officeDocument/2006/relationships/image" Target="/xl/media/image717.png" Id="rId717" /><Relationship Type="http://schemas.openxmlformats.org/officeDocument/2006/relationships/image" Target="/xl/media/image718.png" Id="rId718" /><Relationship Type="http://schemas.openxmlformats.org/officeDocument/2006/relationships/image" Target="/xl/media/image719.png" Id="rId719" /><Relationship Type="http://schemas.openxmlformats.org/officeDocument/2006/relationships/image" Target="/xl/media/image720.png" Id="rId720" /><Relationship Type="http://schemas.openxmlformats.org/officeDocument/2006/relationships/image" Target="/xl/media/image721.png" Id="rId721" /><Relationship Type="http://schemas.openxmlformats.org/officeDocument/2006/relationships/image" Target="/xl/media/image722.png" Id="rId722" /><Relationship Type="http://schemas.openxmlformats.org/officeDocument/2006/relationships/image" Target="/xl/media/image723.png" Id="rId723" /><Relationship Type="http://schemas.openxmlformats.org/officeDocument/2006/relationships/image" Target="/xl/media/image724.png" Id="rId724" /><Relationship Type="http://schemas.openxmlformats.org/officeDocument/2006/relationships/image" Target="/xl/media/image725.png" Id="rId725" /><Relationship Type="http://schemas.openxmlformats.org/officeDocument/2006/relationships/image" Target="/xl/media/image726.png" Id="rId726" /><Relationship Type="http://schemas.openxmlformats.org/officeDocument/2006/relationships/image" Target="/xl/media/image727.png" Id="rId727" /><Relationship Type="http://schemas.openxmlformats.org/officeDocument/2006/relationships/image" Target="/xl/media/image728.png" Id="rId728" /><Relationship Type="http://schemas.openxmlformats.org/officeDocument/2006/relationships/image" Target="/xl/media/image729.png" Id="rId729" /><Relationship Type="http://schemas.openxmlformats.org/officeDocument/2006/relationships/image" Target="/xl/media/image730.png" Id="rId730" /><Relationship Type="http://schemas.openxmlformats.org/officeDocument/2006/relationships/image" Target="/xl/media/image731.png" Id="rId731" /><Relationship Type="http://schemas.openxmlformats.org/officeDocument/2006/relationships/image" Target="/xl/media/image732.png" Id="rId732" /><Relationship Type="http://schemas.openxmlformats.org/officeDocument/2006/relationships/image" Target="/xl/media/image733.png" Id="rId733" /><Relationship Type="http://schemas.openxmlformats.org/officeDocument/2006/relationships/image" Target="/xl/media/image734.png" Id="rId734" /><Relationship Type="http://schemas.openxmlformats.org/officeDocument/2006/relationships/image" Target="/xl/media/image735.png" Id="rId735" /><Relationship Type="http://schemas.openxmlformats.org/officeDocument/2006/relationships/image" Target="/xl/media/image736.png" Id="rId736" /><Relationship Type="http://schemas.openxmlformats.org/officeDocument/2006/relationships/image" Target="/xl/media/image737.png" Id="rId737" /><Relationship Type="http://schemas.openxmlformats.org/officeDocument/2006/relationships/image" Target="/xl/media/image738.png" Id="rId738" /><Relationship Type="http://schemas.openxmlformats.org/officeDocument/2006/relationships/image" Target="/xl/media/image739.png" Id="rId739" /><Relationship Type="http://schemas.openxmlformats.org/officeDocument/2006/relationships/image" Target="/xl/media/image740.png" Id="rId740" /><Relationship Type="http://schemas.openxmlformats.org/officeDocument/2006/relationships/image" Target="/xl/media/image741.png" Id="rId741" /><Relationship Type="http://schemas.openxmlformats.org/officeDocument/2006/relationships/image" Target="/xl/media/image742.png" Id="rId742" /><Relationship Type="http://schemas.openxmlformats.org/officeDocument/2006/relationships/image" Target="/xl/media/image743.png" Id="rId743" /><Relationship Type="http://schemas.openxmlformats.org/officeDocument/2006/relationships/image" Target="/xl/media/image744.png" Id="rId744" /><Relationship Type="http://schemas.openxmlformats.org/officeDocument/2006/relationships/image" Target="/xl/media/image745.png" Id="rId745" /><Relationship Type="http://schemas.openxmlformats.org/officeDocument/2006/relationships/image" Target="/xl/media/image746.png" Id="rId746" /><Relationship Type="http://schemas.openxmlformats.org/officeDocument/2006/relationships/image" Target="/xl/media/image747.png" Id="rId747" /><Relationship Type="http://schemas.openxmlformats.org/officeDocument/2006/relationships/image" Target="/xl/media/image748.png" Id="rId748" /><Relationship Type="http://schemas.openxmlformats.org/officeDocument/2006/relationships/image" Target="/xl/media/image749.png" Id="rId749" /><Relationship Type="http://schemas.openxmlformats.org/officeDocument/2006/relationships/image" Target="/xl/media/image750.png" Id="rId750" /><Relationship Type="http://schemas.openxmlformats.org/officeDocument/2006/relationships/image" Target="/xl/media/image751.png" Id="rId751" /><Relationship Type="http://schemas.openxmlformats.org/officeDocument/2006/relationships/image" Target="/xl/media/image752.png" Id="rId752" /><Relationship Type="http://schemas.openxmlformats.org/officeDocument/2006/relationships/image" Target="/xl/media/image753.png" Id="rId753" /><Relationship Type="http://schemas.openxmlformats.org/officeDocument/2006/relationships/image" Target="/xl/media/image754.png" Id="rId754" /><Relationship Type="http://schemas.openxmlformats.org/officeDocument/2006/relationships/image" Target="/xl/media/image755.png" Id="rId755" /><Relationship Type="http://schemas.openxmlformats.org/officeDocument/2006/relationships/image" Target="/xl/media/image756.png" Id="rId756" /><Relationship Type="http://schemas.openxmlformats.org/officeDocument/2006/relationships/image" Target="/xl/media/image757.png" Id="rId757" /><Relationship Type="http://schemas.openxmlformats.org/officeDocument/2006/relationships/image" Target="/xl/media/image758.png" Id="rId758" /><Relationship Type="http://schemas.openxmlformats.org/officeDocument/2006/relationships/image" Target="/xl/media/image759.png" Id="rId759" /><Relationship Type="http://schemas.openxmlformats.org/officeDocument/2006/relationships/image" Target="/xl/media/image760.png" Id="rId760" /><Relationship Type="http://schemas.openxmlformats.org/officeDocument/2006/relationships/image" Target="/xl/media/image761.png" Id="rId761" /><Relationship Type="http://schemas.openxmlformats.org/officeDocument/2006/relationships/image" Target="/xl/media/image762.png" Id="rId762" /><Relationship Type="http://schemas.openxmlformats.org/officeDocument/2006/relationships/image" Target="/xl/media/image763.png" Id="rId763" /><Relationship Type="http://schemas.openxmlformats.org/officeDocument/2006/relationships/image" Target="/xl/media/image764.png" Id="rId764" /><Relationship Type="http://schemas.openxmlformats.org/officeDocument/2006/relationships/image" Target="/xl/media/image765.png" Id="rId765" /><Relationship Type="http://schemas.openxmlformats.org/officeDocument/2006/relationships/image" Target="/xl/media/image766.png" Id="rId766" /><Relationship Type="http://schemas.openxmlformats.org/officeDocument/2006/relationships/image" Target="/xl/media/image767.png" Id="rId767" /><Relationship Type="http://schemas.openxmlformats.org/officeDocument/2006/relationships/image" Target="/xl/media/image768.png" Id="rId768" /><Relationship Type="http://schemas.openxmlformats.org/officeDocument/2006/relationships/image" Target="/xl/media/image769.png" Id="rId769" /><Relationship Type="http://schemas.openxmlformats.org/officeDocument/2006/relationships/image" Target="/xl/media/image770.png" Id="rId770" /><Relationship Type="http://schemas.openxmlformats.org/officeDocument/2006/relationships/image" Target="/xl/media/image771.png" Id="rId771" /><Relationship Type="http://schemas.openxmlformats.org/officeDocument/2006/relationships/image" Target="/xl/media/image772.png" Id="rId772" /><Relationship Type="http://schemas.openxmlformats.org/officeDocument/2006/relationships/image" Target="/xl/media/image773.png" Id="rId773" /><Relationship Type="http://schemas.openxmlformats.org/officeDocument/2006/relationships/image" Target="/xl/media/image774.png" Id="rId774" /><Relationship Type="http://schemas.openxmlformats.org/officeDocument/2006/relationships/image" Target="/xl/media/image775.png" Id="rId775" /><Relationship Type="http://schemas.openxmlformats.org/officeDocument/2006/relationships/image" Target="/xl/media/image776.png" Id="rId776" /><Relationship Type="http://schemas.openxmlformats.org/officeDocument/2006/relationships/image" Target="/xl/media/image777.png" Id="rId777" /><Relationship Type="http://schemas.openxmlformats.org/officeDocument/2006/relationships/image" Target="/xl/media/image778.png" Id="rId778" /><Relationship Type="http://schemas.openxmlformats.org/officeDocument/2006/relationships/image" Target="/xl/media/image779.png" Id="rId779" /><Relationship Type="http://schemas.openxmlformats.org/officeDocument/2006/relationships/image" Target="/xl/media/image780.png" Id="rId780" /><Relationship Type="http://schemas.openxmlformats.org/officeDocument/2006/relationships/image" Target="/xl/media/image781.png" Id="rId781" /><Relationship Type="http://schemas.openxmlformats.org/officeDocument/2006/relationships/image" Target="/xl/media/image782.png" Id="rId782" /><Relationship Type="http://schemas.openxmlformats.org/officeDocument/2006/relationships/image" Target="/xl/media/image783.png" Id="rId783" /><Relationship Type="http://schemas.openxmlformats.org/officeDocument/2006/relationships/image" Target="/xl/media/image784.png" Id="rId784" /><Relationship Type="http://schemas.openxmlformats.org/officeDocument/2006/relationships/image" Target="/xl/media/image785.png" Id="rId785" /><Relationship Type="http://schemas.openxmlformats.org/officeDocument/2006/relationships/image" Target="/xl/media/image786.png" Id="rId786" /><Relationship Type="http://schemas.openxmlformats.org/officeDocument/2006/relationships/image" Target="/xl/media/image787.png" Id="rId787" /><Relationship Type="http://schemas.openxmlformats.org/officeDocument/2006/relationships/image" Target="/xl/media/image788.png" Id="rId788" /><Relationship Type="http://schemas.openxmlformats.org/officeDocument/2006/relationships/image" Target="/xl/media/image789.png" Id="rId789" /><Relationship Type="http://schemas.openxmlformats.org/officeDocument/2006/relationships/image" Target="/xl/media/image790.png" Id="rId790" /><Relationship Type="http://schemas.openxmlformats.org/officeDocument/2006/relationships/image" Target="/xl/media/image791.png" Id="rId791" /><Relationship Type="http://schemas.openxmlformats.org/officeDocument/2006/relationships/image" Target="/xl/media/image792.png" Id="rId792" /><Relationship Type="http://schemas.openxmlformats.org/officeDocument/2006/relationships/image" Target="/xl/media/image793.png" Id="rId793" /><Relationship Type="http://schemas.openxmlformats.org/officeDocument/2006/relationships/image" Target="/xl/media/image794.png" Id="rId794" /><Relationship Type="http://schemas.openxmlformats.org/officeDocument/2006/relationships/image" Target="/xl/media/image795.png" Id="rId795" /><Relationship Type="http://schemas.openxmlformats.org/officeDocument/2006/relationships/image" Target="/xl/media/image796.png" Id="rId796" /><Relationship Type="http://schemas.openxmlformats.org/officeDocument/2006/relationships/image" Target="/xl/media/image797.png" Id="rId797" /><Relationship Type="http://schemas.openxmlformats.org/officeDocument/2006/relationships/image" Target="/xl/media/image798.png" Id="rId798" /><Relationship Type="http://schemas.openxmlformats.org/officeDocument/2006/relationships/image" Target="/xl/media/image799.png" Id="rId799" /><Relationship Type="http://schemas.openxmlformats.org/officeDocument/2006/relationships/image" Target="/xl/media/image800.png" Id="rId800" /><Relationship Type="http://schemas.openxmlformats.org/officeDocument/2006/relationships/image" Target="/xl/media/image801.png" Id="rId801" /><Relationship Type="http://schemas.openxmlformats.org/officeDocument/2006/relationships/image" Target="/xl/media/image802.png" Id="rId802" /><Relationship Type="http://schemas.openxmlformats.org/officeDocument/2006/relationships/image" Target="/xl/media/image803.png" Id="rId803" /><Relationship Type="http://schemas.openxmlformats.org/officeDocument/2006/relationships/image" Target="/xl/media/image804.png" Id="rId804" /><Relationship Type="http://schemas.openxmlformats.org/officeDocument/2006/relationships/image" Target="/xl/media/image805.png" Id="rId805" /><Relationship Type="http://schemas.openxmlformats.org/officeDocument/2006/relationships/image" Target="/xl/media/image806.png" Id="rId806" /><Relationship Type="http://schemas.openxmlformats.org/officeDocument/2006/relationships/image" Target="/xl/media/image807.png" Id="rId807" /><Relationship Type="http://schemas.openxmlformats.org/officeDocument/2006/relationships/image" Target="/xl/media/image808.png" Id="rId808" /><Relationship Type="http://schemas.openxmlformats.org/officeDocument/2006/relationships/image" Target="/xl/media/image809.png" Id="rId809" /><Relationship Type="http://schemas.openxmlformats.org/officeDocument/2006/relationships/image" Target="/xl/media/image810.png" Id="rId810" /><Relationship Type="http://schemas.openxmlformats.org/officeDocument/2006/relationships/image" Target="/xl/media/image811.png" Id="rId811" /><Relationship Type="http://schemas.openxmlformats.org/officeDocument/2006/relationships/image" Target="/xl/media/image812.png" Id="rId812" /><Relationship Type="http://schemas.openxmlformats.org/officeDocument/2006/relationships/image" Target="/xl/media/image813.png" Id="rId813" /><Relationship Type="http://schemas.openxmlformats.org/officeDocument/2006/relationships/image" Target="/xl/media/image814.png" Id="rId814" /><Relationship Type="http://schemas.openxmlformats.org/officeDocument/2006/relationships/image" Target="/xl/media/image815.png" Id="rId815" /><Relationship Type="http://schemas.openxmlformats.org/officeDocument/2006/relationships/image" Target="/xl/media/image816.png" Id="rId816" /><Relationship Type="http://schemas.openxmlformats.org/officeDocument/2006/relationships/image" Target="/xl/media/image817.png" Id="rId817" /><Relationship Type="http://schemas.openxmlformats.org/officeDocument/2006/relationships/image" Target="/xl/media/image818.png" Id="rId818" /><Relationship Type="http://schemas.openxmlformats.org/officeDocument/2006/relationships/image" Target="/xl/media/image819.png" Id="rId819" /><Relationship Type="http://schemas.openxmlformats.org/officeDocument/2006/relationships/image" Target="/xl/media/image820.png" Id="rId820" /><Relationship Type="http://schemas.openxmlformats.org/officeDocument/2006/relationships/image" Target="/xl/media/image821.png" Id="rId821" /><Relationship Type="http://schemas.openxmlformats.org/officeDocument/2006/relationships/image" Target="/xl/media/image822.png" Id="rId822" /><Relationship Type="http://schemas.openxmlformats.org/officeDocument/2006/relationships/image" Target="/xl/media/image823.png" Id="rId823" /><Relationship Type="http://schemas.openxmlformats.org/officeDocument/2006/relationships/image" Target="/xl/media/image824.png" Id="rId824" /><Relationship Type="http://schemas.openxmlformats.org/officeDocument/2006/relationships/image" Target="/xl/media/image825.png" Id="rId825" /><Relationship Type="http://schemas.openxmlformats.org/officeDocument/2006/relationships/image" Target="/xl/media/image826.png" Id="rId826" /><Relationship Type="http://schemas.openxmlformats.org/officeDocument/2006/relationships/image" Target="/xl/media/image827.png" Id="rId827" /><Relationship Type="http://schemas.openxmlformats.org/officeDocument/2006/relationships/image" Target="/xl/media/image828.png" Id="rId828" /><Relationship Type="http://schemas.openxmlformats.org/officeDocument/2006/relationships/image" Target="/xl/media/image829.png" Id="rId829" /><Relationship Type="http://schemas.openxmlformats.org/officeDocument/2006/relationships/image" Target="/xl/media/image830.png" Id="rId830" /><Relationship Type="http://schemas.openxmlformats.org/officeDocument/2006/relationships/image" Target="/xl/media/image831.png" Id="rId831" /><Relationship Type="http://schemas.openxmlformats.org/officeDocument/2006/relationships/image" Target="/xl/media/image832.png" Id="rId832" /><Relationship Type="http://schemas.openxmlformats.org/officeDocument/2006/relationships/image" Target="/xl/media/image833.png" Id="rId833" /><Relationship Type="http://schemas.openxmlformats.org/officeDocument/2006/relationships/image" Target="/xl/media/image834.png" Id="rId834" /><Relationship Type="http://schemas.openxmlformats.org/officeDocument/2006/relationships/image" Target="/xl/media/image835.png" Id="rId835" /><Relationship Type="http://schemas.openxmlformats.org/officeDocument/2006/relationships/image" Target="/xl/media/image836.png" Id="rId836" /><Relationship Type="http://schemas.openxmlformats.org/officeDocument/2006/relationships/image" Target="/xl/media/image837.png" Id="rId837" /><Relationship Type="http://schemas.openxmlformats.org/officeDocument/2006/relationships/image" Target="/xl/media/image838.png" Id="rId838" /><Relationship Type="http://schemas.openxmlformats.org/officeDocument/2006/relationships/image" Target="/xl/media/image839.png" Id="rId839" /><Relationship Type="http://schemas.openxmlformats.org/officeDocument/2006/relationships/image" Target="/xl/media/image840.png" Id="rId840" /><Relationship Type="http://schemas.openxmlformats.org/officeDocument/2006/relationships/image" Target="/xl/media/image841.png" Id="rId841" /><Relationship Type="http://schemas.openxmlformats.org/officeDocument/2006/relationships/image" Target="/xl/media/image842.png" Id="rId842" /><Relationship Type="http://schemas.openxmlformats.org/officeDocument/2006/relationships/image" Target="/xl/media/image843.png" Id="rId843" /><Relationship Type="http://schemas.openxmlformats.org/officeDocument/2006/relationships/image" Target="/xl/media/image844.png" Id="rId844" /><Relationship Type="http://schemas.openxmlformats.org/officeDocument/2006/relationships/image" Target="/xl/media/image845.png" Id="rId845" /><Relationship Type="http://schemas.openxmlformats.org/officeDocument/2006/relationships/image" Target="/xl/media/image846.png" Id="rId846" /><Relationship Type="http://schemas.openxmlformats.org/officeDocument/2006/relationships/image" Target="/xl/media/image847.png" Id="rId847" /><Relationship Type="http://schemas.openxmlformats.org/officeDocument/2006/relationships/image" Target="/xl/media/image848.png" Id="rId848" /><Relationship Type="http://schemas.openxmlformats.org/officeDocument/2006/relationships/image" Target="/xl/media/image849.png" Id="rId849" /><Relationship Type="http://schemas.openxmlformats.org/officeDocument/2006/relationships/image" Target="/xl/media/image850.png" Id="rId850" /><Relationship Type="http://schemas.openxmlformats.org/officeDocument/2006/relationships/image" Target="/xl/media/image851.png" Id="rId851" /><Relationship Type="http://schemas.openxmlformats.org/officeDocument/2006/relationships/image" Target="/xl/media/image852.png" Id="rId852" /><Relationship Type="http://schemas.openxmlformats.org/officeDocument/2006/relationships/image" Target="/xl/media/image853.png" Id="rId853" /><Relationship Type="http://schemas.openxmlformats.org/officeDocument/2006/relationships/image" Target="/xl/media/image854.png" Id="rId854" /><Relationship Type="http://schemas.openxmlformats.org/officeDocument/2006/relationships/image" Target="/xl/media/image855.png" Id="rId855" /><Relationship Type="http://schemas.openxmlformats.org/officeDocument/2006/relationships/image" Target="/xl/media/image856.png" Id="rId856" /><Relationship Type="http://schemas.openxmlformats.org/officeDocument/2006/relationships/image" Target="/xl/media/image857.png" Id="rId857" /><Relationship Type="http://schemas.openxmlformats.org/officeDocument/2006/relationships/image" Target="/xl/media/image858.png" Id="rId858" /><Relationship Type="http://schemas.openxmlformats.org/officeDocument/2006/relationships/image" Target="/xl/media/image859.png" Id="rId859" /><Relationship Type="http://schemas.openxmlformats.org/officeDocument/2006/relationships/image" Target="/xl/media/image860.png" Id="rId860" /><Relationship Type="http://schemas.openxmlformats.org/officeDocument/2006/relationships/image" Target="/xl/media/image861.png" Id="rId861" /><Relationship Type="http://schemas.openxmlformats.org/officeDocument/2006/relationships/image" Target="/xl/media/image862.png" Id="rId862" /><Relationship Type="http://schemas.openxmlformats.org/officeDocument/2006/relationships/image" Target="/xl/media/image863.png" Id="rId863" /><Relationship Type="http://schemas.openxmlformats.org/officeDocument/2006/relationships/image" Target="/xl/media/image864.png" Id="rId864" /><Relationship Type="http://schemas.openxmlformats.org/officeDocument/2006/relationships/image" Target="/xl/media/image865.png" Id="rId865" /><Relationship Type="http://schemas.openxmlformats.org/officeDocument/2006/relationships/image" Target="/xl/media/image866.png" Id="rId866" /><Relationship Type="http://schemas.openxmlformats.org/officeDocument/2006/relationships/image" Target="/xl/media/image867.png" Id="rId867" /><Relationship Type="http://schemas.openxmlformats.org/officeDocument/2006/relationships/image" Target="/xl/media/image868.png" Id="rId868" /><Relationship Type="http://schemas.openxmlformats.org/officeDocument/2006/relationships/image" Target="/xl/media/image869.png" Id="rId869" /><Relationship Type="http://schemas.openxmlformats.org/officeDocument/2006/relationships/image" Target="/xl/media/image870.png" Id="rId870" /><Relationship Type="http://schemas.openxmlformats.org/officeDocument/2006/relationships/image" Target="/xl/media/image871.png" Id="rId871" /><Relationship Type="http://schemas.openxmlformats.org/officeDocument/2006/relationships/image" Target="/xl/media/image872.png" Id="rId872" /><Relationship Type="http://schemas.openxmlformats.org/officeDocument/2006/relationships/image" Target="/xl/media/image873.png" Id="rId873" /><Relationship Type="http://schemas.openxmlformats.org/officeDocument/2006/relationships/image" Target="/xl/media/image874.png" Id="rId874" /><Relationship Type="http://schemas.openxmlformats.org/officeDocument/2006/relationships/image" Target="/xl/media/image875.png" Id="rId875" /><Relationship Type="http://schemas.openxmlformats.org/officeDocument/2006/relationships/image" Target="/xl/media/image876.png" Id="rId876" /><Relationship Type="http://schemas.openxmlformats.org/officeDocument/2006/relationships/image" Target="/xl/media/image877.png" Id="rId877" /><Relationship Type="http://schemas.openxmlformats.org/officeDocument/2006/relationships/image" Target="/xl/media/image878.png" Id="rId878" /><Relationship Type="http://schemas.openxmlformats.org/officeDocument/2006/relationships/image" Target="/xl/media/image879.png" Id="rId879" /><Relationship Type="http://schemas.openxmlformats.org/officeDocument/2006/relationships/image" Target="/xl/media/image880.png" Id="rId880" /><Relationship Type="http://schemas.openxmlformats.org/officeDocument/2006/relationships/image" Target="/xl/media/image881.png" Id="rId881" /><Relationship Type="http://schemas.openxmlformats.org/officeDocument/2006/relationships/image" Target="/xl/media/image882.png" Id="rId882" /><Relationship Type="http://schemas.openxmlformats.org/officeDocument/2006/relationships/image" Target="/xl/media/image883.png" Id="rId883" /><Relationship Type="http://schemas.openxmlformats.org/officeDocument/2006/relationships/image" Target="/xl/media/image884.png" Id="rId884" /><Relationship Type="http://schemas.openxmlformats.org/officeDocument/2006/relationships/image" Target="/xl/media/image885.png" Id="rId885" /><Relationship Type="http://schemas.openxmlformats.org/officeDocument/2006/relationships/image" Target="/xl/media/image886.png" Id="rId886" /><Relationship Type="http://schemas.openxmlformats.org/officeDocument/2006/relationships/image" Target="/xl/media/image887.png" Id="rId887" /><Relationship Type="http://schemas.openxmlformats.org/officeDocument/2006/relationships/image" Target="/xl/media/image888.png" Id="rId888" /><Relationship Type="http://schemas.openxmlformats.org/officeDocument/2006/relationships/image" Target="/xl/media/image889.png" Id="rId889" /><Relationship Type="http://schemas.openxmlformats.org/officeDocument/2006/relationships/image" Target="/xl/media/image890.png" Id="rId890" /><Relationship Type="http://schemas.openxmlformats.org/officeDocument/2006/relationships/image" Target="/xl/media/image891.png" Id="rId891" /><Relationship Type="http://schemas.openxmlformats.org/officeDocument/2006/relationships/image" Target="/xl/media/image892.png" Id="rId892" /><Relationship Type="http://schemas.openxmlformats.org/officeDocument/2006/relationships/image" Target="/xl/media/image893.png" Id="rId893" /><Relationship Type="http://schemas.openxmlformats.org/officeDocument/2006/relationships/image" Target="/xl/media/image894.png" Id="rId894" /><Relationship Type="http://schemas.openxmlformats.org/officeDocument/2006/relationships/image" Target="/xl/media/image895.png" Id="rId895" /><Relationship Type="http://schemas.openxmlformats.org/officeDocument/2006/relationships/image" Target="/xl/media/image896.png" Id="rId896" /><Relationship Type="http://schemas.openxmlformats.org/officeDocument/2006/relationships/image" Target="/xl/media/image897.png" Id="rId897" /><Relationship Type="http://schemas.openxmlformats.org/officeDocument/2006/relationships/image" Target="/xl/media/image898.png" Id="rId898" /><Relationship Type="http://schemas.openxmlformats.org/officeDocument/2006/relationships/image" Target="/xl/media/image899.png" Id="rId899" /><Relationship Type="http://schemas.openxmlformats.org/officeDocument/2006/relationships/image" Target="/xl/media/image900.png" Id="rId900" /><Relationship Type="http://schemas.openxmlformats.org/officeDocument/2006/relationships/image" Target="/xl/media/image901.png" Id="rId901" /><Relationship Type="http://schemas.openxmlformats.org/officeDocument/2006/relationships/image" Target="/xl/media/image902.png" Id="rId902" /><Relationship Type="http://schemas.openxmlformats.org/officeDocument/2006/relationships/image" Target="/xl/media/image903.png" Id="rId903" /><Relationship Type="http://schemas.openxmlformats.org/officeDocument/2006/relationships/image" Target="/xl/media/image904.png" Id="rId904" /><Relationship Type="http://schemas.openxmlformats.org/officeDocument/2006/relationships/image" Target="/xl/media/image905.png" Id="rId905" /><Relationship Type="http://schemas.openxmlformats.org/officeDocument/2006/relationships/image" Target="/xl/media/image906.png" Id="rId906" /><Relationship Type="http://schemas.openxmlformats.org/officeDocument/2006/relationships/image" Target="/xl/media/image907.png" Id="rId907" /><Relationship Type="http://schemas.openxmlformats.org/officeDocument/2006/relationships/image" Target="/xl/media/image908.png" Id="rId908" /><Relationship Type="http://schemas.openxmlformats.org/officeDocument/2006/relationships/image" Target="/xl/media/image909.png" Id="rId909" /><Relationship Type="http://schemas.openxmlformats.org/officeDocument/2006/relationships/image" Target="/xl/media/image910.png" Id="rId910" /><Relationship Type="http://schemas.openxmlformats.org/officeDocument/2006/relationships/image" Target="/xl/media/image911.png" Id="rId911" /><Relationship Type="http://schemas.openxmlformats.org/officeDocument/2006/relationships/image" Target="/xl/media/image912.png" Id="rId912" /><Relationship Type="http://schemas.openxmlformats.org/officeDocument/2006/relationships/image" Target="/xl/media/image913.png" Id="rId913" /><Relationship Type="http://schemas.openxmlformats.org/officeDocument/2006/relationships/image" Target="/xl/media/image914.png" Id="rId914" /><Relationship Type="http://schemas.openxmlformats.org/officeDocument/2006/relationships/image" Target="/xl/media/image915.png" Id="rId915" /><Relationship Type="http://schemas.openxmlformats.org/officeDocument/2006/relationships/image" Target="/xl/media/image916.png" Id="rId916" /><Relationship Type="http://schemas.openxmlformats.org/officeDocument/2006/relationships/image" Target="/xl/media/image917.png" Id="rId917" /><Relationship Type="http://schemas.openxmlformats.org/officeDocument/2006/relationships/image" Target="/xl/media/image918.png" Id="rId918" /><Relationship Type="http://schemas.openxmlformats.org/officeDocument/2006/relationships/image" Target="/xl/media/image919.png" Id="rId919" /><Relationship Type="http://schemas.openxmlformats.org/officeDocument/2006/relationships/image" Target="/xl/media/image920.png" Id="rId920" /><Relationship Type="http://schemas.openxmlformats.org/officeDocument/2006/relationships/image" Target="/xl/media/image921.png" Id="rId921" /><Relationship Type="http://schemas.openxmlformats.org/officeDocument/2006/relationships/image" Target="/xl/media/image922.png" Id="rId922" /><Relationship Type="http://schemas.openxmlformats.org/officeDocument/2006/relationships/image" Target="/xl/media/image923.png" Id="rId923" /><Relationship Type="http://schemas.openxmlformats.org/officeDocument/2006/relationships/image" Target="/xl/media/image924.png" Id="rId924" /><Relationship Type="http://schemas.openxmlformats.org/officeDocument/2006/relationships/image" Target="/xl/media/image925.png" Id="rId925" /><Relationship Type="http://schemas.openxmlformats.org/officeDocument/2006/relationships/image" Target="/xl/media/image926.png" Id="rId926" /><Relationship Type="http://schemas.openxmlformats.org/officeDocument/2006/relationships/image" Target="/xl/media/image927.png" Id="rId927" /><Relationship Type="http://schemas.openxmlformats.org/officeDocument/2006/relationships/image" Target="/xl/media/image928.png" Id="rId928" /><Relationship Type="http://schemas.openxmlformats.org/officeDocument/2006/relationships/image" Target="/xl/media/image929.png" Id="rId929" /><Relationship Type="http://schemas.openxmlformats.org/officeDocument/2006/relationships/image" Target="/xl/media/image930.png" Id="rId930" /><Relationship Type="http://schemas.openxmlformats.org/officeDocument/2006/relationships/image" Target="/xl/media/image931.png" Id="rId931" /><Relationship Type="http://schemas.openxmlformats.org/officeDocument/2006/relationships/image" Target="/xl/media/image932.png" Id="rId932" /><Relationship Type="http://schemas.openxmlformats.org/officeDocument/2006/relationships/image" Target="/xl/media/image933.png" Id="rId933" /><Relationship Type="http://schemas.openxmlformats.org/officeDocument/2006/relationships/image" Target="/xl/media/image934.png" Id="rId934" /><Relationship Type="http://schemas.openxmlformats.org/officeDocument/2006/relationships/image" Target="/xl/media/image935.png" Id="rId935" /><Relationship Type="http://schemas.openxmlformats.org/officeDocument/2006/relationships/image" Target="/xl/media/image936.png" Id="rId936" /><Relationship Type="http://schemas.openxmlformats.org/officeDocument/2006/relationships/image" Target="/xl/media/image937.png" Id="rId937" /><Relationship Type="http://schemas.openxmlformats.org/officeDocument/2006/relationships/image" Target="/xl/media/image938.png" Id="rId938" /><Relationship Type="http://schemas.openxmlformats.org/officeDocument/2006/relationships/image" Target="/xl/media/image939.png" Id="rId939" /><Relationship Type="http://schemas.openxmlformats.org/officeDocument/2006/relationships/image" Target="/xl/media/image940.png" Id="rId940" /><Relationship Type="http://schemas.openxmlformats.org/officeDocument/2006/relationships/image" Target="/xl/media/image941.png" Id="rId941" /><Relationship Type="http://schemas.openxmlformats.org/officeDocument/2006/relationships/image" Target="/xl/media/image942.png" Id="rId942" /><Relationship Type="http://schemas.openxmlformats.org/officeDocument/2006/relationships/image" Target="/xl/media/image943.png" Id="rId943" /><Relationship Type="http://schemas.openxmlformats.org/officeDocument/2006/relationships/image" Target="/xl/media/image944.png" Id="rId944" /><Relationship Type="http://schemas.openxmlformats.org/officeDocument/2006/relationships/image" Target="/xl/media/image945.png" Id="rId945" /><Relationship Type="http://schemas.openxmlformats.org/officeDocument/2006/relationships/image" Target="/xl/media/image946.png" Id="rId946" /><Relationship Type="http://schemas.openxmlformats.org/officeDocument/2006/relationships/image" Target="/xl/media/image947.png" Id="rId947" /><Relationship Type="http://schemas.openxmlformats.org/officeDocument/2006/relationships/image" Target="/xl/media/image948.png" Id="rId948" /><Relationship Type="http://schemas.openxmlformats.org/officeDocument/2006/relationships/image" Target="/xl/media/image949.png" Id="rId949" /><Relationship Type="http://schemas.openxmlformats.org/officeDocument/2006/relationships/image" Target="/xl/media/image950.png" Id="rId950" /><Relationship Type="http://schemas.openxmlformats.org/officeDocument/2006/relationships/image" Target="/xl/media/image951.png" Id="rId951" /><Relationship Type="http://schemas.openxmlformats.org/officeDocument/2006/relationships/image" Target="/xl/media/image952.png" Id="rId952" /><Relationship Type="http://schemas.openxmlformats.org/officeDocument/2006/relationships/image" Target="/xl/media/image953.png" Id="rId953" /><Relationship Type="http://schemas.openxmlformats.org/officeDocument/2006/relationships/image" Target="/xl/media/image954.png" Id="rId954" /><Relationship Type="http://schemas.openxmlformats.org/officeDocument/2006/relationships/image" Target="/xl/media/image955.png" Id="rId955" /><Relationship Type="http://schemas.openxmlformats.org/officeDocument/2006/relationships/image" Target="/xl/media/image956.png" Id="rId956" /><Relationship Type="http://schemas.openxmlformats.org/officeDocument/2006/relationships/image" Target="/xl/media/image957.png" Id="rId957" /><Relationship Type="http://schemas.openxmlformats.org/officeDocument/2006/relationships/image" Target="/xl/media/image958.png" Id="rId958" /><Relationship Type="http://schemas.openxmlformats.org/officeDocument/2006/relationships/image" Target="/xl/media/image959.png" Id="rId959" /><Relationship Type="http://schemas.openxmlformats.org/officeDocument/2006/relationships/image" Target="/xl/media/image960.png" Id="rId960" /><Relationship Type="http://schemas.openxmlformats.org/officeDocument/2006/relationships/image" Target="/xl/media/image961.png" Id="rId961" /><Relationship Type="http://schemas.openxmlformats.org/officeDocument/2006/relationships/image" Target="/xl/media/image962.png" Id="rId962" /><Relationship Type="http://schemas.openxmlformats.org/officeDocument/2006/relationships/image" Target="/xl/media/image963.png" Id="rId963" /><Relationship Type="http://schemas.openxmlformats.org/officeDocument/2006/relationships/image" Target="/xl/media/image964.png" Id="rId964" /><Relationship Type="http://schemas.openxmlformats.org/officeDocument/2006/relationships/image" Target="/xl/media/image965.png" Id="rId965" /><Relationship Type="http://schemas.openxmlformats.org/officeDocument/2006/relationships/image" Target="/xl/media/image966.png" Id="rId966" /><Relationship Type="http://schemas.openxmlformats.org/officeDocument/2006/relationships/image" Target="/xl/media/image967.png" Id="rId967" /><Relationship Type="http://schemas.openxmlformats.org/officeDocument/2006/relationships/image" Target="/xl/media/image968.png" Id="rId968" /><Relationship Type="http://schemas.openxmlformats.org/officeDocument/2006/relationships/image" Target="/xl/media/image969.png" Id="rId969" /><Relationship Type="http://schemas.openxmlformats.org/officeDocument/2006/relationships/image" Target="/xl/media/image970.png" Id="rId970" /><Relationship Type="http://schemas.openxmlformats.org/officeDocument/2006/relationships/image" Target="/xl/media/image971.png" Id="rId971" /><Relationship Type="http://schemas.openxmlformats.org/officeDocument/2006/relationships/image" Target="/xl/media/image972.png" Id="rId97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367</row>
      <rowOff>0</rowOff>
    </from>
    <ext cx="2000250" cy="1095375"/>
    <pic>
      <nvPicPr>
        <cNvPr id="367" name="Image 367" descr="Picture"/>
        <cNvPicPr/>
      </nvPicPr>
      <blipFill>
        <a:blip cstate="print" r:embed="rId3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368</row>
      <rowOff>0</rowOff>
    </from>
    <ext cx="2000250" cy="1095375"/>
    <pic>
      <nvPicPr>
        <cNvPr id="368" name="Image 368" descr="Picture"/>
        <cNvPicPr/>
      </nvPicPr>
      <blipFill>
        <a:blip cstate="print" r:embed="rId3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369</row>
      <rowOff>0</rowOff>
    </from>
    <ext cx="2000250" cy="1095375"/>
    <pic>
      <nvPicPr>
        <cNvPr id="369" name="Image 369" descr="Picture"/>
        <cNvPicPr/>
      </nvPicPr>
      <blipFill>
        <a:blip cstate="print" r:embed="rId3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370</row>
      <rowOff>0</rowOff>
    </from>
    <ext cx="2000250" cy="1095375"/>
    <pic>
      <nvPicPr>
        <cNvPr id="370" name="Image 370" descr="Picture"/>
        <cNvPicPr/>
      </nvPicPr>
      <blipFill>
        <a:blip cstate="print" r:embed="rId3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371</row>
      <rowOff>0</rowOff>
    </from>
    <ext cx="2000250" cy="1095375"/>
    <pic>
      <nvPicPr>
        <cNvPr id="371" name="Image 371" descr="Picture"/>
        <cNvPicPr/>
      </nvPicPr>
      <blipFill>
        <a:blip cstate="print" r:embed="rId3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372</row>
      <rowOff>0</rowOff>
    </from>
    <ext cx="2000250" cy="1095375"/>
    <pic>
      <nvPicPr>
        <cNvPr id="372" name="Image 372" descr="Picture"/>
        <cNvPicPr/>
      </nvPicPr>
      <blipFill>
        <a:blip cstate="print" r:embed="rId3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373</row>
      <rowOff>0</rowOff>
    </from>
    <ext cx="2000250" cy="1095375"/>
    <pic>
      <nvPicPr>
        <cNvPr id="373" name="Image 373" descr="Picture"/>
        <cNvPicPr/>
      </nvPicPr>
      <blipFill>
        <a:blip cstate="print" r:embed="rId3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374</row>
      <rowOff>0</rowOff>
    </from>
    <ext cx="2000250" cy="1095375"/>
    <pic>
      <nvPicPr>
        <cNvPr id="374" name="Image 374" descr="Picture"/>
        <cNvPicPr/>
      </nvPicPr>
      <blipFill>
        <a:blip cstate="print" r:embed="rId3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375</row>
      <rowOff>0</rowOff>
    </from>
    <ext cx="2000250" cy="1095375"/>
    <pic>
      <nvPicPr>
        <cNvPr id="375" name="Image 375" descr="Picture"/>
        <cNvPicPr/>
      </nvPicPr>
      <blipFill>
        <a:blip cstate="print" r:embed="rId3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376</row>
      <rowOff>0</rowOff>
    </from>
    <ext cx="2000250" cy="1095375"/>
    <pic>
      <nvPicPr>
        <cNvPr id="376" name="Image 376" descr="Picture"/>
        <cNvPicPr/>
      </nvPicPr>
      <blipFill>
        <a:blip cstate="print" r:embed="rId3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377</row>
      <rowOff>0</rowOff>
    </from>
    <ext cx="2000250" cy="1095375"/>
    <pic>
      <nvPicPr>
        <cNvPr id="377" name="Image 377" descr="Picture"/>
        <cNvPicPr/>
      </nvPicPr>
      <blipFill>
        <a:blip cstate="print" r:embed="rId3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378</row>
      <rowOff>0</rowOff>
    </from>
    <ext cx="2000250" cy="1095375"/>
    <pic>
      <nvPicPr>
        <cNvPr id="378" name="Image 378" descr="Picture"/>
        <cNvPicPr/>
      </nvPicPr>
      <blipFill>
        <a:blip cstate="print" r:embed="rId3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379</row>
      <rowOff>0</rowOff>
    </from>
    <ext cx="2000250" cy="1095375"/>
    <pic>
      <nvPicPr>
        <cNvPr id="379" name="Image 379" descr="Picture"/>
        <cNvPicPr/>
      </nvPicPr>
      <blipFill>
        <a:blip cstate="print" r:embed="rId3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380</row>
      <rowOff>0</rowOff>
    </from>
    <ext cx="2000250" cy="1095375"/>
    <pic>
      <nvPicPr>
        <cNvPr id="380" name="Image 380" descr="Picture"/>
        <cNvPicPr/>
      </nvPicPr>
      <blipFill>
        <a:blip cstate="print" r:embed="rId3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381</row>
      <rowOff>0</rowOff>
    </from>
    <ext cx="2000250" cy="1095375"/>
    <pic>
      <nvPicPr>
        <cNvPr id="381" name="Image 381" descr="Picture"/>
        <cNvPicPr/>
      </nvPicPr>
      <blipFill>
        <a:blip cstate="print" r:embed="rId3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382</row>
      <rowOff>0</rowOff>
    </from>
    <ext cx="2000250" cy="1095375"/>
    <pic>
      <nvPicPr>
        <cNvPr id="382" name="Image 382" descr="Picture"/>
        <cNvPicPr/>
      </nvPicPr>
      <blipFill>
        <a:blip cstate="print" r:embed="rId3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383</row>
      <rowOff>0</rowOff>
    </from>
    <ext cx="2000250" cy="1095375"/>
    <pic>
      <nvPicPr>
        <cNvPr id="383" name="Image 383" descr="Picture"/>
        <cNvPicPr/>
      </nvPicPr>
      <blipFill>
        <a:blip cstate="print" r:embed="rId3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384</row>
      <rowOff>0</rowOff>
    </from>
    <ext cx="2000250" cy="1095375"/>
    <pic>
      <nvPicPr>
        <cNvPr id="384" name="Image 384" descr="Picture"/>
        <cNvPicPr/>
      </nvPicPr>
      <blipFill>
        <a:blip cstate="print" r:embed="rId3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385</row>
      <rowOff>0</rowOff>
    </from>
    <ext cx="2000250" cy="1095375"/>
    <pic>
      <nvPicPr>
        <cNvPr id="385" name="Image 385" descr="Picture"/>
        <cNvPicPr/>
      </nvPicPr>
      <blipFill>
        <a:blip cstate="print" r:embed="rId3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386</row>
      <rowOff>0</rowOff>
    </from>
    <ext cx="2000250" cy="1095375"/>
    <pic>
      <nvPicPr>
        <cNvPr id="386" name="Image 386" descr="Picture"/>
        <cNvPicPr/>
      </nvPicPr>
      <blipFill>
        <a:blip cstate="print" r:embed="rId3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387</row>
      <rowOff>0</rowOff>
    </from>
    <ext cx="2000250" cy="1095375"/>
    <pic>
      <nvPicPr>
        <cNvPr id="387" name="Image 387" descr="Picture"/>
        <cNvPicPr/>
      </nvPicPr>
      <blipFill>
        <a:blip cstate="print" r:embed="rId3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388</row>
      <rowOff>0</rowOff>
    </from>
    <ext cx="2000250" cy="1095375"/>
    <pic>
      <nvPicPr>
        <cNvPr id="388" name="Image 388" descr="Picture"/>
        <cNvPicPr/>
      </nvPicPr>
      <blipFill>
        <a:blip cstate="print" r:embed="rId3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389</row>
      <rowOff>0</rowOff>
    </from>
    <ext cx="2000250" cy="1095375"/>
    <pic>
      <nvPicPr>
        <cNvPr id="389" name="Image 389" descr="Picture"/>
        <cNvPicPr/>
      </nvPicPr>
      <blipFill>
        <a:blip cstate="print" r:embed="rId3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390</row>
      <rowOff>0</rowOff>
    </from>
    <ext cx="2000250" cy="1095375"/>
    <pic>
      <nvPicPr>
        <cNvPr id="390" name="Image 390" descr="Picture"/>
        <cNvPicPr/>
      </nvPicPr>
      <blipFill>
        <a:blip cstate="print" r:embed="rId3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391</row>
      <rowOff>0</rowOff>
    </from>
    <ext cx="2000250" cy="1095375"/>
    <pic>
      <nvPicPr>
        <cNvPr id="391" name="Image 391" descr="Picture"/>
        <cNvPicPr/>
      </nvPicPr>
      <blipFill>
        <a:blip cstate="print" r:embed="rId3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392</row>
      <rowOff>0</rowOff>
    </from>
    <ext cx="2000250" cy="1095375"/>
    <pic>
      <nvPicPr>
        <cNvPr id="392" name="Image 392" descr="Picture"/>
        <cNvPicPr/>
      </nvPicPr>
      <blipFill>
        <a:blip cstate="print" r:embed="rId3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393</row>
      <rowOff>0</rowOff>
    </from>
    <ext cx="2000250" cy="1095375"/>
    <pic>
      <nvPicPr>
        <cNvPr id="393" name="Image 393" descr="Picture"/>
        <cNvPicPr/>
      </nvPicPr>
      <blipFill>
        <a:blip cstate="print" r:embed="rId3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394</row>
      <rowOff>0</rowOff>
    </from>
    <ext cx="2000250" cy="1095375"/>
    <pic>
      <nvPicPr>
        <cNvPr id="394" name="Image 394" descr="Picture"/>
        <cNvPicPr/>
      </nvPicPr>
      <blipFill>
        <a:blip cstate="print" r:embed="rId3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395</row>
      <rowOff>0</rowOff>
    </from>
    <ext cx="2000250" cy="1095375"/>
    <pic>
      <nvPicPr>
        <cNvPr id="395" name="Image 395" descr="Picture"/>
        <cNvPicPr/>
      </nvPicPr>
      <blipFill>
        <a:blip cstate="print" r:embed="rId3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396</row>
      <rowOff>0</rowOff>
    </from>
    <ext cx="2000250" cy="1095375"/>
    <pic>
      <nvPicPr>
        <cNvPr id="396" name="Image 396" descr="Picture"/>
        <cNvPicPr/>
      </nvPicPr>
      <blipFill>
        <a:blip cstate="print" r:embed="rId3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397</row>
      <rowOff>0</rowOff>
    </from>
    <ext cx="2000250" cy="1095375"/>
    <pic>
      <nvPicPr>
        <cNvPr id="397" name="Image 397" descr="Picture"/>
        <cNvPicPr/>
      </nvPicPr>
      <blipFill>
        <a:blip cstate="print" r:embed="rId3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398</row>
      <rowOff>0</rowOff>
    </from>
    <ext cx="2000250" cy="1095375"/>
    <pic>
      <nvPicPr>
        <cNvPr id="398" name="Image 398" descr="Picture"/>
        <cNvPicPr/>
      </nvPicPr>
      <blipFill>
        <a:blip cstate="print" r:embed="rId3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399</row>
      <rowOff>0</rowOff>
    </from>
    <ext cx="2000250" cy="1095375"/>
    <pic>
      <nvPicPr>
        <cNvPr id="399" name="Image 399" descr="Picture"/>
        <cNvPicPr/>
      </nvPicPr>
      <blipFill>
        <a:blip cstate="print" r:embed="rId3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400</row>
      <rowOff>0</rowOff>
    </from>
    <ext cx="2000250" cy="1095375"/>
    <pic>
      <nvPicPr>
        <cNvPr id="400" name="Image 400" descr="Picture"/>
        <cNvPicPr/>
      </nvPicPr>
      <blipFill>
        <a:blip cstate="print" r:embed="rId4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401</row>
      <rowOff>0</rowOff>
    </from>
    <ext cx="2000250" cy="1095375"/>
    <pic>
      <nvPicPr>
        <cNvPr id="401" name="Image 401" descr="Picture"/>
        <cNvPicPr/>
      </nvPicPr>
      <blipFill>
        <a:blip cstate="print" r:embed="rId4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402</row>
      <rowOff>0</rowOff>
    </from>
    <ext cx="2000250" cy="1095375"/>
    <pic>
      <nvPicPr>
        <cNvPr id="402" name="Image 402" descr="Picture"/>
        <cNvPicPr/>
      </nvPicPr>
      <blipFill>
        <a:blip cstate="print" r:embed="rId4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403</row>
      <rowOff>0</rowOff>
    </from>
    <ext cx="2000250" cy="1095375"/>
    <pic>
      <nvPicPr>
        <cNvPr id="403" name="Image 403" descr="Picture"/>
        <cNvPicPr/>
      </nvPicPr>
      <blipFill>
        <a:blip cstate="print" r:embed="rId4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404</row>
      <rowOff>0</rowOff>
    </from>
    <ext cx="2000250" cy="1095375"/>
    <pic>
      <nvPicPr>
        <cNvPr id="404" name="Image 404" descr="Picture"/>
        <cNvPicPr/>
      </nvPicPr>
      <blipFill>
        <a:blip cstate="print" r:embed="rId4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405</row>
      <rowOff>0</rowOff>
    </from>
    <ext cx="2000250" cy="1095375"/>
    <pic>
      <nvPicPr>
        <cNvPr id="405" name="Image 405" descr="Picture"/>
        <cNvPicPr/>
      </nvPicPr>
      <blipFill>
        <a:blip cstate="print" r:embed="rId4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406</row>
      <rowOff>0</rowOff>
    </from>
    <ext cx="2000250" cy="1095375"/>
    <pic>
      <nvPicPr>
        <cNvPr id="406" name="Image 406" descr="Picture"/>
        <cNvPicPr/>
      </nvPicPr>
      <blipFill>
        <a:blip cstate="print" r:embed="rId4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407</row>
      <rowOff>0</rowOff>
    </from>
    <ext cx="2000250" cy="1095375"/>
    <pic>
      <nvPicPr>
        <cNvPr id="407" name="Image 407" descr="Picture"/>
        <cNvPicPr/>
      </nvPicPr>
      <blipFill>
        <a:blip cstate="print" r:embed="rId4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408</row>
      <rowOff>0</rowOff>
    </from>
    <ext cx="2000250" cy="1095375"/>
    <pic>
      <nvPicPr>
        <cNvPr id="408" name="Image 408" descr="Picture"/>
        <cNvPicPr/>
      </nvPicPr>
      <blipFill>
        <a:blip cstate="print" r:embed="rId4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409</row>
      <rowOff>0</rowOff>
    </from>
    <ext cx="2000250" cy="1095375"/>
    <pic>
      <nvPicPr>
        <cNvPr id="409" name="Image 409" descr="Picture"/>
        <cNvPicPr/>
      </nvPicPr>
      <blipFill>
        <a:blip cstate="print" r:embed="rId4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410</row>
      <rowOff>0</rowOff>
    </from>
    <ext cx="2000250" cy="1095375"/>
    <pic>
      <nvPicPr>
        <cNvPr id="410" name="Image 410" descr="Picture"/>
        <cNvPicPr/>
      </nvPicPr>
      <blipFill>
        <a:blip cstate="print" r:embed="rId4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411</row>
      <rowOff>0</rowOff>
    </from>
    <ext cx="2000250" cy="1095375"/>
    <pic>
      <nvPicPr>
        <cNvPr id="411" name="Image 411" descr="Picture"/>
        <cNvPicPr/>
      </nvPicPr>
      <blipFill>
        <a:blip cstate="print" r:embed="rId4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412</row>
      <rowOff>0</rowOff>
    </from>
    <ext cx="2000250" cy="1095375"/>
    <pic>
      <nvPicPr>
        <cNvPr id="412" name="Image 412" descr="Picture"/>
        <cNvPicPr/>
      </nvPicPr>
      <blipFill>
        <a:blip cstate="print" r:embed="rId4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413</row>
      <rowOff>0</rowOff>
    </from>
    <ext cx="2000250" cy="1095375"/>
    <pic>
      <nvPicPr>
        <cNvPr id="413" name="Image 413" descr="Picture"/>
        <cNvPicPr/>
      </nvPicPr>
      <blipFill>
        <a:blip cstate="print" r:embed="rId4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414</row>
      <rowOff>0</rowOff>
    </from>
    <ext cx="2000250" cy="1095375"/>
    <pic>
      <nvPicPr>
        <cNvPr id="414" name="Image 414" descr="Picture"/>
        <cNvPicPr/>
      </nvPicPr>
      <blipFill>
        <a:blip cstate="print" r:embed="rId4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415</row>
      <rowOff>0</rowOff>
    </from>
    <ext cx="2000250" cy="1095375"/>
    <pic>
      <nvPicPr>
        <cNvPr id="415" name="Image 415" descr="Picture"/>
        <cNvPicPr/>
      </nvPicPr>
      <blipFill>
        <a:blip cstate="print" r:embed="rId4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416</row>
      <rowOff>0</rowOff>
    </from>
    <ext cx="2000250" cy="1095375"/>
    <pic>
      <nvPicPr>
        <cNvPr id="416" name="Image 416" descr="Picture"/>
        <cNvPicPr/>
      </nvPicPr>
      <blipFill>
        <a:blip cstate="print" r:embed="rId4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417</row>
      <rowOff>0</rowOff>
    </from>
    <ext cx="2000250" cy="1095375"/>
    <pic>
      <nvPicPr>
        <cNvPr id="417" name="Image 417" descr="Picture"/>
        <cNvPicPr/>
      </nvPicPr>
      <blipFill>
        <a:blip cstate="print" r:embed="rId4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418</row>
      <rowOff>0</rowOff>
    </from>
    <ext cx="2000250" cy="1095375"/>
    <pic>
      <nvPicPr>
        <cNvPr id="418" name="Image 418" descr="Picture"/>
        <cNvPicPr/>
      </nvPicPr>
      <blipFill>
        <a:blip cstate="print" r:embed="rId4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419</row>
      <rowOff>0</rowOff>
    </from>
    <ext cx="2000250" cy="1095375"/>
    <pic>
      <nvPicPr>
        <cNvPr id="419" name="Image 419" descr="Picture"/>
        <cNvPicPr/>
      </nvPicPr>
      <blipFill>
        <a:blip cstate="print" r:embed="rId4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420</row>
      <rowOff>0</rowOff>
    </from>
    <ext cx="2000250" cy="1095375"/>
    <pic>
      <nvPicPr>
        <cNvPr id="420" name="Image 420" descr="Picture"/>
        <cNvPicPr/>
      </nvPicPr>
      <blipFill>
        <a:blip cstate="print" r:embed="rId4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421</row>
      <rowOff>0</rowOff>
    </from>
    <ext cx="2000250" cy="1095375"/>
    <pic>
      <nvPicPr>
        <cNvPr id="421" name="Image 421" descr="Picture"/>
        <cNvPicPr/>
      </nvPicPr>
      <blipFill>
        <a:blip cstate="print" r:embed="rId4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422</row>
      <rowOff>0</rowOff>
    </from>
    <ext cx="2000250" cy="1095375"/>
    <pic>
      <nvPicPr>
        <cNvPr id="422" name="Image 422" descr="Picture"/>
        <cNvPicPr/>
      </nvPicPr>
      <blipFill>
        <a:blip cstate="print" r:embed="rId4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423</row>
      <rowOff>0</rowOff>
    </from>
    <ext cx="2000250" cy="1095375"/>
    <pic>
      <nvPicPr>
        <cNvPr id="423" name="Image 423" descr="Picture"/>
        <cNvPicPr/>
      </nvPicPr>
      <blipFill>
        <a:blip cstate="print" r:embed="rId4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424</row>
      <rowOff>0</rowOff>
    </from>
    <ext cx="2000250" cy="1095375"/>
    <pic>
      <nvPicPr>
        <cNvPr id="424" name="Image 424" descr="Picture"/>
        <cNvPicPr/>
      </nvPicPr>
      <blipFill>
        <a:blip cstate="print" r:embed="rId4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425</row>
      <rowOff>0</rowOff>
    </from>
    <ext cx="2000250" cy="1095375"/>
    <pic>
      <nvPicPr>
        <cNvPr id="425" name="Image 425" descr="Picture"/>
        <cNvPicPr/>
      </nvPicPr>
      <blipFill>
        <a:blip cstate="print" r:embed="rId4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426</row>
      <rowOff>0</rowOff>
    </from>
    <ext cx="2000250" cy="1095375"/>
    <pic>
      <nvPicPr>
        <cNvPr id="426" name="Image 426" descr="Picture"/>
        <cNvPicPr/>
      </nvPicPr>
      <blipFill>
        <a:blip cstate="print" r:embed="rId4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427</row>
      <rowOff>0</rowOff>
    </from>
    <ext cx="2000250" cy="1095375"/>
    <pic>
      <nvPicPr>
        <cNvPr id="427" name="Image 427" descr="Picture"/>
        <cNvPicPr/>
      </nvPicPr>
      <blipFill>
        <a:blip cstate="print" r:embed="rId4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428</row>
      <rowOff>0</rowOff>
    </from>
    <ext cx="2000250" cy="1095375"/>
    <pic>
      <nvPicPr>
        <cNvPr id="428" name="Image 428" descr="Picture"/>
        <cNvPicPr/>
      </nvPicPr>
      <blipFill>
        <a:blip cstate="print" r:embed="rId4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429</row>
      <rowOff>0</rowOff>
    </from>
    <ext cx="2000250" cy="1095375"/>
    <pic>
      <nvPicPr>
        <cNvPr id="429" name="Image 429" descr="Picture"/>
        <cNvPicPr/>
      </nvPicPr>
      <blipFill>
        <a:blip cstate="print" r:embed="rId4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430</row>
      <rowOff>0</rowOff>
    </from>
    <ext cx="2000250" cy="1095375"/>
    <pic>
      <nvPicPr>
        <cNvPr id="430" name="Image 430" descr="Picture"/>
        <cNvPicPr/>
      </nvPicPr>
      <blipFill>
        <a:blip cstate="print" r:embed="rId4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431</row>
      <rowOff>0</rowOff>
    </from>
    <ext cx="2000250" cy="1095375"/>
    <pic>
      <nvPicPr>
        <cNvPr id="431" name="Image 431" descr="Picture"/>
        <cNvPicPr/>
      </nvPicPr>
      <blipFill>
        <a:blip cstate="print" r:embed="rId4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432</row>
      <rowOff>0</rowOff>
    </from>
    <ext cx="2000250" cy="1095375"/>
    <pic>
      <nvPicPr>
        <cNvPr id="432" name="Image 432" descr="Picture"/>
        <cNvPicPr/>
      </nvPicPr>
      <blipFill>
        <a:blip cstate="print" r:embed="rId4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433</row>
      <rowOff>0</rowOff>
    </from>
    <ext cx="2000250" cy="1095375"/>
    <pic>
      <nvPicPr>
        <cNvPr id="433" name="Image 433" descr="Picture"/>
        <cNvPicPr/>
      </nvPicPr>
      <blipFill>
        <a:blip cstate="print" r:embed="rId4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434</row>
      <rowOff>0</rowOff>
    </from>
    <ext cx="2000250" cy="1095375"/>
    <pic>
      <nvPicPr>
        <cNvPr id="434" name="Image 434" descr="Picture"/>
        <cNvPicPr/>
      </nvPicPr>
      <blipFill>
        <a:blip cstate="print" r:embed="rId4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435</row>
      <rowOff>0</rowOff>
    </from>
    <ext cx="2000250" cy="1095375"/>
    <pic>
      <nvPicPr>
        <cNvPr id="435" name="Image 435" descr="Picture"/>
        <cNvPicPr/>
      </nvPicPr>
      <blipFill>
        <a:blip cstate="print" r:embed="rId4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436</row>
      <rowOff>0</rowOff>
    </from>
    <ext cx="2000250" cy="1095375"/>
    <pic>
      <nvPicPr>
        <cNvPr id="436" name="Image 436" descr="Picture"/>
        <cNvPicPr/>
      </nvPicPr>
      <blipFill>
        <a:blip cstate="print" r:embed="rId4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437</row>
      <rowOff>0</rowOff>
    </from>
    <ext cx="2000250" cy="1095375"/>
    <pic>
      <nvPicPr>
        <cNvPr id="437" name="Image 437" descr="Picture"/>
        <cNvPicPr/>
      </nvPicPr>
      <blipFill>
        <a:blip cstate="print" r:embed="rId4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438</row>
      <rowOff>0</rowOff>
    </from>
    <ext cx="2000250" cy="1095375"/>
    <pic>
      <nvPicPr>
        <cNvPr id="438" name="Image 438" descr="Picture"/>
        <cNvPicPr/>
      </nvPicPr>
      <blipFill>
        <a:blip cstate="print" r:embed="rId4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439</row>
      <rowOff>0</rowOff>
    </from>
    <ext cx="2000250" cy="1095375"/>
    <pic>
      <nvPicPr>
        <cNvPr id="439" name="Image 439" descr="Picture"/>
        <cNvPicPr/>
      </nvPicPr>
      <blipFill>
        <a:blip cstate="print" r:embed="rId4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440</row>
      <rowOff>0</rowOff>
    </from>
    <ext cx="2000250" cy="1095375"/>
    <pic>
      <nvPicPr>
        <cNvPr id="440" name="Image 440" descr="Picture"/>
        <cNvPicPr/>
      </nvPicPr>
      <blipFill>
        <a:blip cstate="print" r:embed="rId4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441</row>
      <rowOff>0</rowOff>
    </from>
    <ext cx="2000250" cy="1095375"/>
    <pic>
      <nvPicPr>
        <cNvPr id="441" name="Image 441" descr="Picture"/>
        <cNvPicPr/>
      </nvPicPr>
      <blipFill>
        <a:blip cstate="print" r:embed="rId4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442</row>
      <rowOff>0</rowOff>
    </from>
    <ext cx="2000250" cy="1095375"/>
    <pic>
      <nvPicPr>
        <cNvPr id="442" name="Image 442" descr="Picture"/>
        <cNvPicPr/>
      </nvPicPr>
      <blipFill>
        <a:blip cstate="print" r:embed="rId4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443</row>
      <rowOff>0</rowOff>
    </from>
    <ext cx="2000250" cy="1095375"/>
    <pic>
      <nvPicPr>
        <cNvPr id="443" name="Image 443" descr="Picture"/>
        <cNvPicPr/>
      </nvPicPr>
      <blipFill>
        <a:blip cstate="print" r:embed="rId4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444</row>
      <rowOff>0</rowOff>
    </from>
    <ext cx="2000250" cy="1095375"/>
    <pic>
      <nvPicPr>
        <cNvPr id="444" name="Image 444" descr="Picture"/>
        <cNvPicPr/>
      </nvPicPr>
      <blipFill>
        <a:blip cstate="print" r:embed="rId4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445</row>
      <rowOff>0</rowOff>
    </from>
    <ext cx="2000250" cy="1095375"/>
    <pic>
      <nvPicPr>
        <cNvPr id="445" name="Image 445" descr="Picture"/>
        <cNvPicPr/>
      </nvPicPr>
      <blipFill>
        <a:blip cstate="print" r:embed="rId4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446</row>
      <rowOff>0</rowOff>
    </from>
    <ext cx="2000250" cy="1095375"/>
    <pic>
      <nvPicPr>
        <cNvPr id="446" name="Image 446" descr="Picture"/>
        <cNvPicPr/>
      </nvPicPr>
      <blipFill>
        <a:blip cstate="print" r:embed="rId4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447</row>
      <rowOff>0</rowOff>
    </from>
    <ext cx="2000250" cy="1095375"/>
    <pic>
      <nvPicPr>
        <cNvPr id="447" name="Image 447" descr="Picture"/>
        <cNvPicPr/>
      </nvPicPr>
      <blipFill>
        <a:blip cstate="print" r:embed="rId4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448</row>
      <rowOff>0</rowOff>
    </from>
    <ext cx="2000250" cy="1095375"/>
    <pic>
      <nvPicPr>
        <cNvPr id="448" name="Image 448" descr="Picture"/>
        <cNvPicPr/>
      </nvPicPr>
      <blipFill>
        <a:blip cstate="print" r:embed="rId4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449</row>
      <rowOff>0</rowOff>
    </from>
    <ext cx="2000250" cy="1095375"/>
    <pic>
      <nvPicPr>
        <cNvPr id="449" name="Image 449" descr="Picture"/>
        <cNvPicPr/>
      </nvPicPr>
      <blipFill>
        <a:blip cstate="print" r:embed="rId4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450</row>
      <rowOff>0</rowOff>
    </from>
    <ext cx="2000250" cy="1095375"/>
    <pic>
      <nvPicPr>
        <cNvPr id="450" name="Image 450" descr="Picture"/>
        <cNvPicPr/>
      </nvPicPr>
      <blipFill>
        <a:blip cstate="print" r:embed="rId4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451</row>
      <rowOff>0</rowOff>
    </from>
    <ext cx="2000250" cy="1095375"/>
    <pic>
      <nvPicPr>
        <cNvPr id="451" name="Image 451" descr="Picture"/>
        <cNvPicPr/>
      </nvPicPr>
      <blipFill>
        <a:blip cstate="print" r:embed="rId4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452</row>
      <rowOff>0</rowOff>
    </from>
    <ext cx="2000250" cy="1095375"/>
    <pic>
      <nvPicPr>
        <cNvPr id="452" name="Image 452" descr="Picture"/>
        <cNvPicPr/>
      </nvPicPr>
      <blipFill>
        <a:blip cstate="print" r:embed="rId4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453</row>
      <rowOff>0</rowOff>
    </from>
    <ext cx="2000250" cy="1095375"/>
    <pic>
      <nvPicPr>
        <cNvPr id="453" name="Image 453" descr="Picture"/>
        <cNvPicPr/>
      </nvPicPr>
      <blipFill>
        <a:blip cstate="print" r:embed="rId4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454</row>
      <rowOff>0</rowOff>
    </from>
    <ext cx="2000250" cy="1095375"/>
    <pic>
      <nvPicPr>
        <cNvPr id="454" name="Image 454" descr="Picture"/>
        <cNvPicPr/>
      </nvPicPr>
      <blipFill>
        <a:blip cstate="print" r:embed="rId4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455</row>
      <rowOff>0</rowOff>
    </from>
    <ext cx="2000250" cy="1095375"/>
    <pic>
      <nvPicPr>
        <cNvPr id="455" name="Image 455" descr="Picture"/>
        <cNvPicPr/>
      </nvPicPr>
      <blipFill>
        <a:blip cstate="print" r:embed="rId4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456</row>
      <rowOff>0</rowOff>
    </from>
    <ext cx="2000250" cy="1095375"/>
    <pic>
      <nvPicPr>
        <cNvPr id="456" name="Image 456" descr="Picture"/>
        <cNvPicPr/>
      </nvPicPr>
      <blipFill>
        <a:blip cstate="print" r:embed="rId4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457</row>
      <rowOff>0</rowOff>
    </from>
    <ext cx="2000250" cy="1095375"/>
    <pic>
      <nvPicPr>
        <cNvPr id="457" name="Image 457" descr="Picture"/>
        <cNvPicPr/>
      </nvPicPr>
      <blipFill>
        <a:blip cstate="print" r:embed="rId4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458</row>
      <rowOff>0</rowOff>
    </from>
    <ext cx="2000250" cy="1095375"/>
    <pic>
      <nvPicPr>
        <cNvPr id="458" name="Image 458" descr="Picture"/>
        <cNvPicPr/>
      </nvPicPr>
      <blipFill>
        <a:blip cstate="print" r:embed="rId4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459</row>
      <rowOff>0</rowOff>
    </from>
    <ext cx="2000250" cy="1095375"/>
    <pic>
      <nvPicPr>
        <cNvPr id="459" name="Image 459" descr="Picture"/>
        <cNvPicPr/>
      </nvPicPr>
      <blipFill>
        <a:blip cstate="print" r:embed="rId4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460</row>
      <rowOff>0</rowOff>
    </from>
    <ext cx="2000250" cy="1095375"/>
    <pic>
      <nvPicPr>
        <cNvPr id="460" name="Image 460" descr="Picture"/>
        <cNvPicPr/>
      </nvPicPr>
      <blipFill>
        <a:blip cstate="print" r:embed="rId4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461</row>
      <rowOff>0</rowOff>
    </from>
    <ext cx="2000250" cy="1095375"/>
    <pic>
      <nvPicPr>
        <cNvPr id="461" name="Image 461" descr="Picture"/>
        <cNvPicPr/>
      </nvPicPr>
      <blipFill>
        <a:blip cstate="print" r:embed="rId4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462</row>
      <rowOff>0</rowOff>
    </from>
    <ext cx="2000250" cy="1095375"/>
    <pic>
      <nvPicPr>
        <cNvPr id="462" name="Image 462" descr="Picture"/>
        <cNvPicPr/>
      </nvPicPr>
      <blipFill>
        <a:blip cstate="print" r:embed="rId4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463</row>
      <rowOff>0</rowOff>
    </from>
    <ext cx="2000250" cy="1095375"/>
    <pic>
      <nvPicPr>
        <cNvPr id="463" name="Image 463" descr="Picture"/>
        <cNvPicPr/>
      </nvPicPr>
      <blipFill>
        <a:blip cstate="print" r:embed="rId4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464</row>
      <rowOff>0</rowOff>
    </from>
    <ext cx="2000250" cy="1095375"/>
    <pic>
      <nvPicPr>
        <cNvPr id="464" name="Image 464" descr="Picture"/>
        <cNvPicPr/>
      </nvPicPr>
      <blipFill>
        <a:blip cstate="print" r:embed="rId4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465</row>
      <rowOff>0</rowOff>
    </from>
    <ext cx="2000250" cy="1095375"/>
    <pic>
      <nvPicPr>
        <cNvPr id="465" name="Image 465" descr="Picture"/>
        <cNvPicPr/>
      </nvPicPr>
      <blipFill>
        <a:blip cstate="print" r:embed="rId4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466</row>
      <rowOff>0</rowOff>
    </from>
    <ext cx="2000250" cy="1095375"/>
    <pic>
      <nvPicPr>
        <cNvPr id="466" name="Image 466" descr="Picture"/>
        <cNvPicPr/>
      </nvPicPr>
      <blipFill>
        <a:blip cstate="print" r:embed="rId4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467</row>
      <rowOff>0</rowOff>
    </from>
    <ext cx="2000250" cy="1095375"/>
    <pic>
      <nvPicPr>
        <cNvPr id="467" name="Image 467" descr="Picture"/>
        <cNvPicPr/>
      </nvPicPr>
      <blipFill>
        <a:blip cstate="print" r:embed="rId4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468</row>
      <rowOff>0</rowOff>
    </from>
    <ext cx="2000250" cy="1095375"/>
    <pic>
      <nvPicPr>
        <cNvPr id="468" name="Image 468" descr="Picture"/>
        <cNvPicPr/>
      </nvPicPr>
      <blipFill>
        <a:blip cstate="print" r:embed="rId4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469</row>
      <rowOff>0</rowOff>
    </from>
    <ext cx="2000250" cy="1095375"/>
    <pic>
      <nvPicPr>
        <cNvPr id="469" name="Image 469" descr="Picture"/>
        <cNvPicPr/>
      </nvPicPr>
      <blipFill>
        <a:blip cstate="print" r:embed="rId4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470</row>
      <rowOff>0</rowOff>
    </from>
    <ext cx="2000250" cy="1095375"/>
    <pic>
      <nvPicPr>
        <cNvPr id="470" name="Image 470" descr="Picture"/>
        <cNvPicPr/>
      </nvPicPr>
      <blipFill>
        <a:blip cstate="print" r:embed="rId4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471</row>
      <rowOff>0</rowOff>
    </from>
    <ext cx="2000250" cy="1095375"/>
    <pic>
      <nvPicPr>
        <cNvPr id="471" name="Image 471" descr="Picture"/>
        <cNvPicPr/>
      </nvPicPr>
      <blipFill>
        <a:blip cstate="print" r:embed="rId4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472</row>
      <rowOff>0</rowOff>
    </from>
    <ext cx="2000250" cy="1095375"/>
    <pic>
      <nvPicPr>
        <cNvPr id="472" name="Image 472" descr="Picture"/>
        <cNvPicPr/>
      </nvPicPr>
      <blipFill>
        <a:blip cstate="print" r:embed="rId4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473</row>
      <rowOff>0</rowOff>
    </from>
    <ext cx="2000250" cy="1095375"/>
    <pic>
      <nvPicPr>
        <cNvPr id="473" name="Image 473" descr="Picture"/>
        <cNvPicPr/>
      </nvPicPr>
      <blipFill>
        <a:blip cstate="print" r:embed="rId4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474</row>
      <rowOff>0</rowOff>
    </from>
    <ext cx="2000250" cy="1095375"/>
    <pic>
      <nvPicPr>
        <cNvPr id="474" name="Image 474" descr="Picture"/>
        <cNvPicPr/>
      </nvPicPr>
      <blipFill>
        <a:blip cstate="print" r:embed="rId4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475</row>
      <rowOff>0</rowOff>
    </from>
    <ext cx="2000250" cy="1095375"/>
    <pic>
      <nvPicPr>
        <cNvPr id="475" name="Image 475" descr="Picture"/>
        <cNvPicPr/>
      </nvPicPr>
      <blipFill>
        <a:blip cstate="print" r:embed="rId4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476</row>
      <rowOff>0</rowOff>
    </from>
    <ext cx="2000250" cy="1095375"/>
    <pic>
      <nvPicPr>
        <cNvPr id="476" name="Image 476" descr="Picture"/>
        <cNvPicPr/>
      </nvPicPr>
      <blipFill>
        <a:blip cstate="print" r:embed="rId4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477</row>
      <rowOff>0</rowOff>
    </from>
    <ext cx="2000250" cy="1095375"/>
    <pic>
      <nvPicPr>
        <cNvPr id="477" name="Image 477" descr="Picture"/>
        <cNvPicPr/>
      </nvPicPr>
      <blipFill>
        <a:blip cstate="print" r:embed="rId4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478</row>
      <rowOff>0</rowOff>
    </from>
    <ext cx="2000250" cy="1095375"/>
    <pic>
      <nvPicPr>
        <cNvPr id="478" name="Image 478" descr="Picture"/>
        <cNvPicPr/>
      </nvPicPr>
      <blipFill>
        <a:blip cstate="print" r:embed="rId4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479</row>
      <rowOff>0</rowOff>
    </from>
    <ext cx="2000250" cy="1095375"/>
    <pic>
      <nvPicPr>
        <cNvPr id="479" name="Image 479" descr="Picture"/>
        <cNvPicPr/>
      </nvPicPr>
      <blipFill>
        <a:blip cstate="print" r:embed="rId4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480</row>
      <rowOff>0</rowOff>
    </from>
    <ext cx="2000250" cy="1095375"/>
    <pic>
      <nvPicPr>
        <cNvPr id="480" name="Image 480" descr="Picture"/>
        <cNvPicPr/>
      </nvPicPr>
      <blipFill>
        <a:blip cstate="print" r:embed="rId4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481</row>
      <rowOff>0</rowOff>
    </from>
    <ext cx="2000250" cy="1095375"/>
    <pic>
      <nvPicPr>
        <cNvPr id="481" name="Image 481" descr="Picture"/>
        <cNvPicPr/>
      </nvPicPr>
      <blipFill>
        <a:blip cstate="print" r:embed="rId4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482</row>
      <rowOff>0</rowOff>
    </from>
    <ext cx="2000250" cy="1095375"/>
    <pic>
      <nvPicPr>
        <cNvPr id="482" name="Image 482" descr="Picture"/>
        <cNvPicPr/>
      </nvPicPr>
      <blipFill>
        <a:blip cstate="print" r:embed="rId4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483</row>
      <rowOff>0</rowOff>
    </from>
    <ext cx="2000250" cy="1095375"/>
    <pic>
      <nvPicPr>
        <cNvPr id="483" name="Image 483" descr="Picture"/>
        <cNvPicPr/>
      </nvPicPr>
      <blipFill>
        <a:blip cstate="print" r:embed="rId4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484</row>
      <rowOff>0</rowOff>
    </from>
    <ext cx="2000250" cy="1095375"/>
    <pic>
      <nvPicPr>
        <cNvPr id="484" name="Image 484" descr="Picture"/>
        <cNvPicPr/>
      </nvPicPr>
      <blipFill>
        <a:blip cstate="print" r:embed="rId4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485</row>
      <rowOff>0</rowOff>
    </from>
    <ext cx="2000250" cy="1095375"/>
    <pic>
      <nvPicPr>
        <cNvPr id="485" name="Image 485" descr="Picture"/>
        <cNvPicPr/>
      </nvPicPr>
      <blipFill>
        <a:blip cstate="print" r:embed="rId4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486</row>
      <rowOff>0</rowOff>
    </from>
    <ext cx="2000250" cy="1095375"/>
    <pic>
      <nvPicPr>
        <cNvPr id="486" name="Image 486" descr="Picture"/>
        <cNvPicPr/>
      </nvPicPr>
      <blipFill>
        <a:blip cstate="print" r:embed="rId4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487</row>
      <rowOff>0</rowOff>
    </from>
    <ext cx="2000250" cy="1095375"/>
    <pic>
      <nvPicPr>
        <cNvPr id="487" name="Image 487" descr="Picture"/>
        <cNvPicPr/>
      </nvPicPr>
      <blipFill>
        <a:blip cstate="print" r:embed="rId4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488</row>
      <rowOff>0</rowOff>
    </from>
    <ext cx="2000250" cy="1095375"/>
    <pic>
      <nvPicPr>
        <cNvPr id="488" name="Image 488" descr="Picture"/>
        <cNvPicPr/>
      </nvPicPr>
      <blipFill>
        <a:blip cstate="print" r:embed="rId4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489</row>
      <rowOff>0</rowOff>
    </from>
    <ext cx="2000250" cy="1095375"/>
    <pic>
      <nvPicPr>
        <cNvPr id="489" name="Image 489" descr="Picture"/>
        <cNvPicPr/>
      </nvPicPr>
      <blipFill>
        <a:blip cstate="print" r:embed="rId4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490</row>
      <rowOff>0</rowOff>
    </from>
    <ext cx="2000250" cy="1095375"/>
    <pic>
      <nvPicPr>
        <cNvPr id="490" name="Image 490" descr="Picture"/>
        <cNvPicPr/>
      </nvPicPr>
      <blipFill>
        <a:blip cstate="print" r:embed="rId4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491</row>
      <rowOff>0</rowOff>
    </from>
    <ext cx="2000250" cy="1095375"/>
    <pic>
      <nvPicPr>
        <cNvPr id="491" name="Image 491" descr="Picture"/>
        <cNvPicPr/>
      </nvPicPr>
      <blipFill>
        <a:blip cstate="print" r:embed="rId4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492</row>
      <rowOff>0</rowOff>
    </from>
    <ext cx="2000250" cy="1095375"/>
    <pic>
      <nvPicPr>
        <cNvPr id="492" name="Image 492" descr="Picture"/>
        <cNvPicPr/>
      </nvPicPr>
      <blipFill>
        <a:blip cstate="print" r:embed="rId4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493</row>
      <rowOff>0</rowOff>
    </from>
    <ext cx="2000250" cy="1095375"/>
    <pic>
      <nvPicPr>
        <cNvPr id="493" name="Image 493" descr="Picture"/>
        <cNvPicPr/>
      </nvPicPr>
      <blipFill>
        <a:blip cstate="print" r:embed="rId4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494</row>
      <rowOff>0</rowOff>
    </from>
    <ext cx="2000250" cy="1095375"/>
    <pic>
      <nvPicPr>
        <cNvPr id="494" name="Image 494" descr="Picture"/>
        <cNvPicPr/>
      </nvPicPr>
      <blipFill>
        <a:blip cstate="print" r:embed="rId4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495</row>
      <rowOff>0</rowOff>
    </from>
    <ext cx="2000250" cy="1095375"/>
    <pic>
      <nvPicPr>
        <cNvPr id="495" name="Image 495" descr="Picture"/>
        <cNvPicPr/>
      </nvPicPr>
      <blipFill>
        <a:blip cstate="print" r:embed="rId4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496</row>
      <rowOff>0</rowOff>
    </from>
    <ext cx="2000250" cy="1095375"/>
    <pic>
      <nvPicPr>
        <cNvPr id="496" name="Image 496" descr="Picture"/>
        <cNvPicPr/>
      </nvPicPr>
      <blipFill>
        <a:blip cstate="print" r:embed="rId4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497</row>
      <rowOff>0</rowOff>
    </from>
    <ext cx="2000250" cy="1095375"/>
    <pic>
      <nvPicPr>
        <cNvPr id="497" name="Image 497" descr="Picture"/>
        <cNvPicPr/>
      </nvPicPr>
      <blipFill>
        <a:blip cstate="print" r:embed="rId4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498</row>
      <rowOff>0</rowOff>
    </from>
    <ext cx="2000250" cy="1095375"/>
    <pic>
      <nvPicPr>
        <cNvPr id="498" name="Image 498" descr="Picture"/>
        <cNvPicPr/>
      </nvPicPr>
      <blipFill>
        <a:blip cstate="print" r:embed="rId4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499</row>
      <rowOff>0</rowOff>
    </from>
    <ext cx="2000250" cy="1095375"/>
    <pic>
      <nvPicPr>
        <cNvPr id="499" name="Image 499" descr="Picture"/>
        <cNvPicPr/>
      </nvPicPr>
      <blipFill>
        <a:blip cstate="print" r:embed="rId4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500</row>
      <rowOff>0</rowOff>
    </from>
    <ext cx="2000250" cy="1095375"/>
    <pic>
      <nvPicPr>
        <cNvPr id="500" name="Image 500" descr="Picture"/>
        <cNvPicPr/>
      </nvPicPr>
      <blipFill>
        <a:blip cstate="print" r:embed="rId5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501</row>
      <rowOff>0</rowOff>
    </from>
    <ext cx="2000250" cy="1095375"/>
    <pic>
      <nvPicPr>
        <cNvPr id="501" name="Image 501" descr="Picture"/>
        <cNvPicPr/>
      </nvPicPr>
      <blipFill>
        <a:blip cstate="print" r:embed="rId5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502</row>
      <rowOff>0</rowOff>
    </from>
    <ext cx="2000250" cy="1095375"/>
    <pic>
      <nvPicPr>
        <cNvPr id="502" name="Image 502" descr="Picture"/>
        <cNvPicPr/>
      </nvPicPr>
      <blipFill>
        <a:blip cstate="print" r:embed="rId5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503</row>
      <rowOff>0</rowOff>
    </from>
    <ext cx="2000250" cy="1095375"/>
    <pic>
      <nvPicPr>
        <cNvPr id="503" name="Image 503" descr="Picture"/>
        <cNvPicPr/>
      </nvPicPr>
      <blipFill>
        <a:blip cstate="print" r:embed="rId5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504</row>
      <rowOff>0</rowOff>
    </from>
    <ext cx="2000250" cy="1095375"/>
    <pic>
      <nvPicPr>
        <cNvPr id="504" name="Image 504" descr="Picture"/>
        <cNvPicPr/>
      </nvPicPr>
      <blipFill>
        <a:blip cstate="print" r:embed="rId5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505</row>
      <rowOff>0</rowOff>
    </from>
    <ext cx="2000250" cy="1095375"/>
    <pic>
      <nvPicPr>
        <cNvPr id="505" name="Image 505" descr="Picture"/>
        <cNvPicPr/>
      </nvPicPr>
      <blipFill>
        <a:blip cstate="print" r:embed="rId5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506</row>
      <rowOff>0</rowOff>
    </from>
    <ext cx="2000250" cy="1095375"/>
    <pic>
      <nvPicPr>
        <cNvPr id="506" name="Image 506" descr="Picture"/>
        <cNvPicPr/>
      </nvPicPr>
      <blipFill>
        <a:blip cstate="print" r:embed="rId5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507</row>
      <rowOff>0</rowOff>
    </from>
    <ext cx="2000250" cy="1095375"/>
    <pic>
      <nvPicPr>
        <cNvPr id="507" name="Image 507" descr="Picture"/>
        <cNvPicPr/>
      </nvPicPr>
      <blipFill>
        <a:blip cstate="print" r:embed="rId5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508</row>
      <rowOff>0</rowOff>
    </from>
    <ext cx="2000250" cy="1095375"/>
    <pic>
      <nvPicPr>
        <cNvPr id="508" name="Image 508" descr="Picture"/>
        <cNvPicPr/>
      </nvPicPr>
      <blipFill>
        <a:blip cstate="print" r:embed="rId5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509</row>
      <rowOff>0</rowOff>
    </from>
    <ext cx="2000250" cy="1095375"/>
    <pic>
      <nvPicPr>
        <cNvPr id="509" name="Image 509" descr="Picture"/>
        <cNvPicPr/>
      </nvPicPr>
      <blipFill>
        <a:blip cstate="print" r:embed="rId5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510</row>
      <rowOff>0</rowOff>
    </from>
    <ext cx="2000250" cy="1095375"/>
    <pic>
      <nvPicPr>
        <cNvPr id="510" name="Image 510" descr="Picture"/>
        <cNvPicPr/>
      </nvPicPr>
      <blipFill>
        <a:blip cstate="print" r:embed="rId5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511</row>
      <rowOff>0</rowOff>
    </from>
    <ext cx="2000250" cy="1095375"/>
    <pic>
      <nvPicPr>
        <cNvPr id="511" name="Image 511" descr="Picture"/>
        <cNvPicPr/>
      </nvPicPr>
      <blipFill>
        <a:blip cstate="print" r:embed="rId5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512</row>
      <rowOff>0</rowOff>
    </from>
    <ext cx="2000250" cy="1095375"/>
    <pic>
      <nvPicPr>
        <cNvPr id="512" name="Image 512" descr="Picture"/>
        <cNvPicPr/>
      </nvPicPr>
      <blipFill>
        <a:blip cstate="print" r:embed="rId5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513</row>
      <rowOff>0</rowOff>
    </from>
    <ext cx="2000250" cy="1095375"/>
    <pic>
      <nvPicPr>
        <cNvPr id="513" name="Image 513" descr="Picture"/>
        <cNvPicPr/>
      </nvPicPr>
      <blipFill>
        <a:blip cstate="print" r:embed="rId5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514</row>
      <rowOff>0</rowOff>
    </from>
    <ext cx="2000250" cy="1095375"/>
    <pic>
      <nvPicPr>
        <cNvPr id="514" name="Image 514" descr="Picture"/>
        <cNvPicPr/>
      </nvPicPr>
      <blipFill>
        <a:blip cstate="print" r:embed="rId5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515</row>
      <rowOff>0</rowOff>
    </from>
    <ext cx="2000250" cy="1095375"/>
    <pic>
      <nvPicPr>
        <cNvPr id="515" name="Image 515" descr="Picture"/>
        <cNvPicPr/>
      </nvPicPr>
      <blipFill>
        <a:blip cstate="print" r:embed="rId5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516</row>
      <rowOff>0</rowOff>
    </from>
    <ext cx="2000250" cy="1095375"/>
    <pic>
      <nvPicPr>
        <cNvPr id="516" name="Image 516" descr="Picture"/>
        <cNvPicPr/>
      </nvPicPr>
      <blipFill>
        <a:blip cstate="print" r:embed="rId5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517</row>
      <rowOff>0</rowOff>
    </from>
    <ext cx="2000250" cy="1095375"/>
    <pic>
      <nvPicPr>
        <cNvPr id="517" name="Image 517" descr="Picture"/>
        <cNvPicPr/>
      </nvPicPr>
      <blipFill>
        <a:blip cstate="print" r:embed="rId5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518</row>
      <rowOff>0</rowOff>
    </from>
    <ext cx="2000250" cy="1095375"/>
    <pic>
      <nvPicPr>
        <cNvPr id="518" name="Image 518" descr="Picture"/>
        <cNvPicPr/>
      </nvPicPr>
      <blipFill>
        <a:blip cstate="print" r:embed="rId5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519</row>
      <rowOff>0</rowOff>
    </from>
    <ext cx="2000250" cy="1095375"/>
    <pic>
      <nvPicPr>
        <cNvPr id="519" name="Image 519" descr="Picture"/>
        <cNvPicPr/>
      </nvPicPr>
      <blipFill>
        <a:blip cstate="print" r:embed="rId5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520</row>
      <rowOff>0</rowOff>
    </from>
    <ext cx="2000250" cy="1095375"/>
    <pic>
      <nvPicPr>
        <cNvPr id="520" name="Image 520" descr="Picture"/>
        <cNvPicPr/>
      </nvPicPr>
      <blipFill>
        <a:blip cstate="print" r:embed="rId5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521</row>
      <rowOff>0</rowOff>
    </from>
    <ext cx="2000250" cy="1095375"/>
    <pic>
      <nvPicPr>
        <cNvPr id="521" name="Image 521" descr="Picture"/>
        <cNvPicPr/>
      </nvPicPr>
      <blipFill>
        <a:blip cstate="print" r:embed="rId5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522</row>
      <rowOff>0</rowOff>
    </from>
    <ext cx="2000250" cy="1095375"/>
    <pic>
      <nvPicPr>
        <cNvPr id="522" name="Image 522" descr="Picture"/>
        <cNvPicPr/>
      </nvPicPr>
      <blipFill>
        <a:blip cstate="print" r:embed="rId5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523</row>
      <rowOff>0</rowOff>
    </from>
    <ext cx="2000250" cy="1095375"/>
    <pic>
      <nvPicPr>
        <cNvPr id="523" name="Image 523" descr="Picture"/>
        <cNvPicPr/>
      </nvPicPr>
      <blipFill>
        <a:blip cstate="print" r:embed="rId5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524</row>
      <rowOff>0</rowOff>
    </from>
    <ext cx="2000250" cy="1095375"/>
    <pic>
      <nvPicPr>
        <cNvPr id="524" name="Image 524" descr="Picture"/>
        <cNvPicPr/>
      </nvPicPr>
      <blipFill>
        <a:blip cstate="print" r:embed="rId5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525</row>
      <rowOff>0</rowOff>
    </from>
    <ext cx="2000250" cy="1095375"/>
    <pic>
      <nvPicPr>
        <cNvPr id="525" name="Image 525" descr="Picture"/>
        <cNvPicPr/>
      </nvPicPr>
      <blipFill>
        <a:blip cstate="print" r:embed="rId5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526</row>
      <rowOff>0</rowOff>
    </from>
    <ext cx="2000250" cy="1095375"/>
    <pic>
      <nvPicPr>
        <cNvPr id="526" name="Image 526" descr="Picture"/>
        <cNvPicPr/>
      </nvPicPr>
      <blipFill>
        <a:blip cstate="print" r:embed="rId5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527</row>
      <rowOff>0</rowOff>
    </from>
    <ext cx="2000250" cy="1095375"/>
    <pic>
      <nvPicPr>
        <cNvPr id="527" name="Image 527" descr="Picture"/>
        <cNvPicPr/>
      </nvPicPr>
      <blipFill>
        <a:blip cstate="print" r:embed="rId5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528</row>
      <rowOff>0</rowOff>
    </from>
    <ext cx="2000250" cy="1095375"/>
    <pic>
      <nvPicPr>
        <cNvPr id="528" name="Image 528" descr="Picture"/>
        <cNvPicPr/>
      </nvPicPr>
      <blipFill>
        <a:blip cstate="print" r:embed="rId5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529</row>
      <rowOff>0</rowOff>
    </from>
    <ext cx="2000250" cy="1095375"/>
    <pic>
      <nvPicPr>
        <cNvPr id="529" name="Image 529" descr="Picture"/>
        <cNvPicPr/>
      </nvPicPr>
      <blipFill>
        <a:blip cstate="print" r:embed="rId5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530</row>
      <rowOff>0</rowOff>
    </from>
    <ext cx="2000250" cy="1095375"/>
    <pic>
      <nvPicPr>
        <cNvPr id="530" name="Image 530" descr="Picture"/>
        <cNvPicPr/>
      </nvPicPr>
      <blipFill>
        <a:blip cstate="print" r:embed="rId5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531</row>
      <rowOff>0</rowOff>
    </from>
    <ext cx="2000250" cy="1095375"/>
    <pic>
      <nvPicPr>
        <cNvPr id="531" name="Image 531" descr="Picture"/>
        <cNvPicPr/>
      </nvPicPr>
      <blipFill>
        <a:blip cstate="print" r:embed="rId5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532</row>
      <rowOff>0</rowOff>
    </from>
    <ext cx="2000250" cy="1095375"/>
    <pic>
      <nvPicPr>
        <cNvPr id="532" name="Image 532" descr="Picture"/>
        <cNvPicPr/>
      </nvPicPr>
      <blipFill>
        <a:blip cstate="print" r:embed="rId5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533</row>
      <rowOff>0</rowOff>
    </from>
    <ext cx="2000250" cy="1095375"/>
    <pic>
      <nvPicPr>
        <cNvPr id="533" name="Image 533" descr="Picture"/>
        <cNvPicPr/>
      </nvPicPr>
      <blipFill>
        <a:blip cstate="print" r:embed="rId5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534</row>
      <rowOff>0</rowOff>
    </from>
    <ext cx="2000250" cy="1095375"/>
    <pic>
      <nvPicPr>
        <cNvPr id="534" name="Image 534" descr="Picture"/>
        <cNvPicPr/>
      </nvPicPr>
      <blipFill>
        <a:blip cstate="print" r:embed="rId5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535</row>
      <rowOff>0</rowOff>
    </from>
    <ext cx="2000250" cy="1095375"/>
    <pic>
      <nvPicPr>
        <cNvPr id="535" name="Image 535" descr="Picture"/>
        <cNvPicPr/>
      </nvPicPr>
      <blipFill>
        <a:blip cstate="print" r:embed="rId5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536</row>
      <rowOff>0</rowOff>
    </from>
    <ext cx="2000250" cy="1095375"/>
    <pic>
      <nvPicPr>
        <cNvPr id="536" name="Image 536" descr="Picture"/>
        <cNvPicPr/>
      </nvPicPr>
      <blipFill>
        <a:blip cstate="print" r:embed="rId5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537</row>
      <rowOff>0</rowOff>
    </from>
    <ext cx="2000250" cy="1095375"/>
    <pic>
      <nvPicPr>
        <cNvPr id="537" name="Image 537" descr="Picture"/>
        <cNvPicPr/>
      </nvPicPr>
      <blipFill>
        <a:blip cstate="print" r:embed="rId5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538</row>
      <rowOff>0</rowOff>
    </from>
    <ext cx="2000250" cy="1095375"/>
    <pic>
      <nvPicPr>
        <cNvPr id="538" name="Image 538" descr="Picture"/>
        <cNvPicPr/>
      </nvPicPr>
      <blipFill>
        <a:blip cstate="print" r:embed="rId5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539</row>
      <rowOff>0</rowOff>
    </from>
    <ext cx="2000250" cy="1095375"/>
    <pic>
      <nvPicPr>
        <cNvPr id="539" name="Image 539" descr="Picture"/>
        <cNvPicPr/>
      </nvPicPr>
      <blipFill>
        <a:blip cstate="print" r:embed="rId5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540</row>
      <rowOff>0</rowOff>
    </from>
    <ext cx="2000250" cy="1095375"/>
    <pic>
      <nvPicPr>
        <cNvPr id="540" name="Image 540" descr="Picture"/>
        <cNvPicPr/>
      </nvPicPr>
      <blipFill>
        <a:blip cstate="print" r:embed="rId5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541</row>
      <rowOff>0</rowOff>
    </from>
    <ext cx="2000250" cy="1095375"/>
    <pic>
      <nvPicPr>
        <cNvPr id="541" name="Image 541" descr="Picture"/>
        <cNvPicPr/>
      </nvPicPr>
      <blipFill>
        <a:blip cstate="print" r:embed="rId5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542</row>
      <rowOff>0</rowOff>
    </from>
    <ext cx="2000250" cy="1095375"/>
    <pic>
      <nvPicPr>
        <cNvPr id="542" name="Image 542" descr="Picture"/>
        <cNvPicPr/>
      </nvPicPr>
      <blipFill>
        <a:blip cstate="print" r:embed="rId5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543</row>
      <rowOff>0</rowOff>
    </from>
    <ext cx="2000250" cy="1095375"/>
    <pic>
      <nvPicPr>
        <cNvPr id="543" name="Image 543" descr="Picture"/>
        <cNvPicPr/>
      </nvPicPr>
      <blipFill>
        <a:blip cstate="print" r:embed="rId5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544</row>
      <rowOff>0</rowOff>
    </from>
    <ext cx="2000250" cy="1095375"/>
    <pic>
      <nvPicPr>
        <cNvPr id="544" name="Image 544" descr="Picture"/>
        <cNvPicPr/>
      </nvPicPr>
      <blipFill>
        <a:blip cstate="print" r:embed="rId5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545</row>
      <rowOff>0</rowOff>
    </from>
    <ext cx="2000250" cy="1095375"/>
    <pic>
      <nvPicPr>
        <cNvPr id="545" name="Image 545" descr="Picture"/>
        <cNvPicPr/>
      </nvPicPr>
      <blipFill>
        <a:blip cstate="print" r:embed="rId5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546</row>
      <rowOff>0</rowOff>
    </from>
    <ext cx="2000250" cy="1095375"/>
    <pic>
      <nvPicPr>
        <cNvPr id="546" name="Image 546" descr="Picture"/>
        <cNvPicPr/>
      </nvPicPr>
      <blipFill>
        <a:blip cstate="print" r:embed="rId5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547</row>
      <rowOff>0</rowOff>
    </from>
    <ext cx="2000250" cy="1095375"/>
    <pic>
      <nvPicPr>
        <cNvPr id="547" name="Image 547" descr="Picture"/>
        <cNvPicPr/>
      </nvPicPr>
      <blipFill>
        <a:blip cstate="print" r:embed="rId5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548</row>
      <rowOff>0</rowOff>
    </from>
    <ext cx="2000250" cy="1095375"/>
    <pic>
      <nvPicPr>
        <cNvPr id="548" name="Image 548" descr="Picture"/>
        <cNvPicPr/>
      </nvPicPr>
      <blipFill>
        <a:blip cstate="print" r:embed="rId5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549</row>
      <rowOff>0</rowOff>
    </from>
    <ext cx="2000250" cy="1095375"/>
    <pic>
      <nvPicPr>
        <cNvPr id="549" name="Image 549" descr="Picture"/>
        <cNvPicPr/>
      </nvPicPr>
      <blipFill>
        <a:blip cstate="print" r:embed="rId5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550</row>
      <rowOff>0</rowOff>
    </from>
    <ext cx="2000250" cy="1095375"/>
    <pic>
      <nvPicPr>
        <cNvPr id="550" name="Image 550" descr="Picture"/>
        <cNvPicPr/>
      </nvPicPr>
      <blipFill>
        <a:blip cstate="print" r:embed="rId5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551</row>
      <rowOff>0</rowOff>
    </from>
    <ext cx="2000250" cy="1095375"/>
    <pic>
      <nvPicPr>
        <cNvPr id="551" name="Image 551" descr="Picture"/>
        <cNvPicPr/>
      </nvPicPr>
      <blipFill>
        <a:blip cstate="print" r:embed="rId5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552</row>
      <rowOff>0</rowOff>
    </from>
    <ext cx="2000250" cy="1095375"/>
    <pic>
      <nvPicPr>
        <cNvPr id="552" name="Image 552" descr="Picture"/>
        <cNvPicPr/>
      </nvPicPr>
      <blipFill>
        <a:blip cstate="print" r:embed="rId5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553</row>
      <rowOff>0</rowOff>
    </from>
    <ext cx="2000250" cy="1095375"/>
    <pic>
      <nvPicPr>
        <cNvPr id="553" name="Image 553" descr="Picture"/>
        <cNvPicPr/>
      </nvPicPr>
      <blipFill>
        <a:blip cstate="print" r:embed="rId5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554</row>
      <rowOff>0</rowOff>
    </from>
    <ext cx="2000250" cy="1095375"/>
    <pic>
      <nvPicPr>
        <cNvPr id="554" name="Image 554" descr="Picture"/>
        <cNvPicPr/>
      </nvPicPr>
      <blipFill>
        <a:blip cstate="print" r:embed="rId5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555</row>
      <rowOff>0</rowOff>
    </from>
    <ext cx="2000250" cy="1095375"/>
    <pic>
      <nvPicPr>
        <cNvPr id="555" name="Image 555" descr="Picture"/>
        <cNvPicPr/>
      </nvPicPr>
      <blipFill>
        <a:blip cstate="print" r:embed="rId5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556</row>
      <rowOff>0</rowOff>
    </from>
    <ext cx="2000250" cy="1095375"/>
    <pic>
      <nvPicPr>
        <cNvPr id="556" name="Image 556" descr="Picture"/>
        <cNvPicPr/>
      </nvPicPr>
      <blipFill>
        <a:blip cstate="print" r:embed="rId5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557</row>
      <rowOff>0</rowOff>
    </from>
    <ext cx="2000250" cy="1095375"/>
    <pic>
      <nvPicPr>
        <cNvPr id="557" name="Image 557" descr="Picture"/>
        <cNvPicPr/>
      </nvPicPr>
      <blipFill>
        <a:blip cstate="print" r:embed="rId5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558</row>
      <rowOff>0</rowOff>
    </from>
    <ext cx="2000250" cy="1095375"/>
    <pic>
      <nvPicPr>
        <cNvPr id="558" name="Image 558" descr="Picture"/>
        <cNvPicPr/>
      </nvPicPr>
      <blipFill>
        <a:blip cstate="print" r:embed="rId5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559</row>
      <rowOff>0</rowOff>
    </from>
    <ext cx="2000250" cy="1095375"/>
    <pic>
      <nvPicPr>
        <cNvPr id="559" name="Image 559" descr="Picture"/>
        <cNvPicPr/>
      </nvPicPr>
      <blipFill>
        <a:blip cstate="print" r:embed="rId5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560</row>
      <rowOff>0</rowOff>
    </from>
    <ext cx="2000250" cy="1095375"/>
    <pic>
      <nvPicPr>
        <cNvPr id="560" name="Image 560" descr="Picture"/>
        <cNvPicPr/>
      </nvPicPr>
      <blipFill>
        <a:blip cstate="print" r:embed="rId5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561</row>
      <rowOff>0</rowOff>
    </from>
    <ext cx="2000250" cy="1095375"/>
    <pic>
      <nvPicPr>
        <cNvPr id="561" name="Image 561" descr="Picture"/>
        <cNvPicPr/>
      </nvPicPr>
      <blipFill>
        <a:blip cstate="print" r:embed="rId5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562</row>
      <rowOff>0</rowOff>
    </from>
    <ext cx="2000250" cy="1095375"/>
    <pic>
      <nvPicPr>
        <cNvPr id="562" name="Image 562" descr="Picture"/>
        <cNvPicPr/>
      </nvPicPr>
      <blipFill>
        <a:blip cstate="print" r:embed="rId5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563</row>
      <rowOff>0</rowOff>
    </from>
    <ext cx="2000250" cy="1095375"/>
    <pic>
      <nvPicPr>
        <cNvPr id="563" name="Image 563" descr="Picture"/>
        <cNvPicPr/>
      </nvPicPr>
      <blipFill>
        <a:blip cstate="print" r:embed="rId5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564</row>
      <rowOff>0</rowOff>
    </from>
    <ext cx="2000250" cy="1095375"/>
    <pic>
      <nvPicPr>
        <cNvPr id="564" name="Image 564" descr="Picture"/>
        <cNvPicPr/>
      </nvPicPr>
      <blipFill>
        <a:blip cstate="print" r:embed="rId5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565</row>
      <rowOff>0</rowOff>
    </from>
    <ext cx="2000250" cy="1095375"/>
    <pic>
      <nvPicPr>
        <cNvPr id="565" name="Image 565" descr="Picture"/>
        <cNvPicPr/>
      </nvPicPr>
      <blipFill>
        <a:blip cstate="print" r:embed="rId5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566</row>
      <rowOff>0</rowOff>
    </from>
    <ext cx="2000250" cy="1095375"/>
    <pic>
      <nvPicPr>
        <cNvPr id="566" name="Image 566" descr="Picture"/>
        <cNvPicPr/>
      </nvPicPr>
      <blipFill>
        <a:blip cstate="print" r:embed="rId5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567</row>
      <rowOff>0</rowOff>
    </from>
    <ext cx="2000250" cy="1095375"/>
    <pic>
      <nvPicPr>
        <cNvPr id="567" name="Image 567" descr="Picture"/>
        <cNvPicPr/>
      </nvPicPr>
      <blipFill>
        <a:blip cstate="print" r:embed="rId5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568</row>
      <rowOff>0</rowOff>
    </from>
    <ext cx="2000250" cy="1095375"/>
    <pic>
      <nvPicPr>
        <cNvPr id="568" name="Image 568" descr="Picture"/>
        <cNvPicPr/>
      </nvPicPr>
      <blipFill>
        <a:blip cstate="print" r:embed="rId5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569</row>
      <rowOff>0</rowOff>
    </from>
    <ext cx="2000250" cy="1095375"/>
    <pic>
      <nvPicPr>
        <cNvPr id="569" name="Image 569" descr="Picture"/>
        <cNvPicPr/>
      </nvPicPr>
      <blipFill>
        <a:blip cstate="print" r:embed="rId5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570</row>
      <rowOff>0</rowOff>
    </from>
    <ext cx="2000250" cy="1095375"/>
    <pic>
      <nvPicPr>
        <cNvPr id="570" name="Image 570" descr="Picture"/>
        <cNvPicPr/>
      </nvPicPr>
      <blipFill>
        <a:blip cstate="print" r:embed="rId5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571</row>
      <rowOff>0</rowOff>
    </from>
    <ext cx="2000250" cy="1095375"/>
    <pic>
      <nvPicPr>
        <cNvPr id="571" name="Image 571" descr="Picture"/>
        <cNvPicPr/>
      </nvPicPr>
      <blipFill>
        <a:blip cstate="print" r:embed="rId5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572</row>
      <rowOff>0</rowOff>
    </from>
    <ext cx="2000250" cy="1095375"/>
    <pic>
      <nvPicPr>
        <cNvPr id="572" name="Image 572" descr="Picture"/>
        <cNvPicPr/>
      </nvPicPr>
      <blipFill>
        <a:blip cstate="print" r:embed="rId5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573</row>
      <rowOff>0</rowOff>
    </from>
    <ext cx="2000250" cy="1095375"/>
    <pic>
      <nvPicPr>
        <cNvPr id="573" name="Image 573" descr="Picture"/>
        <cNvPicPr/>
      </nvPicPr>
      <blipFill>
        <a:blip cstate="print" r:embed="rId5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574</row>
      <rowOff>0</rowOff>
    </from>
    <ext cx="2000250" cy="1095375"/>
    <pic>
      <nvPicPr>
        <cNvPr id="574" name="Image 574" descr="Picture"/>
        <cNvPicPr/>
      </nvPicPr>
      <blipFill>
        <a:blip cstate="print" r:embed="rId5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575</row>
      <rowOff>0</rowOff>
    </from>
    <ext cx="2000250" cy="1095375"/>
    <pic>
      <nvPicPr>
        <cNvPr id="575" name="Image 575" descr="Picture"/>
        <cNvPicPr/>
      </nvPicPr>
      <blipFill>
        <a:blip cstate="print" r:embed="rId5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576</row>
      <rowOff>0</rowOff>
    </from>
    <ext cx="2000250" cy="1095375"/>
    <pic>
      <nvPicPr>
        <cNvPr id="576" name="Image 576" descr="Picture"/>
        <cNvPicPr/>
      </nvPicPr>
      <blipFill>
        <a:blip cstate="print" r:embed="rId5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577</row>
      <rowOff>0</rowOff>
    </from>
    <ext cx="2000250" cy="1095375"/>
    <pic>
      <nvPicPr>
        <cNvPr id="577" name="Image 577" descr="Picture"/>
        <cNvPicPr/>
      </nvPicPr>
      <blipFill>
        <a:blip cstate="print" r:embed="rId5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578</row>
      <rowOff>0</rowOff>
    </from>
    <ext cx="2000250" cy="1095375"/>
    <pic>
      <nvPicPr>
        <cNvPr id="578" name="Image 578" descr="Picture"/>
        <cNvPicPr/>
      </nvPicPr>
      <blipFill>
        <a:blip cstate="print" r:embed="rId5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579</row>
      <rowOff>0</rowOff>
    </from>
    <ext cx="2000250" cy="1095375"/>
    <pic>
      <nvPicPr>
        <cNvPr id="579" name="Image 579" descr="Picture"/>
        <cNvPicPr/>
      </nvPicPr>
      <blipFill>
        <a:blip cstate="print" r:embed="rId5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580</row>
      <rowOff>0</rowOff>
    </from>
    <ext cx="2000250" cy="1095375"/>
    <pic>
      <nvPicPr>
        <cNvPr id="580" name="Image 580" descr="Picture"/>
        <cNvPicPr/>
      </nvPicPr>
      <blipFill>
        <a:blip cstate="print" r:embed="rId5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581</row>
      <rowOff>0</rowOff>
    </from>
    <ext cx="2000250" cy="1095375"/>
    <pic>
      <nvPicPr>
        <cNvPr id="581" name="Image 581" descr="Picture"/>
        <cNvPicPr/>
      </nvPicPr>
      <blipFill>
        <a:blip cstate="print" r:embed="rId5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582</row>
      <rowOff>0</rowOff>
    </from>
    <ext cx="2000250" cy="1095375"/>
    <pic>
      <nvPicPr>
        <cNvPr id="582" name="Image 582" descr="Picture"/>
        <cNvPicPr/>
      </nvPicPr>
      <blipFill>
        <a:blip cstate="print" r:embed="rId5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583</row>
      <rowOff>0</rowOff>
    </from>
    <ext cx="2000250" cy="1095375"/>
    <pic>
      <nvPicPr>
        <cNvPr id="583" name="Image 583" descr="Picture"/>
        <cNvPicPr/>
      </nvPicPr>
      <blipFill>
        <a:blip cstate="print" r:embed="rId5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584</row>
      <rowOff>0</rowOff>
    </from>
    <ext cx="2000250" cy="1095375"/>
    <pic>
      <nvPicPr>
        <cNvPr id="584" name="Image 584" descr="Picture"/>
        <cNvPicPr/>
      </nvPicPr>
      <blipFill>
        <a:blip cstate="print" r:embed="rId5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585</row>
      <rowOff>0</rowOff>
    </from>
    <ext cx="2000250" cy="1095375"/>
    <pic>
      <nvPicPr>
        <cNvPr id="585" name="Image 585" descr="Picture"/>
        <cNvPicPr/>
      </nvPicPr>
      <blipFill>
        <a:blip cstate="print" r:embed="rId5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586</row>
      <rowOff>0</rowOff>
    </from>
    <ext cx="2000250" cy="1095375"/>
    <pic>
      <nvPicPr>
        <cNvPr id="586" name="Image 586" descr="Picture"/>
        <cNvPicPr/>
      </nvPicPr>
      <blipFill>
        <a:blip cstate="print" r:embed="rId5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587</row>
      <rowOff>0</rowOff>
    </from>
    <ext cx="2000250" cy="1095375"/>
    <pic>
      <nvPicPr>
        <cNvPr id="587" name="Image 587" descr="Picture"/>
        <cNvPicPr/>
      </nvPicPr>
      <blipFill>
        <a:blip cstate="print" r:embed="rId5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588</row>
      <rowOff>0</rowOff>
    </from>
    <ext cx="2000250" cy="1095375"/>
    <pic>
      <nvPicPr>
        <cNvPr id="588" name="Image 588" descr="Picture"/>
        <cNvPicPr/>
      </nvPicPr>
      <blipFill>
        <a:blip cstate="print" r:embed="rId5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589</row>
      <rowOff>0</rowOff>
    </from>
    <ext cx="2000250" cy="1095375"/>
    <pic>
      <nvPicPr>
        <cNvPr id="589" name="Image 589" descr="Picture"/>
        <cNvPicPr/>
      </nvPicPr>
      <blipFill>
        <a:blip cstate="print" r:embed="rId5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590</row>
      <rowOff>0</rowOff>
    </from>
    <ext cx="2000250" cy="1095375"/>
    <pic>
      <nvPicPr>
        <cNvPr id="590" name="Image 590" descr="Picture"/>
        <cNvPicPr/>
      </nvPicPr>
      <blipFill>
        <a:blip cstate="print" r:embed="rId5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591</row>
      <rowOff>0</rowOff>
    </from>
    <ext cx="2000250" cy="1095375"/>
    <pic>
      <nvPicPr>
        <cNvPr id="591" name="Image 591" descr="Picture"/>
        <cNvPicPr/>
      </nvPicPr>
      <blipFill>
        <a:blip cstate="print" r:embed="rId5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592</row>
      <rowOff>0</rowOff>
    </from>
    <ext cx="2000250" cy="1095375"/>
    <pic>
      <nvPicPr>
        <cNvPr id="592" name="Image 592" descr="Picture"/>
        <cNvPicPr/>
      </nvPicPr>
      <blipFill>
        <a:blip cstate="print" r:embed="rId5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593</row>
      <rowOff>0</rowOff>
    </from>
    <ext cx="2000250" cy="1095375"/>
    <pic>
      <nvPicPr>
        <cNvPr id="593" name="Image 593" descr="Picture"/>
        <cNvPicPr/>
      </nvPicPr>
      <blipFill>
        <a:blip cstate="print" r:embed="rId5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594</row>
      <rowOff>0</rowOff>
    </from>
    <ext cx="2000250" cy="1095375"/>
    <pic>
      <nvPicPr>
        <cNvPr id="594" name="Image 594" descr="Picture"/>
        <cNvPicPr/>
      </nvPicPr>
      <blipFill>
        <a:blip cstate="print" r:embed="rId5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595</row>
      <rowOff>0</rowOff>
    </from>
    <ext cx="2000250" cy="1095375"/>
    <pic>
      <nvPicPr>
        <cNvPr id="595" name="Image 595" descr="Picture"/>
        <cNvPicPr/>
      </nvPicPr>
      <blipFill>
        <a:blip cstate="print" r:embed="rId5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596</row>
      <rowOff>0</rowOff>
    </from>
    <ext cx="2000250" cy="1095375"/>
    <pic>
      <nvPicPr>
        <cNvPr id="596" name="Image 596" descr="Picture"/>
        <cNvPicPr/>
      </nvPicPr>
      <blipFill>
        <a:blip cstate="print" r:embed="rId5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597</row>
      <rowOff>0</rowOff>
    </from>
    <ext cx="2000250" cy="1095375"/>
    <pic>
      <nvPicPr>
        <cNvPr id="597" name="Image 597" descr="Picture"/>
        <cNvPicPr/>
      </nvPicPr>
      <blipFill>
        <a:blip cstate="print" r:embed="rId5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598</row>
      <rowOff>0</rowOff>
    </from>
    <ext cx="2000250" cy="1095375"/>
    <pic>
      <nvPicPr>
        <cNvPr id="598" name="Image 598" descr="Picture"/>
        <cNvPicPr/>
      </nvPicPr>
      <blipFill>
        <a:blip cstate="print" r:embed="rId5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599</row>
      <rowOff>0</rowOff>
    </from>
    <ext cx="2000250" cy="1095375"/>
    <pic>
      <nvPicPr>
        <cNvPr id="599" name="Image 599" descr="Picture"/>
        <cNvPicPr/>
      </nvPicPr>
      <blipFill>
        <a:blip cstate="print" r:embed="rId5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600</row>
      <rowOff>0</rowOff>
    </from>
    <ext cx="2000250" cy="1095375"/>
    <pic>
      <nvPicPr>
        <cNvPr id="600" name="Image 600" descr="Picture"/>
        <cNvPicPr/>
      </nvPicPr>
      <blipFill>
        <a:blip cstate="print" r:embed="rId6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601</row>
      <rowOff>0</rowOff>
    </from>
    <ext cx="2000250" cy="1095375"/>
    <pic>
      <nvPicPr>
        <cNvPr id="601" name="Image 601" descr="Picture"/>
        <cNvPicPr/>
      </nvPicPr>
      <blipFill>
        <a:blip cstate="print" r:embed="rId6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602</row>
      <rowOff>0</rowOff>
    </from>
    <ext cx="2000250" cy="1095375"/>
    <pic>
      <nvPicPr>
        <cNvPr id="602" name="Image 602" descr="Picture"/>
        <cNvPicPr/>
      </nvPicPr>
      <blipFill>
        <a:blip cstate="print" r:embed="rId6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603</row>
      <rowOff>0</rowOff>
    </from>
    <ext cx="2000250" cy="1095375"/>
    <pic>
      <nvPicPr>
        <cNvPr id="603" name="Image 603" descr="Picture"/>
        <cNvPicPr/>
      </nvPicPr>
      <blipFill>
        <a:blip cstate="print" r:embed="rId6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604</row>
      <rowOff>0</rowOff>
    </from>
    <ext cx="2000250" cy="1095375"/>
    <pic>
      <nvPicPr>
        <cNvPr id="604" name="Image 604" descr="Picture"/>
        <cNvPicPr/>
      </nvPicPr>
      <blipFill>
        <a:blip cstate="print" r:embed="rId6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605</row>
      <rowOff>0</rowOff>
    </from>
    <ext cx="2000250" cy="1095375"/>
    <pic>
      <nvPicPr>
        <cNvPr id="605" name="Image 605" descr="Picture"/>
        <cNvPicPr/>
      </nvPicPr>
      <blipFill>
        <a:blip cstate="print" r:embed="rId6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606</row>
      <rowOff>0</rowOff>
    </from>
    <ext cx="2000250" cy="1095375"/>
    <pic>
      <nvPicPr>
        <cNvPr id="606" name="Image 606" descr="Picture"/>
        <cNvPicPr/>
      </nvPicPr>
      <blipFill>
        <a:blip cstate="print" r:embed="rId6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607</row>
      <rowOff>0</rowOff>
    </from>
    <ext cx="2000250" cy="1095375"/>
    <pic>
      <nvPicPr>
        <cNvPr id="607" name="Image 607" descr="Picture"/>
        <cNvPicPr/>
      </nvPicPr>
      <blipFill>
        <a:blip cstate="print" r:embed="rId6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608</row>
      <rowOff>0</rowOff>
    </from>
    <ext cx="2000250" cy="1095375"/>
    <pic>
      <nvPicPr>
        <cNvPr id="608" name="Image 608" descr="Picture"/>
        <cNvPicPr/>
      </nvPicPr>
      <blipFill>
        <a:blip cstate="print" r:embed="rId6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609</row>
      <rowOff>0</rowOff>
    </from>
    <ext cx="2000250" cy="1095375"/>
    <pic>
      <nvPicPr>
        <cNvPr id="609" name="Image 609" descr="Picture"/>
        <cNvPicPr/>
      </nvPicPr>
      <blipFill>
        <a:blip cstate="print" r:embed="rId6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610</row>
      <rowOff>0</rowOff>
    </from>
    <ext cx="2000250" cy="1095375"/>
    <pic>
      <nvPicPr>
        <cNvPr id="610" name="Image 610" descr="Picture"/>
        <cNvPicPr/>
      </nvPicPr>
      <blipFill>
        <a:blip cstate="print" r:embed="rId6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611</row>
      <rowOff>0</rowOff>
    </from>
    <ext cx="2000250" cy="1095375"/>
    <pic>
      <nvPicPr>
        <cNvPr id="611" name="Image 611" descr="Picture"/>
        <cNvPicPr/>
      </nvPicPr>
      <blipFill>
        <a:blip cstate="print" r:embed="rId6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612</row>
      <rowOff>0</rowOff>
    </from>
    <ext cx="2000250" cy="1095375"/>
    <pic>
      <nvPicPr>
        <cNvPr id="612" name="Image 612" descr="Picture"/>
        <cNvPicPr/>
      </nvPicPr>
      <blipFill>
        <a:blip cstate="print" r:embed="rId6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613</row>
      <rowOff>0</rowOff>
    </from>
    <ext cx="2000250" cy="1095375"/>
    <pic>
      <nvPicPr>
        <cNvPr id="613" name="Image 613" descr="Picture"/>
        <cNvPicPr/>
      </nvPicPr>
      <blipFill>
        <a:blip cstate="print" r:embed="rId6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614</row>
      <rowOff>0</rowOff>
    </from>
    <ext cx="2000250" cy="1095375"/>
    <pic>
      <nvPicPr>
        <cNvPr id="614" name="Image 614" descr="Picture"/>
        <cNvPicPr/>
      </nvPicPr>
      <blipFill>
        <a:blip cstate="print" r:embed="rId6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615</row>
      <rowOff>0</rowOff>
    </from>
    <ext cx="2000250" cy="1095375"/>
    <pic>
      <nvPicPr>
        <cNvPr id="615" name="Image 615" descr="Picture"/>
        <cNvPicPr/>
      </nvPicPr>
      <blipFill>
        <a:blip cstate="print" r:embed="rId6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616</row>
      <rowOff>0</rowOff>
    </from>
    <ext cx="2000250" cy="1095375"/>
    <pic>
      <nvPicPr>
        <cNvPr id="616" name="Image 616" descr="Picture"/>
        <cNvPicPr/>
      </nvPicPr>
      <blipFill>
        <a:blip cstate="print" r:embed="rId6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617</row>
      <rowOff>0</rowOff>
    </from>
    <ext cx="2000250" cy="1095375"/>
    <pic>
      <nvPicPr>
        <cNvPr id="617" name="Image 617" descr="Picture"/>
        <cNvPicPr/>
      </nvPicPr>
      <blipFill>
        <a:blip cstate="print" r:embed="rId6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618</row>
      <rowOff>0</rowOff>
    </from>
    <ext cx="2000250" cy="1095375"/>
    <pic>
      <nvPicPr>
        <cNvPr id="618" name="Image 618" descr="Picture"/>
        <cNvPicPr/>
      </nvPicPr>
      <blipFill>
        <a:blip cstate="print" r:embed="rId6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619</row>
      <rowOff>0</rowOff>
    </from>
    <ext cx="2000250" cy="1095375"/>
    <pic>
      <nvPicPr>
        <cNvPr id="619" name="Image 619" descr="Picture"/>
        <cNvPicPr/>
      </nvPicPr>
      <blipFill>
        <a:blip cstate="print" r:embed="rId6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620</row>
      <rowOff>0</rowOff>
    </from>
    <ext cx="2000250" cy="1095375"/>
    <pic>
      <nvPicPr>
        <cNvPr id="620" name="Image 620" descr="Picture"/>
        <cNvPicPr/>
      </nvPicPr>
      <blipFill>
        <a:blip cstate="print" r:embed="rId6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621</row>
      <rowOff>0</rowOff>
    </from>
    <ext cx="2000250" cy="1095375"/>
    <pic>
      <nvPicPr>
        <cNvPr id="621" name="Image 621" descr="Picture"/>
        <cNvPicPr/>
      </nvPicPr>
      <blipFill>
        <a:blip cstate="print" r:embed="rId6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622</row>
      <rowOff>0</rowOff>
    </from>
    <ext cx="2000250" cy="1095375"/>
    <pic>
      <nvPicPr>
        <cNvPr id="622" name="Image 622" descr="Picture"/>
        <cNvPicPr/>
      </nvPicPr>
      <blipFill>
        <a:blip cstate="print" r:embed="rId6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623</row>
      <rowOff>0</rowOff>
    </from>
    <ext cx="2000250" cy="1095375"/>
    <pic>
      <nvPicPr>
        <cNvPr id="623" name="Image 623" descr="Picture"/>
        <cNvPicPr/>
      </nvPicPr>
      <blipFill>
        <a:blip cstate="print" r:embed="rId6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624</row>
      <rowOff>0</rowOff>
    </from>
    <ext cx="2000250" cy="1095375"/>
    <pic>
      <nvPicPr>
        <cNvPr id="624" name="Image 624" descr="Picture"/>
        <cNvPicPr/>
      </nvPicPr>
      <blipFill>
        <a:blip cstate="print" r:embed="rId6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625</row>
      <rowOff>0</rowOff>
    </from>
    <ext cx="2000250" cy="1095375"/>
    <pic>
      <nvPicPr>
        <cNvPr id="625" name="Image 625" descr="Picture"/>
        <cNvPicPr/>
      </nvPicPr>
      <blipFill>
        <a:blip cstate="print" r:embed="rId6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626</row>
      <rowOff>0</rowOff>
    </from>
    <ext cx="2000250" cy="1095375"/>
    <pic>
      <nvPicPr>
        <cNvPr id="626" name="Image 626" descr="Picture"/>
        <cNvPicPr/>
      </nvPicPr>
      <blipFill>
        <a:blip cstate="print" r:embed="rId6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627</row>
      <rowOff>0</rowOff>
    </from>
    <ext cx="2000250" cy="1095375"/>
    <pic>
      <nvPicPr>
        <cNvPr id="627" name="Image 627" descr="Picture"/>
        <cNvPicPr/>
      </nvPicPr>
      <blipFill>
        <a:blip cstate="print" r:embed="rId6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628</row>
      <rowOff>0</rowOff>
    </from>
    <ext cx="2000250" cy="1095375"/>
    <pic>
      <nvPicPr>
        <cNvPr id="628" name="Image 628" descr="Picture"/>
        <cNvPicPr/>
      </nvPicPr>
      <blipFill>
        <a:blip cstate="print" r:embed="rId6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629</row>
      <rowOff>0</rowOff>
    </from>
    <ext cx="2000250" cy="1095375"/>
    <pic>
      <nvPicPr>
        <cNvPr id="629" name="Image 629" descr="Picture"/>
        <cNvPicPr/>
      </nvPicPr>
      <blipFill>
        <a:blip cstate="print" r:embed="rId6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630</row>
      <rowOff>0</rowOff>
    </from>
    <ext cx="2000250" cy="1095375"/>
    <pic>
      <nvPicPr>
        <cNvPr id="630" name="Image 630" descr="Picture"/>
        <cNvPicPr/>
      </nvPicPr>
      <blipFill>
        <a:blip cstate="print" r:embed="rId6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631</row>
      <rowOff>0</rowOff>
    </from>
    <ext cx="2000250" cy="1095375"/>
    <pic>
      <nvPicPr>
        <cNvPr id="631" name="Image 631" descr="Picture"/>
        <cNvPicPr/>
      </nvPicPr>
      <blipFill>
        <a:blip cstate="print" r:embed="rId6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632</row>
      <rowOff>0</rowOff>
    </from>
    <ext cx="2000250" cy="1095375"/>
    <pic>
      <nvPicPr>
        <cNvPr id="632" name="Image 632" descr="Picture"/>
        <cNvPicPr/>
      </nvPicPr>
      <blipFill>
        <a:blip cstate="print" r:embed="rId6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633</row>
      <rowOff>0</rowOff>
    </from>
    <ext cx="2000250" cy="1095375"/>
    <pic>
      <nvPicPr>
        <cNvPr id="633" name="Image 633" descr="Picture"/>
        <cNvPicPr/>
      </nvPicPr>
      <blipFill>
        <a:blip cstate="print" r:embed="rId6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634</row>
      <rowOff>0</rowOff>
    </from>
    <ext cx="2000250" cy="1095375"/>
    <pic>
      <nvPicPr>
        <cNvPr id="634" name="Image 634" descr="Picture"/>
        <cNvPicPr/>
      </nvPicPr>
      <blipFill>
        <a:blip cstate="print" r:embed="rId6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635</row>
      <rowOff>0</rowOff>
    </from>
    <ext cx="2000250" cy="1095375"/>
    <pic>
      <nvPicPr>
        <cNvPr id="635" name="Image 635" descr="Picture"/>
        <cNvPicPr/>
      </nvPicPr>
      <blipFill>
        <a:blip cstate="print" r:embed="rId6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636</row>
      <rowOff>0</rowOff>
    </from>
    <ext cx="2000250" cy="1095375"/>
    <pic>
      <nvPicPr>
        <cNvPr id="636" name="Image 636" descr="Picture"/>
        <cNvPicPr/>
      </nvPicPr>
      <blipFill>
        <a:blip cstate="print" r:embed="rId6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637</row>
      <rowOff>0</rowOff>
    </from>
    <ext cx="2000250" cy="1095375"/>
    <pic>
      <nvPicPr>
        <cNvPr id="637" name="Image 637" descr="Picture"/>
        <cNvPicPr/>
      </nvPicPr>
      <blipFill>
        <a:blip cstate="print" r:embed="rId6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638</row>
      <rowOff>0</rowOff>
    </from>
    <ext cx="2000250" cy="1095375"/>
    <pic>
      <nvPicPr>
        <cNvPr id="638" name="Image 638" descr="Picture"/>
        <cNvPicPr/>
      </nvPicPr>
      <blipFill>
        <a:blip cstate="print" r:embed="rId6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639</row>
      <rowOff>0</rowOff>
    </from>
    <ext cx="2000250" cy="1095375"/>
    <pic>
      <nvPicPr>
        <cNvPr id="639" name="Image 639" descr="Picture"/>
        <cNvPicPr/>
      </nvPicPr>
      <blipFill>
        <a:blip cstate="print" r:embed="rId6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640</row>
      <rowOff>0</rowOff>
    </from>
    <ext cx="2000250" cy="1095375"/>
    <pic>
      <nvPicPr>
        <cNvPr id="640" name="Image 640" descr="Picture"/>
        <cNvPicPr/>
      </nvPicPr>
      <blipFill>
        <a:blip cstate="print" r:embed="rId6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641</row>
      <rowOff>0</rowOff>
    </from>
    <ext cx="2000250" cy="1095375"/>
    <pic>
      <nvPicPr>
        <cNvPr id="641" name="Image 641" descr="Picture"/>
        <cNvPicPr/>
      </nvPicPr>
      <blipFill>
        <a:blip cstate="print" r:embed="rId6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642</row>
      <rowOff>0</rowOff>
    </from>
    <ext cx="2000250" cy="1095375"/>
    <pic>
      <nvPicPr>
        <cNvPr id="642" name="Image 642" descr="Picture"/>
        <cNvPicPr/>
      </nvPicPr>
      <blipFill>
        <a:blip cstate="print" r:embed="rId6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643</row>
      <rowOff>0</rowOff>
    </from>
    <ext cx="2000250" cy="1095375"/>
    <pic>
      <nvPicPr>
        <cNvPr id="643" name="Image 643" descr="Picture"/>
        <cNvPicPr/>
      </nvPicPr>
      <blipFill>
        <a:blip cstate="print" r:embed="rId6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644</row>
      <rowOff>0</rowOff>
    </from>
    <ext cx="2000250" cy="1095375"/>
    <pic>
      <nvPicPr>
        <cNvPr id="644" name="Image 644" descr="Picture"/>
        <cNvPicPr/>
      </nvPicPr>
      <blipFill>
        <a:blip cstate="print" r:embed="rId6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645</row>
      <rowOff>0</rowOff>
    </from>
    <ext cx="2000250" cy="1095375"/>
    <pic>
      <nvPicPr>
        <cNvPr id="645" name="Image 645" descr="Picture"/>
        <cNvPicPr/>
      </nvPicPr>
      <blipFill>
        <a:blip cstate="print" r:embed="rId6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646</row>
      <rowOff>0</rowOff>
    </from>
    <ext cx="2000250" cy="1095375"/>
    <pic>
      <nvPicPr>
        <cNvPr id="646" name="Image 646" descr="Picture"/>
        <cNvPicPr/>
      </nvPicPr>
      <blipFill>
        <a:blip cstate="print" r:embed="rId6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647</row>
      <rowOff>0</rowOff>
    </from>
    <ext cx="2000250" cy="1095375"/>
    <pic>
      <nvPicPr>
        <cNvPr id="647" name="Image 647" descr="Picture"/>
        <cNvPicPr/>
      </nvPicPr>
      <blipFill>
        <a:blip cstate="print" r:embed="rId6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648</row>
      <rowOff>0</rowOff>
    </from>
    <ext cx="2000250" cy="1095375"/>
    <pic>
      <nvPicPr>
        <cNvPr id="648" name="Image 648" descr="Picture"/>
        <cNvPicPr/>
      </nvPicPr>
      <blipFill>
        <a:blip cstate="print" r:embed="rId6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649</row>
      <rowOff>0</rowOff>
    </from>
    <ext cx="2000250" cy="1095375"/>
    <pic>
      <nvPicPr>
        <cNvPr id="649" name="Image 649" descr="Picture"/>
        <cNvPicPr/>
      </nvPicPr>
      <blipFill>
        <a:blip cstate="print" r:embed="rId6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650</row>
      <rowOff>0</rowOff>
    </from>
    <ext cx="2000250" cy="1095375"/>
    <pic>
      <nvPicPr>
        <cNvPr id="650" name="Image 650" descr="Picture"/>
        <cNvPicPr/>
      </nvPicPr>
      <blipFill>
        <a:blip cstate="print" r:embed="rId6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651</row>
      <rowOff>0</rowOff>
    </from>
    <ext cx="2000250" cy="1095375"/>
    <pic>
      <nvPicPr>
        <cNvPr id="651" name="Image 651" descr="Picture"/>
        <cNvPicPr/>
      </nvPicPr>
      <blipFill>
        <a:blip cstate="print" r:embed="rId6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652</row>
      <rowOff>0</rowOff>
    </from>
    <ext cx="2000250" cy="1095375"/>
    <pic>
      <nvPicPr>
        <cNvPr id="652" name="Image 652" descr="Picture"/>
        <cNvPicPr/>
      </nvPicPr>
      <blipFill>
        <a:blip cstate="print" r:embed="rId6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653</row>
      <rowOff>0</rowOff>
    </from>
    <ext cx="2000250" cy="1095375"/>
    <pic>
      <nvPicPr>
        <cNvPr id="653" name="Image 653" descr="Picture"/>
        <cNvPicPr/>
      </nvPicPr>
      <blipFill>
        <a:blip cstate="print" r:embed="rId6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654</row>
      <rowOff>0</rowOff>
    </from>
    <ext cx="2000250" cy="1095375"/>
    <pic>
      <nvPicPr>
        <cNvPr id="654" name="Image 654" descr="Picture"/>
        <cNvPicPr/>
      </nvPicPr>
      <blipFill>
        <a:blip cstate="print" r:embed="rId6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655</row>
      <rowOff>0</rowOff>
    </from>
    <ext cx="2000250" cy="1095375"/>
    <pic>
      <nvPicPr>
        <cNvPr id="655" name="Image 655" descr="Picture"/>
        <cNvPicPr/>
      </nvPicPr>
      <blipFill>
        <a:blip cstate="print" r:embed="rId6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656</row>
      <rowOff>0</rowOff>
    </from>
    <ext cx="2000250" cy="1095375"/>
    <pic>
      <nvPicPr>
        <cNvPr id="656" name="Image 656" descr="Picture"/>
        <cNvPicPr/>
      </nvPicPr>
      <blipFill>
        <a:blip cstate="print" r:embed="rId6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657</row>
      <rowOff>0</rowOff>
    </from>
    <ext cx="2000250" cy="1095375"/>
    <pic>
      <nvPicPr>
        <cNvPr id="657" name="Image 657" descr="Picture"/>
        <cNvPicPr/>
      </nvPicPr>
      <blipFill>
        <a:blip cstate="print" r:embed="rId6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658</row>
      <rowOff>0</rowOff>
    </from>
    <ext cx="2000250" cy="1095375"/>
    <pic>
      <nvPicPr>
        <cNvPr id="658" name="Image 658" descr="Picture"/>
        <cNvPicPr/>
      </nvPicPr>
      <blipFill>
        <a:blip cstate="print" r:embed="rId6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659</row>
      <rowOff>0</rowOff>
    </from>
    <ext cx="2000250" cy="1095375"/>
    <pic>
      <nvPicPr>
        <cNvPr id="659" name="Image 659" descr="Picture"/>
        <cNvPicPr/>
      </nvPicPr>
      <blipFill>
        <a:blip cstate="print" r:embed="rId6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660</row>
      <rowOff>0</rowOff>
    </from>
    <ext cx="2000250" cy="1095375"/>
    <pic>
      <nvPicPr>
        <cNvPr id="660" name="Image 660" descr="Picture"/>
        <cNvPicPr/>
      </nvPicPr>
      <blipFill>
        <a:blip cstate="print" r:embed="rId6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661</row>
      <rowOff>0</rowOff>
    </from>
    <ext cx="2000250" cy="1095375"/>
    <pic>
      <nvPicPr>
        <cNvPr id="661" name="Image 661" descr="Picture"/>
        <cNvPicPr/>
      </nvPicPr>
      <blipFill>
        <a:blip cstate="print" r:embed="rId6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662</row>
      <rowOff>0</rowOff>
    </from>
    <ext cx="2000250" cy="1095375"/>
    <pic>
      <nvPicPr>
        <cNvPr id="662" name="Image 662" descr="Picture"/>
        <cNvPicPr/>
      </nvPicPr>
      <blipFill>
        <a:blip cstate="print" r:embed="rId6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663</row>
      <rowOff>0</rowOff>
    </from>
    <ext cx="2000250" cy="1095375"/>
    <pic>
      <nvPicPr>
        <cNvPr id="663" name="Image 663" descr="Picture"/>
        <cNvPicPr/>
      </nvPicPr>
      <blipFill>
        <a:blip cstate="print" r:embed="rId6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664</row>
      <rowOff>0</rowOff>
    </from>
    <ext cx="2000250" cy="1095375"/>
    <pic>
      <nvPicPr>
        <cNvPr id="664" name="Image 664" descr="Picture"/>
        <cNvPicPr/>
      </nvPicPr>
      <blipFill>
        <a:blip cstate="print" r:embed="rId6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665</row>
      <rowOff>0</rowOff>
    </from>
    <ext cx="2000250" cy="1095375"/>
    <pic>
      <nvPicPr>
        <cNvPr id="665" name="Image 665" descr="Picture"/>
        <cNvPicPr/>
      </nvPicPr>
      <blipFill>
        <a:blip cstate="print" r:embed="rId6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666</row>
      <rowOff>0</rowOff>
    </from>
    <ext cx="2000250" cy="1095375"/>
    <pic>
      <nvPicPr>
        <cNvPr id="666" name="Image 666" descr="Picture"/>
        <cNvPicPr/>
      </nvPicPr>
      <blipFill>
        <a:blip cstate="print" r:embed="rId6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667</row>
      <rowOff>0</rowOff>
    </from>
    <ext cx="2000250" cy="1095375"/>
    <pic>
      <nvPicPr>
        <cNvPr id="667" name="Image 667" descr="Picture"/>
        <cNvPicPr/>
      </nvPicPr>
      <blipFill>
        <a:blip cstate="print" r:embed="rId6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668</row>
      <rowOff>0</rowOff>
    </from>
    <ext cx="2000250" cy="1095375"/>
    <pic>
      <nvPicPr>
        <cNvPr id="668" name="Image 668" descr="Picture"/>
        <cNvPicPr/>
      </nvPicPr>
      <blipFill>
        <a:blip cstate="print" r:embed="rId6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669</row>
      <rowOff>0</rowOff>
    </from>
    <ext cx="2000250" cy="1095375"/>
    <pic>
      <nvPicPr>
        <cNvPr id="669" name="Image 669" descr="Picture"/>
        <cNvPicPr/>
      </nvPicPr>
      <blipFill>
        <a:blip cstate="print" r:embed="rId6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670</row>
      <rowOff>0</rowOff>
    </from>
    <ext cx="2000250" cy="1095375"/>
    <pic>
      <nvPicPr>
        <cNvPr id="670" name="Image 670" descr="Picture"/>
        <cNvPicPr/>
      </nvPicPr>
      <blipFill>
        <a:blip cstate="print" r:embed="rId6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671</row>
      <rowOff>0</rowOff>
    </from>
    <ext cx="2000250" cy="1095375"/>
    <pic>
      <nvPicPr>
        <cNvPr id="671" name="Image 671" descr="Picture"/>
        <cNvPicPr/>
      </nvPicPr>
      <blipFill>
        <a:blip cstate="print" r:embed="rId6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672</row>
      <rowOff>0</rowOff>
    </from>
    <ext cx="2000250" cy="1095375"/>
    <pic>
      <nvPicPr>
        <cNvPr id="672" name="Image 672" descr="Picture"/>
        <cNvPicPr/>
      </nvPicPr>
      <blipFill>
        <a:blip cstate="print" r:embed="rId6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673</row>
      <rowOff>0</rowOff>
    </from>
    <ext cx="2000250" cy="1095375"/>
    <pic>
      <nvPicPr>
        <cNvPr id="673" name="Image 673" descr="Picture"/>
        <cNvPicPr/>
      </nvPicPr>
      <blipFill>
        <a:blip cstate="print" r:embed="rId6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674</row>
      <rowOff>0</rowOff>
    </from>
    <ext cx="2000250" cy="1095375"/>
    <pic>
      <nvPicPr>
        <cNvPr id="674" name="Image 674" descr="Picture"/>
        <cNvPicPr/>
      </nvPicPr>
      <blipFill>
        <a:blip cstate="print" r:embed="rId6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675</row>
      <rowOff>0</rowOff>
    </from>
    <ext cx="2000250" cy="1095375"/>
    <pic>
      <nvPicPr>
        <cNvPr id="675" name="Image 675" descr="Picture"/>
        <cNvPicPr/>
      </nvPicPr>
      <blipFill>
        <a:blip cstate="print" r:embed="rId6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676</row>
      <rowOff>0</rowOff>
    </from>
    <ext cx="2000250" cy="1095375"/>
    <pic>
      <nvPicPr>
        <cNvPr id="676" name="Image 676" descr="Picture"/>
        <cNvPicPr/>
      </nvPicPr>
      <blipFill>
        <a:blip cstate="print" r:embed="rId6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677</row>
      <rowOff>0</rowOff>
    </from>
    <ext cx="2000250" cy="1095375"/>
    <pic>
      <nvPicPr>
        <cNvPr id="677" name="Image 677" descr="Picture"/>
        <cNvPicPr/>
      </nvPicPr>
      <blipFill>
        <a:blip cstate="print" r:embed="rId6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678</row>
      <rowOff>0</rowOff>
    </from>
    <ext cx="2000250" cy="1095375"/>
    <pic>
      <nvPicPr>
        <cNvPr id="678" name="Image 678" descr="Picture"/>
        <cNvPicPr/>
      </nvPicPr>
      <blipFill>
        <a:blip cstate="print" r:embed="rId6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679</row>
      <rowOff>0</rowOff>
    </from>
    <ext cx="2000250" cy="1095375"/>
    <pic>
      <nvPicPr>
        <cNvPr id="679" name="Image 679" descr="Picture"/>
        <cNvPicPr/>
      </nvPicPr>
      <blipFill>
        <a:blip cstate="print" r:embed="rId6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680</row>
      <rowOff>0</rowOff>
    </from>
    <ext cx="2000250" cy="1095375"/>
    <pic>
      <nvPicPr>
        <cNvPr id="680" name="Image 680" descr="Picture"/>
        <cNvPicPr/>
      </nvPicPr>
      <blipFill>
        <a:blip cstate="print" r:embed="rId6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681</row>
      <rowOff>0</rowOff>
    </from>
    <ext cx="2000250" cy="1095375"/>
    <pic>
      <nvPicPr>
        <cNvPr id="681" name="Image 681" descr="Picture"/>
        <cNvPicPr/>
      </nvPicPr>
      <blipFill>
        <a:blip cstate="print" r:embed="rId6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682</row>
      <rowOff>0</rowOff>
    </from>
    <ext cx="2000250" cy="1095375"/>
    <pic>
      <nvPicPr>
        <cNvPr id="682" name="Image 682" descr="Picture"/>
        <cNvPicPr/>
      </nvPicPr>
      <blipFill>
        <a:blip cstate="print" r:embed="rId6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683</row>
      <rowOff>0</rowOff>
    </from>
    <ext cx="2000250" cy="1095375"/>
    <pic>
      <nvPicPr>
        <cNvPr id="683" name="Image 683" descr="Picture"/>
        <cNvPicPr/>
      </nvPicPr>
      <blipFill>
        <a:blip cstate="print" r:embed="rId6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684</row>
      <rowOff>0</rowOff>
    </from>
    <ext cx="2000250" cy="1095375"/>
    <pic>
      <nvPicPr>
        <cNvPr id="684" name="Image 684" descr="Picture"/>
        <cNvPicPr/>
      </nvPicPr>
      <blipFill>
        <a:blip cstate="print" r:embed="rId6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685</row>
      <rowOff>0</rowOff>
    </from>
    <ext cx="2000250" cy="1095375"/>
    <pic>
      <nvPicPr>
        <cNvPr id="685" name="Image 685" descr="Picture"/>
        <cNvPicPr/>
      </nvPicPr>
      <blipFill>
        <a:blip cstate="print" r:embed="rId6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686</row>
      <rowOff>0</rowOff>
    </from>
    <ext cx="2000250" cy="1095375"/>
    <pic>
      <nvPicPr>
        <cNvPr id="686" name="Image 686" descr="Picture"/>
        <cNvPicPr/>
      </nvPicPr>
      <blipFill>
        <a:blip cstate="print" r:embed="rId6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687</row>
      <rowOff>0</rowOff>
    </from>
    <ext cx="2000250" cy="1095375"/>
    <pic>
      <nvPicPr>
        <cNvPr id="687" name="Image 687" descr="Picture"/>
        <cNvPicPr/>
      </nvPicPr>
      <blipFill>
        <a:blip cstate="print" r:embed="rId6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688</row>
      <rowOff>0</rowOff>
    </from>
    <ext cx="2000250" cy="1095375"/>
    <pic>
      <nvPicPr>
        <cNvPr id="688" name="Image 688" descr="Picture"/>
        <cNvPicPr/>
      </nvPicPr>
      <blipFill>
        <a:blip cstate="print" r:embed="rId6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689</row>
      <rowOff>0</rowOff>
    </from>
    <ext cx="2000250" cy="1095375"/>
    <pic>
      <nvPicPr>
        <cNvPr id="689" name="Image 689" descr="Picture"/>
        <cNvPicPr/>
      </nvPicPr>
      <blipFill>
        <a:blip cstate="print" r:embed="rId6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690</row>
      <rowOff>0</rowOff>
    </from>
    <ext cx="2000250" cy="1095375"/>
    <pic>
      <nvPicPr>
        <cNvPr id="690" name="Image 690" descr="Picture"/>
        <cNvPicPr/>
      </nvPicPr>
      <blipFill>
        <a:blip cstate="print" r:embed="rId6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691</row>
      <rowOff>0</rowOff>
    </from>
    <ext cx="2000250" cy="1095375"/>
    <pic>
      <nvPicPr>
        <cNvPr id="691" name="Image 691" descr="Picture"/>
        <cNvPicPr/>
      </nvPicPr>
      <blipFill>
        <a:blip cstate="print" r:embed="rId6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692</row>
      <rowOff>0</rowOff>
    </from>
    <ext cx="2000250" cy="1095375"/>
    <pic>
      <nvPicPr>
        <cNvPr id="692" name="Image 692" descr="Picture"/>
        <cNvPicPr/>
      </nvPicPr>
      <blipFill>
        <a:blip cstate="print" r:embed="rId6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693</row>
      <rowOff>0</rowOff>
    </from>
    <ext cx="2000250" cy="1095375"/>
    <pic>
      <nvPicPr>
        <cNvPr id="693" name="Image 693" descr="Picture"/>
        <cNvPicPr/>
      </nvPicPr>
      <blipFill>
        <a:blip cstate="print" r:embed="rId6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694</row>
      <rowOff>0</rowOff>
    </from>
    <ext cx="2000250" cy="1095375"/>
    <pic>
      <nvPicPr>
        <cNvPr id="694" name="Image 694" descr="Picture"/>
        <cNvPicPr/>
      </nvPicPr>
      <blipFill>
        <a:blip cstate="print" r:embed="rId6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695</row>
      <rowOff>0</rowOff>
    </from>
    <ext cx="2000250" cy="1095375"/>
    <pic>
      <nvPicPr>
        <cNvPr id="695" name="Image 695" descr="Picture"/>
        <cNvPicPr/>
      </nvPicPr>
      <blipFill>
        <a:blip cstate="print" r:embed="rId6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696</row>
      <rowOff>0</rowOff>
    </from>
    <ext cx="2000250" cy="1095375"/>
    <pic>
      <nvPicPr>
        <cNvPr id="696" name="Image 696" descr="Picture"/>
        <cNvPicPr/>
      </nvPicPr>
      <blipFill>
        <a:blip cstate="print" r:embed="rId6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697</row>
      <rowOff>0</rowOff>
    </from>
    <ext cx="2000250" cy="1095375"/>
    <pic>
      <nvPicPr>
        <cNvPr id="697" name="Image 697" descr="Picture"/>
        <cNvPicPr/>
      </nvPicPr>
      <blipFill>
        <a:blip cstate="print" r:embed="rId6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698</row>
      <rowOff>0</rowOff>
    </from>
    <ext cx="2000250" cy="1095375"/>
    <pic>
      <nvPicPr>
        <cNvPr id="698" name="Image 698" descr="Picture"/>
        <cNvPicPr/>
      </nvPicPr>
      <blipFill>
        <a:blip cstate="print" r:embed="rId6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699</row>
      <rowOff>0</rowOff>
    </from>
    <ext cx="2000250" cy="1095375"/>
    <pic>
      <nvPicPr>
        <cNvPr id="699" name="Image 699" descr="Picture"/>
        <cNvPicPr/>
      </nvPicPr>
      <blipFill>
        <a:blip cstate="print" r:embed="rId6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700</row>
      <rowOff>0</rowOff>
    </from>
    <ext cx="2000250" cy="1095375"/>
    <pic>
      <nvPicPr>
        <cNvPr id="700" name="Image 700" descr="Picture"/>
        <cNvPicPr/>
      </nvPicPr>
      <blipFill>
        <a:blip cstate="print" r:embed="rId7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701</row>
      <rowOff>0</rowOff>
    </from>
    <ext cx="2000250" cy="1095375"/>
    <pic>
      <nvPicPr>
        <cNvPr id="701" name="Image 701" descr="Picture"/>
        <cNvPicPr/>
      </nvPicPr>
      <blipFill>
        <a:blip cstate="print" r:embed="rId7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702</row>
      <rowOff>0</rowOff>
    </from>
    <ext cx="2000250" cy="1095375"/>
    <pic>
      <nvPicPr>
        <cNvPr id="702" name="Image 702" descr="Picture"/>
        <cNvPicPr/>
      </nvPicPr>
      <blipFill>
        <a:blip cstate="print" r:embed="rId7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703</row>
      <rowOff>0</rowOff>
    </from>
    <ext cx="2000250" cy="1095375"/>
    <pic>
      <nvPicPr>
        <cNvPr id="703" name="Image 703" descr="Picture"/>
        <cNvPicPr/>
      </nvPicPr>
      <blipFill>
        <a:blip cstate="print" r:embed="rId7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704</row>
      <rowOff>0</rowOff>
    </from>
    <ext cx="2000250" cy="1095375"/>
    <pic>
      <nvPicPr>
        <cNvPr id="704" name="Image 704" descr="Picture"/>
        <cNvPicPr/>
      </nvPicPr>
      <blipFill>
        <a:blip cstate="print" r:embed="rId7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705</row>
      <rowOff>0</rowOff>
    </from>
    <ext cx="2000250" cy="1095375"/>
    <pic>
      <nvPicPr>
        <cNvPr id="705" name="Image 705" descr="Picture"/>
        <cNvPicPr/>
      </nvPicPr>
      <blipFill>
        <a:blip cstate="print" r:embed="rId7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706</row>
      <rowOff>0</rowOff>
    </from>
    <ext cx="2000250" cy="1095375"/>
    <pic>
      <nvPicPr>
        <cNvPr id="706" name="Image 706" descr="Picture"/>
        <cNvPicPr/>
      </nvPicPr>
      <blipFill>
        <a:blip cstate="print" r:embed="rId7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707</row>
      <rowOff>0</rowOff>
    </from>
    <ext cx="2000250" cy="1095375"/>
    <pic>
      <nvPicPr>
        <cNvPr id="707" name="Image 707" descr="Picture"/>
        <cNvPicPr/>
      </nvPicPr>
      <blipFill>
        <a:blip cstate="print" r:embed="rId7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708</row>
      <rowOff>0</rowOff>
    </from>
    <ext cx="2000250" cy="1095375"/>
    <pic>
      <nvPicPr>
        <cNvPr id="708" name="Image 708" descr="Picture"/>
        <cNvPicPr/>
      </nvPicPr>
      <blipFill>
        <a:blip cstate="print" r:embed="rId7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709</row>
      <rowOff>0</rowOff>
    </from>
    <ext cx="2000250" cy="1095375"/>
    <pic>
      <nvPicPr>
        <cNvPr id="709" name="Image 709" descr="Picture"/>
        <cNvPicPr/>
      </nvPicPr>
      <blipFill>
        <a:blip cstate="print" r:embed="rId7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710</row>
      <rowOff>0</rowOff>
    </from>
    <ext cx="2000250" cy="1095375"/>
    <pic>
      <nvPicPr>
        <cNvPr id="710" name="Image 710" descr="Picture"/>
        <cNvPicPr/>
      </nvPicPr>
      <blipFill>
        <a:blip cstate="print" r:embed="rId7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711</row>
      <rowOff>0</rowOff>
    </from>
    <ext cx="2000250" cy="1095375"/>
    <pic>
      <nvPicPr>
        <cNvPr id="711" name="Image 711" descr="Picture"/>
        <cNvPicPr/>
      </nvPicPr>
      <blipFill>
        <a:blip cstate="print" r:embed="rId7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712</row>
      <rowOff>0</rowOff>
    </from>
    <ext cx="2000250" cy="1095375"/>
    <pic>
      <nvPicPr>
        <cNvPr id="712" name="Image 712" descr="Picture"/>
        <cNvPicPr/>
      </nvPicPr>
      <blipFill>
        <a:blip cstate="print" r:embed="rId7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713</row>
      <rowOff>0</rowOff>
    </from>
    <ext cx="2000250" cy="1095375"/>
    <pic>
      <nvPicPr>
        <cNvPr id="713" name="Image 713" descr="Picture"/>
        <cNvPicPr/>
      </nvPicPr>
      <blipFill>
        <a:blip cstate="print" r:embed="rId7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714</row>
      <rowOff>0</rowOff>
    </from>
    <ext cx="2000250" cy="1095375"/>
    <pic>
      <nvPicPr>
        <cNvPr id="714" name="Image 714" descr="Picture"/>
        <cNvPicPr/>
      </nvPicPr>
      <blipFill>
        <a:blip cstate="print" r:embed="rId7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715</row>
      <rowOff>0</rowOff>
    </from>
    <ext cx="2000250" cy="1095375"/>
    <pic>
      <nvPicPr>
        <cNvPr id="715" name="Image 715" descr="Picture"/>
        <cNvPicPr/>
      </nvPicPr>
      <blipFill>
        <a:blip cstate="print" r:embed="rId7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716</row>
      <rowOff>0</rowOff>
    </from>
    <ext cx="2000250" cy="1095375"/>
    <pic>
      <nvPicPr>
        <cNvPr id="716" name="Image 716" descr="Picture"/>
        <cNvPicPr/>
      </nvPicPr>
      <blipFill>
        <a:blip cstate="print" r:embed="rId7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717</row>
      <rowOff>0</rowOff>
    </from>
    <ext cx="2000250" cy="1095375"/>
    <pic>
      <nvPicPr>
        <cNvPr id="717" name="Image 717" descr="Picture"/>
        <cNvPicPr/>
      </nvPicPr>
      <blipFill>
        <a:blip cstate="print" r:embed="rId7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718</row>
      <rowOff>0</rowOff>
    </from>
    <ext cx="2000250" cy="1095375"/>
    <pic>
      <nvPicPr>
        <cNvPr id="718" name="Image 718" descr="Picture"/>
        <cNvPicPr/>
      </nvPicPr>
      <blipFill>
        <a:blip cstate="print" r:embed="rId7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719</row>
      <rowOff>0</rowOff>
    </from>
    <ext cx="2000250" cy="1095375"/>
    <pic>
      <nvPicPr>
        <cNvPr id="719" name="Image 719" descr="Picture"/>
        <cNvPicPr/>
      </nvPicPr>
      <blipFill>
        <a:blip cstate="print" r:embed="rId7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720</row>
      <rowOff>0</rowOff>
    </from>
    <ext cx="2000250" cy="1095375"/>
    <pic>
      <nvPicPr>
        <cNvPr id="720" name="Image 720" descr="Picture"/>
        <cNvPicPr/>
      </nvPicPr>
      <blipFill>
        <a:blip cstate="print" r:embed="rId7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721</row>
      <rowOff>0</rowOff>
    </from>
    <ext cx="2000250" cy="1095375"/>
    <pic>
      <nvPicPr>
        <cNvPr id="721" name="Image 721" descr="Picture"/>
        <cNvPicPr/>
      </nvPicPr>
      <blipFill>
        <a:blip cstate="print" r:embed="rId7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722</row>
      <rowOff>0</rowOff>
    </from>
    <ext cx="2000250" cy="1095375"/>
    <pic>
      <nvPicPr>
        <cNvPr id="722" name="Image 722" descr="Picture"/>
        <cNvPicPr/>
      </nvPicPr>
      <blipFill>
        <a:blip cstate="print" r:embed="rId7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723</row>
      <rowOff>0</rowOff>
    </from>
    <ext cx="2000250" cy="1095375"/>
    <pic>
      <nvPicPr>
        <cNvPr id="723" name="Image 723" descr="Picture"/>
        <cNvPicPr/>
      </nvPicPr>
      <blipFill>
        <a:blip cstate="print" r:embed="rId7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724</row>
      <rowOff>0</rowOff>
    </from>
    <ext cx="2000250" cy="1095375"/>
    <pic>
      <nvPicPr>
        <cNvPr id="724" name="Image 724" descr="Picture"/>
        <cNvPicPr/>
      </nvPicPr>
      <blipFill>
        <a:blip cstate="print" r:embed="rId7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725</row>
      <rowOff>0</rowOff>
    </from>
    <ext cx="2000250" cy="1095375"/>
    <pic>
      <nvPicPr>
        <cNvPr id="725" name="Image 725" descr="Picture"/>
        <cNvPicPr/>
      </nvPicPr>
      <blipFill>
        <a:blip cstate="print" r:embed="rId7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726</row>
      <rowOff>0</rowOff>
    </from>
    <ext cx="2000250" cy="1095375"/>
    <pic>
      <nvPicPr>
        <cNvPr id="726" name="Image 726" descr="Picture"/>
        <cNvPicPr/>
      </nvPicPr>
      <blipFill>
        <a:blip cstate="print" r:embed="rId7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727</row>
      <rowOff>0</rowOff>
    </from>
    <ext cx="2000250" cy="1095375"/>
    <pic>
      <nvPicPr>
        <cNvPr id="727" name="Image 727" descr="Picture"/>
        <cNvPicPr/>
      </nvPicPr>
      <blipFill>
        <a:blip cstate="print" r:embed="rId7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728</row>
      <rowOff>0</rowOff>
    </from>
    <ext cx="2000250" cy="1095375"/>
    <pic>
      <nvPicPr>
        <cNvPr id="728" name="Image 728" descr="Picture"/>
        <cNvPicPr/>
      </nvPicPr>
      <blipFill>
        <a:blip cstate="print" r:embed="rId7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729</row>
      <rowOff>0</rowOff>
    </from>
    <ext cx="2000250" cy="1095375"/>
    <pic>
      <nvPicPr>
        <cNvPr id="729" name="Image 729" descr="Picture"/>
        <cNvPicPr/>
      </nvPicPr>
      <blipFill>
        <a:blip cstate="print" r:embed="rId7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730</row>
      <rowOff>0</rowOff>
    </from>
    <ext cx="2000250" cy="1095375"/>
    <pic>
      <nvPicPr>
        <cNvPr id="730" name="Image 730" descr="Picture"/>
        <cNvPicPr/>
      </nvPicPr>
      <blipFill>
        <a:blip cstate="print" r:embed="rId7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731</row>
      <rowOff>0</rowOff>
    </from>
    <ext cx="2000250" cy="1095375"/>
    <pic>
      <nvPicPr>
        <cNvPr id="731" name="Image 731" descr="Picture"/>
        <cNvPicPr/>
      </nvPicPr>
      <blipFill>
        <a:blip cstate="print" r:embed="rId7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732</row>
      <rowOff>0</rowOff>
    </from>
    <ext cx="2000250" cy="1095375"/>
    <pic>
      <nvPicPr>
        <cNvPr id="732" name="Image 732" descr="Picture"/>
        <cNvPicPr/>
      </nvPicPr>
      <blipFill>
        <a:blip cstate="print" r:embed="rId7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733</row>
      <rowOff>0</rowOff>
    </from>
    <ext cx="2000250" cy="1095375"/>
    <pic>
      <nvPicPr>
        <cNvPr id="733" name="Image 733" descr="Picture"/>
        <cNvPicPr/>
      </nvPicPr>
      <blipFill>
        <a:blip cstate="print" r:embed="rId7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734</row>
      <rowOff>0</rowOff>
    </from>
    <ext cx="2000250" cy="1095375"/>
    <pic>
      <nvPicPr>
        <cNvPr id="734" name="Image 734" descr="Picture"/>
        <cNvPicPr/>
      </nvPicPr>
      <blipFill>
        <a:blip cstate="print" r:embed="rId7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735</row>
      <rowOff>0</rowOff>
    </from>
    <ext cx="2000250" cy="1095375"/>
    <pic>
      <nvPicPr>
        <cNvPr id="735" name="Image 735" descr="Picture"/>
        <cNvPicPr/>
      </nvPicPr>
      <blipFill>
        <a:blip cstate="print" r:embed="rId7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736</row>
      <rowOff>0</rowOff>
    </from>
    <ext cx="2000250" cy="1095375"/>
    <pic>
      <nvPicPr>
        <cNvPr id="736" name="Image 736" descr="Picture"/>
        <cNvPicPr/>
      </nvPicPr>
      <blipFill>
        <a:blip cstate="print" r:embed="rId7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737</row>
      <rowOff>0</rowOff>
    </from>
    <ext cx="2000250" cy="1095375"/>
    <pic>
      <nvPicPr>
        <cNvPr id="737" name="Image 737" descr="Picture"/>
        <cNvPicPr/>
      </nvPicPr>
      <blipFill>
        <a:blip cstate="print" r:embed="rId7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738</row>
      <rowOff>0</rowOff>
    </from>
    <ext cx="2000250" cy="1095375"/>
    <pic>
      <nvPicPr>
        <cNvPr id="738" name="Image 738" descr="Picture"/>
        <cNvPicPr/>
      </nvPicPr>
      <blipFill>
        <a:blip cstate="print" r:embed="rId7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739</row>
      <rowOff>0</rowOff>
    </from>
    <ext cx="2000250" cy="1095375"/>
    <pic>
      <nvPicPr>
        <cNvPr id="739" name="Image 739" descr="Picture"/>
        <cNvPicPr/>
      </nvPicPr>
      <blipFill>
        <a:blip cstate="print" r:embed="rId7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740</row>
      <rowOff>0</rowOff>
    </from>
    <ext cx="2000250" cy="1095375"/>
    <pic>
      <nvPicPr>
        <cNvPr id="740" name="Image 740" descr="Picture"/>
        <cNvPicPr/>
      </nvPicPr>
      <blipFill>
        <a:blip cstate="print" r:embed="rId7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741</row>
      <rowOff>0</rowOff>
    </from>
    <ext cx="2000250" cy="1095375"/>
    <pic>
      <nvPicPr>
        <cNvPr id="741" name="Image 741" descr="Picture"/>
        <cNvPicPr/>
      </nvPicPr>
      <blipFill>
        <a:blip cstate="print" r:embed="rId7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742</row>
      <rowOff>0</rowOff>
    </from>
    <ext cx="2000250" cy="1095375"/>
    <pic>
      <nvPicPr>
        <cNvPr id="742" name="Image 742" descr="Picture"/>
        <cNvPicPr/>
      </nvPicPr>
      <blipFill>
        <a:blip cstate="print" r:embed="rId7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743</row>
      <rowOff>0</rowOff>
    </from>
    <ext cx="2000250" cy="1095375"/>
    <pic>
      <nvPicPr>
        <cNvPr id="743" name="Image 743" descr="Picture"/>
        <cNvPicPr/>
      </nvPicPr>
      <blipFill>
        <a:blip cstate="print" r:embed="rId7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744</row>
      <rowOff>0</rowOff>
    </from>
    <ext cx="2000250" cy="1095375"/>
    <pic>
      <nvPicPr>
        <cNvPr id="744" name="Image 744" descr="Picture"/>
        <cNvPicPr/>
      </nvPicPr>
      <blipFill>
        <a:blip cstate="print" r:embed="rId7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745</row>
      <rowOff>0</rowOff>
    </from>
    <ext cx="2000250" cy="1095375"/>
    <pic>
      <nvPicPr>
        <cNvPr id="745" name="Image 745" descr="Picture"/>
        <cNvPicPr/>
      </nvPicPr>
      <blipFill>
        <a:blip cstate="print" r:embed="rId7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746</row>
      <rowOff>0</rowOff>
    </from>
    <ext cx="2000250" cy="1095375"/>
    <pic>
      <nvPicPr>
        <cNvPr id="746" name="Image 746" descr="Picture"/>
        <cNvPicPr/>
      </nvPicPr>
      <blipFill>
        <a:blip cstate="print" r:embed="rId7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747</row>
      <rowOff>0</rowOff>
    </from>
    <ext cx="2000250" cy="1095375"/>
    <pic>
      <nvPicPr>
        <cNvPr id="747" name="Image 747" descr="Picture"/>
        <cNvPicPr/>
      </nvPicPr>
      <blipFill>
        <a:blip cstate="print" r:embed="rId7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748</row>
      <rowOff>0</rowOff>
    </from>
    <ext cx="2000250" cy="1095375"/>
    <pic>
      <nvPicPr>
        <cNvPr id="748" name="Image 748" descr="Picture"/>
        <cNvPicPr/>
      </nvPicPr>
      <blipFill>
        <a:blip cstate="print" r:embed="rId7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749</row>
      <rowOff>0</rowOff>
    </from>
    <ext cx="2000250" cy="1095375"/>
    <pic>
      <nvPicPr>
        <cNvPr id="749" name="Image 749" descr="Picture"/>
        <cNvPicPr/>
      </nvPicPr>
      <blipFill>
        <a:blip cstate="print" r:embed="rId7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750</row>
      <rowOff>0</rowOff>
    </from>
    <ext cx="2000250" cy="1095375"/>
    <pic>
      <nvPicPr>
        <cNvPr id="750" name="Image 750" descr="Picture"/>
        <cNvPicPr/>
      </nvPicPr>
      <blipFill>
        <a:blip cstate="print" r:embed="rId7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751</row>
      <rowOff>0</rowOff>
    </from>
    <ext cx="2000250" cy="1095375"/>
    <pic>
      <nvPicPr>
        <cNvPr id="751" name="Image 751" descr="Picture"/>
        <cNvPicPr/>
      </nvPicPr>
      <blipFill>
        <a:blip cstate="print" r:embed="rId7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752</row>
      <rowOff>0</rowOff>
    </from>
    <ext cx="2000250" cy="1095375"/>
    <pic>
      <nvPicPr>
        <cNvPr id="752" name="Image 752" descr="Picture"/>
        <cNvPicPr/>
      </nvPicPr>
      <blipFill>
        <a:blip cstate="print" r:embed="rId7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753</row>
      <rowOff>0</rowOff>
    </from>
    <ext cx="2000250" cy="1095375"/>
    <pic>
      <nvPicPr>
        <cNvPr id="753" name="Image 753" descr="Picture"/>
        <cNvPicPr/>
      </nvPicPr>
      <blipFill>
        <a:blip cstate="print" r:embed="rId7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754</row>
      <rowOff>0</rowOff>
    </from>
    <ext cx="2000250" cy="1095375"/>
    <pic>
      <nvPicPr>
        <cNvPr id="754" name="Image 754" descr="Picture"/>
        <cNvPicPr/>
      </nvPicPr>
      <blipFill>
        <a:blip cstate="print" r:embed="rId7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755</row>
      <rowOff>0</rowOff>
    </from>
    <ext cx="2000250" cy="1095375"/>
    <pic>
      <nvPicPr>
        <cNvPr id="755" name="Image 755" descr="Picture"/>
        <cNvPicPr/>
      </nvPicPr>
      <blipFill>
        <a:blip cstate="print" r:embed="rId7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756</row>
      <rowOff>0</rowOff>
    </from>
    <ext cx="2000250" cy="1095375"/>
    <pic>
      <nvPicPr>
        <cNvPr id="756" name="Image 756" descr="Picture"/>
        <cNvPicPr/>
      </nvPicPr>
      <blipFill>
        <a:blip cstate="print" r:embed="rId7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757</row>
      <rowOff>0</rowOff>
    </from>
    <ext cx="2000250" cy="1095375"/>
    <pic>
      <nvPicPr>
        <cNvPr id="757" name="Image 757" descr="Picture"/>
        <cNvPicPr/>
      </nvPicPr>
      <blipFill>
        <a:blip cstate="print" r:embed="rId7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758</row>
      <rowOff>0</rowOff>
    </from>
    <ext cx="2000250" cy="1095375"/>
    <pic>
      <nvPicPr>
        <cNvPr id="758" name="Image 758" descr="Picture"/>
        <cNvPicPr/>
      </nvPicPr>
      <blipFill>
        <a:blip cstate="print" r:embed="rId7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759</row>
      <rowOff>0</rowOff>
    </from>
    <ext cx="2000250" cy="1095375"/>
    <pic>
      <nvPicPr>
        <cNvPr id="759" name="Image 759" descr="Picture"/>
        <cNvPicPr/>
      </nvPicPr>
      <blipFill>
        <a:blip cstate="print" r:embed="rId7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760</row>
      <rowOff>0</rowOff>
    </from>
    <ext cx="2000250" cy="1095375"/>
    <pic>
      <nvPicPr>
        <cNvPr id="760" name="Image 760" descr="Picture"/>
        <cNvPicPr/>
      </nvPicPr>
      <blipFill>
        <a:blip cstate="print" r:embed="rId7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761</row>
      <rowOff>0</rowOff>
    </from>
    <ext cx="2000250" cy="1095375"/>
    <pic>
      <nvPicPr>
        <cNvPr id="761" name="Image 761" descr="Picture"/>
        <cNvPicPr/>
      </nvPicPr>
      <blipFill>
        <a:blip cstate="print" r:embed="rId7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762</row>
      <rowOff>0</rowOff>
    </from>
    <ext cx="2000250" cy="1095375"/>
    <pic>
      <nvPicPr>
        <cNvPr id="762" name="Image 762" descr="Picture"/>
        <cNvPicPr/>
      </nvPicPr>
      <blipFill>
        <a:blip cstate="print" r:embed="rId7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763</row>
      <rowOff>0</rowOff>
    </from>
    <ext cx="2000250" cy="1095375"/>
    <pic>
      <nvPicPr>
        <cNvPr id="763" name="Image 763" descr="Picture"/>
        <cNvPicPr/>
      </nvPicPr>
      <blipFill>
        <a:blip cstate="print" r:embed="rId7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764</row>
      <rowOff>0</rowOff>
    </from>
    <ext cx="2000250" cy="1095375"/>
    <pic>
      <nvPicPr>
        <cNvPr id="764" name="Image 764" descr="Picture"/>
        <cNvPicPr/>
      </nvPicPr>
      <blipFill>
        <a:blip cstate="print" r:embed="rId7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765</row>
      <rowOff>0</rowOff>
    </from>
    <ext cx="2000250" cy="1095375"/>
    <pic>
      <nvPicPr>
        <cNvPr id="765" name="Image 765" descr="Picture"/>
        <cNvPicPr/>
      </nvPicPr>
      <blipFill>
        <a:blip cstate="print" r:embed="rId7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766</row>
      <rowOff>0</rowOff>
    </from>
    <ext cx="2000250" cy="1095375"/>
    <pic>
      <nvPicPr>
        <cNvPr id="766" name="Image 766" descr="Picture"/>
        <cNvPicPr/>
      </nvPicPr>
      <blipFill>
        <a:blip cstate="print" r:embed="rId7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767</row>
      <rowOff>0</rowOff>
    </from>
    <ext cx="2000250" cy="1095375"/>
    <pic>
      <nvPicPr>
        <cNvPr id="767" name="Image 767" descr="Picture"/>
        <cNvPicPr/>
      </nvPicPr>
      <blipFill>
        <a:blip cstate="print" r:embed="rId7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768</row>
      <rowOff>0</rowOff>
    </from>
    <ext cx="2000250" cy="1095375"/>
    <pic>
      <nvPicPr>
        <cNvPr id="768" name="Image 768" descr="Picture"/>
        <cNvPicPr/>
      </nvPicPr>
      <blipFill>
        <a:blip cstate="print" r:embed="rId7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769</row>
      <rowOff>0</rowOff>
    </from>
    <ext cx="2000250" cy="1095375"/>
    <pic>
      <nvPicPr>
        <cNvPr id="769" name="Image 769" descr="Picture"/>
        <cNvPicPr/>
      </nvPicPr>
      <blipFill>
        <a:blip cstate="print" r:embed="rId7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770</row>
      <rowOff>0</rowOff>
    </from>
    <ext cx="2000250" cy="1095375"/>
    <pic>
      <nvPicPr>
        <cNvPr id="770" name="Image 770" descr="Picture"/>
        <cNvPicPr/>
      </nvPicPr>
      <blipFill>
        <a:blip cstate="print" r:embed="rId7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771</row>
      <rowOff>0</rowOff>
    </from>
    <ext cx="2000250" cy="1095375"/>
    <pic>
      <nvPicPr>
        <cNvPr id="771" name="Image 771" descr="Picture"/>
        <cNvPicPr/>
      </nvPicPr>
      <blipFill>
        <a:blip cstate="print" r:embed="rId7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772</row>
      <rowOff>0</rowOff>
    </from>
    <ext cx="2000250" cy="1095375"/>
    <pic>
      <nvPicPr>
        <cNvPr id="772" name="Image 772" descr="Picture"/>
        <cNvPicPr/>
      </nvPicPr>
      <blipFill>
        <a:blip cstate="print" r:embed="rId7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773</row>
      <rowOff>0</rowOff>
    </from>
    <ext cx="2000250" cy="1095375"/>
    <pic>
      <nvPicPr>
        <cNvPr id="773" name="Image 773" descr="Picture"/>
        <cNvPicPr/>
      </nvPicPr>
      <blipFill>
        <a:blip cstate="print" r:embed="rId7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774</row>
      <rowOff>0</rowOff>
    </from>
    <ext cx="2000250" cy="1095375"/>
    <pic>
      <nvPicPr>
        <cNvPr id="774" name="Image 774" descr="Picture"/>
        <cNvPicPr/>
      </nvPicPr>
      <blipFill>
        <a:blip cstate="print" r:embed="rId7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775</row>
      <rowOff>0</rowOff>
    </from>
    <ext cx="2000250" cy="1095375"/>
    <pic>
      <nvPicPr>
        <cNvPr id="775" name="Image 775" descr="Picture"/>
        <cNvPicPr/>
      </nvPicPr>
      <blipFill>
        <a:blip cstate="print" r:embed="rId7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776</row>
      <rowOff>0</rowOff>
    </from>
    <ext cx="2000250" cy="1095375"/>
    <pic>
      <nvPicPr>
        <cNvPr id="776" name="Image 776" descr="Picture"/>
        <cNvPicPr/>
      </nvPicPr>
      <blipFill>
        <a:blip cstate="print" r:embed="rId7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777</row>
      <rowOff>0</rowOff>
    </from>
    <ext cx="2000250" cy="1095375"/>
    <pic>
      <nvPicPr>
        <cNvPr id="777" name="Image 777" descr="Picture"/>
        <cNvPicPr/>
      </nvPicPr>
      <blipFill>
        <a:blip cstate="print" r:embed="rId7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778</row>
      <rowOff>0</rowOff>
    </from>
    <ext cx="2000250" cy="1095375"/>
    <pic>
      <nvPicPr>
        <cNvPr id="778" name="Image 778" descr="Picture"/>
        <cNvPicPr/>
      </nvPicPr>
      <blipFill>
        <a:blip cstate="print" r:embed="rId7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779</row>
      <rowOff>0</rowOff>
    </from>
    <ext cx="2000250" cy="1095375"/>
    <pic>
      <nvPicPr>
        <cNvPr id="779" name="Image 779" descr="Picture"/>
        <cNvPicPr/>
      </nvPicPr>
      <blipFill>
        <a:blip cstate="print" r:embed="rId7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780</row>
      <rowOff>0</rowOff>
    </from>
    <ext cx="2000250" cy="1095375"/>
    <pic>
      <nvPicPr>
        <cNvPr id="780" name="Image 780" descr="Picture"/>
        <cNvPicPr/>
      </nvPicPr>
      <blipFill>
        <a:blip cstate="print" r:embed="rId7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781</row>
      <rowOff>0</rowOff>
    </from>
    <ext cx="2000250" cy="1095375"/>
    <pic>
      <nvPicPr>
        <cNvPr id="781" name="Image 781" descr="Picture"/>
        <cNvPicPr/>
      </nvPicPr>
      <blipFill>
        <a:blip cstate="print" r:embed="rId7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782</row>
      <rowOff>0</rowOff>
    </from>
    <ext cx="2000250" cy="1095375"/>
    <pic>
      <nvPicPr>
        <cNvPr id="782" name="Image 782" descr="Picture"/>
        <cNvPicPr/>
      </nvPicPr>
      <blipFill>
        <a:blip cstate="print" r:embed="rId7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783</row>
      <rowOff>0</rowOff>
    </from>
    <ext cx="2000250" cy="1095375"/>
    <pic>
      <nvPicPr>
        <cNvPr id="783" name="Image 783" descr="Picture"/>
        <cNvPicPr/>
      </nvPicPr>
      <blipFill>
        <a:blip cstate="print" r:embed="rId7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784</row>
      <rowOff>0</rowOff>
    </from>
    <ext cx="2000250" cy="1095375"/>
    <pic>
      <nvPicPr>
        <cNvPr id="784" name="Image 784" descr="Picture"/>
        <cNvPicPr/>
      </nvPicPr>
      <blipFill>
        <a:blip cstate="print" r:embed="rId7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785</row>
      <rowOff>0</rowOff>
    </from>
    <ext cx="2000250" cy="1095375"/>
    <pic>
      <nvPicPr>
        <cNvPr id="785" name="Image 785" descr="Picture"/>
        <cNvPicPr/>
      </nvPicPr>
      <blipFill>
        <a:blip cstate="print" r:embed="rId7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786</row>
      <rowOff>0</rowOff>
    </from>
    <ext cx="2000250" cy="1095375"/>
    <pic>
      <nvPicPr>
        <cNvPr id="786" name="Image 786" descr="Picture"/>
        <cNvPicPr/>
      </nvPicPr>
      <blipFill>
        <a:blip cstate="print" r:embed="rId7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787</row>
      <rowOff>0</rowOff>
    </from>
    <ext cx="2000250" cy="1095375"/>
    <pic>
      <nvPicPr>
        <cNvPr id="787" name="Image 787" descr="Picture"/>
        <cNvPicPr/>
      </nvPicPr>
      <blipFill>
        <a:blip cstate="print" r:embed="rId7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788</row>
      <rowOff>0</rowOff>
    </from>
    <ext cx="2000250" cy="1095375"/>
    <pic>
      <nvPicPr>
        <cNvPr id="788" name="Image 788" descr="Picture"/>
        <cNvPicPr/>
      </nvPicPr>
      <blipFill>
        <a:blip cstate="print" r:embed="rId7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789</row>
      <rowOff>0</rowOff>
    </from>
    <ext cx="2000250" cy="1095375"/>
    <pic>
      <nvPicPr>
        <cNvPr id="789" name="Image 789" descr="Picture"/>
        <cNvPicPr/>
      </nvPicPr>
      <blipFill>
        <a:blip cstate="print" r:embed="rId7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790</row>
      <rowOff>0</rowOff>
    </from>
    <ext cx="2000250" cy="1095375"/>
    <pic>
      <nvPicPr>
        <cNvPr id="790" name="Image 790" descr="Picture"/>
        <cNvPicPr/>
      </nvPicPr>
      <blipFill>
        <a:blip cstate="print" r:embed="rId7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791</row>
      <rowOff>0</rowOff>
    </from>
    <ext cx="2000250" cy="1095375"/>
    <pic>
      <nvPicPr>
        <cNvPr id="791" name="Image 791" descr="Picture"/>
        <cNvPicPr/>
      </nvPicPr>
      <blipFill>
        <a:blip cstate="print" r:embed="rId7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792</row>
      <rowOff>0</rowOff>
    </from>
    <ext cx="2000250" cy="1095375"/>
    <pic>
      <nvPicPr>
        <cNvPr id="792" name="Image 792" descr="Picture"/>
        <cNvPicPr/>
      </nvPicPr>
      <blipFill>
        <a:blip cstate="print" r:embed="rId7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793</row>
      <rowOff>0</rowOff>
    </from>
    <ext cx="2000250" cy="1095375"/>
    <pic>
      <nvPicPr>
        <cNvPr id="793" name="Image 793" descr="Picture"/>
        <cNvPicPr/>
      </nvPicPr>
      <blipFill>
        <a:blip cstate="print" r:embed="rId7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794</row>
      <rowOff>0</rowOff>
    </from>
    <ext cx="2000250" cy="1095375"/>
    <pic>
      <nvPicPr>
        <cNvPr id="794" name="Image 794" descr="Picture"/>
        <cNvPicPr/>
      </nvPicPr>
      <blipFill>
        <a:blip cstate="print" r:embed="rId7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795</row>
      <rowOff>0</rowOff>
    </from>
    <ext cx="2000250" cy="1095375"/>
    <pic>
      <nvPicPr>
        <cNvPr id="795" name="Image 795" descr="Picture"/>
        <cNvPicPr/>
      </nvPicPr>
      <blipFill>
        <a:blip cstate="print" r:embed="rId7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796</row>
      <rowOff>0</rowOff>
    </from>
    <ext cx="2000250" cy="1095375"/>
    <pic>
      <nvPicPr>
        <cNvPr id="796" name="Image 796" descr="Picture"/>
        <cNvPicPr/>
      </nvPicPr>
      <blipFill>
        <a:blip cstate="print" r:embed="rId7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797</row>
      <rowOff>0</rowOff>
    </from>
    <ext cx="2000250" cy="1095375"/>
    <pic>
      <nvPicPr>
        <cNvPr id="797" name="Image 797" descr="Picture"/>
        <cNvPicPr/>
      </nvPicPr>
      <blipFill>
        <a:blip cstate="print" r:embed="rId7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798</row>
      <rowOff>0</rowOff>
    </from>
    <ext cx="2000250" cy="1095375"/>
    <pic>
      <nvPicPr>
        <cNvPr id="798" name="Image 798" descr="Picture"/>
        <cNvPicPr/>
      </nvPicPr>
      <blipFill>
        <a:blip cstate="print" r:embed="rId7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799</row>
      <rowOff>0</rowOff>
    </from>
    <ext cx="2000250" cy="1095375"/>
    <pic>
      <nvPicPr>
        <cNvPr id="799" name="Image 799" descr="Picture"/>
        <cNvPicPr/>
      </nvPicPr>
      <blipFill>
        <a:blip cstate="print" r:embed="rId7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800</row>
      <rowOff>0</rowOff>
    </from>
    <ext cx="2000250" cy="1095375"/>
    <pic>
      <nvPicPr>
        <cNvPr id="800" name="Image 800" descr="Picture"/>
        <cNvPicPr/>
      </nvPicPr>
      <blipFill>
        <a:blip cstate="print" r:embed="rId8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801</row>
      <rowOff>0</rowOff>
    </from>
    <ext cx="2000250" cy="1095375"/>
    <pic>
      <nvPicPr>
        <cNvPr id="801" name="Image 801" descr="Picture"/>
        <cNvPicPr/>
      </nvPicPr>
      <blipFill>
        <a:blip cstate="print" r:embed="rId8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802</row>
      <rowOff>0</rowOff>
    </from>
    <ext cx="2000250" cy="1095375"/>
    <pic>
      <nvPicPr>
        <cNvPr id="802" name="Image 802" descr="Picture"/>
        <cNvPicPr/>
      </nvPicPr>
      <blipFill>
        <a:blip cstate="print" r:embed="rId8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803</row>
      <rowOff>0</rowOff>
    </from>
    <ext cx="2000250" cy="1095375"/>
    <pic>
      <nvPicPr>
        <cNvPr id="803" name="Image 803" descr="Picture"/>
        <cNvPicPr/>
      </nvPicPr>
      <blipFill>
        <a:blip cstate="print" r:embed="rId8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804</row>
      <rowOff>0</rowOff>
    </from>
    <ext cx="2000250" cy="1095375"/>
    <pic>
      <nvPicPr>
        <cNvPr id="804" name="Image 804" descr="Picture"/>
        <cNvPicPr/>
      </nvPicPr>
      <blipFill>
        <a:blip cstate="print" r:embed="rId8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805</row>
      <rowOff>0</rowOff>
    </from>
    <ext cx="2000250" cy="1095375"/>
    <pic>
      <nvPicPr>
        <cNvPr id="805" name="Image 805" descr="Picture"/>
        <cNvPicPr/>
      </nvPicPr>
      <blipFill>
        <a:blip cstate="print" r:embed="rId8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806</row>
      <rowOff>0</rowOff>
    </from>
    <ext cx="2000250" cy="1095375"/>
    <pic>
      <nvPicPr>
        <cNvPr id="806" name="Image 806" descr="Picture"/>
        <cNvPicPr/>
      </nvPicPr>
      <blipFill>
        <a:blip cstate="print" r:embed="rId8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807</row>
      <rowOff>0</rowOff>
    </from>
    <ext cx="2000250" cy="1095375"/>
    <pic>
      <nvPicPr>
        <cNvPr id="807" name="Image 807" descr="Picture"/>
        <cNvPicPr/>
      </nvPicPr>
      <blipFill>
        <a:blip cstate="print" r:embed="rId8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808</row>
      <rowOff>0</rowOff>
    </from>
    <ext cx="2000250" cy="1095375"/>
    <pic>
      <nvPicPr>
        <cNvPr id="808" name="Image 808" descr="Picture"/>
        <cNvPicPr/>
      </nvPicPr>
      <blipFill>
        <a:blip cstate="print" r:embed="rId8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809</row>
      <rowOff>0</rowOff>
    </from>
    <ext cx="2000250" cy="1095375"/>
    <pic>
      <nvPicPr>
        <cNvPr id="809" name="Image 809" descr="Picture"/>
        <cNvPicPr/>
      </nvPicPr>
      <blipFill>
        <a:blip cstate="print" r:embed="rId8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810</row>
      <rowOff>0</rowOff>
    </from>
    <ext cx="2000250" cy="1095375"/>
    <pic>
      <nvPicPr>
        <cNvPr id="810" name="Image 810" descr="Picture"/>
        <cNvPicPr/>
      </nvPicPr>
      <blipFill>
        <a:blip cstate="print" r:embed="rId8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811</row>
      <rowOff>0</rowOff>
    </from>
    <ext cx="2000250" cy="1095375"/>
    <pic>
      <nvPicPr>
        <cNvPr id="811" name="Image 811" descr="Picture"/>
        <cNvPicPr/>
      </nvPicPr>
      <blipFill>
        <a:blip cstate="print" r:embed="rId8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812</row>
      <rowOff>0</rowOff>
    </from>
    <ext cx="2000250" cy="1095375"/>
    <pic>
      <nvPicPr>
        <cNvPr id="812" name="Image 812" descr="Picture"/>
        <cNvPicPr/>
      </nvPicPr>
      <blipFill>
        <a:blip cstate="print" r:embed="rId8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813</row>
      <rowOff>0</rowOff>
    </from>
    <ext cx="2000250" cy="1095375"/>
    <pic>
      <nvPicPr>
        <cNvPr id="813" name="Image 813" descr="Picture"/>
        <cNvPicPr/>
      </nvPicPr>
      <blipFill>
        <a:blip cstate="print" r:embed="rId8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814</row>
      <rowOff>0</rowOff>
    </from>
    <ext cx="2000250" cy="1095375"/>
    <pic>
      <nvPicPr>
        <cNvPr id="814" name="Image 814" descr="Picture"/>
        <cNvPicPr/>
      </nvPicPr>
      <blipFill>
        <a:blip cstate="print" r:embed="rId8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815</row>
      <rowOff>0</rowOff>
    </from>
    <ext cx="2000250" cy="1095375"/>
    <pic>
      <nvPicPr>
        <cNvPr id="815" name="Image 815" descr="Picture"/>
        <cNvPicPr/>
      </nvPicPr>
      <blipFill>
        <a:blip cstate="print" r:embed="rId8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816</row>
      <rowOff>0</rowOff>
    </from>
    <ext cx="2000250" cy="1095375"/>
    <pic>
      <nvPicPr>
        <cNvPr id="816" name="Image 816" descr="Picture"/>
        <cNvPicPr/>
      </nvPicPr>
      <blipFill>
        <a:blip cstate="print" r:embed="rId8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817</row>
      <rowOff>0</rowOff>
    </from>
    <ext cx="2000250" cy="1095375"/>
    <pic>
      <nvPicPr>
        <cNvPr id="817" name="Image 817" descr="Picture"/>
        <cNvPicPr/>
      </nvPicPr>
      <blipFill>
        <a:blip cstate="print" r:embed="rId8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818</row>
      <rowOff>0</rowOff>
    </from>
    <ext cx="2000250" cy="1095375"/>
    <pic>
      <nvPicPr>
        <cNvPr id="818" name="Image 818" descr="Picture"/>
        <cNvPicPr/>
      </nvPicPr>
      <blipFill>
        <a:blip cstate="print" r:embed="rId8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819</row>
      <rowOff>0</rowOff>
    </from>
    <ext cx="2000250" cy="1095375"/>
    <pic>
      <nvPicPr>
        <cNvPr id="819" name="Image 819" descr="Picture"/>
        <cNvPicPr/>
      </nvPicPr>
      <blipFill>
        <a:blip cstate="print" r:embed="rId8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820</row>
      <rowOff>0</rowOff>
    </from>
    <ext cx="2000250" cy="1095375"/>
    <pic>
      <nvPicPr>
        <cNvPr id="820" name="Image 820" descr="Picture"/>
        <cNvPicPr/>
      </nvPicPr>
      <blipFill>
        <a:blip cstate="print" r:embed="rId8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821</row>
      <rowOff>0</rowOff>
    </from>
    <ext cx="2000250" cy="1095375"/>
    <pic>
      <nvPicPr>
        <cNvPr id="821" name="Image 821" descr="Picture"/>
        <cNvPicPr/>
      </nvPicPr>
      <blipFill>
        <a:blip cstate="print" r:embed="rId8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822</row>
      <rowOff>0</rowOff>
    </from>
    <ext cx="2000250" cy="1095375"/>
    <pic>
      <nvPicPr>
        <cNvPr id="822" name="Image 822" descr="Picture"/>
        <cNvPicPr/>
      </nvPicPr>
      <blipFill>
        <a:blip cstate="print" r:embed="rId8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823</row>
      <rowOff>0</rowOff>
    </from>
    <ext cx="2000250" cy="1095375"/>
    <pic>
      <nvPicPr>
        <cNvPr id="823" name="Image 823" descr="Picture"/>
        <cNvPicPr/>
      </nvPicPr>
      <blipFill>
        <a:blip cstate="print" r:embed="rId8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824</row>
      <rowOff>0</rowOff>
    </from>
    <ext cx="2000250" cy="1095375"/>
    <pic>
      <nvPicPr>
        <cNvPr id="824" name="Image 824" descr="Picture"/>
        <cNvPicPr/>
      </nvPicPr>
      <blipFill>
        <a:blip cstate="print" r:embed="rId8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825</row>
      <rowOff>0</rowOff>
    </from>
    <ext cx="2000250" cy="1095375"/>
    <pic>
      <nvPicPr>
        <cNvPr id="825" name="Image 825" descr="Picture"/>
        <cNvPicPr/>
      </nvPicPr>
      <blipFill>
        <a:blip cstate="print" r:embed="rId8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826</row>
      <rowOff>0</rowOff>
    </from>
    <ext cx="2000250" cy="1095375"/>
    <pic>
      <nvPicPr>
        <cNvPr id="826" name="Image 826" descr="Picture"/>
        <cNvPicPr/>
      </nvPicPr>
      <blipFill>
        <a:blip cstate="print" r:embed="rId8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827</row>
      <rowOff>0</rowOff>
    </from>
    <ext cx="2000250" cy="1095375"/>
    <pic>
      <nvPicPr>
        <cNvPr id="827" name="Image 827" descr="Picture"/>
        <cNvPicPr/>
      </nvPicPr>
      <blipFill>
        <a:blip cstate="print" r:embed="rId8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828</row>
      <rowOff>0</rowOff>
    </from>
    <ext cx="2000250" cy="1095375"/>
    <pic>
      <nvPicPr>
        <cNvPr id="828" name="Image 828" descr="Picture"/>
        <cNvPicPr/>
      </nvPicPr>
      <blipFill>
        <a:blip cstate="print" r:embed="rId8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829</row>
      <rowOff>0</rowOff>
    </from>
    <ext cx="2000250" cy="1095375"/>
    <pic>
      <nvPicPr>
        <cNvPr id="829" name="Image 829" descr="Picture"/>
        <cNvPicPr/>
      </nvPicPr>
      <blipFill>
        <a:blip cstate="print" r:embed="rId8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830</row>
      <rowOff>0</rowOff>
    </from>
    <ext cx="2000250" cy="1095375"/>
    <pic>
      <nvPicPr>
        <cNvPr id="830" name="Image 830" descr="Picture"/>
        <cNvPicPr/>
      </nvPicPr>
      <blipFill>
        <a:blip cstate="print" r:embed="rId8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831</row>
      <rowOff>0</rowOff>
    </from>
    <ext cx="2000250" cy="1095375"/>
    <pic>
      <nvPicPr>
        <cNvPr id="831" name="Image 831" descr="Picture"/>
        <cNvPicPr/>
      </nvPicPr>
      <blipFill>
        <a:blip cstate="print" r:embed="rId8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832</row>
      <rowOff>0</rowOff>
    </from>
    <ext cx="2000250" cy="1095375"/>
    <pic>
      <nvPicPr>
        <cNvPr id="832" name="Image 832" descr="Picture"/>
        <cNvPicPr/>
      </nvPicPr>
      <blipFill>
        <a:blip cstate="print" r:embed="rId8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833</row>
      <rowOff>0</rowOff>
    </from>
    <ext cx="2000250" cy="1095375"/>
    <pic>
      <nvPicPr>
        <cNvPr id="833" name="Image 833" descr="Picture"/>
        <cNvPicPr/>
      </nvPicPr>
      <blipFill>
        <a:blip cstate="print" r:embed="rId8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834</row>
      <rowOff>0</rowOff>
    </from>
    <ext cx="2000250" cy="1095375"/>
    <pic>
      <nvPicPr>
        <cNvPr id="834" name="Image 834" descr="Picture"/>
        <cNvPicPr/>
      </nvPicPr>
      <blipFill>
        <a:blip cstate="print" r:embed="rId8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835</row>
      <rowOff>0</rowOff>
    </from>
    <ext cx="2000250" cy="1095375"/>
    <pic>
      <nvPicPr>
        <cNvPr id="835" name="Image 835" descr="Picture"/>
        <cNvPicPr/>
      </nvPicPr>
      <blipFill>
        <a:blip cstate="print" r:embed="rId8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836</row>
      <rowOff>0</rowOff>
    </from>
    <ext cx="2000250" cy="1095375"/>
    <pic>
      <nvPicPr>
        <cNvPr id="836" name="Image 836" descr="Picture"/>
        <cNvPicPr/>
      </nvPicPr>
      <blipFill>
        <a:blip cstate="print" r:embed="rId8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837</row>
      <rowOff>0</rowOff>
    </from>
    <ext cx="2000250" cy="1095375"/>
    <pic>
      <nvPicPr>
        <cNvPr id="837" name="Image 837" descr="Picture"/>
        <cNvPicPr/>
      </nvPicPr>
      <blipFill>
        <a:blip cstate="print" r:embed="rId8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838</row>
      <rowOff>0</rowOff>
    </from>
    <ext cx="2000250" cy="1095375"/>
    <pic>
      <nvPicPr>
        <cNvPr id="838" name="Image 838" descr="Picture"/>
        <cNvPicPr/>
      </nvPicPr>
      <blipFill>
        <a:blip cstate="print" r:embed="rId8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839</row>
      <rowOff>0</rowOff>
    </from>
    <ext cx="2000250" cy="1095375"/>
    <pic>
      <nvPicPr>
        <cNvPr id="839" name="Image 839" descr="Picture"/>
        <cNvPicPr/>
      </nvPicPr>
      <blipFill>
        <a:blip cstate="print" r:embed="rId8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840</row>
      <rowOff>0</rowOff>
    </from>
    <ext cx="2000250" cy="1095375"/>
    <pic>
      <nvPicPr>
        <cNvPr id="840" name="Image 840" descr="Picture"/>
        <cNvPicPr/>
      </nvPicPr>
      <blipFill>
        <a:blip cstate="print" r:embed="rId8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841</row>
      <rowOff>0</rowOff>
    </from>
    <ext cx="2000250" cy="1095375"/>
    <pic>
      <nvPicPr>
        <cNvPr id="841" name="Image 841" descr="Picture"/>
        <cNvPicPr/>
      </nvPicPr>
      <blipFill>
        <a:blip cstate="print" r:embed="rId8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842</row>
      <rowOff>0</rowOff>
    </from>
    <ext cx="2000250" cy="1095375"/>
    <pic>
      <nvPicPr>
        <cNvPr id="842" name="Image 842" descr="Picture"/>
        <cNvPicPr/>
      </nvPicPr>
      <blipFill>
        <a:blip cstate="print" r:embed="rId8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843</row>
      <rowOff>0</rowOff>
    </from>
    <ext cx="2000250" cy="1095375"/>
    <pic>
      <nvPicPr>
        <cNvPr id="843" name="Image 843" descr="Picture"/>
        <cNvPicPr/>
      </nvPicPr>
      <blipFill>
        <a:blip cstate="print" r:embed="rId8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844</row>
      <rowOff>0</rowOff>
    </from>
    <ext cx="2000250" cy="1095375"/>
    <pic>
      <nvPicPr>
        <cNvPr id="844" name="Image 844" descr="Picture"/>
        <cNvPicPr/>
      </nvPicPr>
      <blipFill>
        <a:blip cstate="print" r:embed="rId8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845</row>
      <rowOff>0</rowOff>
    </from>
    <ext cx="2000250" cy="1095375"/>
    <pic>
      <nvPicPr>
        <cNvPr id="845" name="Image 845" descr="Picture"/>
        <cNvPicPr/>
      </nvPicPr>
      <blipFill>
        <a:blip cstate="print" r:embed="rId8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846</row>
      <rowOff>0</rowOff>
    </from>
    <ext cx="2000250" cy="1095375"/>
    <pic>
      <nvPicPr>
        <cNvPr id="846" name="Image 846" descr="Picture"/>
        <cNvPicPr/>
      </nvPicPr>
      <blipFill>
        <a:blip cstate="print" r:embed="rId8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847</row>
      <rowOff>0</rowOff>
    </from>
    <ext cx="2000250" cy="1095375"/>
    <pic>
      <nvPicPr>
        <cNvPr id="847" name="Image 847" descr="Picture"/>
        <cNvPicPr/>
      </nvPicPr>
      <blipFill>
        <a:blip cstate="print" r:embed="rId8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848</row>
      <rowOff>0</rowOff>
    </from>
    <ext cx="2000250" cy="1095375"/>
    <pic>
      <nvPicPr>
        <cNvPr id="848" name="Image 848" descr="Picture"/>
        <cNvPicPr/>
      </nvPicPr>
      <blipFill>
        <a:blip cstate="print" r:embed="rId8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849</row>
      <rowOff>0</rowOff>
    </from>
    <ext cx="2000250" cy="1095375"/>
    <pic>
      <nvPicPr>
        <cNvPr id="849" name="Image 849" descr="Picture"/>
        <cNvPicPr/>
      </nvPicPr>
      <blipFill>
        <a:blip cstate="print" r:embed="rId8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850</row>
      <rowOff>0</rowOff>
    </from>
    <ext cx="2000250" cy="1095375"/>
    <pic>
      <nvPicPr>
        <cNvPr id="850" name="Image 850" descr="Picture"/>
        <cNvPicPr/>
      </nvPicPr>
      <blipFill>
        <a:blip cstate="print" r:embed="rId8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851</row>
      <rowOff>0</rowOff>
    </from>
    <ext cx="2000250" cy="1095375"/>
    <pic>
      <nvPicPr>
        <cNvPr id="851" name="Image 851" descr="Picture"/>
        <cNvPicPr/>
      </nvPicPr>
      <blipFill>
        <a:blip cstate="print" r:embed="rId8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852</row>
      <rowOff>0</rowOff>
    </from>
    <ext cx="2000250" cy="1095375"/>
    <pic>
      <nvPicPr>
        <cNvPr id="852" name="Image 852" descr="Picture"/>
        <cNvPicPr/>
      </nvPicPr>
      <blipFill>
        <a:blip cstate="print" r:embed="rId8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853</row>
      <rowOff>0</rowOff>
    </from>
    <ext cx="2000250" cy="1095375"/>
    <pic>
      <nvPicPr>
        <cNvPr id="853" name="Image 853" descr="Picture"/>
        <cNvPicPr/>
      </nvPicPr>
      <blipFill>
        <a:blip cstate="print" r:embed="rId8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854</row>
      <rowOff>0</rowOff>
    </from>
    <ext cx="2000250" cy="1095375"/>
    <pic>
      <nvPicPr>
        <cNvPr id="854" name="Image 854" descr="Picture"/>
        <cNvPicPr/>
      </nvPicPr>
      <blipFill>
        <a:blip cstate="print" r:embed="rId8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855</row>
      <rowOff>0</rowOff>
    </from>
    <ext cx="2000250" cy="1095375"/>
    <pic>
      <nvPicPr>
        <cNvPr id="855" name="Image 855" descr="Picture"/>
        <cNvPicPr/>
      </nvPicPr>
      <blipFill>
        <a:blip cstate="print" r:embed="rId8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856</row>
      <rowOff>0</rowOff>
    </from>
    <ext cx="2000250" cy="1095375"/>
    <pic>
      <nvPicPr>
        <cNvPr id="856" name="Image 856" descr="Picture"/>
        <cNvPicPr/>
      </nvPicPr>
      <blipFill>
        <a:blip cstate="print" r:embed="rId8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857</row>
      <rowOff>0</rowOff>
    </from>
    <ext cx="2000250" cy="1095375"/>
    <pic>
      <nvPicPr>
        <cNvPr id="857" name="Image 857" descr="Picture"/>
        <cNvPicPr/>
      </nvPicPr>
      <blipFill>
        <a:blip cstate="print" r:embed="rId8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858</row>
      <rowOff>0</rowOff>
    </from>
    <ext cx="2000250" cy="1095375"/>
    <pic>
      <nvPicPr>
        <cNvPr id="858" name="Image 858" descr="Picture"/>
        <cNvPicPr/>
      </nvPicPr>
      <blipFill>
        <a:blip cstate="print" r:embed="rId8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859</row>
      <rowOff>0</rowOff>
    </from>
    <ext cx="2000250" cy="1095375"/>
    <pic>
      <nvPicPr>
        <cNvPr id="859" name="Image 859" descr="Picture"/>
        <cNvPicPr/>
      </nvPicPr>
      <blipFill>
        <a:blip cstate="print" r:embed="rId8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860</row>
      <rowOff>0</rowOff>
    </from>
    <ext cx="2000250" cy="1095375"/>
    <pic>
      <nvPicPr>
        <cNvPr id="860" name="Image 860" descr="Picture"/>
        <cNvPicPr/>
      </nvPicPr>
      <blipFill>
        <a:blip cstate="print" r:embed="rId8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861</row>
      <rowOff>0</rowOff>
    </from>
    <ext cx="2000250" cy="1095375"/>
    <pic>
      <nvPicPr>
        <cNvPr id="861" name="Image 861" descr="Picture"/>
        <cNvPicPr/>
      </nvPicPr>
      <blipFill>
        <a:blip cstate="print" r:embed="rId8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862</row>
      <rowOff>0</rowOff>
    </from>
    <ext cx="2000250" cy="1095375"/>
    <pic>
      <nvPicPr>
        <cNvPr id="862" name="Image 862" descr="Picture"/>
        <cNvPicPr/>
      </nvPicPr>
      <blipFill>
        <a:blip cstate="print" r:embed="rId8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863</row>
      <rowOff>0</rowOff>
    </from>
    <ext cx="2000250" cy="1095375"/>
    <pic>
      <nvPicPr>
        <cNvPr id="863" name="Image 863" descr="Picture"/>
        <cNvPicPr/>
      </nvPicPr>
      <blipFill>
        <a:blip cstate="print" r:embed="rId8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864</row>
      <rowOff>0</rowOff>
    </from>
    <ext cx="2000250" cy="1095375"/>
    <pic>
      <nvPicPr>
        <cNvPr id="864" name="Image 864" descr="Picture"/>
        <cNvPicPr/>
      </nvPicPr>
      <blipFill>
        <a:blip cstate="print" r:embed="rId8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865</row>
      <rowOff>0</rowOff>
    </from>
    <ext cx="2000250" cy="1095375"/>
    <pic>
      <nvPicPr>
        <cNvPr id="865" name="Image 865" descr="Picture"/>
        <cNvPicPr/>
      </nvPicPr>
      <blipFill>
        <a:blip cstate="print" r:embed="rId8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866</row>
      <rowOff>0</rowOff>
    </from>
    <ext cx="2000250" cy="1095375"/>
    <pic>
      <nvPicPr>
        <cNvPr id="866" name="Image 866" descr="Picture"/>
        <cNvPicPr/>
      </nvPicPr>
      <blipFill>
        <a:blip cstate="print" r:embed="rId8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867</row>
      <rowOff>0</rowOff>
    </from>
    <ext cx="2000250" cy="1095375"/>
    <pic>
      <nvPicPr>
        <cNvPr id="867" name="Image 867" descr="Picture"/>
        <cNvPicPr/>
      </nvPicPr>
      <blipFill>
        <a:blip cstate="print" r:embed="rId8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868</row>
      <rowOff>0</rowOff>
    </from>
    <ext cx="2000250" cy="1095375"/>
    <pic>
      <nvPicPr>
        <cNvPr id="868" name="Image 868" descr="Picture"/>
        <cNvPicPr/>
      </nvPicPr>
      <blipFill>
        <a:blip cstate="print" r:embed="rId8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869</row>
      <rowOff>0</rowOff>
    </from>
    <ext cx="2000250" cy="1095375"/>
    <pic>
      <nvPicPr>
        <cNvPr id="869" name="Image 869" descr="Picture"/>
        <cNvPicPr/>
      </nvPicPr>
      <blipFill>
        <a:blip cstate="print" r:embed="rId8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870</row>
      <rowOff>0</rowOff>
    </from>
    <ext cx="2000250" cy="1095375"/>
    <pic>
      <nvPicPr>
        <cNvPr id="870" name="Image 870" descr="Picture"/>
        <cNvPicPr/>
      </nvPicPr>
      <blipFill>
        <a:blip cstate="print" r:embed="rId8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871</row>
      <rowOff>0</rowOff>
    </from>
    <ext cx="2000250" cy="1095375"/>
    <pic>
      <nvPicPr>
        <cNvPr id="871" name="Image 871" descr="Picture"/>
        <cNvPicPr/>
      </nvPicPr>
      <blipFill>
        <a:blip cstate="print" r:embed="rId8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872</row>
      <rowOff>0</rowOff>
    </from>
    <ext cx="2000250" cy="1095375"/>
    <pic>
      <nvPicPr>
        <cNvPr id="872" name="Image 872" descr="Picture"/>
        <cNvPicPr/>
      </nvPicPr>
      <blipFill>
        <a:blip cstate="print" r:embed="rId8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873</row>
      <rowOff>0</rowOff>
    </from>
    <ext cx="2000250" cy="1095375"/>
    <pic>
      <nvPicPr>
        <cNvPr id="873" name="Image 873" descr="Picture"/>
        <cNvPicPr/>
      </nvPicPr>
      <blipFill>
        <a:blip cstate="print" r:embed="rId8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874</row>
      <rowOff>0</rowOff>
    </from>
    <ext cx="2000250" cy="1095375"/>
    <pic>
      <nvPicPr>
        <cNvPr id="874" name="Image 874" descr="Picture"/>
        <cNvPicPr/>
      </nvPicPr>
      <blipFill>
        <a:blip cstate="print" r:embed="rId8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875</row>
      <rowOff>0</rowOff>
    </from>
    <ext cx="2000250" cy="1095375"/>
    <pic>
      <nvPicPr>
        <cNvPr id="875" name="Image 875" descr="Picture"/>
        <cNvPicPr/>
      </nvPicPr>
      <blipFill>
        <a:blip cstate="print" r:embed="rId8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876</row>
      <rowOff>0</rowOff>
    </from>
    <ext cx="2000250" cy="1095375"/>
    <pic>
      <nvPicPr>
        <cNvPr id="876" name="Image 876" descr="Picture"/>
        <cNvPicPr/>
      </nvPicPr>
      <blipFill>
        <a:blip cstate="print" r:embed="rId8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877</row>
      <rowOff>0</rowOff>
    </from>
    <ext cx="2000250" cy="1095375"/>
    <pic>
      <nvPicPr>
        <cNvPr id="877" name="Image 877" descr="Picture"/>
        <cNvPicPr/>
      </nvPicPr>
      <blipFill>
        <a:blip cstate="print" r:embed="rId8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878</row>
      <rowOff>0</rowOff>
    </from>
    <ext cx="2000250" cy="1095375"/>
    <pic>
      <nvPicPr>
        <cNvPr id="878" name="Image 878" descr="Picture"/>
        <cNvPicPr/>
      </nvPicPr>
      <blipFill>
        <a:blip cstate="print" r:embed="rId8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879</row>
      <rowOff>0</rowOff>
    </from>
    <ext cx="2000250" cy="1095375"/>
    <pic>
      <nvPicPr>
        <cNvPr id="879" name="Image 879" descr="Picture"/>
        <cNvPicPr/>
      </nvPicPr>
      <blipFill>
        <a:blip cstate="print" r:embed="rId8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880</row>
      <rowOff>0</rowOff>
    </from>
    <ext cx="2000250" cy="1095375"/>
    <pic>
      <nvPicPr>
        <cNvPr id="880" name="Image 880" descr="Picture"/>
        <cNvPicPr/>
      </nvPicPr>
      <blipFill>
        <a:blip cstate="print" r:embed="rId8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881</row>
      <rowOff>0</rowOff>
    </from>
    <ext cx="2000250" cy="1095375"/>
    <pic>
      <nvPicPr>
        <cNvPr id="881" name="Image 881" descr="Picture"/>
        <cNvPicPr/>
      </nvPicPr>
      <blipFill>
        <a:blip cstate="print" r:embed="rId8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882</row>
      <rowOff>0</rowOff>
    </from>
    <ext cx="2000250" cy="1095375"/>
    <pic>
      <nvPicPr>
        <cNvPr id="882" name="Image 882" descr="Picture"/>
        <cNvPicPr/>
      </nvPicPr>
      <blipFill>
        <a:blip cstate="print" r:embed="rId8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883</row>
      <rowOff>0</rowOff>
    </from>
    <ext cx="2000250" cy="1095375"/>
    <pic>
      <nvPicPr>
        <cNvPr id="883" name="Image 883" descr="Picture"/>
        <cNvPicPr/>
      </nvPicPr>
      <blipFill>
        <a:blip cstate="print" r:embed="rId8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884</row>
      <rowOff>0</rowOff>
    </from>
    <ext cx="2000250" cy="1095375"/>
    <pic>
      <nvPicPr>
        <cNvPr id="884" name="Image 884" descr="Picture"/>
        <cNvPicPr/>
      </nvPicPr>
      <blipFill>
        <a:blip cstate="print" r:embed="rId8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885</row>
      <rowOff>0</rowOff>
    </from>
    <ext cx="2000250" cy="1095375"/>
    <pic>
      <nvPicPr>
        <cNvPr id="885" name="Image 885" descr="Picture"/>
        <cNvPicPr/>
      </nvPicPr>
      <blipFill>
        <a:blip cstate="print" r:embed="rId8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886</row>
      <rowOff>0</rowOff>
    </from>
    <ext cx="2000250" cy="1095375"/>
    <pic>
      <nvPicPr>
        <cNvPr id="886" name="Image 886" descr="Picture"/>
        <cNvPicPr/>
      </nvPicPr>
      <blipFill>
        <a:blip cstate="print" r:embed="rId8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887</row>
      <rowOff>0</rowOff>
    </from>
    <ext cx="2000250" cy="1095375"/>
    <pic>
      <nvPicPr>
        <cNvPr id="887" name="Image 887" descr="Picture"/>
        <cNvPicPr/>
      </nvPicPr>
      <blipFill>
        <a:blip cstate="print" r:embed="rId8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888</row>
      <rowOff>0</rowOff>
    </from>
    <ext cx="2000250" cy="1095375"/>
    <pic>
      <nvPicPr>
        <cNvPr id="888" name="Image 888" descr="Picture"/>
        <cNvPicPr/>
      </nvPicPr>
      <blipFill>
        <a:blip cstate="print" r:embed="rId8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889</row>
      <rowOff>0</rowOff>
    </from>
    <ext cx="2000250" cy="1095375"/>
    <pic>
      <nvPicPr>
        <cNvPr id="889" name="Image 889" descr="Picture"/>
        <cNvPicPr/>
      </nvPicPr>
      <blipFill>
        <a:blip cstate="print" r:embed="rId8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890</row>
      <rowOff>0</rowOff>
    </from>
    <ext cx="2000250" cy="1095375"/>
    <pic>
      <nvPicPr>
        <cNvPr id="890" name="Image 890" descr="Picture"/>
        <cNvPicPr/>
      </nvPicPr>
      <blipFill>
        <a:blip cstate="print" r:embed="rId8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891</row>
      <rowOff>0</rowOff>
    </from>
    <ext cx="2000250" cy="1095375"/>
    <pic>
      <nvPicPr>
        <cNvPr id="891" name="Image 891" descr="Picture"/>
        <cNvPicPr/>
      </nvPicPr>
      <blipFill>
        <a:blip cstate="print" r:embed="rId8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892</row>
      <rowOff>0</rowOff>
    </from>
    <ext cx="2000250" cy="1095375"/>
    <pic>
      <nvPicPr>
        <cNvPr id="892" name="Image 892" descr="Picture"/>
        <cNvPicPr/>
      </nvPicPr>
      <blipFill>
        <a:blip cstate="print" r:embed="rId8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893</row>
      <rowOff>0</rowOff>
    </from>
    <ext cx="2000250" cy="1095375"/>
    <pic>
      <nvPicPr>
        <cNvPr id="893" name="Image 893" descr="Picture"/>
        <cNvPicPr/>
      </nvPicPr>
      <blipFill>
        <a:blip cstate="print" r:embed="rId8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894</row>
      <rowOff>0</rowOff>
    </from>
    <ext cx="2000250" cy="1095375"/>
    <pic>
      <nvPicPr>
        <cNvPr id="894" name="Image 894" descr="Picture"/>
        <cNvPicPr/>
      </nvPicPr>
      <blipFill>
        <a:blip cstate="print" r:embed="rId8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895</row>
      <rowOff>0</rowOff>
    </from>
    <ext cx="2000250" cy="1095375"/>
    <pic>
      <nvPicPr>
        <cNvPr id="895" name="Image 895" descr="Picture"/>
        <cNvPicPr/>
      </nvPicPr>
      <blipFill>
        <a:blip cstate="print" r:embed="rId8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896</row>
      <rowOff>0</rowOff>
    </from>
    <ext cx="2000250" cy="1095375"/>
    <pic>
      <nvPicPr>
        <cNvPr id="896" name="Image 896" descr="Picture"/>
        <cNvPicPr/>
      </nvPicPr>
      <blipFill>
        <a:blip cstate="print" r:embed="rId8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897</row>
      <rowOff>0</rowOff>
    </from>
    <ext cx="2000250" cy="1095375"/>
    <pic>
      <nvPicPr>
        <cNvPr id="897" name="Image 897" descr="Picture"/>
        <cNvPicPr/>
      </nvPicPr>
      <blipFill>
        <a:blip cstate="print" r:embed="rId8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898</row>
      <rowOff>0</rowOff>
    </from>
    <ext cx="2000250" cy="1095375"/>
    <pic>
      <nvPicPr>
        <cNvPr id="898" name="Image 898" descr="Picture"/>
        <cNvPicPr/>
      </nvPicPr>
      <blipFill>
        <a:blip cstate="print" r:embed="rId8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899</row>
      <rowOff>0</rowOff>
    </from>
    <ext cx="2000250" cy="1095375"/>
    <pic>
      <nvPicPr>
        <cNvPr id="899" name="Image 899" descr="Picture"/>
        <cNvPicPr/>
      </nvPicPr>
      <blipFill>
        <a:blip cstate="print" r:embed="rId8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900</row>
      <rowOff>0</rowOff>
    </from>
    <ext cx="2000250" cy="1095375"/>
    <pic>
      <nvPicPr>
        <cNvPr id="900" name="Image 900" descr="Picture"/>
        <cNvPicPr/>
      </nvPicPr>
      <blipFill>
        <a:blip cstate="print" r:embed="rId9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901</row>
      <rowOff>0</rowOff>
    </from>
    <ext cx="2000250" cy="1095375"/>
    <pic>
      <nvPicPr>
        <cNvPr id="901" name="Image 901" descr="Picture"/>
        <cNvPicPr/>
      </nvPicPr>
      <blipFill>
        <a:blip cstate="print" r:embed="rId9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902</row>
      <rowOff>0</rowOff>
    </from>
    <ext cx="2000250" cy="1095375"/>
    <pic>
      <nvPicPr>
        <cNvPr id="902" name="Image 902" descr="Picture"/>
        <cNvPicPr/>
      </nvPicPr>
      <blipFill>
        <a:blip cstate="print" r:embed="rId9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903</row>
      <rowOff>0</rowOff>
    </from>
    <ext cx="2000250" cy="1095375"/>
    <pic>
      <nvPicPr>
        <cNvPr id="903" name="Image 903" descr="Picture"/>
        <cNvPicPr/>
      </nvPicPr>
      <blipFill>
        <a:blip cstate="print" r:embed="rId9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904</row>
      <rowOff>0</rowOff>
    </from>
    <ext cx="2000250" cy="1095375"/>
    <pic>
      <nvPicPr>
        <cNvPr id="904" name="Image 904" descr="Picture"/>
        <cNvPicPr/>
      </nvPicPr>
      <blipFill>
        <a:blip cstate="print" r:embed="rId9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905</row>
      <rowOff>0</rowOff>
    </from>
    <ext cx="2000250" cy="1095375"/>
    <pic>
      <nvPicPr>
        <cNvPr id="905" name="Image 905" descr="Picture"/>
        <cNvPicPr/>
      </nvPicPr>
      <blipFill>
        <a:blip cstate="print" r:embed="rId9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906</row>
      <rowOff>0</rowOff>
    </from>
    <ext cx="2000250" cy="1095375"/>
    <pic>
      <nvPicPr>
        <cNvPr id="906" name="Image 906" descr="Picture"/>
        <cNvPicPr/>
      </nvPicPr>
      <blipFill>
        <a:blip cstate="print" r:embed="rId9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907</row>
      <rowOff>0</rowOff>
    </from>
    <ext cx="2000250" cy="1095375"/>
    <pic>
      <nvPicPr>
        <cNvPr id="907" name="Image 907" descr="Picture"/>
        <cNvPicPr/>
      </nvPicPr>
      <blipFill>
        <a:blip cstate="print" r:embed="rId9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908</row>
      <rowOff>0</rowOff>
    </from>
    <ext cx="2000250" cy="1095375"/>
    <pic>
      <nvPicPr>
        <cNvPr id="908" name="Image 908" descr="Picture"/>
        <cNvPicPr/>
      </nvPicPr>
      <blipFill>
        <a:blip cstate="print" r:embed="rId9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909</row>
      <rowOff>0</rowOff>
    </from>
    <ext cx="2000250" cy="1095375"/>
    <pic>
      <nvPicPr>
        <cNvPr id="909" name="Image 909" descr="Picture"/>
        <cNvPicPr/>
      </nvPicPr>
      <blipFill>
        <a:blip cstate="print" r:embed="rId9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910</row>
      <rowOff>0</rowOff>
    </from>
    <ext cx="2000250" cy="1095375"/>
    <pic>
      <nvPicPr>
        <cNvPr id="910" name="Image 910" descr="Picture"/>
        <cNvPicPr/>
      </nvPicPr>
      <blipFill>
        <a:blip cstate="print" r:embed="rId9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911</row>
      <rowOff>0</rowOff>
    </from>
    <ext cx="2000250" cy="1095375"/>
    <pic>
      <nvPicPr>
        <cNvPr id="911" name="Image 911" descr="Picture"/>
        <cNvPicPr/>
      </nvPicPr>
      <blipFill>
        <a:blip cstate="print" r:embed="rId9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912</row>
      <rowOff>0</rowOff>
    </from>
    <ext cx="2000250" cy="1095375"/>
    <pic>
      <nvPicPr>
        <cNvPr id="912" name="Image 912" descr="Picture"/>
        <cNvPicPr/>
      </nvPicPr>
      <blipFill>
        <a:blip cstate="print" r:embed="rId9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913</row>
      <rowOff>0</rowOff>
    </from>
    <ext cx="2000250" cy="1095375"/>
    <pic>
      <nvPicPr>
        <cNvPr id="913" name="Image 913" descr="Picture"/>
        <cNvPicPr/>
      </nvPicPr>
      <blipFill>
        <a:blip cstate="print" r:embed="rId9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914</row>
      <rowOff>0</rowOff>
    </from>
    <ext cx="2000250" cy="1095375"/>
    <pic>
      <nvPicPr>
        <cNvPr id="914" name="Image 914" descr="Picture"/>
        <cNvPicPr/>
      </nvPicPr>
      <blipFill>
        <a:blip cstate="print" r:embed="rId9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915</row>
      <rowOff>0</rowOff>
    </from>
    <ext cx="2000250" cy="1095375"/>
    <pic>
      <nvPicPr>
        <cNvPr id="915" name="Image 915" descr="Picture"/>
        <cNvPicPr/>
      </nvPicPr>
      <blipFill>
        <a:blip cstate="print" r:embed="rId9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916</row>
      <rowOff>0</rowOff>
    </from>
    <ext cx="2000250" cy="1095375"/>
    <pic>
      <nvPicPr>
        <cNvPr id="916" name="Image 916" descr="Picture"/>
        <cNvPicPr/>
      </nvPicPr>
      <blipFill>
        <a:blip cstate="print" r:embed="rId9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917</row>
      <rowOff>0</rowOff>
    </from>
    <ext cx="2000250" cy="1095375"/>
    <pic>
      <nvPicPr>
        <cNvPr id="917" name="Image 917" descr="Picture"/>
        <cNvPicPr/>
      </nvPicPr>
      <blipFill>
        <a:blip cstate="print" r:embed="rId9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918</row>
      <rowOff>0</rowOff>
    </from>
    <ext cx="2000250" cy="1095375"/>
    <pic>
      <nvPicPr>
        <cNvPr id="918" name="Image 918" descr="Picture"/>
        <cNvPicPr/>
      </nvPicPr>
      <blipFill>
        <a:blip cstate="print" r:embed="rId9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919</row>
      <rowOff>0</rowOff>
    </from>
    <ext cx="2000250" cy="1095375"/>
    <pic>
      <nvPicPr>
        <cNvPr id="919" name="Image 919" descr="Picture"/>
        <cNvPicPr/>
      </nvPicPr>
      <blipFill>
        <a:blip cstate="print" r:embed="rId9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920</row>
      <rowOff>0</rowOff>
    </from>
    <ext cx="2000250" cy="1095375"/>
    <pic>
      <nvPicPr>
        <cNvPr id="920" name="Image 920" descr="Picture"/>
        <cNvPicPr/>
      </nvPicPr>
      <blipFill>
        <a:blip cstate="print" r:embed="rId9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921</row>
      <rowOff>0</rowOff>
    </from>
    <ext cx="2000250" cy="1095375"/>
    <pic>
      <nvPicPr>
        <cNvPr id="921" name="Image 921" descr="Picture"/>
        <cNvPicPr/>
      </nvPicPr>
      <blipFill>
        <a:blip cstate="print" r:embed="rId9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922</row>
      <rowOff>0</rowOff>
    </from>
    <ext cx="2000250" cy="1095375"/>
    <pic>
      <nvPicPr>
        <cNvPr id="922" name="Image 922" descr="Picture"/>
        <cNvPicPr/>
      </nvPicPr>
      <blipFill>
        <a:blip cstate="print" r:embed="rId9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923</row>
      <rowOff>0</rowOff>
    </from>
    <ext cx="2000250" cy="1095375"/>
    <pic>
      <nvPicPr>
        <cNvPr id="923" name="Image 923" descr="Picture"/>
        <cNvPicPr/>
      </nvPicPr>
      <blipFill>
        <a:blip cstate="print" r:embed="rId9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924</row>
      <rowOff>0</rowOff>
    </from>
    <ext cx="2000250" cy="1095375"/>
    <pic>
      <nvPicPr>
        <cNvPr id="924" name="Image 924" descr="Picture"/>
        <cNvPicPr/>
      </nvPicPr>
      <blipFill>
        <a:blip cstate="print" r:embed="rId9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925</row>
      <rowOff>0</rowOff>
    </from>
    <ext cx="2000250" cy="1095375"/>
    <pic>
      <nvPicPr>
        <cNvPr id="925" name="Image 925" descr="Picture"/>
        <cNvPicPr/>
      </nvPicPr>
      <blipFill>
        <a:blip cstate="print" r:embed="rId9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926</row>
      <rowOff>0</rowOff>
    </from>
    <ext cx="2000250" cy="1095375"/>
    <pic>
      <nvPicPr>
        <cNvPr id="926" name="Image 926" descr="Picture"/>
        <cNvPicPr/>
      </nvPicPr>
      <blipFill>
        <a:blip cstate="print" r:embed="rId9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927</row>
      <rowOff>0</rowOff>
    </from>
    <ext cx="2000250" cy="1095375"/>
    <pic>
      <nvPicPr>
        <cNvPr id="927" name="Image 927" descr="Picture"/>
        <cNvPicPr/>
      </nvPicPr>
      <blipFill>
        <a:blip cstate="print" r:embed="rId9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928</row>
      <rowOff>0</rowOff>
    </from>
    <ext cx="2000250" cy="1095375"/>
    <pic>
      <nvPicPr>
        <cNvPr id="928" name="Image 928" descr="Picture"/>
        <cNvPicPr/>
      </nvPicPr>
      <blipFill>
        <a:blip cstate="print" r:embed="rId9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929</row>
      <rowOff>0</rowOff>
    </from>
    <ext cx="2000250" cy="1095375"/>
    <pic>
      <nvPicPr>
        <cNvPr id="929" name="Image 929" descr="Picture"/>
        <cNvPicPr/>
      </nvPicPr>
      <blipFill>
        <a:blip cstate="print" r:embed="rId9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930</row>
      <rowOff>0</rowOff>
    </from>
    <ext cx="2000250" cy="1095375"/>
    <pic>
      <nvPicPr>
        <cNvPr id="930" name="Image 930" descr="Picture"/>
        <cNvPicPr/>
      </nvPicPr>
      <blipFill>
        <a:blip cstate="print" r:embed="rId9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931</row>
      <rowOff>0</rowOff>
    </from>
    <ext cx="2000250" cy="1095375"/>
    <pic>
      <nvPicPr>
        <cNvPr id="931" name="Image 931" descr="Picture"/>
        <cNvPicPr/>
      </nvPicPr>
      <blipFill>
        <a:blip cstate="print" r:embed="rId9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932</row>
      <rowOff>0</rowOff>
    </from>
    <ext cx="2000250" cy="1095375"/>
    <pic>
      <nvPicPr>
        <cNvPr id="932" name="Image 932" descr="Picture"/>
        <cNvPicPr/>
      </nvPicPr>
      <blipFill>
        <a:blip cstate="print" r:embed="rId9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933</row>
      <rowOff>0</rowOff>
    </from>
    <ext cx="2000250" cy="1095375"/>
    <pic>
      <nvPicPr>
        <cNvPr id="933" name="Image 933" descr="Picture"/>
        <cNvPicPr/>
      </nvPicPr>
      <blipFill>
        <a:blip cstate="print" r:embed="rId9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934</row>
      <rowOff>0</rowOff>
    </from>
    <ext cx="2000250" cy="1095375"/>
    <pic>
      <nvPicPr>
        <cNvPr id="934" name="Image 934" descr="Picture"/>
        <cNvPicPr/>
      </nvPicPr>
      <blipFill>
        <a:blip cstate="print" r:embed="rId9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935</row>
      <rowOff>0</rowOff>
    </from>
    <ext cx="2000250" cy="1095375"/>
    <pic>
      <nvPicPr>
        <cNvPr id="935" name="Image 935" descr="Picture"/>
        <cNvPicPr/>
      </nvPicPr>
      <blipFill>
        <a:blip cstate="print" r:embed="rId9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936</row>
      <rowOff>0</rowOff>
    </from>
    <ext cx="2000250" cy="1095375"/>
    <pic>
      <nvPicPr>
        <cNvPr id="936" name="Image 936" descr="Picture"/>
        <cNvPicPr/>
      </nvPicPr>
      <blipFill>
        <a:blip cstate="print" r:embed="rId9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937</row>
      <rowOff>0</rowOff>
    </from>
    <ext cx="2000250" cy="1095375"/>
    <pic>
      <nvPicPr>
        <cNvPr id="937" name="Image 937" descr="Picture"/>
        <cNvPicPr/>
      </nvPicPr>
      <blipFill>
        <a:blip cstate="print" r:embed="rId9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938</row>
      <rowOff>0</rowOff>
    </from>
    <ext cx="2000250" cy="1095375"/>
    <pic>
      <nvPicPr>
        <cNvPr id="938" name="Image 938" descr="Picture"/>
        <cNvPicPr/>
      </nvPicPr>
      <blipFill>
        <a:blip cstate="print" r:embed="rId9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939</row>
      <rowOff>0</rowOff>
    </from>
    <ext cx="2000250" cy="1095375"/>
    <pic>
      <nvPicPr>
        <cNvPr id="939" name="Image 939" descr="Picture"/>
        <cNvPicPr/>
      </nvPicPr>
      <blipFill>
        <a:blip cstate="print" r:embed="rId9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940</row>
      <rowOff>0</rowOff>
    </from>
    <ext cx="2000250" cy="1095375"/>
    <pic>
      <nvPicPr>
        <cNvPr id="940" name="Image 940" descr="Picture"/>
        <cNvPicPr/>
      </nvPicPr>
      <blipFill>
        <a:blip cstate="print" r:embed="rId9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941</row>
      <rowOff>0</rowOff>
    </from>
    <ext cx="2000250" cy="1095375"/>
    <pic>
      <nvPicPr>
        <cNvPr id="941" name="Image 941" descr="Picture"/>
        <cNvPicPr/>
      </nvPicPr>
      <blipFill>
        <a:blip cstate="print" r:embed="rId9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942</row>
      <rowOff>0</rowOff>
    </from>
    <ext cx="2000250" cy="1095375"/>
    <pic>
      <nvPicPr>
        <cNvPr id="942" name="Image 942" descr="Picture"/>
        <cNvPicPr/>
      </nvPicPr>
      <blipFill>
        <a:blip cstate="print" r:embed="rId9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943</row>
      <rowOff>0</rowOff>
    </from>
    <ext cx="2000250" cy="1095375"/>
    <pic>
      <nvPicPr>
        <cNvPr id="943" name="Image 943" descr="Picture"/>
        <cNvPicPr/>
      </nvPicPr>
      <blipFill>
        <a:blip cstate="print" r:embed="rId9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944</row>
      <rowOff>0</rowOff>
    </from>
    <ext cx="2000250" cy="1095375"/>
    <pic>
      <nvPicPr>
        <cNvPr id="944" name="Image 944" descr="Picture"/>
        <cNvPicPr/>
      </nvPicPr>
      <blipFill>
        <a:blip cstate="print" r:embed="rId9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945</row>
      <rowOff>0</rowOff>
    </from>
    <ext cx="2000250" cy="1095375"/>
    <pic>
      <nvPicPr>
        <cNvPr id="945" name="Image 945" descr="Picture"/>
        <cNvPicPr/>
      </nvPicPr>
      <blipFill>
        <a:blip cstate="print" r:embed="rId9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946</row>
      <rowOff>0</rowOff>
    </from>
    <ext cx="2000250" cy="1095375"/>
    <pic>
      <nvPicPr>
        <cNvPr id="946" name="Image 946" descr="Picture"/>
        <cNvPicPr/>
      </nvPicPr>
      <blipFill>
        <a:blip cstate="print" r:embed="rId9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947</row>
      <rowOff>0</rowOff>
    </from>
    <ext cx="2000250" cy="1095375"/>
    <pic>
      <nvPicPr>
        <cNvPr id="947" name="Image 947" descr="Picture"/>
        <cNvPicPr/>
      </nvPicPr>
      <blipFill>
        <a:blip cstate="print" r:embed="rId9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948</row>
      <rowOff>0</rowOff>
    </from>
    <ext cx="2000250" cy="1095375"/>
    <pic>
      <nvPicPr>
        <cNvPr id="948" name="Image 948" descr="Picture"/>
        <cNvPicPr/>
      </nvPicPr>
      <blipFill>
        <a:blip cstate="print" r:embed="rId9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949</row>
      <rowOff>0</rowOff>
    </from>
    <ext cx="2000250" cy="1095375"/>
    <pic>
      <nvPicPr>
        <cNvPr id="949" name="Image 949" descr="Picture"/>
        <cNvPicPr/>
      </nvPicPr>
      <blipFill>
        <a:blip cstate="print" r:embed="rId9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950</row>
      <rowOff>0</rowOff>
    </from>
    <ext cx="2000250" cy="1095375"/>
    <pic>
      <nvPicPr>
        <cNvPr id="950" name="Image 950" descr="Picture"/>
        <cNvPicPr/>
      </nvPicPr>
      <blipFill>
        <a:blip cstate="print" r:embed="rId9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951</row>
      <rowOff>0</rowOff>
    </from>
    <ext cx="2000250" cy="1095375"/>
    <pic>
      <nvPicPr>
        <cNvPr id="951" name="Image 951" descr="Picture"/>
        <cNvPicPr/>
      </nvPicPr>
      <blipFill>
        <a:blip cstate="print" r:embed="rId9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952</row>
      <rowOff>0</rowOff>
    </from>
    <ext cx="2000250" cy="1095375"/>
    <pic>
      <nvPicPr>
        <cNvPr id="952" name="Image 952" descr="Picture"/>
        <cNvPicPr/>
      </nvPicPr>
      <blipFill>
        <a:blip cstate="print" r:embed="rId9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953</row>
      <rowOff>0</rowOff>
    </from>
    <ext cx="2000250" cy="1095375"/>
    <pic>
      <nvPicPr>
        <cNvPr id="953" name="Image 953" descr="Picture"/>
        <cNvPicPr/>
      </nvPicPr>
      <blipFill>
        <a:blip cstate="print" r:embed="rId9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954</row>
      <rowOff>0</rowOff>
    </from>
    <ext cx="2000250" cy="1095375"/>
    <pic>
      <nvPicPr>
        <cNvPr id="954" name="Image 954" descr="Picture"/>
        <cNvPicPr/>
      </nvPicPr>
      <blipFill>
        <a:blip cstate="print" r:embed="rId9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955</row>
      <rowOff>0</rowOff>
    </from>
    <ext cx="2000250" cy="1095375"/>
    <pic>
      <nvPicPr>
        <cNvPr id="955" name="Image 955" descr="Picture"/>
        <cNvPicPr/>
      </nvPicPr>
      <blipFill>
        <a:blip cstate="print" r:embed="rId9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956</row>
      <rowOff>0</rowOff>
    </from>
    <ext cx="2000250" cy="1095375"/>
    <pic>
      <nvPicPr>
        <cNvPr id="956" name="Image 956" descr="Picture"/>
        <cNvPicPr/>
      </nvPicPr>
      <blipFill>
        <a:blip cstate="print" r:embed="rId9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957</row>
      <rowOff>0</rowOff>
    </from>
    <ext cx="2000250" cy="1095375"/>
    <pic>
      <nvPicPr>
        <cNvPr id="957" name="Image 957" descr="Picture"/>
        <cNvPicPr/>
      </nvPicPr>
      <blipFill>
        <a:blip cstate="print" r:embed="rId9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958</row>
      <rowOff>0</rowOff>
    </from>
    <ext cx="2000250" cy="1095375"/>
    <pic>
      <nvPicPr>
        <cNvPr id="958" name="Image 958" descr="Picture"/>
        <cNvPicPr/>
      </nvPicPr>
      <blipFill>
        <a:blip cstate="print" r:embed="rId9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959</row>
      <rowOff>0</rowOff>
    </from>
    <ext cx="2000250" cy="1095375"/>
    <pic>
      <nvPicPr>
        <cNvPr id="959" name="Image 959" descr="Picture"/>
        <cNvPicPr/>
      </nvPicPr>
      <blipFill>
        <a:blip cstate="print" r:embed="rId9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960</row>
      <rowOff>0</rowOff>
    </from>
    <ext cx="2000250" cy="1095375"/>
    <pic>
      <nvPicPr>
        <cNvPr id="960" name="Image 960" descr="Picture"/>
        <cNvPicPr/>
      </nvPicPr>
      <blipFill>
        <a:blip cstate="print" r:embed="rId9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961</row>
      <rowOff>0</rowOff>
    </from>
    <ext cx="2000250" cy="1095375"/>
    <pic>
      <nvPicPr>
        <cNvPr id="961" name="Image 961" descr="Picture"/>
        <cNvPicPr/>
      </nvPicPr>
      <blipFill>
        <a:blip cstate="print" r:embed="rId9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962</row>
      <rowOff>0</rowOff>
    </from>
    <ext cx="2000250" cy="1095375"/>
    <pic>
      <nvPicPr>
        <cNvPr id="962" name="Image 962" descr="Picture"/>
        <cNvPicPr/>
      </nvPicPr>
      <blipFill>
        <a:blip cstate="print" r:embed="rId9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963</row>
      <rowOff>0</rowOff>
    </from>
    <ext cx="2000250" cy="1095375"/>
    <pic>
      <nvPicPr>
        <cNvPr id="963" name="Image 963" descr="Picture"/>
        <cNvPicPr/>
      </nvPicPr>
      <blipFill>
        <a:blip cstate="print" r:embed="rId9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964</row>
      <rowOff>0</rowOff>
    </from>
    <ext cx="2000250" cy="1095375"/>
    <pic>
      <nvPicPr>
        <cNvPr id="964" name="Image 964" descr="Picture"/>
        <cNvPicPr/>
      </nvPicPr>
      <blipFill>
        <a:blip cstate="print" r:embed="rId9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965</row>
      <rowOff>0</rowOff>
    </from>
    <ext cx="2000250" cy="1095375"/>
    <pic>
      <nvPicPr>
        <cNvPr id="965" name="Image 965" descr="Picture"/>
        <cNvPicPr/>
      </nvPicPr>
      <blipFill>
        <a:blip cstate="print" r:embed="rId9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966</row>
      <rowOff>0</rowOff>
    </from>
    <ext cx="2000250" cy="1095375"/>
    <pic>
      <nvPicPr>
        <cNvPr id="966" name="Image 966" descr="Picture"/>
        <cNvPicPr/>
      </nvPicPr>
      <blipFill>
        <a:blip cstate="print" r:embed="rId9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967</row>
      <rowOff>0</rowOff>
    </from>
    <ext cx="2000250" cy="1095375"/>
    <pic>
      <nvPicPr>
        <cNvPr id="967" name="Image 967" descr="Picture"/>
        <cNvPicPr/>
      </nvPicPr>
      <blipFill>
        <a:blip cstate="print" r:embed="rId9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968</row>
      <rowOff>0</rowOff>
    </from>
    <ext cx="2000250" cy="1095375"/>
    <pic>
      <nvPicPr>
        <cNvPr id="968" name="Image 968" descr="Picture"/>
        <cNvPicPr/>
      </nvPicPr>
      <blipFill>
        <a:blip cstate="print" r:embed="rId9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969</row>
      <rowOff>0</rowOff>
    </from>
    <ext cx="2000250" cy="1095375"/>
    <pic>
      <nvPicPr>
        <cNvPr id="969" name="Image 969" descr="Picture"/>
        <cNvPicPr/>
      </nvPicPr>
      <blipFill>
        <a:blip cstate="print" r:embed="rId9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970</row>
      <rowOff>0</rowOff>
    </from>
    <ext cx="2000250" cy="1095375"/>
    <pic>
      <nvPicPr>
        <cNvPr id="970" name="Image 970" descr="Picture"/>
        <cNvPicPr/>
      </nvPicPr>
      <blipFill>
        <a:blip cstate="print" r:embed="rId9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971</row>
      <rowOff>0</rowOff>
    </from>
    <ext cx="2000250" cy="1095375"/>
    <pic>
      <nvPicPr>
        <cNvPr id="971" name="Image 971" descr="Picture"/>
        <cNvPicPr/>
      </nvPicPr>
      <blipFill>
        <a:blip cstate="print" r:embed="rId9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972</row>
      <rowOff>0</rowOff>
    </from>
    <ext cx="2000250" cy="1095375"/>
    <pic>
      <nvPicPr>
        <cNvPr id="972" name="Image 972" descr="Picture"/>
        <cNvPicPr/>
      </nvPicPr>
      <blipFill>
        <a:blip cstate="print" r:embed="rId97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COUNTIF('2_Nhat_Ky_Theo_Doi_Tuong_Lai'!$B$2:$B$1022, A2)</f>
        <v/>
      </c>
      <c r="D2">
        <f>E2+F2</f>
        <v/>
      </c>
      <c r="E2">
        <f>COUNTIFS('2_Nhat_Ky_Theo_Doi_Tuong_Lai'!$B$2:$B$1022, A2, '2_Nhat_Ky_Theo_Doi_Tuong_Lai'!$AF$2:$AF$1022, "THẮNG")</f>
        <v/>
      </c>
      <c r="F2">
        <f>COUNTIFS('2_Nhat_Ky_Theo_Doi_Tuong_Lai'!$B$2:$B$1022, A2, '2_Nhat_Ky_Theo_Doi_Tuong_Lai'!$AF$2:$AF$1022, "THUA")</f>
        <v/>
      </c>
      <c r="G2">
        <f>IFERROR(COUNTIFS('2_Nhat_Ky_Theo_Doi_Tuong_Lai'!$B$2:$B$1022, A2, '2_Nhat_Ky_Theo_Doi_Tuong_Lai'!$AE$2:$AE$1022, "THẮNG")/COUNTIFS('2_Nhat_Ky_Theo_Doi_Tuong_Lai'!$B$2:$B$1022, A2, '2_Nhat_Ky_Theo_Doi_Tuong_Lai'!$AE$2:$AE$1022, "&lt;&gt;CHỜ T+3"), 0)</f>
        <v/>
      </c>
      <c r="H2">
        <f>IF(D2&gt;0, E2/D2, 0)</f>
        <v/>
      </c>
      <c r="I2">
        <f>IFERROR(AVERAGEIFS('2_Nhat_Ky_Theo_Doi_Tuong_Lai'!$AA$2:$AA$1022, '2_Nhat_Ky_Theo_Doi_Tuong_Lai'!$B$2:$B$1022, A2, '2_Nhat_Ky_Theo_Doi_Tuong_Lai'!$AF$2:$AF$1022, "THẮNG"), 0)</f>
        <v/>
      </c>
      <c r="J2">
        <f>IFERROR(AVERAGEIFS('2_Nhat_Ky_Theo_Doi_Tuong_Lai'!$AA$2:$AA$1022, '2_Nhat_Ky_Theo_Doi_Tuong_Lai'!$B$2:$B$1022, A2, '2_Nhat_Ky_Theo_Doi_Tuong_Lai'!$AF$2:$AF$1022, "THUA"), 0)</f>
        <v/>
      </c>
      <c r="K2">
        <f>IF(AND(F2&gt;0, ABS(J2)&gt;0), I2/ABS(J2), IF(E2&gt;0, 5.0, 0))</f>
        <v/>
      </c>
      <c r="L2">
        <f>IF(ABS(SUMIFS('2_Nhat_Ky_Theo_Doi_Tuong_Lai'!$AA$2:$AA$1022, '2_Nhat_Ky_Theo_Doi_Tuong_Lai'!$B$2:$B$1022, A2, '2_Nhat_Ky_Theo_Doi_Tuong_Lai'!$AF$2:$AF$1022, "THUA"))&gt;0, SUMIFS('2_Nhat_Ky_Theo_Doi_Tuong_Lai'!$AA$2:$AA$1022, '2_Nhat_Ky_Theo_Doi_Tuong_Lai'!$B$2:$B$1022, A2, '2_Nhat_Ky_Theo_Doi_Tuong_Lai'!$AF$2:$AF$1022, "THẮNG")/ABS(SUMIFS('2_Nhat_Ky_Theo_Doi_Tuong_Lai'!$AA$2:$AA$1022, '2_Nhat_Ky_Theo_Doi_Tuong_Lai'!$B$2:$B$1022, A2, '2_Nhat_Ky_Theo_Doi_Tuong_Lai'!$AF$2:$AF$1022, "THUA")), IF(E2&gt;0, 5.0, 0))</f>
        <v/>
      </c>
      <c r="M2">
        <f>IF(D2&gt;0, (H2*I2)+((1-H2)*J2), 0)</f>
        <v/>
      </c>
      <c r="N2">
        <f>IFERROR(AVERAGEIFS('2_Nhat_Ky_Theo_Doi_Tuong_Lai'!$AB$2:$AB$1022, '2_Nhat_Ky_Theo_Doi_Tuong_Lai'!$B$2:$B$1022, A2, '2_Nhat_Ky_Theo_Doi_Tuong_Lai'!$AF$2:$AF$1022,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COUNTIF('2_Nhat_Ky_Theo_Doi_Tuong_Lai'!$B$2:$B$1022, A3)</f>
        <v/>
      </c>
      <c r="D3">
        <f>E3+F3</f>
        <v/>
      </c>
      <c r="E3">
        <f>COUNTIFS('2_Nhat_Ky_Theo_Doi_Tuong_Lai'!$B$2:$B$1022, A3, '2_Nhat_Ky_Theo_Doi_Tuong_Lai'!$AF$2:$AF$1022, "THẮNG")</f>
        <v/>
      </c>
      <c r="F3">
        <f>COUNTIFS('2_Nhat_Ky_Theo_Doi_Tuong_Lai'!$B$2:$B$1022, A3, '2_Nhat_Ky_Theo_Doi_Tuong_Lai'!$AF$2:$AF$1022, "THUA")</f>
        <v/>
      </c>
      <c r="G3">
        <f>IFERROR(COUNTIFS('2_Nhat_Ky_Theo_Doi_Tuong_Lai'!$B$2:$B$1022, A3, '2_Nhat_Ky_Theo_Doi_Tuong_Lai'!$AE$2:$AE$1022, "THẮNG")/COUNTIFS('2_Nhat_Ky_Theo_Doi_Tuong_Lai'!$B$2:$B$1022, A3, '2_Nhat_Ky_Theo_Doi_Tuong_Lai'!$AE$2:$AE$1022, "&lt;&gt;CHỜ T+3"), 0)</f>
        <v/>
      </c>
      <c r="H3">
        <f>IF(D3&gt;0, E3/D3, 0)</f>
        <v/>
      </c>
      <c r="I3">
        <f>IFERROR(AVERAGEIFS('2_Nhat_Ky_Theo_Doi_Tuong_Lai'!$AA$2:$AA$1022, '2_Nhat_Ky_Theo_Doi_Tuong_Lai'!$B$2:$B$1022, A3, '2_Nhat_Ky_Theo_Doi_Tuong_Lai'!$AF$2:$AF$1022, "THẮNG"), 0)</f>
        <v/>
      </c>
      <c r="J3">
        <f>IFERROR(AVERAGEIFS('2_Nhat_Ky_Theo_Doi_Tuong_Lai'!$AA$2:$AA$1022, '2_Nhat_Ky_Theo_Doi_Tuong_Lai'!$B$2:$B$1022, A3, '2_Nhat_Ky_Theo_Doi_Tuong_Lai'!$AF$2:$AF$1022, "THUA"), 0)</f>
        <v/>
      </c>
      <c r="K3">
        <f>IF(AND(F3&gt;0, ABS(J3)&gt;0), I3/ABS(J3), IF(E3&gt;0, 5.0, 0))</f>
        <v/>
      </c>
      <c r="L3">
        <f>IF(ABS(SUMIFS('2_Nhat_Ky_Theo_Doi_Tuong_Lai'!$AA$2:$AA$1022, '2_Nhat_Ky_Theo_Doi_Tuong_Lai'!$B$2:$B$1022, A3, '2_Nhat_Ky_Theo_Doi_Tuong_Lai'!$AF$2:$AF$1022, "THUA"))&gt;0, SUMIFS('2_Nhat_Ky_Theo_Doi_Tuong_Lai'!$AA$2:$AA$1022, '2_Nhat_Ky_Theo_Doi_Tuong_Lai'!$B$2:$B$1022, A3, '2_Nhat_Ky_Theo_Doi_Tuong_Lai'!$AF$2:$AF$1022, "THẮNG")/ABS(SUMIFS('2_Nhat_Ky_Theo_Doi_Tuong_Lai'!$AA$2:$AA$1022, '2_Nhat_Ky_Theo_Doi_Tuong_Lai'!$B$2:$B$1022, A3, '2_Nhat_Ky_Theo_Doi_Tuong_Lai'!$AF$2:$AF$1022, "THUA")), IF(E3&gt;0, 5.0, 0))</f>
        <v/>
      </c>
      <c r="M3">
        <f>IF(D3&gt;0, (H3*I3)+((1-H3)*J3), 0)</f>
        <v/>
      </c>
      <c r="N3">
        <f>IFERROR(AVERAGEIFS('2_Nhat_Ky_Theo_Doi_Tuong_Lai'!$AB$2:$AB$1022, '2_Nhat_Ky_Theo_Doi_Tuong_Lai'!$B$2:$B$1022, A3, '2_Nhat_Ky_Theo_Doi_Tuong_Lai'!$AF$2:$AF$1022,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COUNTIF('2_Nhat_Ky_Theo_Doi_Tuong_Lai'!$B$2:$B$1022, A4)</f>
        <v/>
      </c>
      <c r="D4">
        <f>E4+F4</f>
        <v/>
      </c>
      <c r="E4">
        <f>COUNTIFS('2_Nhat_Ky_Theo_Doi_Tuong_Lai'!$B$2:$B$1022, A4, '2_Nhat_Ky_Theo_Doi_Tuong_Lai'!$AF$2:$AF$1022, "THẮNG")</f>
        <v/>
      </c>
      <c r="F4">
        <f>COUNTIFS('2_Nhat_Ky_Theo_Doi_Tuong_Lai'!$B$2:$B$1022, A4, '2_Nhat_Ky_Theo_Doi_Tuong_Lai'!$AF$2:$AF$1022, "THUA")</f>
        <v/>
      </c>
      <c r="G4">
        <f>IFERROR(COUNTIFS('2_Nhat_Ky_Theo_Doi_Tuong_Lai'!$B$2:$B$1022, A4, '2_Nhat_Ky_Theo_Doi_Tuong_Lai'!$AE$2:$AE$1022, "THẮNG")/COUNTIFS('2_Nhat_Ky_Theo_Doi_Tuong_Lai'!$B$2:$B$1022, A4, '2_Nhat_Ky_Theo_Doi_Tuong_Lai'!$AE$2:$AE$1022, "&lt;&gt;CHỜ T+3"), 0)</f>
        <v/>
      </c>
      <c r="H4">
        <f>IF(D4&gt;0, E4/D4, 0)</f>
        <v/>
      </c>
      <c r="I4">
        <f>IFERROR(AVERAGEIFS('2_Nhat_Ky_Theo_Doi_Tuong_Lai'!$AA$2:$AA$1022, '2_Nhat_Ky_Theo_Doi_Tuong_Lai'!$B$2:$B$1022, A4, '2_Nhat_Ky_Theo_Doi_Tuong_Lai'!$AF$2:$AF$1022, "THẮNG"), 0)</f>
        <v/>
      </c>
      <c r="J4">
        <f>IFERROR(AVERAGEIFS('2_Nhat_Ky_Theo_Doi_Tuong_Lai'!$AA$2:$AA$1022, '2_Nhat_Ky_Theo_Doi_Tuong_Lai'!$B$2:$B$1022, A4, '2_Nhat_Ky_Theo_Doi_Tuong_Lai'!$AF$2:$AF$1022, "THUA"), 0)</f>
        <v/>
      </c>
      <c r="K4">
        <f>IF(AND(F4&gt;0, ABS(J4)&gt;0), I4/ABS(J4), IF(E4&gt;0, 5.0, 0))</f>
        <v/>
      </c>
      <c r="L4">
        <f>IF(ABS(SUMIFS('2_Nhat_Ky_Theo_Doi_Tuong_Lai'!$AA$2:$AA$1022, '2_Nhat_Ky_Theo_Doi_Tuong_Lai'!$B$2:$B$1022, A4, '2_Nhat_Ky_Theo_Doi_Tuong_Lai'!$AF$2:$AF$1022, "THUA"))&gt;0, SUMIFS('2_Nhat_Ky_Theo_Doi_Tuong_Lai'!$AA$2:$AA$1022, '2_Nhat_Ky_Theo_Doi_Tuong_Lai'!$B$2:$B$1022, A4, '2_Nhat_Ky_Theo_Doi_Tuong_Lai'!$AF$2:$AF$1022, "THẮNG")/ABS(SUMIFS('2_Nhat_Ky_Theo_Doi_Tuong_Lai'!$AA$2:$AA$1022, '2_Nhat_Ky_Theo_Doi_Tuong_Lai'!$B$2:$B$1022, A4, '2_Nhat_Ky_Theo_Doi_Tuong_Lai'!$AF$2:$AF$1022, "THUA")), IF(E4&gt;0, 5.0, 0))</f>
        <v/>
      </c>
      <c r="M4">
        <f>IF(D4&gt;0, (H4*I4)+((1-H4)*J4), 0)</f>
        <v/>
      </c>
      <c r="N4">
        <f>IFERROR(AVERAGEIFS('2_Nhat_Ky_Theo_Doi_Tuong_Lai'!$AB$2:$AB$1022, '2_Nhat_Ky_Theo_Doi_Tuong_Lai'!$B$2:$B$1022, A4, '2_Nhat_Ky_Theo_Doi_Tuong_Lai'!$AF$2:$AF$1022,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COUNTIF('2_Nhat_Ky_Theo_Doi_Tuong_Lai'!$B$2:$B$1022, A5)</f>
        <v/>
      </c>
      <c r="D5">
        <f>E5+F5</f>
        <v/>
      </c>
      <c r="E5">
        <f>COUNTIFS('2_Nhat_Ky_Theo_Doi_Tuong_Lai'!$B$2:$B$1022, A5, '2_Nhat_Ky_Theo_Doi_Tuong_Lai'!$AF$2:$AF$1022, "THẮNG")</f>
        <v/>
      </c>
      <c r="F5">
        <f>COUNTIFS('2_Nhat_Ky_Theo_Doi_Tuong_Lai'!$B$2:$B$1022, A5, '2_Nhat_Ky_Theo_Doi_Tuong_Lai'!$AF$2:$AF$1022, "THUA")</f>
        <v/>
      </c>
      <c r="G5">
        <f>IFERROR(COUNTIFS('2_Nhat_Ky_Theo_Doi_Tuong_Lai'!$B$2:$B$1022, A5, '2_Nhat_Ky_Theo_Doi_Tuong_Lai'!$AE$2:$AE$1022, "THẮNG")/COUNTIFS('2_Nhat_Ky_Theo_Doi_Tuong_Lai'!$B$2:$B$1022, A5, '2_Nhat_Ky_Theo_Doi_Tuong_Lai'!$AE$2:$AE$1022, "&lt;&gt;CHỜ T+3"), 0)</f>
        <v/>
      </c>
      <c r="H5">
        <f>IF(D5&gt;0, E5/D5, 0)</f>
        <v/>
      </c>
      <c r="I5">
        <f>IFERROR(AVERAGEIFS('2_Nhat_Ky_Theo_Doi_Tuong_Lai'!$AA$2:$AA$1022, '2_Nhat_Ky_Theo_Doi_Tuong_Lai'!$B$2:$B$1022, A5, '2_Nhat_Ky_Theo_Doi_Tuong_Lai'!$AF$2:$AF$1022, "THẮNG"), 0)</f>
        <v/>
      </c>
      <c r="J5">
        <f>IFERROR(AVERAGEIFS('2_Nhat_Ky_Theo_Doi_Tuong_Lai'!$AA$2:$AA$1022, '2_Nhat_Ky_Theo_Doi_Tuong_Lai'!$B$2:$B$1022, A5, '2_Nhat_Ky_Theo_Doi_Tuong_Lai'!$AF$2:$AF$1022, "THUA"), 0)</f>
        <v/>
      </c>
      <c r="K5">
        <f>IF(AND(F5&gt;0, ABS(J5)&gt;0), I5/ABS(J5), IF(E5&gt;0, 5.0, 0))</f>
        <v/>
      </c>
      <c r="L5">
        <f>IF(ABS(SUMIFS('2_Nhat_Ky_Theo_Doi_Tuong_Lai'!$AA$2:$AA$1022, '2_Nhat_Ky_Theo_Doi_Tuong_Lai'!$B$2:$B$1022, A5, '2_Nhat_Ky_Theo_Doi_Tuong_Lai'!$AF$2:$AF$1022, "THUA"))&gt;0, SUMIFS('2_Nhat_Ky_Theo_Doi_Tuong_Lai'!$AA$2:$AA$1022, '2_Nhat_Ky_Theo_Doi_Tuong_Lai'!$B$2:$B$1022, A5, '2_Nhat_Ky_Theo_Doi_Tuong_Lai'!$AF$2:$AF$1022, "THẮNG")/ABS(SUMIFS('2_Nhat_Ky_Theo_Doi_Tuong_Lai'!$AA$2:$AA$1022, '2_Nhat_Ky_Theo_Doi_Tuong_Lai'!$B$2:$B$1022, A5, '2_Nhat_Ky_Theo_Doi_Tuong_Lai'!$AF$2:$AF$1022, "THUA")), IF(E5&gt;0, 5.0, 0))</f>
        <v/>
      </c>
      <c r="M5">
        <f>IF(D5&gt;0, (H5*I5)+((1-H5)*J5), 0)</f>
        <v/>
      </c>
      <c r="N5">
        <f>IFERROR(AVERAGEIFS('2_Nhat_Ky_Theo_Doi_Tuong_Lai'!$AB$2:$AB$1022, '2_Nhat_Ky_Theo_Doi_Tuong_Lai'!$B$2:$B$1022, A5, '2_Nhat_Ky_Theo_Doi_Tuong_Lai'!$AF$2:$AF$1022,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COUNTIF('2_Nhat_Ky_Theo_Doi_Tuong_Lai'!$B$2:$B$1022, A6)</f>
        <v/>
      </c>
      <c r="D6">
        <f>E6+F6</f>
        <v/>
      </c>
      <c r="E6">
        <f>COUNTIFS('2_Nhat_Ky_Theo_Doi_Tuong_Lai'!$B$2:$B$1022, A6, '2_Nhat_Ky_Theo_Doi_Tuong_Lai'!$AF$2:$AF$1022, "THẮNG")</f>
        <v/>
      </c>
      <c r="F6">
        <f>COUNTIFS('2_Nhat_Ky_Theo_Doi_Tuong_Lai'!$B$2:$B$1022, A6, '2_Nhat_Ky_Theo_Doi_Tuong_Lai'!$AF$2:$AF$1022, "THUA")</f>
        <v/>
      </c>
      <c r="G6">
        <f>IFERROR(COUNTIFS('2_Nhat_Ky_Theo_Doi_Tuong_Lai'!$B$2:$B$1022, A6, '2_Nhat_Ky_Theo_Doi_Tuong_Lai'!$AE$2:$AE$1022, "THẮNG")/COUNTIFS('2_Nhat_Ky_Theo_Doi_Tuong_Lai'!$B$2:$B$1022, A6, '2_Nhat_Ky_Theo_Doi_Tuong_Lai'!$AE$2:$AE$1022, "&lt;&gt;CHỜ T+3"), 0)</f>
        <v/>
      </c>
      <c r="H6">
        <f>IF(D6&gt;0, E6/D6, 0)</f>
        <v/>
      </c>
      <c r="I6">
        <f>IFERROR(AVERAGEIFS('2_Nhat_Ky_Theo_Doi_Tuong_Lai'!$AA$2:$AA$1022, '2_Nhat_Ky_Theo_Doi_Tuong_Lai'!$B$2:$B$1022, A6, '2_Nhat_Ky_Theo_Doi_Tuong_Lai'!$AF$2:$AF$1022, "THẮNG"), 0)</f>
        <v/>
      </c>
      <c r="J6">
        <f>IFERROR(AVERAGEIFS('2_Nhat_Ky_Theo_Doi_Tuong_Lai'!$AA$2:$AA$1022, '2_Nhat_Ky_Theo_Doi_Tuong_Lai'!$B$2:$B$1022, A6, '2_Nhat_Ky_Theo_Doi_Tuong_Lai'!$AF$2:$AF$1022, "THUA"), 0)</f>
        <v/>
      </c>
      <c r="K6">
        <f>IF(AND(F6&gt;0, ABS(J6)&gt;0), I6/ABS(J6), IF(E6&gt;0, 5.0, 0))</f>
        <v/>
      </c>
      <c r="L6">
        <f>IF(ABS(SUMIFS('2_Nhat_Ky_Theo_Doi_Tuong_Lai'!$AA$2:$AA$1022, '2_Nhat_Ky_Theo_Doi_Tuong_Lai'!$B$2:$B$1022, A6, '2_Nhat_Ky_Theo_Doi_Tuong_Lai'!$AF$2:$AF$1022, "THUA"))&gt;0, SUMIFS('2_Nhat_Ky_Theo_Doi_Tuong_Lai'!$AA$2:$AA$1022, '2_Nhat_Ky_Theo_Doi_Tuong_Lai'!$B$2:$B$1022, A6, '2_Nhat_Ky_Theo_Doi_Tuong_Lai'!$AF$2:$AF$1022, "THẮNG")/ABS(SUMIFS('2_Nhat_Ky_Theo_Doi_Tuong_Lai'!$AA$2:$AA$1022, '2_Nhat_Ky_Theo_Doi_Tuong_Lai'!$B$2:$B$1022, A6, '2_Nhat_Ky_Theo_Doi_Tuong_Lai'!$AF$2:$AF$1022, "THUA")), IF(E6&gt;0, 5.0, 0))</f>
        <v/>
      </c>
      <c r="M6">
        <f>IF(D6&gt;0, (H6*I6)+((1-H6)*J6), 0)</f>
        <v/>
      </c>
      <c r="N6">
        <f>IFERROR(AVERAGEIFS('2_Nhat_Ky_Theo_Doi_Tuong_Lai'!$AB$2:$AB$1022, '2_Nhat_Ky_Theo_Doi_Tuong_Lai'!$B$2:$B$1022, A6, '2_Nhat_Ky_Theo_Doi_Tuong_Lai'!$AF$2:$AF$1022,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COUNTIF('2_Nhat_Ky_Theo_Doi_Tuong_Lai'!$B$2:$B$1022, A7)</f>
        <v/>
      </c>
      <c r="D7">
        <f>E7+F7</f>
        <v/>
      </c>
      <c r="E7">
        <f>COUNTIFS('2_Nhat_Ky_Theo_Doi_Tuong_Lai'!$B$2:$B$1022, A7, '2_Nhat_Ky_Theo_Doi_Tuong_Lai'!$AF$2:$AF$1022, "THẮNG")</f>
        <v/>
      </c>
      <c r="F7">
        <f>COUNTIFS('2_Nhat_Ky_Theo_Doi_Tuong_Lai'!$B$2:$B$1022, A7, '2_Nhat_Ky_Theo_Doi_Tuong_Lai'!$AF$2:$AF$1022, "THUA")</f>
        <v/>
      </c>
      <c r="G7">
        <f>IFERROR(COUNTIFS('2_Nhat_Ky_Theo_Doi_Tuong_Lai'!$B$2:$B$1022, A7, '2_Nhat_Ky_Theo_Doi_Tuong_Lai'!$AE$2:$AE$1022, "THẮNG")/COUNTIFS('2_Nhat_Ky_Theo_Doi_Tuong_Lai'!$B$2:$B$1022, A7, '2_Nhat_Ky_Theo_Doi_Tuong_Lai'!$AE$2:$AE$1022, "&lt;&gt;CHỜ T+3"), 0)</f>
        <v/>
      </c>
      <c r="H7">
        <f>IF(D7&gt;0, E7/D7, 0)</f>
        <v/>
      </c>
      <c r="I7">
        <f>IFERROR(AVERAGEIFS('2_Nhat_Ky_Theo_Doi_Tuong_Lai'!$AA$2:$AA$1022, '2_Nhat_Ky_Theo_Doi_Tuong_Lai'!$B$2:$B$1022, A7, '2_Nhat_Ky_Theo_Doi_Tuong_Lai'!$AF$2:$AF$1022, "THẮNG"), 0)</f>
        <v/>
      </c>
      <c r="J7">
        <f>IFERROR(AVERAGEIFS('2_Nhat_Ky_Theo_Doi_Tuong_Lai'!$AA$2:$AA$1022, '2_Nhat_Ky_Theo_Doi_Tuong_Lai'!$B$2:$B$1022, A7, '2_Nhat_Ky_Theo_Doi_Tuong_Lai'!$AF$2:$AF$1022, "THUA"), 0)</f>
        <v/>
      </c>
      <c r="K7">
        <f>IF(AND(F7&gt;0, ABS(J7)&gt;0), I7/ABS(J7), IF(E7&gt;0, 5.0, 0))</f>
        <v/>
      </c>
      <c r="L7">
        <f>IF(ABS(SUMIFS('2_Nhat_Ky_Theo_Doi_Tuong_Lai'!$AA$2:$AA$1022, '2_Nhat_Ky_Theo_Doi_Tuong_Lai'!$B$2:$B$1022, A7, '2_Nhat_Ky_Theo_Doi_Tuong_Lai'!$AF$2:$AF$1022, "THUA"))&gt;0, SUMIFS('2_Nhat_Ky_Theo_Doi_Tuong_Lai'!$AA$2:$AA$1022, '2_Nhat_Ky_Theo_Doi_Tuong_Lai'!$B$2:$B$1022, A7, '2_Nhat_Ky_Theo_Doi_Tuong_Lai'!$AF$2:$AF$1022, "THẮNG")/ABS(SUMIFS('2_Nhat_Ky_Theo_Doi_Tuong_Lai'!$AA$2:$AA$1022, '2_Nhat_Ky_Theo_Doi_Tuong_Lai'!$B$2:$B$1022, A7, '2_Nhat_Ky_Theo_Doi_Tuong_Lai'!$AF$2:$AF$1022, "THUA")), IF(E7&gt;0, 5.0, 0))</f>
        <v/>
      </c>
      <c r="M7">
        <f>IF(D7&gt;0, (H7*I7)+((1-H7)*J7), 0)</f>
        <v/>
      </c>
      <c r="N7">
        <f>IFERROR(AVERAGEIFS('2_Nhat_Ky_Theo_Doi_Tuong_Lai'!$AB$2:$AB$1022, '2_Nhat_Ky_Theo_Doi_Tuong_Lai'!$B$2:$B$1022, A7, '2_Nhat_Ky_Theo_Doi_Tuong_Lai'!$AF$2:$AF$1022,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COUNTIF('2_Nhat_Ky_Theo_Doi_Tuong_Lai'!$B$2:$B$1022, A8)</f>
        <v/>
      </c>
      <c r="D8">
        <f>E8+F8</f>
        <v/>
      </c>
      <c r="E8">
        <f>COUNTIFS('2_Nhat_Ky_Theo_Doi_Tuong_Lai'!$B$2:$B$1022, A8, '2_Nhat_Ky_Theo_Doi_Tuong_Lai'!$AF$2:$AF$1022, "THẮNG")</f>
        <v/>
      </c>
      <c r="F8">
        <f>COUNTIFS('2_Nhat_Ky_Theo_Doi_Tuong_Lai'!$B$2:$B$1022, A8, '2_Nhat_Ky_Theo_Doi_Tuong_Lai'!$AF$2:$AF$1022, "THUA")</f>
        <v/>
      </c>
      <c r="G8">
        <f>IFERROR(COUNTIFS('2_Nhat_Ky_Theo_Doi_Tuong_Lai'!$B$2:$B$1022, A8, '2_Nhat_Ky_Theo_Doi_Tuong_Lai'!$AE$2:$AE$1022, "THẮNG")/COUNTIFS('2_Nhat_Ky_Theo_Doi_Tuong_Lai'!$B$2:$B$1022, A8, '2_Nhat_Ky_Theo_Doi_Tuong_Lai'!$AE$2:$AE$1022, "&lt;&gt;CHỜ T+3"), 0)</f>
        <v/>
      </c>
      <c r="H8">
        <f>IF(D8&gt;0, E8/D8, 0)</f>
        <v/>
      </c>
      <c r="I8">
        <f>IFERROR(AVERAGEIFS('2_Nhat_Ky_Theo_Doi_Tuong_Lai'!$AA$2:$AA$1022, '2_Nhat_Ky_Theo_Doi_Tuong_Lai'!$B$2:$B$1022, A8, '2_Nhat_Ky_Theo_Doi_Tuong_Lai'!$AF$2:$AF$1022, "THẮNG"), 0)</f>
        <v/>
      </c>
      <c r="J8">
        <f>IFERROR(AVERAGEIFS('2_Nhat_Ky_Theo_Doi_Tuong_Lai'!$AA$2:$AA$1022, '2_Nhat_Ky_Theo_Doi_Tuong_Lai'!$B$2:$B$1022, A8, '2_Nhat_Ky_Theo_Doi_Tuong_Lai'!$AF$2:$AF$1022, "THUA"), 0)</f>
        <v/>
      </c>
      <c r="K8">
        <f>IF(AND(F8&gt;0, ABS(J8)&gt;0), I8/ABS(J8), IF(E8&gt;0, 5.0, 0))</f>
        <v/>
      </c>
      <c r="L8">
        <f>IF(ABS(SUMIFS('2_Nhat_Ky_Theo_Doi_Tuong_Lai'!$AA$2:$AA$1022, '2_Nhat_Ky_Theo_Doi_Tuong_Lai'!$B$2:$B$1022, A8, '2_Nhat_Ky_Theo_Doi_Tuong_Lai'!$AF$2:$AF$1022, "THUA"))&gt;0, SUMIFS('2_Nhat_Ky_Theo_Doi_Tuong_Lai'!$AA$2:$AA$1022, '2_Nhat_Ky_Theo_Doi_Tuong_Lai'!$B$2:$B$1022, A8, '2_Nhat_Ky_Theo_Doi_Tuong_Lai'!$AF$2:$AF$1022, "THẮNG")/ABS(SUMIFS('2_Nhat_Ky_Theo_Doi_Tuong_Lai'!$AA$2:$AA$1022, '2_Nhat_Ky_Theo_Doi_Tuong_Lai'!$B$2:$B$1022, A8, '2_Nhat_Ky_Theo_Doi_Tuong_Lai'!$AF$2:$AF$1022, "THUA")), IF(E8&gt;0, 5.0, 0))</f>
        <v/>
      </c>
      <c r="M8">
        <f>IF(D8&gt;0, (H8*I8)+((1-H8)*J8), 0)</f>
        <v/>
      </c>
      <c r="N8">
        <f>IFERROR(AVERAGEIFS('2_Nhat_Ky_Theo_Doi_Tuong_Lai'!$AB$2:$AB$1022, '2_Nhat_Ky_Theo_Doi_Tuong_Lai'!$B$2:$B$1022, A8, '2_Nhat_Ky_Theo_Doi_Tuong_Lai'!$AF$2:$AF$1022,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COUNTIF('2_Nhat_Ky_Theo_Doi_Tuong_Lai'!$B$2:$B$1022, A9)</f>
        <v/>
      </c>
      <c r="D9">
        <f>E9+F9</f>
        <v/>
      </c>
      <c r="E9">
        <f>COUNTIFS('2_Nhat_Ky_Theo_Doi_Tuong_Lai'!$B$2:$B$1022, A9, '2_Nhat_Ky_Theo_Doi_Tuong_Lai'!$AF$2:$AF$1022, "THẮNG")</f>
        <v/>
      </c>
      <c r="F9">
        <f>COUNTIFS('2_Nhat_Ky_Theo_Doi_Tuong_Lai'!$B$2:$B$1022, A9, '2_Nhat_Ky_Theo_Doi_Tuong_Lai'!$AF$2:$AF$1022, "THUA")</f>
        <v/>
      </c>
      <c r="G9">
        <f>IFERROR(COUNTIFS('2_Nhat_Ky_Theo_Doi_Tuong_Lai'!$B$2:$B$1022, A9, '2_Nhat_Ky_Theo_Doi_Tuong_Lai'!$AE$2:$AE$1022, "THẮNG")/COUNTIFS('2_Nhat_Ky_Theo_Doi_Tuong_Lai'!$B$2:$B$1022, A9, '2_Nhat_Ky_Theo_Doi_Tuong_Lai'!$AE$2:$AE$1022, "&lt;&gt;CHỜ T+3"), 0)</f>
        <v/>
      </c>
      <c r="H9">
        <f>IF(D9&gt;0, E9/D9, 0)</f>
        <v/>
      </c>
      <c r="I9">
        <f>IFERROR(AVERAGEIFS('2_Nhat_Ky_Theo_Doi_Tuong_Lai'!$AA$2:$AA$1022, '2_Nhat_Ky_Theo_Doi_Tuong_Lai'!$B$2:$B$1022, A9, '2_Nhat_Ky_Theo_Doi_Tuong_Lai'!$AF$2:$AF$1022, "THẮNG"), 0)</f>
        <v/>
      </c>
      <c r="J9">
        <f>IFERROR(AVERAGEIFS('2_Nhat_Ky_Theo_Doi_Tuong_Lai'!$AA$2:$AA$1022, '2_Nhat_Ky_Theo_Doi_Tuong_Lai'!$B$2:$B$1022, A9, '2_Nhat_Ky_Theo_Doi_Tuong_Lai'!$AF$2:$AF$1022, "THUA"), 0)</f>
        <v/>
      </c>
      <c r="K9">
        <f>IF(AND(F9&gt;0, ABS(J9)&gt;0), I9/ABS(J9), IF(E9&gt;0, 5.0, 0))</f>
        <v/>
      </c>
      <c r="L9">
        <f>IF(ABS(SUMIFS('2_Nhat_Ky_Theo_Doi_Tuong_Lai'!$AA$2:$AA$1022, '2_Nhat_Ky_Theo_Doi_Tuong_Lai'!$B$2:$B$1022, A9, '2_Nhat_Ky_Theo_Doi_Tuong_Lai'!$AF$2:$AF$1022, "THUA"))&gt;0, SUMIFS('2_Nhat_Ky_Theo_Doi_Tuong_Lai'!$AA$2:$AA$1022, '2_Nhat_Ky_Theo_Doi_Tuong_Lai'!$B$2:$B$1022, A9, '2_Nhat_Ky_Theo_Doi_Tuong_Lai'!$AF$2:$AF$1022, "THẮNG")/ABS(SUMIFS('2_Nhat_Ky_Theo_Doi_Tuong_Lai'!$AA$2:$AA$1022, '2_Nhat_Ky_Theo_Doi_Tuong_Lai'!$B$2:$B$1022, A9, '2_Nhat_Ky_Theo_Doi_Tuong_Lai'!$AF$2:$AF$1022, "THUA")), IF(E9&gt;0, 5.0, 0))</f>
        <v/>
      </c>
      <c r="M9">
        <f>IF(D9&gt;0, (H9*I9)+((1-H9)*J9), 0)</f>
        <v/>
      </c>
      <c r="N9">
        <f>IFERROR(AVERAGEIFS('2_Nhat_Ky_Theo_Doi_Tuong_Lai'!$AB$2:$AB$1022, '2_Nhat_Ky_Theo_Doi_Tuong_Lai'!$B$2:$B$1022, A9, '2_Nhat_Ky_Theo_Doi_Tuong_Lai'!$AF$2:$AF$1022,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COUNTIF('2_Nhat_Ky_Theo_Doi_Tuong_Lai'!$B$2:$B$1022, A10)</f>
        <v/>
      </c>
      <c r="D10">
        <f>E10+F10</f>
        <v/>
      </c>
      <c r="E10">
        <f>COUNTIFS('2_Nhat_Ky_Theo_Doi_Tuong_Lai'!$B$2:$B$1022, A10, '2_Nhat_Ky_Theo_Doi_Tuong_Lai'!$AF$2:$AF$1022, "THẮNG")</f>
        <v/>
      </c>
      <c r="F10">
        <f>COUNTIFS('2_Nhat_Ky_Theo_Doi_Tuong_Lai'!$B$2:$B$1022, A10, '2_Nhat_Ky_Theo_Doi_Tuong_Lai'!$AF$2:$AF$1022, "THUA")</f>
        <v/>
      </c>
      <c r="G10">
        <f>IFERROR(COUNTIFS('2_Nhat_Ky_Theo_Doi_Tuong_Lai'!$B$2:$B$1022, A10, '2_Nhat_Ky_Theo_Doi_Tuong_Lai'!$AE$2:$AE$1022, "THẮNG")/COUNTIFS('2_Nhat_Ky_Theo_Doi_Tuong_Lai'!$B$2:$B$1022, A10, '2_Nhat_Ky_Theo_Doi_Tuong_Lai'!$AE$2:$AE$1022, "&lt;&gt;CHỜ T+3"), 0)</f>
        <v/>
      </c>
      <c r="H10">
        <f>IF(D10&gt;0, E10/D10, 0)</f>
        <v/>
      </c>
      <c r="I10">
        <f>IFERROR(AVERAGEIFS('2_Nhat_Ky_Theo_Doi_Tuong_Lai'!$AA$2:$AA$1022, '2_Nhat_Ky_Theo_Doi_Tuong_Lai'!$B$2:$B$1022, A10, '2_Nhat_Ky_Theo_Doi_Tuong_Lai'!$AF$2:$AF$1022, "THẮNG"), 0)</f>
        <v/>
      </c>
      <c r="J10">
        <f>IFERROR(AVERAGEIFS('2_Nhat_Ky_Theo_Doi_Tuong_Lai'!$AA$2:$AA$1022, '2_Nhat_Ky_Theo_Doi_Tuong_Lai'!$B$2:$B$1022, A10, '2_Nhat_Ky_Theo_Doi_Tuong_Lai'!$AF$2:$AF$1022, "THUA"), 0)</f>
        <v/>
      </c>
      <c r="K10">
        <f>IF(AND(F10&gt;0, ABS(J10)&gt;0), I10/ABS(J10), IF(E10&gt;0, 5.0, 0))</f>
        <v/>
      </c>
      <c r="L10">
        <f>IF(ABS(SUMIFS('2_Nhat_Ky_Theo_Doi_Tuong_Lai'!$AA$2:$AA$1022, '2_Nhat_Ky_Theo_Doi_Tuong_Lai'!$B$2:$B$1022, A10, '2_Nhat_Ky_Theo_Doi_Tuong_Lai'!$AF$2:$AF$1022, "THUA"))&gt;0, SUMIFS('2_Nhat_Ky_Theo_Doi_Tuong_Lai'!$AA$2:$AA$1022, '2_Nhat_Ky_Theo_Doi_Tuong_Lai'!$B$2:$B$1022, A10, '2_Nhat_Ky_Theo_Doi_Tuong_Lai'!$AF$2:$AF$1022, "THẮNG")/ABS(SUMIFS('2_Nhat_Ky_Theo_Doi_Tuong_Lai'!$AA$2:$AA$1022, '2_Nhat_Ky_Theo_Doi_Tuong_Lai'!$B$2:$B$1022, A10, '2_Nhat_Ky_Theo_Doi_Tuong_Lai'!$AF$2:$AF$1022, "THUA")), IF(E10&gt;0, 5.0, 0))</f>
        <v/>
      </c>
      <c r="M10">
        <f>IF(D10&gt;0, (H10*I10)+((1-H10)*J10), 0)</f>
        <v/>
      </c>
      <c r="N10">
        <f>IFERROR(AVERAGEIFS('2_Nhat_Ky_Theo_Doi_Tuong_Lai'!$AB$2:$AB$1022, '2_Nhat_Ky_Theo_Doi_Tuong_Lai'!$B$2:$B$1022, A10, '2_Nhat_Ky_Theo_Doi_Tuong_Lai'!$AF$2:$AF$1022,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COUNTIF('2_Nhat_Ky_Theo_Doi_Tuong_Lai'!$B$2:$B$1022, A11)</f>
        <v/>
      </c>
      <c r="D11">
        <f>E11+F11</f>
        <v/>
      </c>
      <c r="E11">
        <f>COUNTIFS('2_Nhat_Ky_Theo_Doi_Tuong_Lai'!$B$2:$B$1022, A11, '2_Nhat_Ky_Theo_Doi_Tuong_Lai'!$AF$2:$AF$1022, "THẮNG")</f>
        <v/>
      </c>
      <c r="F11">
        <f>COUNTIFS('2_Nhat_Ky_Theo_Doi_Tuong_Lai'!$B$2:$B$1022, A11, '2_Nhat_Ky_Theo_Doi_Tuong_Lai'!$AF$2:$AF$1022, "THUA")</f>
        <v/>
      </c>
      <c r="G11">
        <f>IFERROR(COUNTIFS('2_Nhat_Ky_Theo_Doi_Tuong_Lai'!$B$2:$B$1022, A11, '2_Nhat_Ky_Theo_Doi_Tuong_Lai'!$AE$2:$AE$1022, "THẮNG")/COUNTIFS('2_Nhat_Ky_Theo_Doi_Tuong_Lai'!$B$2:$B$1022, A11, '2_Nhat_Ky_Theo_Doi_Tuong_Lai'!$AE$2:$AE$1022, "&lt;&gt;CHỜ T+3"), 0)</f>
        <v/>
      </c>
      <c r="H11">
        <f>IF(D11&gt;0, E11/D11, 0)</f>
        <v/>
      </c>
      <c r="I11">
        <f>IFERROR(AVERAGEIFS('2_Nhat_Ky_Theo_Doi_Tuong_Lai'!$AA$2:$AA$1022, '2_Nhat_Ky_Theo_Doi_Tuong_Lai'!$B$2:$B$1022, A11, '2_Nhat_Ky_Theo_Doi_Tuong_Lai'!$AF$2:$AF$1022, "THẮNG"), 0)</f>
        <v/>
      </c>
      <c r="J11">
        <f>IFERROR(AVERAGEIFS('2_Nhat_Ky_Theo_Doi_Tuong_Lai'!$AA$2:$AA$1022, '2_Nhat_Ky_Theo_Doi_Tuong_Lai'!$B$2:$B$1022, A11, '2_Nhat_Ky_Theo_Doi_Tuong_Lai'!$AF$2:$AF$1022, "THUA"), 0)</f>
        <v/>
      </c>
      <c r="K11">
        <f>IF(AND(F11&gt;0, ABS(J11)&gt;0), I11/ABS(J11), IF(E11&gt;0, 5.0, 0))</f>
        <v/>
      </c>
      <c r="L11">
        <f>IF(ABS(SUMIFS('2_Nhat_Ky_Theo_Doi_Tuong_Lai'!$AA$2:$AA$1022, '2_Nhat_Ky_Theo_Doi_Tuong_Lai'!$B$2:$B$1022, A11, '2_Nhat_Ky_Theo_Doi_Tuong_Lai'!$AF$2:$AF$1022, "THUA"))&gt;0, SUMIFS('2_Nhat_Ky_Theo_Doi_Tuong_Lai'!$AA$2:$AA$1022, '2_Nhat_Ky_Theo_Doi_Tuong_Lai'!$B$2:$B$1022, A11, '2_Nhat_Ky_Theo_Doi_Tuong_Lai'!$AF$2:$AF$1022, "THẮNG")/ABS(SUMIFS('2_Nhat_Ky_Theo_Doi_Tuong_Lai'!$AA$2:$AA$1022, '2_Nhat_Ky_Theo_Doi_Tuong_Lai'!$B$2:$B$1022, A11, '2_Nhat_Ky_Theo_Doi_Tuong_Lai'!$AF$2:$AF$1022, "THUA")), IF(E11&gt;0, 5.0, 0))</f>
        <v/>
      </c>
      <c r="M11">
        <f>IF(D11&gt;0, (H11*I11)+((1-H11)*J11), 0)</f>
        <v/>
      </c>
      <c r="N11">
        <f>IFERROR(AVERAGEIFS('2_Nhat_Ky_Theo_Doi_Tuong_Lai'!$AB$2:$AB$1022, '2_Nhat_Ky_Theo_Doi_Tuong_Lai'!$B$2:$B$1022, A11, '2_Nhat_Ky_Theo_Doi_Tuong_Lai'!$AF$2:$AF$1022,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COUNTIF('2_Nhat_Ky_Theo_Doi_Tuong_Lai'!$B$2:$B$1022, A12)</f>
        <v/>
      </c>
      <c r="D12">
        <f>E12+F12</f>
        <v/>
      </c>
      <c r="E12">
        <f>COUNTIFS('2_Nhat_Ky_Theo_Doi_Tuong_Lai'!$B$2:$B$1022, A12, '2_Nhat_Ky_Theo_Doi_Tuong_Lai'!$AF$2:$AF$1022, "THẮNG")</f>
        <v/>
      </c>
      <c r="F12">
        <f>COUNTIFS('2_Nhat_Ky_Theo_Doi_Tuong_Lai'!$B$2:$B$1022, A12, '2_Nhat_Ky_Theo_Doi_Tuong_Lai'!$AF$2:$AF$1022, "THUA")</f>
        <v/>
      </c>
      <c r="G12">
        <f>IFERROR(COUNTIFS('2_Nhat_Ky_Theo_Doi_Tuong_Lai'!$B$2:$B$1022, A12, '2_Nhat_Ky_Theo_Doi_Tuong_Lai'!$AE$2:$AE$1022, "THẮNG")/COUNTIFS('2_Nhat_Ky_Theo_Doi_Tuong_Lai'!$B$2:$B$1022, A12, '2_Nhat_Ky_Theo_Doi_Tuong_Lai'!$AE$2:$AE$1022, "&lt;&gt;CHỜ T+3"), 0)</f>
        <v/>
      </c>
      <c r="H12">
        <f>IF(D12&gt;0, E12/D12, 0)</f>
        <v/>
      </c>
      <c r="I12">
        <f>IFERROR(AVERAGEIFS('2_Nhat_Ky_Theo_Doi_Tuong_Lai'!$AA$2:$AA$1022, '2_Nhat_Ky_Theo_Doi_Tuong_Lai'!$B$2:$B$1022, A12, '2_Nhat_Ky_Theo_Doi_Tuong_Lai'!$AF$2:$AF$1022, "THẮNG"), 0)</f>
        <v/>
      </c>
      <c r="J12">
        <f>IFERROR(AVERAGEIFS('2_Nhat_Ky_Theo_Doi_Tuong_Lai'!$AA$2:$AA$1022, '2_Nhat_Ky_Theo_Doi_Tuong_Lai'!$B$2:$B$1022, A12, '2_Nhat_Ky_Theo_Doi_Tuong_Lai'!$AF$2:$AF$1022, "THUA"), 0)</f>
        <v/>
      </c>
      <c r="K12">
        <f>IF(AND(F12&gt;0, ABS(J12)&gt;0), I12/ABS(J12), IF(E12&gt;0, 5.0, 0))</f>
        <v/>
      </c>
      <c r="L12">
        <f>IF(ABS(SUMIFS('2_Nhat_Ky_Theo_Doi_Tuong_Lai'!$AA$2:$AA$1022, '2_Nhat_Ky_Theo_Doi_Tuong_Lai'!$B$2:$B$1022, A12, '2_Nhat_Ky_Theo_Doi_Tuong_Lai'!$AF$2:$AF$1022, "THUA"))&gt;0, SUMIFS('2_Nhat_Ky_Theo_Doi_Tuong_Lai'!$AA$2:$AA$1022, '2_Nhat_Ky_Theo_Doi_Tuong_Lai'!$B$2:$B$1022, A12, '2_Nhat_Ky_Theo_Doi_Tuong_Lai'!$AF$2:$AF$1022, "THẮNG")/ABS(SUMIFS('2_Nhat_Ky_Theo_Doi_Tuong_Lai'!$AA$2:$AA$1022, '2_Nhat_Ky_Theo_Doi_Tuong_Lai'!$B$2:$B$1022, A12, '2_Nhat_Ky_Theo_Doi_Tuong_Lai'!$AF$2:$AF$1022, "THUA")), IF(E12&gt;0, 5.0, 0))</f>
        <v/>
      </c>
      <c r="M12">
        <f>IF(D12&gt;0, (H12*I12)+((1-H12)*J12), 0)</f>
        <v/>
      </c>
      <c r="N12">
        <f>IFERROR(AVERAGEIFS('2_Nhat_Ky_Theo_Doi_Tuong_Lai'!$AB$2:$AB$1022, '2_Nhat_Ky_Theo_Doi_Tuong_Lai'!$B$2:$B$1022, A12, '2_Nhat_Ky_Theo_Doi_Tuong_Lai'!$AF$2:$AF$1022,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COUNTIF('2_Nhat_Ky_Theo_Doi_Tuong_Lai'!$B$2:$B$1022, A13)</f>
        <v/>
      </c>
      <c r="D13">
        <f>E13+F13</f>
        <v/>
      </c>
      <c r="E13">
        <f>COUNTIFS('2_Nhat_Ky_Theo_Doi_Tuong_Lai'!$B$2:$B$1022, A13, '2_Nhat_Ky_Theo_Doi_Tuong_Lai'!$AF$2:$AF$1022, "THẮNG")</f>
        <v/>
      </c>
      <c r="F13">
        <f>COUNTIFS('2_Nhat_Ky_Theo_Doi_Tuong_Lai'!$B$2:$B$1022, A13, '2_Nhat_Ky_Theo_Doi_Tuong_Lai'!$AF$2:$AF$1022, "THUA")</f>
        <v/>
      </c>
      <c r="G13">
        <f>IFERROR(COUNTIFS('2_Nhat_Ky_Theo_Doi_Tuong_Lai'!$B$2:$B$1022, A13, '2_Nhat_Ky_Theo_Doi_Tuong_Lai'!$AE$2:$AE$1022, "THẮNG")/COUNTIFS('2_Nhat_Ky_Theo_Doi_Tuong_Lai'!$B$2:$B$1022, A13, '2_Nhat_Ky_Theo_Doi_Tuong_Lai'!$AE$2:$AE$1022, "&lt;&gt;CHỜ T+3"), 0)</f>
        <v/>
      </c>
      <c r="H13">
        <f>IF(D13&gt;0, E13/D13, 0)</f>
        <v/>
      </c>
      <c r="I13">
        <f>IFERROR(AVERAGEIFS('2_Nhat_Ky_Theo_Doi_Tuong_Lai'!$AA$2:$AA$1022, '2_Nhat_Ky_Theo_Doi_Tuong_Lai'!$B$2:$B$1022, A13, '2_Nhat_Ky_Theo_Doi_Tuong_Lai'!$AF$2:$AF$1022, "THẮNG"), 0)</f>
        <v/>
      </c>
      <c r="J13">
        <f>IFERROR(AVERAGEIFS('2_Nhat_Ky_Theo_Doi_Tuong_Lai'!$AA$2:$AA$1022, '2_Nhat_Ky_Theo_Doi_Tuong_Lai'!$B$2:$B$1022, A13, '2_Nhat_Ky_Theo_Doi_Tuong_Lai'!$AF$2:$AF$1022, "THUA"), 0)</f>
        <v/>
      </c>
      <c r="K13">
        <f>IF(AND(F13&gt;0, ABS(J13)&gt;0), I13/ABS(J13), IF(E13&gt;0, 5.0, 0))</f>
        <v/>
      </c>
      <c r="L13">
        <f>IF(ABS(SUMIFS('2_Nhat_Ky_Theo_Doi_Tuong_Lai'!$AA$2:$AA$1022, '2_Nhat_Ky_Theo_Doi_Tuong_Lai'!$B$2:$B$1022, A13, '2_Nhat_Ky_Theo_Doi_Tuong_Lai'!$AF$2:$AF$1022, "THUA"))&gt;0, SUMIFS('2_Nhat_Ky_Theo_Doi_Tuong_Lai'!$AA$2:$AA$1022, '2_Nhat_Ky_Theo_Doi_Tuong_Lai'!$B$2:$B$1022, A13, '2_Nhat_Ky_Theo_Doi_Tuong_Lai'!$AF$2:$AF$1022, "THẮNG")/ABS(SUMIFS('2_Nhat_Ky_Theo_Doi_Tuong_Lai'!$AA$2:$AA$1022, '2_Nhat_Ky_Theo_Doi_Tuong_Lai'!$B$2:$B$1022, A13, '2_Nhat_Ky_Theo_Doi_Tuong_Lai'!$AF$2:$AF$1022, "THUA")), IF(E13&gt;0, 5.0, 0))</f>
        <v/>
      </c>
      <c r="M13">
        <f>IF(D13&gt;0, (H13*I13)+((1-H13)*J13), 0)</f>
        <v/>
      </c>
      <c r="N13">
        <f>IFERROR(AVERAGEIFS('2_Nhat_Ky_Theo_Doi_Tuong_Lai'!$AB$2:$AB$1022, '2_Nhat_Ky_Theo_Doi_Tuong_Lai'!$B$2:$B$1022, A13, '2_Nhat_Ky_Theo_Doi_Tuong_Lai'!$AF$2:$AF$1022,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COUNTIF('2_Nhat_Ky_Theo_Doi_Tuong_Lai'!$B$2:$B$1022, A14)</f>
        <v/>
      </c>
      <c r="D14">
        <f>E14+F14</f>
        <v/>
      </c>
      <c r="E14">
        <f>COUNTIFS('2_Nhat_Ky_Theo_Doi_Tuong_Lai'!$B$2:$B$1022, A14, '2_Nhat_Ky_Theo_Doi_Tuong_Lai'!$AF$2:$AF$1022, "THẮNG")</f>
        <v/>
      </c>
      <c r="F14">
        <f>COUNTIFS('2_Nhat_Ky_Theo_Doi_Tuong_Lai'!$B$2:$B$1022, A14, '2_Nhat_Ky_Theo_Doi_Tuong_Lai'!$AF$2:$AF$1022, "THUA")</f>
        <v/>
      </c>
      <c r="G14">
        <f>IFERROR(COUNTIFS('2_Nhat_Ky_Theo_Doi_Tuong_Lai'!$B$2:$B$1022, A14, '2_Nhat_Ky_Theo_Doi_Tuong_Lai'!$AE$2:$AE$1022, "THẮNG")/COUNTIFS('2_Nhat_Ky_Theo_Doi_Tuong_Lai'!$B$2:$B$1022, A14, '2_Nhat_Ky_Theo_Doi_Tuong_Lai'!$AE$2:$AE$1022, "&lt;&gt;CHỜ T+3"), 0)</f>
        <v/>
      </c>
      <c r="H14">
        <f>IF(D14&gt;0, E14/D14, 0)</f>
        <v/>
      </c>
      <c r="I14">
        <f>IFERROR(AVERAGEIFS('2_Nhat_Ky_Theo_Doi_Tuong_Lai'!$AA$2:$AA$1022, '2_Nhat_Ky_Theo_Doi_Tuong_Lai'!$B$2:$B$1022, A14, '2_Nhat_Ky_Theo_Doi_Tuong_Lai'!$AF$2:$AF$1022, "THẮNG"), 0)</f>
        <v/>
      </c>
      <c r="J14">
        <f>IFERROR(AVERAGEIFS('2_Nhat_Ky_Theo_Doi_Tuong_Lai'!$AA$2:$AA$1022, '2_Nhat_Ky_Theo_Doi_Tuong_Lai'!$B$2:$B$1022, A14, '2_Nhat_Ky_Theo_Doi_Tuong_Lai'!$AF$2:$AF$1022, "THUA"), 0)</f>
        <v/>
      </c>
      <c r="K14">
        <f>IF(AND(F14&gt;0, ABS(J14)&gt;0), I14/ABS(J14), IF(E14&gt;0, 5.0, 0))</f>
        <v/>
      </c>
      <c r="L14">
        <f>IF(ABS(SUMIFS('2_Nhat_Ky_Theo_Doi_Tuong_Lai'!$AA$2:$AA$1022, '2_Nhat_Ky_Theo_Doi_Tuong_Lai'!$B$2:$B$1022, A14, '2_Nhat_Ky_Theo_Doi_Tuong_Lai'!$AF$2:$AF$1022, "THUA"))&gt;0, SUMIFS('2_Nhat_Ky_Theo_Doi_Tuong_Lai'!$AA$2:$AA$1022, '2_Nhat_Ky_Theo_Doi_Tuong_Lai'!$B$2:$B$1022, A14, '2_Nhat_Ky_Theo_Doi_Tuong_Lai'!$AF$2:$AF$1022, "THẮNG")/ABS(SUMIFS('2_Nhat_Ky_Theo_Doi_Tuong_Lai'!$AA$2:$AA$1022, '2_Nhat_Ky_Theo_Doi_Tuong_Lai'!$B$2:$B$1022, A14, '2_Nhat_Ky_Theo_Doi_Tuong_Lai'!$AF$2:$AF$1022, "THUA")), IF(E14&gt;0, 5.0, 0))</f>
        <v/>
      </c>
      <c r="M14">
        <f>IF(D14&gt;0, (H14*I14)+((1-H14)*J14), 0)</f>
        <v/>
      </c>
      <c r="N14">
        <f>IFERROR(AVERAGEIFS('2_Nhat_Ky_Theo_Doi_Tuong_Lai'!$AB$2:$AB$1022, '2_Nhat_Ky_Theo_Doi_Tuong_Lai'!$B$2:$B$1022, A14, '2_Nhat_Ky_Theo_Doi_Tuong_Lai'!$AF$2:$AF$1022,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COUNTIF('2_Nhat_Ky_Theo_Doi_Tuong_Lai'!$B$2:$B$1022, A15)</f>
        <v/>
      </c>
      <c r="D15">
        <f>E15+F15</f>
        <v/>
      </c>
      <c r="E15">
        <f>COUNTIFS('2_Nhat_Ky_Theo_Doi_Tuong_Lai'!$B$2:$B$1022, A15, '2_Nhat_Ky_Theo_Doi_Tuong_Lai'!$AF$2:$AF$1022, "THẮNG")</f>
        <v/>
      </c>
      <c r="F15">
        <f>COUNTIFS('2_Nhat_Ky_Theo_Doi_Tuong_Lai'!$B$2:$B$1022, A15, '2_Nhat_Ky_Theo_Doi_Tuong_Lai'!$AF$2:$AF$1022, "THUA")</f>
        <v/>
      </c>
      <c r="G15">
        <f>IFERROR(COUNTIFS('2_Nhat_Ky_Theo_Doi_Tuong_Lai'!$B$2:$B$1022, A15, '2_Nhat_Ky_Theo_Doi_Tuong_Lai'!$AE$2:$AE$1022, "THẮNG")/COUNTIFS('2_Nhat_Ky_Theo_Doi_Tuong_Lai'!$B$2:$B$1022, A15, '2_Nhat_Ky_Theo_Doi_Tuong_Lai'!$AE$2:$AE$1022, "&lt;&gt;CHỜ T+3"), 0)</f>
        <v/>
      </c>
      <c r="H15">
        <f>IF(D15&gt;0, E15/D15, 0)</f>
        <v/>
      </c>
      <c r="I15">
        <f>IFERROR(AVERAGEIFS('2_Nhat_Ky_Theo_Doi_Tuong_Lai'!$AA$2:$AA$1022, '2_Nhat_Ky_Theo_Doi_Tuong_Lai'!$B$2:$B$1022, A15, '2_Nhat_Ky_Theo_Doi_Tuong_Lai'!$AF$2:$AF$1022, "THẮNG"), 0)</f>
        <v/>
      </c>
      <c r="J15">
        <f>IFERROR(AVERAGEIFS('2_Nhat_Ky_Theo_Doi_Tuong_Lai'!$AA$2:$AA$1022, '2_Nhat_Ky_Theo_Doi_Tuong_Lai'!$B$2:$B$1022, A15, '2_Nhat_Ky_Theo_Doi_Tuong_Lai'!$AF$2:$AF$1022, "THUA"), 0)</f>
        <v/>
      </c>
      <c r="K15">
        <f>IF(AND(F15&gt;0, ABS(J15)&gt;0), I15/ABS(J15), IF(E15&gt;0, 5.0, 0))</f>
        <v/>
      </c>
      <c r="L15">
        <f>IF(ABS(SUMIFS('2_Nhat_Ky_Theo_Doi_Tuong_Lai'!$AA$2:$AA$1022, '2_Nhat_Ky_Theo_Doi_Tuong_Lai'!$B$2:$B$1022, A15, '2_Nhat_Ky_Theo_Doi_Tuong_Lai'!$AF$2:$AF$1022, "THUA"))&gt;0, SUMIFS('2_Nhat_Ky_Theo_Doi_Tuong_Lai'!$AA$2:$AA$1022, '2_Nhat_Ky_Theo_Doi_Tuong_Lai'!$B$2:$B$1022, A15, '2_Nhat_Ky_Theo_Doi_Tuong_Lai'!$AF$2:$AF$1022, "THẮNG")/ABS(SUMIFS('2_Nhat_Ky_Theo_Doi_Tuong_Lai'!$AA$2:$AA$1022, '2_Nhat_Ky_Theo_Doi_Tuong_Lai'!$B$2:$B$1022, A15, '2_Nhat_Ky_Theo_Doi_Tuong_Lai'!$AF$2:$AF$1022, "THUA")), IF(E15&gt;0, 5.0, 0))</f>
        <v/>
      </c>
      <c r="M15">
        <f>IF(D15&gt;0, (H15*I15)+((1-H15)*J15), 0)</f>
        <v/>
      </c>
      <c r="N15">
        <f>IFERROR(AVERAGEIFS('2_Nhat_Ky_Theo_Doi_Tuong_Lai'!$AB$2:$AB$1022, '2_Nhat_Ky_Theo_Doi_Tuong_Lai'!$B$2:$B$1022, A15, '2_Nhat_Ky_Theo_Doi_Tuong_Lai'!$AF$2:$AF$1022,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COUNTIF('2_Nhat_Ky_Theo_Doi_Tuong_Lai'!$B$2:$B$1022, A16)</f>
        <v/>
      </c>
      <c r="D16">
        <f>E16+F16</f>
        <v/>
      </c>
      <c r="E16">
        <f>COUNTIFS('2_Nhat_Ky_Theo_Doi_Tuong_Lai'!$B$2:$B$1022, A16, '2_Nhat_Ky_Theo_Doi_Tuong_Lai'!$AF$2:$AF$1022, "THẮNG")</f>
        <v/>
      </c>
      <c r="F16">
        <f>COUNTIFS('2_Nhat_Ky_Theo_Doi_Tuong_Lai'!$B$2:$B$1022, A16, '2_Nhat_Ky_Theo_Doi_Tuong_Lai'!$AF$2:$AF$1022, "THUA")</f>
        <v/>
      </c>
      <c r="G16">
        <f>IFERROR(COUNTIFS('2_Nhat_Ky_Theo_Doi_Tuong_Lai'!$B$2:$B$1022, A16, '2_Nhat_Ky_Theo_Doi_Tuong_Lai'!$AE$2:$AE$1022, "THẮNG")/COUNTIFS('2_Nhat_Ky_Theo_Doi_Tuong_Lai'!$B$2:$B$1022, A16, '2_Nhat_Ky_Theo_Doi_Tuong_Lai'!$AE$2:$AE$1022, "&lt;&gt;CHỜ T+3"), 0)</f>
        <v/>
      </c>
      <c r="H16">
        <f>IF(D16&gt;0, E16/D16, 0)</f>
        <v/>
      </c>
      <c r="I16">
        <f>IFERROR(AVERAGEIFS('2_Nhat_Ky_Theo_Doi_Tuong_Lai'!$AA$2:$AA$1022, '2_Nhat_Ky_Theo_Doi_Tuong_Lai'!$B$2:$B$1022, A16, '2_Nhat_Ky_Theo_Doi_Tuong_Lai'!$AF$2:$AF$1022, "THẮNG"), 0)</f>
        <v/>
      </c>
      <c r="J16">
        <f>IFERROR(AVERAGEIFS('2_Nhat_Ky_Theo_Doi_Tuong_Lai'!$AA$2:$AA$1022, '2_Nhat_Ky_Theo_Doi_Tuong_Lai'!$B$2:$B$1022, A16, '2_Nhat_Ky_Theo_Doi_Tuong_Lai'!$AF$2:$AF$1022, "THUA"), 0)</f>
        <v/>
      </c>
      <c r="K16">
        <f>IF(AND(F16&gt;0, ABS(J16)&gt;0), I16/ABS(J16), IF(E16&gt;0, 5.0, 0))</f>
        <v/>
      </c>
      <c r="L16">
        <f>IF(ABS(SUMIFS('2_Nhat_Ky_Theo_Doi_Tuong_Lai'!$AA$2:$AA$1022, '2_Nhat_Ky_Theo_Doi_Tuong_Lai'!$B$2:$B$1022, A16, '2_Nhat_Ky_Theo_Doi_Tuong_Lai'!$AF$2:$AF$1022, "THUA"))&gt;0, SUMIFS('2_Nhat_Ky_Theo_Doi_Tuong_Lai'!$AA$2:$AA$1022, '2_Nhat_Ky_Theo_Doi_Tuong_Lai'!$B$2:$B$1022, A16, '2_Nhat_Ky_Theo_Doi_Tuong_Lai'!$AF$2:$AF$1022, "THẮNG")/ABS(SUMIFS('2_Nhat_Ky_Theo_Doi_Tuong_Lai'!$AA$2:$AA$1022, '2_Nhat_Ky_Theo_Doi_Tuong_Lai'!$B$2:$B$1022, A16, '2_Nhat_Ky_Theo_Doi_Tuong_Lai'!$AF$2:$AF$1022, "THUA")), IF(E16&gt;0, 5.0, 0))</f>
        <v/>
      </c>
      <c r="M16">
        <f>IF(D16&gt;0, (H16*I16)+((1-H16)*J16), 0)</f>
        <v/>
      </c>
      <c r="N16">
        <f>IFERROR(AVERAGEIFS('2_Nhat_Ky_Theo_Doi_Tuong_Lai'!$AB$2:$AB$1022, '2_Nhat_Ky_Theo_Doi_Tuong_Lai'!$B$2:$B$1022, A16, '2_Nhat_Ky_Theo_Doi_Tuong_Lai'!$AF$2:$AF$1022,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COUNTIF('2_Nhat_Ky_Theo_Doi_Tuong_Lai'!$B$2:$B$1022, A17)</f>
        <v/>
      </c>
      <c r="D17">
        <f>E17+F17</f>
        <v/>
      </c>
      <c r="E17">
        <f>COUNTIFS('2_Nhat_Ky_Theo_Doi_Tuong_Lai'!$B$2:$B$1022, A17, '2_Nhat_Ky_Theo_Doi_Tuong_Lai'!$AF$2:$AF$1022, "THẮNG")</f>
        <v/>
      </c>
      <c r="F17">
        <f>COUNTIFS('2_Nhat_Ky_Theo_Doi_Tuong_Lai'!$B$2:$B$1022, A17, '2_Nhat_Ky_Theo_Doi_Tuong_Lai'!$AF$2:$AF$1022, "THUA")</f>
        <v/>
      </c>
      <c r="G17">
        <f>IFERROR(COUNTIFS('2_Nhat_Ky_Theo_Doi_Tuong_Lai'!$B$2:$B$1022, A17, '2_Nhat_Ky_Theo_Doi_Tuong_Lai'!$AE$2:$AE$1022, "THẮNG")/COUNTIFS('2_Nhat_Ky_Theo_Doi_Tuong_Lai'!$B$2:$B$1022, A17, '2_Nhat_Ky_Theo_Doi_Tuong_Lai'!$AE$2:$AE$1022, "&lt;&gt;CHỜ T+3"), 0)</f>
        <v/>
      </c>
      <c r="H17">
        <f>IF(D17&gt;0, E17/D17, 0)</f>
        <v/>
      </c>
      <c r="I17">
        <f>IFERROR(AVERAGEIFS('2_Nhat_Ky_Theo_Doi_Tuong_Lai'!$AA$2:$AA$1022, '2_Nhat_Ky_Theo_Doi_Tuong_Lai'!$B$2:$B$1022, A17, '2_Nhat_Ky_Theo_Doi_Tuong_Lai'!$AF$2:$AF$1022, "THẮNG"), 0)</f>
        <v/>
      </c>
      <c r="J17">
        <f>IFERROR(AVERAGEIFS('2_Nhat_Ky_Theo_Doi_Tuong_Lai'!$AA$2:$AA$1022, '2_Nhat_Ky_Theo_Doi_Tuong_Lai'!$B$2:$B$1022, A17, '2_Nhat_Ky_Theo_Doi_Tuong_Lai'!$AF$2:$AF$1022, "THUA"), 0)</f>
        <v/>
      </c>
      <c r="K17">
        <f>IF(AND(F17&gt;0, ABS(J17)&gt;0), I17/ABS(J17), IF(E17&gt;0, 5.0, 0))</f>
        <v/>
      </c>
      <c r="L17">
        <f>IF(ABS(SUMIFS('2_Nhat_Ky_Theo_Doi_Tuong_Lai'!$AA$2:$AA$1022, '2_Nhat_Ky_Theo_Doi_Tuong_Lai'!$B$2:$B$1022, A17, '2_Nhat_Ky_Theo_Doi_Tuong_Lai'!$AF$2:$AF$1022, "THUA"))&gt;0, SUMIFS('2_Nhat_Ky_Theo_Doi_Tuong_Lai'!$AA$2:$AA$1022, '2_Nhat_Ky_Theo_Doi_Tuong_Lai'!$B$2:$B$1022, A17, '2_Nhat_Ky_Theo_Doi_Tuong_Lai'!$AF$2:$AF$1022, "THẮNG")/ABS(SUMIFS('2_Nhat_Ky_Theo_Doi_Tuong_Lai'!$AA$2:$AA$1022, '2_Nhat_Ky_Theo_Doi_Tuong_Lai'!$B$2:$B$1022, A17, '2_Nhat_Ky_Theo_Doi_Tuong_Lai'!$AF$2:$AF$1022, "THUA")), IF(E17&gt;0, 5.0, 0))</f>
        <v/>
      </c>
      <c r="M17">
        <f>IF(D17&gt;0, (H17*I17)+((1-H17)*J17), 0)</f>
        <v/>
      </c>
      <c r="N17">
        <f>IFERROR(AVERAGEIFS('2_Nhat_Ky_Theo_Doi_Tuong_Lai'!$AB$2:$AB$1022, '2_Nhat_Ky_Theo_Doi_Tuong_Lai'!$B$2:$B$1022, A17, '2_Nhat_Ky_Theo_Doi_Tuong_Lai'!$AF$2:$AF$1022,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COUNTIF('2_Nhat_Ky_Theo_Doi_Tuong_Lai'!$B$2:$B$1022, A18)</f>
        <v/>
      </c>
      <c r="D18">
        <f>E18+F18</f>
        <v/>
      </c>
      <c r="E18">
        <f>COUNTIFS('2_Nhat_Ky_Theo_Doi_Tuong_Lai'!$B$2:$B$1022, A18, '2_Nhat_Ky_Theo_Doi_Tuong_Lai'!$AF$2:$AF$1022, "THẮNG")</f>
        <v/>
      </c>
      <c r="F18">
        <f>COUNTIFS('2_Nhat_Ky_Theo_Doi_Tuong_Lai'!$B$2:$B$1022, A18, '2_Nhat_Ky_Theo_Doi_Tuong_Lai'!$AF$2:$AF$1022, "THUA")</f>
        <v/>
      </c>
      <c r="G18">
        <f>IFERROR(COUNTIFS('2_Nhat_Ky_Theo_Doi_Tuong_Lai'!$B$2:$B$1022, A18, '2_Nhat_Ky_Theo_Doi_Tuong_Lai'!$AE$2:$AE$1022, "THẮNG")/COUNTIFS('2_Nhat_Ky_Theo_Doi_Tuong_Lai'!$B$2:$B$1022, A18, '2_Nhat_Ky_Theo_Doi_Tuong_Lai'!$AE$2:$AE$1022, "&lt;&gt;CHỜ T+3"), 0)</f>
        <v/>
      </c>
      <c r="H18">
        <f>IF(D18&gt;0, E18/D18, 0)</f>
        <v/>
      </c>
      <c r="I18">
        <f>IFERROR(AVERAGEIFS('2_Nhat_Ky_Theo_Doi_Tuong_Lai'!$AA$2:$AA$1022, '2_Nhat_Ky_Theo_Doi_Tuong_Lai'!$B$2:$B$1022, A18, '2_Nhat_Ky_Theo_Doi_Tuong_Lai'!$AF$2:$AF$1022, "THẮNG"), 0)</f>
        <v/>
      </c>
      <c r="J18">
        <f>IFERROR(AVERAGEIFS('2_Nhat_Ky_Theo_Doi_Tuong_Lai'!$AA$2:$AA$1022, '2_Nhat_Ky_Theo_Doi_Tuong_Lai'!$B$2:$B$1022, A18, '2_Nhat_Ky_Theo_Doi_Tuong_Lai'!$AF$2:$AF$1022, "THUA"), 0)</f>
        <v/>
      </c>
      <c r="K18">
        <f>IF(AND(F18&gt;0, ABS(J18)&gt;0), I18/ABS(J18), IF(E18&gt;0, 5.0, 0))</f>
        <v/>
      </c>
      <c r="L18">
        <f>IF(ABS(SUMIFS('2_Nhat_Ky_Theo_Doi_Tuong_Lai'!$AA$2:$AA$1022, '2_Nhat_Ky_Theo_Doi_Tuong_Lai'!$B$2:$B$1022, A18, '2_Nhat_Ky_Theo_Doi_Tuong_Lai'!$AF$2:$AF$1022, "THUA"))&gt;0, SUMIFS('2_Nhat_Ky_Theo_Doi_Tuong_Lai'!$AA$2:$AA$1022, '2_Nhat_Ky_Theo_Doi_Tuong_Lai'!$B$2:$B$1022, A18, '2_Nhat_Ky_Theo_Doi_Tuong_Lai'!$AF$2:$AF$1022, "THẮNG")/ABS(SUMIFS('2_Nhat_Ky_Theo_Doi_Tuong_Lai'!$AA$2:$AA$1022, '2_Nhat_Ky_Theo_Doi_Tuong_Lai'!$B$2:$B$1022, A18, '2_Nhat_Ky_Theo_Doi_Tuong_Lai'!$AF$2:$AF$1022, "THUA")), IF(E18&gt;0, 5.0, 0))</f>
        <v/>
      </c>
      <c r="M18">
        <f>IF(D18&gt;0, (H18*I18)+((1-H18)*J18), 0)</f>
        <v/>
      </c>
      <c r="N18">
        <f>IFERROR(AVERAGEIFS('2_Nhat_Ky_Theo_Doi_Tuong_Lai'!$AB$2:$AB$1022, '2_Nhat_Ky_Theo_Doi_Tuong_Lai'!$B$2:$B$1022, A18, '2_Nhat_Ky_Theo_Doi_Tuong_Lai'!$AF$2:$AF$1022,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COUNTIF('2_Nhat_Ky_Theo_Doi_Tuong_Lai'!$B$2:$B$1022, A19)</f>
        <v/>
      </c>
      <c r="D19">
        <f>E19+F19</f>
        <v/>
      </c>
      <c r="E19">
        <f>COUNTIFS('2_Nhat_Ky_Theo_Doi_Tuong_Lai'!$B$2:$B$1022, A19, '2_Nhat_Ky_Theo_Doi_Tuong_Lai'!$AF$2:$AF$1022, "THẮNG")</f>
        <v/>
      </c>
      <c r="F19">
        <f>COUNTIFS('2_Nhat_Ky_Theo_Doi_Tuong_Lai'!$B$2:$B$1022, A19, '2_Nhat_Ky_Theo_Doi_Tuong_Lai'!$AF$2:$AF$1022, "THUA")</f>
        <v/>
      </c>
      <c r="G19">
        <f>IFERROR(COUNTIFS('2_Nhat_Ky_Theo_Doi_Tuong_Lai'!$B$2:$B$1022, A19, '2_Nhat_Ky_Theo_Doi_Tuong_Lai'!$AE$2:$AE$1022, "THẮNG")/COUNTIFS('2_Nhat_Ky_Theo_Doi_Tuong_Lai'!$B$2:$B$1022, A19, '2_Nhat_Ky_Theo_Doi_Tuong_Lai'!$AE$2:$AE$1022, "&lt;&gt;CHỜ T+3"), 0)</f>
        <v/>
      </c>
      <c r="H19">
        <f>IF(D19&gt;0, E19/D19, 0)</f>
        <v/>
      </c>
      <c r="I19">
        <f>IFERROR(AVERAGEIFS('2_Nhat_Ky_Theo_Doi_Tuong_Lai'!$AA$2:$AA$1022, '2_Nhat_Ky_Theo_Doi_Tuong_Lai'!$B$2:$B$1022, A19, '2_Nhat_Ky_Theo_Doi_Tuong_Lai'!$AF$2:$AF$1022, "THẮNG"), 0)</f>
        <v/>
      </c>
      <c r="J19">
        <f>IFERROR(AVERAGEIFS('2_Nhat_Ky_Theo_Doi_Tuong_Lai'!$AA$2:$AA$1022, '2_Nhat_Ky_Theo_Doi_Tuong_Lai'!$B$2:$B$1022, A19, '2_Nhat_Ky_Theo_Doi_Tuong_Lai'!$AF$2:$AF$1022, "THUA"), 0)</f>
        <v/>
      </c>
      <c r="K19">
        <f>IF(AND(F19&gt;0, ABS(J19)&gt;0), I19/ABS(J19), IF(E19&gt;0, 5.0, 0))</f>
        <v/>
      </c>
      <c r="L19">
        <f>IF(ABS(SUMIFS('2_Nhat_Ky_Theo_Doi_Tuong_Lai'!$AA$2:$AA$1022, '2_Nhat_Ky_Theo_Doi_Tuong_Lai'!$B$2:$B$1022, A19, '2_Nhat_Ky_Theo_Doi_Tuong_Lai'!$AF$2:$AF$1022, "THUA"))&gt;0, SUMIFS('2_Nhat_Ky_Theo_Doi_Tuong_Lai'!$AA$2:$AA$1022, '2_Nhat_Ky_Theo_Doi_Tuong_Lai'!$B$2:$B$1022, A19, '2_Nhat_Ky_Theo_Doi_Tuong_Lai'!$AF$2:$AF$1022, "THẮNG")/ABS(SUMIFS('2_Nhat_Ky_Theo_Doi_Tuong_Lai'!$AA$2:$AA$1022, '2_Nhat_Ky_Theo_Doi_Tuong_Lai'!$B$2:$B$1022, A19, '2_Nhat_Ky_Theo_Doi_Tuong_Lai'!$AF$2:$AF$1022, "THUA")), IF(E19&gt;0, 5.0, 0))</f>
        <v/>
      </c>
      <c r="M19">
        <f>IF(D19&gt;0, (H19*I19)+((1-H19)*J19), 0)</f>
        <v/>
      </c>
      <c r="N19">
        <f>IFERROR(AVERAGEIFS('2_Nhat_Ky_Theo_Doi_Tuong_Lai'!$AB$2:$AB$1022, '2_Nhat_Ky_Theo_Doi_Tuong_Lai'!$B$2:$B$1022, A19, '2_Nhat_Ky_Theo_Doi_Tuong_Lai'!$AF$2:$AF$1022,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COUNTIF('2_Nhat_Ky_Theo_Doi_Tuong_Lai'!$B$2:$B$1022, A20)</f>
        <v/>
      </c>
      <c r="D20">
        <f>E20+F20</f>
        <v/>
      </c>
      <c r="E20">
        <f>COUNTIFS('2_Nhat_Ky_Theo_Doi_Tuong_Lai'!$B$2:$B$1022, A20, '2_Nhat_Ky_Theo_Doi_Tuong_Lai'!$AF$2:$AF$1022, "THẮNG")</f>
        <v/>
      </c>
      <c r="F20">
        <f>COUNTIFS('2_Nhat_Ky_Theo_Doi_Tuong_Lai'!$B$2:$B$1022, A20, '2_Nhat_Ky_Theo_Doi_Tuong_Lai'!$AF$2:$AF$1022, "THUA")</f>
        <v/>
      </c>
      <c r="G20">
        <f>IFERROR(COUNTIFS('2_Nhat_Ky_Theo_Doi_Tuong_Lai'!$B$2:$B$1022, A20, '2_Nhat_Ky_Theo_Doi_Tuong_Lai'!$AE$2:$AE$1022, "THẮNG")/COUNTIFS('2_Nhat_Ky_Theo_Doi_Tuong_Lai'!$B$2:$B$1022, A20, '2_Nhat_Ky_Theo_Doi_Tuong_Lai'!$AE$2:$AE$1022, "&lt;&gt;CHỜ T+3"), 0)</f>
        <v/>
      </c>
      <c r="H20">
        <f>IF(D20&gt;0, E20/D20, 0)</f>
        <v/>
      </c>
      <c r="I20">
        <f>IFERROR(AVERAGEIFS('2_Nhat_Ky_Theo_Doi_Tuong_Lai'!$AA$2:$AA$1022, '2_Nhat_Ky_Theo_Doi_Tuong_Lai'!$B$2:$B$1022, A20, '2_Nhat_Ky_Theo_Doi_Tuong_Lai'!$AF$2:$AF$1022, "THẮNG"), 0)</f>
        <v/>
      </c>
      <c r="J20">
        <f>IFERROR(AVERAGEIFS('2_Nhat_Ky_Theo_Doi_Tuong_Lai'!$AA$2:$AA$1022, '2_Nhat_Ky_Theo_Doi_Tuong_Lai'!$B$2:$B$1022, A20, '2_Nhat_Ky_Theo_Doi_Tuong_Lai'!$AF$2:$AF$1022, "THUA"), 0)</f>
        <v/>
      </c>
      <c r="K20">
        <f>IF(AND(F20&gt;0, ABS(J20)&gt;0), I20/ABS(J20), IF(E20&gt;0, 5.0, 0))</f>
        <v/>
      </c>
      <c r="L20">
        <f>IF(ABS(SUMIFS('2_Nhat_Ky_Theo_Doi_Tuong_Lai'!$AA$2:$AA$1022, '2_Nhat_Ky_Theo_Doi_Tuong_Lai'!$B$2:$B$1022, A20, '2_Nhat_Ky_Theo_Doi_Tuong_Lai'!$AF$2:$AF$1022, "THUA"))&gt;0, SUMIFS('2_Nhat_Ky_Theo_Doi_Tuong_Lai'!$AA$2:$AA$1022, '2_Nhat_Ky_Theo_Doi_Tuong_Lai'!$B$2:$B$1022, A20, '2_Nhat_Ky_Theo_Doi_Tuong_Lai'!$AF$2:$AF$1022, "THẮNG")/ABS(SUMIFS('2_Nhat_Ky_Theo_Doi_Tuong_Lai'!$AA$2:$AA$1022, '2_Nhat_Ky_Theo_Doi_Tuong_Lai'!$B$2:$B$1022, A20, '2_Nhat_Ky_Theo_Doi_Tuong_Lai'!$AF$2:$AF$1022, "THUA")), IF(E20&gt;0, 5.0, 0))</f>
        <v/>
      </c>
      <c r="M20">
        <f>IF(D20&gt;0, (H20*I20)+((1-H20)*J20), 0)</f>
        <v/>
      </c>
      <c r="N20">
        <f>IFERROR(AVERAGEIFS('2_Nhat_Ky_Theo_Doi_Tuong_Lai'!$AB$2:$AB$1022, '2_Nhat_Ky_Theo_Doi_Tuong_Lai'!$B$2:$B$1022, A20, '2_Nhat_Ky_Theo_Doi_Tuong_Lai'!$AF$2:$AF$1022,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COUNTIF('2_Nhat_Ky_Theo_Doi_Tuong_Lai'!$B$2:$B$1022, A21)</f>
        <v/>
      </c>
      <c r="D21">
        <f>E21+F21</f>
        <v/>
      </c>
      <c r="E21">
        <f>COUNTIFS('2_Nhat_Ky_Theo_Doi_Tuong_Lai'!$B$2:$B$1022, A21, '2_Nhat_Ky_Theo_Doi_Tuong_Lai'!$AF$2:$AF$1022, "THẮNG")</f>
        <v/>
      </c>
      <c r="F21">
        <f>COUNTIFS('2_Nhat_Ky_Theo_Doi_Tuong_Lai'!$B$2:$B$1022, A21, '2_Nhat_Ky_Theo_Doi_Tuong_Lai'!$AF$2:$AF$1022, "THUA")</f>
        <v/>
      </c>
      <c r="G21">
        <f>IFERROR(COUNTIFS('2_Nhat_Ky_Theo_Doi_Tuong_Lai'!$B$2:$B$1022, A21, '2_Nhat_Ky_Theo_Doi_Tuong_Lai'!$AE$2:$AE$1022, "THẮNG")/COUNTIFS('2_Nhat_Ky_Theo_Doi_Tuong_Lai'!$B$2:$B$1022, A21, '2_Nhat_Ky_Theo_Doi_Tuong_Lai'!$AE$2:$AE$1022, "&lt;&gt;CHỜ T+3"), 0)</f>
        <v/>
      </c>
      <c r="H21">
        <f>IF(D21&gt;0, E21/D21, 0)</f>
        <v/>
      </c>
      <c r="I21">
        <f>IFERROR(AVERAGEIFS('2_Nhat_Ky_Theo_Doi_Tuong_Lai'!$AA$2:$AA$1022, '2_Nhat_Ky_Theo_Doi_Tuong_Lai'!$B$2:$B$1022, A21, '2_Nhat_Ky_Theo_Doi_Tuong_Lai'!$AF$2:$AF$1022, "THẮNG"), 0)</f>
        <v/>
      </c>
      <c r="J21">
        <f>IFERROR(AVERAGEIFS('2_Nhat_Ky_Theo_Doi_Tuong_Lai'!$AA$2:$AA$1022, '2_Nhat_Ky_Theo_Doi_Tuong_Lai'!$B$2:$B$1022, A21, '2_Nhat_Ky_Theo_Doi_Tuong_Lai'!$AF$2:$AF$1022, "THUA"), 0)</f>
        <v/>
      </c>
      <c r="K21">
        <f>IF(AND(F21&gt;0, ABS(J21)&gt;0), I21/ABS(J21), IF(E21&gt;0, 5.0, 0))</f>
        <v/>
      </c>
      <c r="L21">
        <f>IF(ABS(SUMIFS('2_Nhat_Ky_Theo_Doi_Tuong_Lai'!$AA$2:$AA$1022, '2_Nhat_Ky_Theo_Doi_Tuong_Lai'!$B$2:$B$1022, A21, '2_Nhat_Ky_Theo_Doi_Tuong_Lai'!$AF$2:$AF$1022, "THUA"))&gt;0, SUMIFS('2_Nhat_Ky_Theo_Doi_Tuong_Lai'!$AA$2:$AA$1022, '2_Nhat_Ky_Theo_Doi_Tuong_Lai'!$B$2:$B$1022, A21, '2_Nhat_Ky_Theo_Doi_Tuong_Lai'!$AF$2:$AF$1022, "THẮNG")/ABS(SUMIFS('2_Nhat_Ky_Theo_Doi_Tuong_Lai'!$AA$2:$AA$1022, '2_Nhat_Ky_Theo_Doi_Tuong_Lai'!$B$2:$B$1022, A21, '2_Nhat_Ky_Theo_Doi_Tuong_Lai'!$AF$2:$AF$1022, "THUA")), IF(E21&gt;0, 5.0, 0))</f>
        <v/>
      </c>
      <c r="M21">
        <f>IF(D21&gt;0, (H21*I21)+((1-H21)*J21), 0)</f>
        <v/>
      </c>
      <c r="N21">
        <f>IFERROR(AVERAGEIFS('2_Nhat_Ky_Theo_Doi_Tuong_Lai'!$AB$2:$AB$1022, '2_Nhat_Ky_Theo_Doi_Tuong_Lai'!$B$2:$B$1022, A21, '2_Nhat_Ky_Theo_Doi_Tuong_Lai'!$AF$2:$AF$1022,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COUNTIF('2_Nhat_Ky_Theo_Doi_Tuong_Lai'!$B$2:$B$1022, A22)</f>
        <v/>
      </c>
      <c r="D22">
        <f>E22+F22</f>
        <v/>
      </c>
      <c r="E22">
        <f>COUNTIFS('2_Nhat_Ky_Theo_Doi_Tuong_Lai'!$B$2:$B$1022, A22, '2_Nhat_Ky_Theo_Doi_Tuong_Lai'!$AF$2:$AF$1022, "THẮNG")</f>
        <v/>
      </c>
      <c r="F22">
        <f>COUNTIFS('2_Nhat_Ky_Theo_Doi_Tuong_Lai'!$B$2:$B$1022, A22, '2_Nhat_Ky_Theo_Doi_Tuong_Lai'!$AF$2:$AF$1022, "THUA")</f>
        <v/>
      </c>
      <c r="G22">
        <f>IFERROR(COUNTIFS('2_Nhat_Ky_Theo_Doi_Tuong_Lai'!$B$2:$B$1022, A22, '2_Nhat_Ky_Theo_Doi_Tuong_Lai'!$AE$2:$AE$1022, "THẮNG")/COUNTIFS('2_Nhat_Ky_Theo_Doi_Tuong_Lai'!$B$2:$B$1022, A22, '2_Nhat_Ky_Theo_Doi_Tuong_Lai'!$AE$2:$AE$1022, "&lt;&gt;CHỜ T+3"), 0)</f>
        <v/>
      </c>
      <c r="H22">
        <f>IF(D22&gt;0, E22/D22, 0)</f>
        <v/>
      </c>
      <c r="I22">
        <f>IFERROR(AVERAGEIFS('2_Nhat_Ky_Theo_Doi_Tuong_Lai'!$AA$2:$AA$1022, '2_Nhat_Ky_Theo_Doi_Tuong_Lai'!$B$2:$B$1022, A22, '2_Nhat_Ky_Theo_Doi_Tuong_Lai'!$AF$2:$AF$1022, "THẮNG"), 0)</f>
        <v/>
      </c>
      <c r="J22">
        <f>IFERROR(AVERAGEIFS('2_Nhat_Ky_Theo_Doi_Tuong_Lai'!$AA$2:$AA$1022, '2_Nhat_Ky_Theo_Doi_Tuong_Lai'!$B$2:$B$1022, A22, '2_Nhat_Ky_Theo_Doi_Tuong_Lai'!$AF$2:$AF$1022, "THUA"), 0)</f>
        <v/>
      </c>
      <c r="K22">
        <f>IF(AND(F22&gt;0, ABS(J22)&gt;0), I22/ABS(J22), IF(E22&gt;0, 5.0, 0))</f>
        <v/>
      </c>
      <c r="L22">
        <f>IF(ABS(SUMIFS('2_Nhat_Ky_Theo_Doi_Tuong_Lai'!$AA$2:$AA$1022, '2_Nhat_Ky_Theo_Doi_Tuong_Lai'!$B$2:$B$1022, A22, '2_Nhat_Ky_Theo_Doi_Tuong_Lai'!$AF$2:$AF$1022, "THUA"))&gt;0, SUMIFS('2_Nhat_Ky_Theo_Doi_Tuong_Lai'!$AA$2:$AA$1022, '2_Nhat_Ky_Theo_Doi_Tuong_Lai'!$B$2:$B$1022, A22, '2_Nhat_Ky_Theo_Doi_Tuong_Lai'!$AF$2:$AF$1022, "THẮNG")/ABS(SUMIFS('2_Nhat_Ky_Theo_Doi_Tuong_Lai'!$AA$2:$AA$1022, '2_Nhat_Ky_Theo_Doi_Tuong_Lai'!$B$2:$B$1022, A22, '2_Nhat_Ky_Theo_Doi_Tuong_Lai'!$AF$2:$AF$1022, "THUA")), IF(E22&gt;0, 5.0, 0))</f>
        <v/>
      </c>
      <c r="M22">
        <f>IF(D22&gt;0, (H22*I22)+((1-H22)*J22), 0)</f>
        <v/>
      </c>
      <c r="N22">
        <f>IFERROR(AVERAGEIFS('2_Nhat_Ky_Theo_Doi_Tuong_Lai'!$AB$2:$AB$1022, '2_Nhat_Ky_Theo_Doi_Tuong_Lai'!$B$2:$B$1022, A22, '2_Nhat_Ky_Theo_Doi_Tuong_Lai'!$AF$2:$AF$1022,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COUNTIF('2_Nhat_Ky_Theo_Doi_Tuong_Lai'!$B$2:$B$1022, A23)</f>
        <v/>
      </c>
      <c r="D23">
        <f>E23+F23</f>
        <v/>
      </c>
      <c r="E23">
        <f>COUNTIFS('2_Nhat_Ky_Theo_Doi_Tuong_Lai'!$B$2:$B$1022, A23, '2_Nhat_Ky_Theo_Doi_Tuong_Lai'!$AF$2:$AF$1022, "THẮNG")</f>
        <v/>
      </c>
      <c r="F23">
        <f>COUNTIFS('2_Nhat_Ky_Theo_Doi_Tuong_Lai'!$B$2:$B$1022, A23, '2_Nhat_Ky_Theo_Doi_Tuong_Lai'!$AF$2:$AF$1022, "THUA")</f>
        <v/>
      </c>
      <c r="G23">
        <f>IFERROR(COUNTIFS('2_Nhat_Ky_Theo_Doi_Tuong_Lai'!$B$2:$B$1022, A23, '2_Nhat_Ky_Theo_Doi_Tuong_Lai'!$AE$2:$AE$1022, "THẮNG")/COUNTIFS('2_Nhat_Ky_Theo_Doi_Tuong_Lai'!$B$2:$B$1022, A23, '2_Nhat_Ky_Theo_Doi_Tuong_Lai'!$AE$2:$AE$1022, "&lt;&gt;CHỜ T+3"), 0)</f>
        <v/>
      </c>
      <c r="H23">
        <f>IF(D23&gt;0, E23/D23, 0)</f>
        <v/>
      </c>
      <c r="I23">
        <f>IFERROR(AVERAGEIFS('2_Nhat_Ky_Theo_Doi_Tuong_Lai'!$AA$2:$AA$1022, '2_Nhat_Ky_Theo_Doi_Tuong_Lai'!$B$2:$B$1022, A23, '2_Nhat_Ky_Theo_Doi_Tuong_Lai'!$AF$2:$AF$1022, "THẮNG"), 0)</f>
        <v/>
      </c>
      <c r="J23">
        <f>IFERROR(AVERAGEIFS('2_Nhat_Ky_Theo_Doi_Tuong_Lai'!$AA$2:$AA$1022, '2_Nhat_Ky_Theo_Doi_Tuong_Lai'!$B$2:$B$1022, A23, '2_Nhat_Ky_Theo_Doi_Tuong_Lai'!$AF$2:$AF$1022, "THUA"), 0)</f>
        <v/>
      </c>
      <c r="K23">
        <f>IF(AND(F23&gt;0, ABS(J23)&gt;0), I23/ABS(J23), IF(E23&gt;0, 5.0, 0))</f>
        <v/>
      </c>
      <c r="L23">
        <f>IF(ABS(SUMIFS('2_Nhat_Ky_Theo_Doi_Tuong_Lai'!$AA$2:$AA$1022, '2_Nhat_Ky_Theo_Doi_Tuong_Lai'!$B$2:$B$1022, A23, '2_Nhat_Ky_Theo_Doi_Tuong_Lai'!$AF$2:$AF$1022, "THUA"))&gt;0, SUMIFS('2_Nhat_Ky_Theo_Doi_Tuong_Lai'!$AA$2:$AA$1022, '2_Nhat_Ky_Theo_Doi_Tuong_Lai'!$B$2:$B$1022, A23, '2_Nhat_Ky_Theo_Doi_Tuong_Lai'!$AF$2:$AF$1022, "THẮNG")/ABS(SUMIFS('2_Nhat_Ky_Theo_Doi_Tuong_Lai'!$AA$2:$AA$1022, '2_Nhat_Ky_Theo_Doi_Tuong_Lai'!$B$2:$B$1022, A23, '2_Nhat_Ky_Theo_Doi_Tuong_Lai'!$AF$2:$AF$1022, "THUA")), IF(E23&gt;0, 5.0, 0))</f>
        <v/>
      </c>
      <c r="M23">
        <f>IF(D23&gt;0, (H23*I23)+((1-H23)*J23), 0)</f>
        <v/>
      </c>
      <c r="N23">
        <f>IFERROR(AVERAGEIFS('2_Nhat_Ky_Theo_Doi_Tuong_Lai'!$AB$2:$AB$1022, '2_Nhat_Ky_Theo_Doi_Tuong_Lai'!$B$2:$B$1022, A23, '2_Nhat_Ky_Theo_Doi_Tuong_Lai'!$AF$2:$AF$1022,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COUNTIF('2_Nhat_Ky_Theo_Doi_Tuong_Lai'!$B$2:$B$1022, A24)</f>
        <v/>
      </c>
      <c r="D24">
        <f>E24+F24</f>
        <v/>
      </c>
      <c r="E24">
        <f>COUNTIFS('2_Nhat_Ky_Theo_Doi_Tuong_Lai'!$B$2:$B$1022, A24, '2_Nhat_Ky_Theo_Doi_Tuong_Lai'!$AF$2:$AF$1022, "THẮNG")</f>
        <v/>
      </c>
      <c r="F24">
        <f>COUNTIFS('2_Nhat_Ky_Theo_Doi_Tuong_Lai'!$B$2:$B$1022, A24, '2_Nhat_Ky_Theo_Doi_Tuong_Lai'!$AF$2:$AF$1022, "THUA")</f>
        <v/>
      </c>
      <c r="G24">
        <f>IFERROR(COUNTIFS('2_Nhat_Ky_Theo_Doi_Tuong_Lai'!$B$2:$B$1022, A24, '2_Nhat_Ky_Theo_Doi_Tuong_Lai'!$AE$2:$AE$1022, "THẮNG")/COUNTIFS('2_Nhat_Ky_Theo_Doi_Tuong_Lai'!$B$2:$B$1022, A24, '2_Nhat_Ky_Theo_Doi_Tuong_Lai'!$AE$2:$AE$1022, "&lt;&gt;CHỜ T+3"), 0)</f>
        <v/>
      </c>
      <c r="H24">
        <f>IF(D24&gt;0, E24/D24, 0)</f>
        <v/>
      </c>
      <c r="I24">
        <f>IFERROR(AVERAGEIFS('2_Nhat_Ky_Theo_Doi_Tuong_Lai'!$AA$2:$AA$1022, '2_Nhat_Ky_Theo_Doi_Tuong_Lai'!$B$2:$B$1022, A24, '2_Nhat_Ky_Theo_Doi_Tuong_Lai'!$AF$2:$AF$1022, "THẮNG"), 0)</f>
        <v/>
      </c>
      <c r="J24">
        <f>IFERROR(AVERAGEIFS('2_Nhat_Ky_Theo_Doi_Tuong_Lai'!$AA$2:$AA$1022, '2_Nhat_Ky_Theo_Doi_Tuong_Lai'!$B$2:$B$1022, A24, '2_Nhat_Ky_Theo_Doi_Tuong_Lai'!$AF$2:$AF$1022, "THUA"), 0)</f>
        <v/>
      </c>
      <c r="K24">
        <f>IF(AND(F24&gt;0, ABS(J24)&gt;0), I24/ABS(J24), IF(E24&gt;0, 5.0, 0))</f>
        <v/>
      </c>
      <c r="L24">
        <f>IF(ABS(SUMIFS('2_Nhat_Ky_Theo_Doi_Tuong_Lai'!$AA$2:$AA$1022, '2_Nhat_Ky_Theo_Doi_Tuong_Lai'!$B$2:$B$1022, A24, '2_Nhat_Ky_Theo_Doi_Tuong_Lai'!$AF$2:$AF$1022, "THUA"))&gt;0, SUMIFS('2_Nhat_Ky_Theo_Doi_Tuong_Lai'!$AA$2:$AA$1022, '2_Nhat_Ky_Theo_Doi_Tuong_Lai'!$B$2:$B$1022, A24, '2_Nhat_Ky_Theo_Doi_Tuong_Lai'!$AF$2:$AF$1022, "THẮNG")/ABS(SUMIFS('2_Nhat_Ky_Theo_Doi_Tuong_Lai'!$AA$2:$AA$1022, '2_Nhat_Ky_Theo_Doi_Tuong_Lai'!$B$2:$B$1022, A24, '2_Nhat_Ky_Theo_Doi_Tuong_Lai'!$AF$2:$AF$1022, "THUA")), IF(E24&gt;0, 5.0, 0))</f>
        <v/>
      </c>
      <c r="M24">
        <f>IF(D24&gt;0, (H24*I24)+((1-H24)*J24), 0)</f>
        <v/>
      </c>
      <c r="N24">
        <f>IFERROR(AVERAGEIFS('2_Nhat_Ky_Theo_Doi_Tuong_Lai'!$AB$2:$AB$1022, '2_Nhat_Ky_Theo_Doi_Tuong_Lai'!$B$2:$B$1022, A24, '2_Nhat_Ky_Theo_Doi_Tuong_Lai'!$AF$2:$AF$1022,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COUNTIF('2_Nhat_Ky_Theo_Doi_Tuong_Lai'!$B$2:$B$1022, A25)</f>
        <v/>
      </c>
      <c r="D25">
        <f>E25+F25</f>
        <v/>
      </c>
      <c r="E25">
        <f>COUNTIFS('2_Nhat_Ky_Theo_Doi_Tuong_Lai'!$B$2:$B$1022, A25, '2_Nhat_Ky_Theo_Doi_Tuong_Lai'!$AF$2:$AF$1022, "THẮNG")</f>
        <v/>
      </c>
      <c r="F25">
        <f>COUNTIFS('2_Nhat_Ky_Theo_Doi_Tuong_Lai'!$B$2:$B$1022, A25, '2_Nhat_Ky_Theo_Doi_Tuong_Lai'!$AF$2:$AF$1022, "THUA")</f>
        <v/>
      </c>
      <c r="G25">
        <f>IFERROR(COUNTIFS('2_Nhat_Ky_Theo_Doi_Tuong_Lai'!$B$2:$B$1022, A25, '2_Nhat_Ky_Theo_Doi_Tuong_Lai'!$AE$2:$AE$1022, "THẮNG")/COUNTIFS('2_Nhat_Ky_Theo_Doi_Tuong_Lai'!$B$2:$B$1022, A25, '2_Nhat_Ky_Theo_Doi_Tuong_Lai'!$AE$2:$AE$1022, "&lt;&gt;CHỜ T+3"), 0)</f>
        <v/>
      </c>
      <c r="H25">
        <f>IF(D25&gt;0, E25/D25, 0)</f>
        <v/>
      </c>
      <c r="I25">
        <f>IFERROR(AVERAGEIFS('2_Nhat_Ky_Theo_Doi_Tuong_Lai'!$AA$2:$AA$1022, '2_Nhat_Ky_Theo_Doi_Tuong_Lai'!$B$2:$B$1022, A25, '2_Nhat_Ky_Theo_Doi_Tuong_Lai'!$AF$2:$AF$1022, "THẮNG"), 0)</f>
        <v/>
      </c>
      <c r="J25">
        <f>IFERROR(AVERAGEIFS('2_Nhat_Ky_Theo_Doi_Tuong_Lai'!$AA$2:$AA$1022, '2_Nhat_Ky_Theo_Doi_Tuong_Lai'!$B$2:$B$1022, A25, '2_Nhat_Ky_Theo_Doi_Tuong_Lai'!$AF$2:$AF$1022, "THUA"), 0)</f>
        <v/>
      </c>
      <c r="K25">
        <f>IF(AND(F25&gt;0, ABS(J25)&gt;0), I25/ABS(J25), IF(E25&gt;0, 5.0, 0))</f>
        <v/>
      </c>
      <c r="L25">
        <f>IF(ABS(SUMIFS('2_Nhat_Ky_Theo_Doi_Tuong_Lai'!$AA$2:$AA$1022, '2_Nhat_Ky_Theo_Doi_Tuong_Lai'!$B$2:$B$1022, A25, '2_Nhat_Ky_Theo_Doi_Tuong_Lai'!$AF$2:$AF$1022, "THUA"))&gt;0, SUMIFS('2_Nhat_Ky_Theo_Doi_Tuong_Lai'!$AA$2:$AA$1022, '2_Nhat_Ky_Theo_Doi_Tuong_Lai'!$B$2:$B$1022, A25, '2_Nhat_Ky_Theo_Doi_Tuong_Lai'!$AF$2:$AF$1022, "THẮNG")/ABS(SUMIFS('2_Nhat_Ky_Theo_Doi_Tuong_Lai'!$AA$2:$AA$1022, '2_Nhat_Ky_Theo_Doi_Tuong_Lai'!$B$2:$B$1022, A25, '2_Nhat_Ky_Theo_Doi_Tuong_Lai'!$AF$2:$AF$1022, "THUA")), IF(E25&gt;0, 5.0, 0))</f>
        <v/>
      </c>
      <c r="M25">
        <f>IF(D25&gt;0, (H25*I25)+((1-H25)*J25), 0)</f>
        <v/>
      </c>
      <c r="N25">
        <f>IFERROR(AVERAGEIFS('2_Nhat_Ky_Theo_Doi_Tuong_Lai'!$AB$2:$AB$1022, '2_Nhat_Ky_Theo_Doi_Tuong_Lai'!$B$2:$B$1022, A25, '2_Nhat_Ky_Theo_Doi_Tuong_Lai'!$AF$2:$AF$1022,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COUNTIF('2_Nhat_Ky_Theo_Doi_Tuong_Lai'!$B$2:$B$1022, A26)</f>
        <v/>
      </c>
      <c r="D26">
        <f>E26+F26</f>
        <v/>
      </c>
      <c r="E26">
        <f>COUNTIFS('2_Nhat_Ky_Theo_Doi_Tuong_Lai'!$B$2:$B$1022, A26, '2_Nhat_Ky_Theo_Doi_Tuong_Lai'!$AF$2:$AF$1022, "THẮNG")</f>
        <v/>
      </c>
      <c r="F26">
        <f>COUNTIFS('2_Nhat_Ky_Theo_Doi_Tuong_Lai'!$B$2:$B$1022, A26, '2_Nhat_Ky_Theo_Doi_Tuong_Lai'!$AF$2:$AF$1022, "THUA")</f>
        <v/>
      </c>
      <c r="G26">
        <f>IFERROR(COUNTIFS('2_Nhat_Ky_Theo_Doi_Tuong_Lai'!$B$2:$B$1022, A26, '2_Nhat_Ky_Theo_Doi_Tuong_Lai'!$AE$2:$AE$1022, "THẮNG")/COUNTIFS('2_Nhat_Ky_Theo_Doi_Tuong_Lai'!$B$2:$B$1022, A26, '2_Nhat_Ky_Theo_Doi_Tuong_Lai'!$AE$2:$AE$1022, "&lt;&gt;CHỜ T+3"), 0)</f>
        <v/>
      </c>
      <c r="H26">
        <f>IF(D26&gt;0, E26/D26, 0)</f>
        <v/>
      </c>
      <c r="I26">
        <f>IFERROR(AVERAGEIFS('2_Nhat_Ky_Theo_Doi_Tuong_Lai'!$AA$2:$AA$1022, '2_Nhat_Ky_Theo_Doi_Tuong_Lai'!$B$2:$B$1022, A26, '2_Nhat_Ky_Theo_Doi_Tuong_Lai'!$AF$2:$AF$1022, "THẮNG"), 0)</f>
        <v/>
      </c>
      <c r="J26">
        <f>IFERROR(AVERAGEIFS('2_Nhat_Ky_Theo_Doi_Tuong_Lai'!$AA$2:$AA$1022, '2_Nhat_Ky_Theo_Doi_Tuong_Lai'!$B$2:$B$1022, A26, '2_Nhat_Ky_Theo_Doi_Tuong_Lai'!$AF$2:$AF$1022, "THUA"), 0)</f>
        <v/>
      </c>
      <c r="K26">
        <f>IF(AND(F26&gt;0, ABS(J26)&gt;0), I26/ABS(J26), IF(E26&gt;0, 5.0, 0))</f>
        <v/>
      </c>
      <c r="L26">
        <f>IF(ABS(SUMIFS('2_Nhat_Ky_Theo_Doi_Tuong_Lai'!$AA$2:$AA$1022, '2_Nhat_Ky_Theo_Doi_Tuong_Lai'!$B$2:$B$1022, A26, '2_Nhat_Ky_Theo_Doi_Tuong_Lai'!$AF$2:$AF$1022, "THUA"))&gt;0, SUMIFS('2_Nhat_Ky_Theo_Doi_Tuong_Lai'!$AA$2:$AA$1022, '2_Nhat_Ky_Theo_Doi_Tuong_Lai'!$B$2:$B$1022, A26, '2_Nhat_Ky_Theo_Doi_Tuong_Lai'!$AF$2:$AF$1022, "THẮNG")/ABS(SUMIFS('2_Nhat_Ky_Theo_Doi_Tuong_Lai'!$AA$2:$AA$1022, '2_Nhat_Ky_Theo_Doi_Tuong_Lai'!$B$2:$B$1022, A26, '2_Nhat_Ky_Theo_Doi_Tuong_Lai'!$AF$2:$AF$1022, "THUA")), IF(E26&gt;0, 5.0, 0))</f>
        <v/>
      </c>
      <c r="M26">
        <f>IF(D26&gt;0, (H26*I26)+((1-H26)*J26), 0)</f>
        <v/>
      </c>
      <c r="N26">
        <f>IFERROR(AVERAGEIFS('2_Nhat_Ky_Theo_Doi_Tuong_Lai'!$AB$2:$AB$1022, '2_Nhat_Ky_Theo_Doi_Tuong_Lai'!$B$2:$B$1022, A26, '2_Nhat_Ky_Theo_Doi_Tuong_Lai'!$AF$2:$AF$1022,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COUNTIF('2_Nhat_Ky_Theo_Doi_Tuong_Lai'!$B$2:$B$1022, A27)</f>
        <v/>
      </c>
      <c r="D27">
        <f>E27+F27</f>
        <v/>
      </c>
      <c r="E27">
        <f>COUNTIFS('2_Nhat_Ky_Theo_Doi_Tuong_Lai'!$B$2:$B$1022, A27, '2_Nhat_Ky_Theo_Doi_Tuong_Lai'!$AF$2:$AF$1022, "THẮNG")</f>
        <v/>
      </c>
      <c r="F27">
        <f>COUNTIFS('2_Nhat_Ky_Theo_Doi_Tuong_Lai'!$B$2:$B$1022, A27, '2_Nhat_Ky_Theo_Doi_Tuong_Lai'!$AF$2:$AF$1022, "THUA")</f>
        <v/>
      </c>
      <c r="G27">
        <f>IFERROR(COUNTIFS('2_Nhat_Ky_Theo_Doi_Tuong_Lai'!$B$2:$B$1022, A27, '2_Nhat_Ky_Theo_Doi_Tuong_Lai'!$AE$2:$AE$1022, "THẮNG")/COUNTIFS('2_Nhat_Ky_Theo_Doi_Tuong_Lai'!$B$2:$B$1022, A27, '2_Nhat_Ky_Theo_Doi_Tuong_Lai'!$AE$2:$AE$1022, "&lt;&gt;CHỜ T+3"), 0)</f>
        <v/>
      </c>
      <c r="H27">
        <f>IF(D27&gt;0, E27/D27, 0)</f>
        <v/>
      </c>
      <c r="I27">
        <f>IFERROR(AVERAGEIFS('2_Nhat_Ky_Theo_Doi_Tuong_Lai'!$AA$2:$AA$1022, '2_Nhat_Ky_Theo_Doi_Tuong_Lai'!$B$2:$B$1022, A27, '2_Nhat_Ky_Theo_Doi_Tuong_Lai'!$AF$2:$AF$1022, "THẮNG"), 0)</f>
        <v/>
      </c>
      <c r="J27">
        <f>IFERROR(AVERAGEIFS('2_Nhat_Ky_Theo_Doi_Tuong_Lai'!$AA$2:$AA$1022, '2_Nhat_Ky_Theo_Doi_Tuong_Lai'!$B$2:$B$1022, A27, '2_Nhat_Ky_Theo_Doi_Tuong_Lai'!$AF$2:$AF$1022, "THUA"), 0)</f>
        <v/>
      </c>
      <c r="K27">
        <f>IF(AND(F27&gt;0, ABS(J27)&gt;0), I27/ABS(J27), IF(E27&gt;0, 5.0, 0))</f>
        <v/>
      </c>
      <c r="L27">
        <f>IF(ABS(SUMIFS('2_Nhat_Ky_Theo_Doi_Tuong_Lai'!$AA$2:$AA$1022, '2_Nhat_Ky_Theo_Doi_Tuong_Lai'!$B$2:$B$1022, A27, '2_Nhat_Ky_Theo_Doi_Tuong_Lai'!$AF$2:$AF$1022, "THUA"))&gt;0, SUMIFS('2_Nhat_Ky_Theo_Doi_Tuong_Lai'!$AA$2:$AA$1022, '2_Nhat_Ky_Theo_Doi_Tuong_Lai'!$B$2:$B$1022, A27, '2_Nhat_Ky_Theo_Doi_Tuong_Lai'!$AF$2:$AF$1022, "THẮNG")/ABS(SUMIFS('2_Nhat_Ky_Theo_Doi_Tuong_Lai'!$AA$2:$AA$1022, '2_Nhat_Ky_Theo_Doi_Tuong_Lai'!$B$2:$B$1022, A27, '2_Nhat_Ky_Theo_Doi_Tuong_Lai'!$AF$2:$AF$1022, "THUA")), IF(E27&gt;0, 5.0, 0))</f>
        <v/>
      </c>
      <c r="M27">
        <f>IF(D27&gt;0, (H27*I27)+((1-H27)*J27), 0)</f>
        <v/>
      </c>
      <c r="N27">
        <f>IFERROR(AVERAGEIFS('2_Nhat_Ky_Theo_Doi_Tuong_Lai'!$AB$2:$AB$1022, '2_Nhat_Ky_Theo_Doi_Tuong_Lai'!$B$2:$B$1022, A27, '2_Nhat_Ky_Theo_Doi_Tuong_Lai'!$AF$2:$AF$1022,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COUNTIF('2_Nhat_Ky_Theo_Doi_Tuong_Lai'!$B$2:$B$1022, A28)</f>
        <v/>
      </c>
      <c r="D28">
        <f>E28+F28</f>
        <v/>
      </c>
      <c r="E28">
        <f>COUNTIFS('2_Nhat_Ky_Theo_Doi_Tuong_Lai'!$B$2:$B$1022, A28, '2_Nhat_Ky_Theo_Doi_Tuong_Lai'!$AF$2:$AF$1022, "THẮNG")</f>
        <v/>
      </c>
      <c r="F28">
        <f>COUNTIFS('2_Nhat_Ky_Theo_Doi_Tuong_Lai'!$B$2:$B$1022, A28, '2_Nhat_Ky_Theo_Doi_Tuong_Lai'!$AF$2:$AF$1022, "THUA")</f>
        <v/>
      </c>
      <c r="G28">
        <f>IFERROR(COUNTIFS('2_Nhat_Ky_Theo_Doi_Tuong_Lai'!$B$2:$B$1022, A28, '2_Nhat_Ky_Theo_Doi_Tuong_Lai'!$AE$2:$AE$1022, "THẮNG")/COUNTIFS('2_Nhat_Ky_Theo_Doi_Tuong_Lai'!$B$2:$B$1022, A28, '2_Nhat_Ky_Theo_Doi_Tuong_Lai'!$AE$2:$AE$1022, "&lt;&gt;CHỜ T+3"), 0)</f>
        <v/>
      </c>
      <c r="H28">
        <f>IF(D28&gt;0, E28/D28, 0)</f>
        <v/>
      </c>
      <c r="I28">
        <f>IFERROR(AVERAGEIFS('2_Nhat_Ky_Theo_Doi_Tuong_Lai'!$AA$2:$AA$1022, '2_Nhat_Ky_Theo_Doi_Tuong_Lai'!$B$2:$B$1022, A28, '2_Nhat_Ky_Theo_Doi_Tuong_Lai'!$AF$2:$AF$1022, "THẮNG"), 0)</f>
        <v/>
      </c>
      <c r="J28">
        <f>IFERROR(AVERAGEIFS('2_Nhat_Ky_Theo_Doi_Tuong_Lai'!$AA$2:$AA$1022, '2_Nhat_Ky_Theo_Doi_Tuong_Lai'!$B$2:$B$1022, A28, '2_Nhat_Ky_Theo_Doi_Tuong_Lai'!$AF$2:$AF$1022, "THUA"), 0)</f>
        <v/>
      </c>
      <c r="K28">
        <f>IF(AND(F28&gt;0, ABS(J28)&gt;0), I28/ABS(J28), IF(E28&gt;0, 5.0, 0))</f>
        <v/>
      </c>
      <c r="L28">
        <f>IF(ABS(SUMIFS('2_Nhat_Ky_Theo_Doi_Tuong_Lai'!$AA$2:$AA$1022, '2_Nhat_Ky_Theo_Doi_Tuong_Lai'!$B$2:$B$1022, A28, '2_Nhat_Ky_Theo_Doi_Tuong_Lai'!$AF$2:$AF$1022, "THUA"))&gt;0, SUMIFS('2_Nhat_Ky_Theo_Doi_Tuong_Lai'!$AA$2:$AA$1022, '2_Nhat_Ky_Theo_Doi_Tuong_Lai'!$B$2:$B$1022, A28, '2_Nhat_Ky_Theo_Doi_Tuong_Lai'!$AF$2:$AF$1022, "THẮNG")/ABS(SUMIFS('2_Nhat_Ky_Theo_Doi_Tuong_Lai'!$AA$2:$AA$1022, '2_Nhat_Ky_Theo_Doi_Tuong_Lai'!$B$2:$B$1022, A28, '2_Nhat_Ky_Theo_Doi_Tuong_Lai'!$AF$2:$AF$1022, "THUA")), IF(E28&gt;0, 5.0, 0))</f>
        <v/>
      </c>
      <c r="M28">
        <f>IF(D28&gt;0, (H28*I28)+((1-H28)*J28), 0)</f>
        <v/>
      </c>
      <c r="N28">
        <f>IFERROR(AVERAGEIFS('2_Nhat_Ky_Theo_Doi_Tuong_Lai'!$AB$2:$AB$1022, '2_Nhat_Ky_Theo_Doi_Tuong_Lai'!$B$2:$B$1022, A28, '2_Nhat_Ky_Theo_Doi_Tuong_Lai'!$AF$2:$AF$1022,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COUNTIF('2_Nhat_Ky_Theo_Doi_Tuong_Lai'!$B$2:$B$1022, A29)</f>
        <v/>
      </c>
      <c r="D29">
        <f>E29+F29</f>
        <v/>
      </c>
      <c r="E29">
        <f>COUNTIFS('2_Nhat_Ky_Theo_Doi_Tuong_Lai'!$B$2:$B$1022, A29, '2_Nhat_Ky_Theo_Doi_Tuong_Lai'!$AF$2:$AF$1022, "THẮNG")</f>
        <v/>
      </c>
      <c r="F29">
        <f>COUNTIFS('2_Nhat_Ky_Theo_Doi_Tuong_Lai'!$B$2:$B$1022, A29, '2_Nhat_Ky_Theo_Doi_Tuong_Lai'!$AF$2:$AF$1022, "THUA")</f>
        <v/>
      </c>
      <c r="G29">
        <f>IFERROR(COUNTIFS('2_Nhat_Ky_Theo_Doi_Tuong_Lai'!$B$2:$B$1022, A29, '2_Nhat_Ky_Theo_Doi_Tuong_Lai'!$AE$2:$AE$1022, "THẮNG")/COUNTIFS('2_Nhat_Ky_Theo_Doi_Tuong_Lai'!$B$2:$B$1022, A29, '2_Nhat_Ky_Theo_Doi_Tuong_Lai'!$AE$2:$AE$1022, "&lt;&gt;CHỜ T+3"), 0)</f>
        <v/>
      </c>
      <c r="H29">
        <f>IF(D29&gt;0, E29/D29, 0)</f>
        <v/>
      </c>
      <c r="I29">
        <f>IFERROR(AVERAGEIFS('2_Nhat_Ky_Theo_Doi_Tuong_Lai'!$AA$2:$AA$1022, '2_Nhat_Ky_Theo_Doi_Tuong_Lai'!$B$2:$B$1022, A29, '2_Nhat_Ky_Theo_Doi_Tuong_Lai'!$AF$2:$AF$1022, "THẮNG"), 0)</f>
        <v/>
      </c>
      <c r="J29">
        <f>IFERROR(AVERAGEIFS('2_Nhat_Ky_Theo_Doi_Tuong_Lai'!$AA$2:$AA$1022, '2_Nhat_Ky_Theo_Doi_Tuong_Lai'!$B$2:$B$1022, A29, '2_Nhat_Ky_Theo_Doi_Tuong_Lai'!$AF$2:$AF$1022, "THUA"), 0)</f>
        <v/>
      </c>
      <c r="K29">
        <f>IF(AND(F29&gt;0, ABS(J29)&gt;0), I29/ABS(J29), IF(E29&gt;0, 5.0, 0))</f>
        <v/>
      </c>
      <c r="L29">
        <f>IF(ABS(SUMIFS('2_Nhat_Ky_Theo_Doi_Tuong_Lai'!$AA$2:$AA$1022, '2_Nhat_Ky_Theo_Doi_Tuong_Lai'!$B$2:$B$1022, A29, '2_Nhat_Ky_Theo_Doi_Tuong_Lai'!$AF$2:$AF$1022, "THUA"))&gt;0, SUMIFS('2_Nhat_Ky_Theo_Doi_Tuong_Lai'!$AA$2:$AA$1022, '2_Nhat_Ky_Theo_Doi_Tuong_Lai'!$B$2:$B$1022, A29, '2_Nhat_Ky_Theo_Doi_Tuong_Lai'!$AF$2:$AF$1022, "THẮNG")/ABS(SUMIFS('2_Nhat_Ky_Theo_Doi_Tuong_Lai'!$AA$2:$AA$1022, '2_Nhat_Ky_Theo_Doi_Tuong_Lai'!$B$2:$B$1022, A29, '2_Nhat_Ky_Theo_Doi_Tuong_Lai'!$AF$2:$AF$1022, "THUA")), IF(E29&gt;0, 5.0, 0))</f>
        <v/>
      </c>
      <c r="M29">
        <f>IF(D29&gt;0, (H29*I29)+((1-H29)*J29), 0)</f>
        <v/>
      </c>
      <c r="N29">
        <f>IFERROR(AVERAGEIFS('2_Nhat_Ky_Theo_Doi_Tuong_Lai'!$AB$2:$AB$1022, '2_Nhat_Ky_Theo_Doi_Tuong_Lai'!$B$2:$B$1022, A29, '2_Nhat_Ky_Theo_Doi_Tuong_Lai'!$AF$2:$AF$1022,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COUNTIF('2_Nhat_Ky_Theo_Doi_Tuong_Lai'!$B$2:$B$1022, A30)</f>
        <v/>
      </c>
      <c r="D30">
        <f>E30+F30</f>
        <v/>
      </c>
      <c r="E30">
        <f>COUNTIFS('2_Nhat_Ky_Theo_Doi_Tuong_Lai'!$B$2:$B$1022, A30, '2_Nhat_Ky_Theo_Doi_Tuong_Lai'!$AF$2:$AF$1022, "THẮNG")</f>
        <v/>
      </c>
      <c r="F30">
        <f>COUNTIFS('2_Nhat_Ky_Theo_Doi_Tuong_Lai'!$B$2:$B$1022, A30, '2_Nhat_Ky_Theo_Doi_Tuong_Lai'!$AF$2:$AF$1022, "THUA")</f>
        <v/>
      </c>
      <c r="G30">
        <f>IFERROR(COUNTIFS('2_Nhat_Ky_Theo_Doi_Tuong_Lai'!$B$2:$B$1022, A30, '2_Nhat_Ky_Theo_Doi_Tuong_Lai'!$AE$2:$AE$1022, "THẮNG")/COUNTIFS('2_Nhat_Ky_Theo_Doi_Tuong_Lai'!$B$2:$B$1022, A30, '2_Nhat_Ky_Theo_Doi_Tuong_Lai'!$AE$2:$AE$1022, "&lt;&gt;CHỜ T+3"), 0)</f>
        <v/>
      </c>
      <c r="H30">
        <f>IF(D30&gt;0, E30/D30, 0)</f>
        <v/>
      </c>
      <c r="I30">
        <f>IFERROR(AVERAGEIFS('2_Nhat_Ky_Theo_Doi_Tuong_Lai'!$AA$2:$AA$1022, '2_Nhat_Ky_Theo_Doi_Tuong_Lai'!$B$2:$B$1022, A30, '2_Nhat_Ky_Theo_Doi_Tuong_Lai'!$AF$2:$AF$1022, "THẮNG"), 0)</f>
        <v/>
      </c>
      <c r="J30">
        <f>IFERROR(AVERAGEIFS('2_Nhat_Ky_Theo_Doi_Tuong_Lai'!$AA$2:$AA$1022, '2_Nhat_Ky_Theo_Doi_Tuong_Lai'!$B$2:$B$1022, A30, '2_Nhat_Ky_Theo_Doi_Tuong_Lai'!$AF$2:$AF$1022, "THUA"), 0)</f>
        <v/>
      </c>
      <c r="K30">
        <f>IF(AND(F30&gt;0, ABS(J30)&gt;0), I30/ABS(J30), IF(E30&gt;0, 5.0, 0))</f>
        <v/>
      </c>
      <c r="L30">
        <f>IF(ABS(SUMIFS('2_Nhat_Ky_Theo_Doi_Tuong_Lai'!$AA$2:$AA$1022, '2_Nhat_Ky_Theo_Doi_Tuong_Lai'!$B$2:$B$1022, A30, '2_Nhat_Ky_Theo_Doi_Tuong_Lai'!$AF$2:$AF$1022, "THUA"))&gt;0, SUMIFS('2_Nhat_Ky_Theo_Doi_Tuong_Lai'!$AA$2:$AA$1022, '2_Nhat_Ky_Theo_Doi_Tuong_Lai'!$B$2:$B$1022, A30, '2_Nhat_Ky_Theo_Doi_Tuong_Lai'!$AF$2:$AF$1022, "THẮNG")/ABS(SUMIFS('2_Nhat_Ky_Theo_Doi_Tuong_Lai'!$AA$2:$AA$1022, '2_Nhat_Ky_Theo_Doi_Tuong_Lai'!$B$2:$B$1022, A30, '2_Nhat_Ky_Theo_Doi_Tuong_Lai'!$AF$2:$AF$1022, "THUA")), IF(E30&gt;0, 5.0, 0))</f>
        <v/>
      </c>
      <c r="M30">
        <f>IF(D30&gt;0, (H30*I30)+((1-H30)*J30), 0)</f>
        <v/>
      </c>
      <c r="N30">
        <f>IFERROR(AVERAGEIFS('2_Nhat_Ky_Theo_Doi_Tuong_Lai'!$AB$2:$AB$1022, '2_Nhat_Ky_Theo_Doi_Tuong_Lai'!$B$2:$B$1022, A30, '2_Nhat_Ky_Theo_Doi_Tuong_Lai'!$AF$2:$AF$1022,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COUNTIF('2_Nhat_Ky_Theo_Doi_Tuong_Lai'!$B$2:$B$1022, A31)</f>
        <v/>
      </c>
      <c r="D31">
        <f>E31+F31</f>
        <v/>
      </c>
      <c r="E31">
        <f>COUNTIFS('2_Nhat_Ky_Theo_Doi_Tuong_Lai'!$B$2:$B$1022, A31, '2_Nhat_Ky_Theo_Doi_Tuong_Lai'!$AF$2:$AF$1022, "THẮNG")</f>
        <v/>
      </c>
      <c r="F31">
        <f>COUNTIFS('2_Nhat_Ky_Theo_Doi_Tuong_Lai'!$B$2:$B$1022, A31, '2_Nhat_Ky_Theo_Doi_Tuong_Lai'!$AF$2:$AF$1022, "THUA")</f>
        <v/>
      </c>
      <c r="G31">
        <f>IFERROR(COUNTIFS('2_Nhat_Ky_Theo_Doi_Tuong_Lai'!$B$2:$B$1022, A31, '2_Nhat_Ky_Theo_Doi_Tuong_Lai'!$AE$2:$AE$1022, "THẮNG")/COUNTIFS('2_Nhat_Ky_Theo_Doi_Tuong_Lai'!$B$2:$B$1022, A31, '2_Nhat_Ky_Theo_Doi_Tuong_Lai'!$AE$2:$AE$1022, "&lt;&gt;CHỜ T+3"), 0)</f>
        <v/>
      </c>
      <c r="H31">
        <f>IF(D31&gt;0, E31/D31, 0)</f>
        <v/>
      </c>
      <c r="I31">
        <f>IFERROR(AVERAGEIFS('2_Nhat_Ky_Theo_Doi_Tuong_Lai'!$AA$2:$AA$1022, '2_Nhat_Ky_Theo_Doi_Tuong_Lai'!$B$2:$B$1022, A31, '2_Nhat_Ky_Theo_Doi_Tuong_Lai'!$AF$2:$AF$1022, "THẮNG"), 0)</f>
        <v/>
      </c>
      <c r="J31">
        <f>IFERROR(AVERAGEIFS('2_Nhat_Ky_Theo_Doi_Tuong_Lai'!$AA$2:$AA$1022, '2_Nhat_Ky_Theo_Doi_Tuong_Lai'!$B$2:$B$1022, A31, '2_Nhat_Ky_Theo_Doi_Tuong_Lai'!$AF$2:$AF$1022, "THUA"), 0)</f>
        <v/>
      </c>
      <c r="K31">
        <f>IF(AND(F31&gt;0, ABS(J31)&gt;0), I31/ABS(J31), IF(E31&gt;0, 5.0, 0))</f>
        <v/>
      </c>
      <c r="L31">
        <f>IF(ABS(SUMIFS('2_Nhat_Ky_Theo_Doi_Tuong_Lai'!$AA$2:$AA$1022, '2_Nhat_Ky_Theo_Doi_Tuong_Lai'!$B$2:$B$1022, A31, '2_Nhat_Ky_Theo_Doi_Tuong_Lai'!$AF$2:$AF$1022, "THUA"))&gt;0, SUMIFS('2_Nhat_Ky_Theo_Doi_Tuong_Lai'!$AA$2:$AA$1022, '2_Nhat_Ky_Theo_Doi_Tuong_Lai'!$B$2:$B$1022, A31, '2_Nhat_Ky_Theo_Doi_Tuong_Lai'!$AF$2:$AF$1022, "THẮNG")/ABS(SUMIFS('2_Nhat_Ky_Theo_Doi_Tuong_Lai'!$AA$2:$AA$1022, '2_Nhat_Ky_Theo_Doi_Tuong_Lai'!$B$2:$B$1022, A31, '2_Nhat_Ky_Theo_Doi_Tuong_Lai'!$AF$2:$AF$1022, "THUA")), IF(E31&gt;0, 5.0, 0))</f>
        <v/>
      </c>
      <c r="M31">
        <f>IF(D31&gt;0, (H31*I31)+((1-H31)*J31), 0)</f>
        <v/>
      </c>
      <c r="N31">
        <f>IFERROR(AVERAGEIFS('2_Nhat_Ky_Theo_Doi_Tuong_Lai'!$AB$2:$AB$1022, '2_Nhat_Ky_Theo_Doi_Tuong_Lai'!$B$2:$B$1022, A31, '2_Nhat_Ky_Theo_Doi_Tuong_Lai'!$AF$2:$AF$1022,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9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51.3</v>
      </c>
      <c r="O2" t="n">
        <v>1756.56</v>
      </c>
      <c r="P2" t="n">
        <v>4</v>
      </c>
      <c r="Q2" t="n">
        <v>52.3</v>
      </c>
      <c r="R2" t="n">
        <v>47.8</v>
      </c>
      <c r="S2" t="n">
        <v>51.6</v>
      </c>
      <c r="T2" t="inlineStr"/>
      <c r="U2" t="inlineStr"/>
      <c r="V2" t="inlineStr"/>
      <c r="W2" t="inlineStr"/>
      <c r="X2" t="inlineStr">
        <is>
          <t>📈 Đang nắm giữ (T+4)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</v>
      </c>
      <c r="O3" t="n">
        <v>1756.56</v>
      </c>
      <c r="P3" t="n">
        <v>4</v>
      </c>
      <c r="Q3" t="n">
        <v>9.699999999999999</v>
      </c>
      <c r="R3" t="n">
        <v>8.9</v>
      </c>
      <c r="S3" t="n">
        <v>9.300000000000001</v>
      </c>
      <c r="T3" t="inlineStr"/>
      <c r="U3" t="inlineStr"/>
      <c r="V3" t="inlineStr"/>
      <c r="W3" t="inlineStr"/>
      <c r="X3" t="inlineStr">
        <is>
          <t>📈 Đang nắm giữ (T+4)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152.5</v>
      </c>
      <c r="O4" t="n">
        <v>1756.56</v>
      </c>
      <c r="P4" t="n">
        <v>4</v>
      </c>
      <c r="Q4" t="n">
        <v>154.8</v>
      </c>
      <c r="R4" t="n">
        <v>140</v>
      </c>
      <c r="S4" t="n">
        <v>152</v>
      </c>
      <c r="T4" t="inlineStr"/>
      <c r="U4" t="inlineStr"/>
      <c r="V4" t="inlineStr"/>
      <c r="W4" t="inlineStr"/>
      <c r="X4" t="inlineStr">
        <is>
          <t>📈 Đang nắm giữ (T+4)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56.4</v>
      </c>
      <c r="O5" t="n">
        <v>1756.56</v>
      </c>
      <c r="P5" t="n">
        <v>4</v>
      </c>
      <c r="Q5" t="n">
        <v>56.4</v>
      </c>
      <c r="R5" t="n">
        <v>46.5</v>
      </c>
      <c r="S5" t="n">
        <v>49.95</v>
      </c>
      <c r="T5" t="inlineStr"/>
      <c r="U5" t="inlineStr"/>
      <c r="V5" t="inlineStr"/>
      <c r="W5" t="n">
        <v>46.75</v>
      </c>
      <c r="X5" t="inlineStr">
        <is>
          <t>🛑 ĐÃ CẮT LỖ (ATR)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10.95</v>
      </c>
      <c r="O6" t="n">
        <v>1756.56</v>
      </c>
      <c r="P6" t="n">
        <v>4</v>
      </c>
      <c r="Q6" t="n">
        <v>11.25</v>
      </c>
      <c r="R6" t="n">
        <v>10.35</v>
      </c>
      <c r="S6" t="n">
        <v>10.95</v>
      </c>
      <c r="T6" t="inlineStr"/>
      <c r="U6" t="inlineStr"/>
      <c r="V6" t="inlineStr"/>
      <c r="W6" t="inlineStr"/>
      <c r="X6" t="inlineStr">
        <is>
          <t>📈 Đang nắm giữ (T+4)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55.5</v>
      </c>
      <c r="O7" t="n">
        <v>1756.56</v>
      </c>
      <c r="P7" t="n">
        <v>4</v>
      </c>
      <c r="Q7" t="n">
        <v>57.5</v>
      </c>
      <c r="R7" t="n">
        <v>54.7</v>
      </c>
      <c r="S7" t="n">
        <v>56.1</v>
      </c>
      <c r="T7" t="inlineStr"/>
      <c r="U7" t="inlineStr"/>
      <c r="V7" t="inlineStr"/>
      <c r="W7" t="inlineStr"/>
      <c r="X7" t="inlineStr">
        <is>
          <t>📈 Đang nắm giữ (T+4)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10.2</v>
      </c>
      <c r="O8" t="n">
        <v>1756.56</v>
      </c>
      <c r="P8" t="n">
        <v>4</v>
      </c>
      <c r="Q8" t="n">
        <v>10.5</v>
      </c>
      <c r="R8" t="n">
        <v>9.5</v>
      </c>
      <c r="S8" t="n">
        <v>10.1</v>
      </c>
      <c r="T8" t="inlineStr"/>
      <c r="U8" t="inlineStr"/>
      <c r="V8" t="inlineStr"/>
      <c r="W8" t="inlineStr"/>
      <c r="X8" t="inlineStr">
        <is>
          <t>📈 Đang nắm giữ (T+4)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33.85</v>
      </c>
      <c r="O9" t="n">
        <v>1756.56</v>
      </c>
      <c r="P9" t="n">
        <v>4</v>
      </c>
      <c r="Q9" t="n">
        <v>34.4</v>
      </c>
      <c r="R9" t="n">
        <v>32.75</v>
      </c>
      <c r="S9" t="n">
        <v>34.4</v>
      </c>
      <c r="T9" t="inlineStr"/>
      <c r="U9" t="inlineStr"/>
      <c r="V9" t="inlineStr"/>
      <c r="W9" t="inlineStr"/>
      <c r="X9" t="inlineStr">
        <is>
          <t>📈 Đang nắm giữ (T+4)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3.1</v>
      </c>
      <c r="O10" t="n">
        <v>1756.56</v>
      </c>
      <c r="P10" t="n">
        <v>4</v>
      </c>
      <c r="Q10" t="n">
        <v>3.4</v>
      </c>
      <c r="R10" t="n">
        <v>3</v>
      </c>
      <c r="S10" t="n">
        <v>3.3</v>
      </c>
      <c r="T10" t="inlineStr"/>
      <c r="U10" t="inlineStr"/>
      <c r="V10" t="inlineStr"/>
      <c r="W10" t="n">
        <v>3.09</v>
      </c>
      <c r="X10" t="inlineStr">
        <is>
          <t>🛑 ĐÃ CẮT LỖ (ATR)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12.6</v>
      </c>
      <c r="O11" t="n">
        <v>1756.56</v>
      </c>
      <c r="P11" t="n">
        <v>4</v>
      </c>
      <c r="Q11" t="n">
        <v>13</v>
      </c>
      <c r="R11" t="n">
        <v>12.1</v>
      </c>
      <c r="S11" t="n">
        <v>12.9</v>
      </c>
      <c r="T11" t="inlineStr"/>
      <c r="U11" t="inlineStr"/>
      <c r="V11" t="inlineStr"/>
      <c r="W11" t="inlineStr"/>
      <c r="X11" t="inlineStr">
        <is>
          <t>📈 Đang nắm giữ (T+4)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86.09999999999999</v>
      </c>
      <c r="O12" t="n">
        <v>1756.56</v>
      </c>
      <c r="P12" t="n">
        <v>4</v>
      </c>
      <c r="Q12" t="n">
        <v>86.09999999999999</v>
      </c>
      <c r="R12" t="n">
        <v>78</v>
      </c>
      <c r="S12" t="n">
        <v>83.5</v>
      </c>
      <c r="T12" t="inlineStr"/>
      <c r="U12" t="inlineStr"/>
      <c r="V12" t="inlineStr"/>
      <c r="W12" t="inlineStr"/>
      <c r="X12" t="inlineStr">
        <is>
          <t>📈 Đang nắm giữ (T+4)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1756.56</v>
      </c>
      <c r="P13" t="n">
        <v>4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30.3</v>
      </c>
      <c r="O14" t="n">
        <v>1756.56</v>
      </c>
      <c r="P14" t="n">
        <v>4</v>
      </c>
      <c r="Q14" t="n">
        <v>31</v>
      </c>
      <c r="R14" t="n">
        <v>29.7</v>
      </c>
      <c r="S14" t="n">
        <v>30.4</v>
      </c>
      <c r="T14" t="inlineStr"/>
      <c r="U14" t="inlineStr"/>
      <c r="V14" t="inlineStr"/>
      <c r="W14" t="inlineStr"/>
      <c r="X14" t="inlineStr">
        <is>
          <t>📈 Đang nắm giữ (T+4)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31.3</v>
      </c>
      <c r="O15" t="n">
        <v>1756.56</v>
      </c>
      <c r="P15" t="n">
        <v>4</v>
      </c>
      <c r="Q15" t="n">
        <v>31.6</v>
      </c>
      <c r="R15" t="n">
        <v>29.8</v>
      </c>
      <c r="S15" t="n">
        <v>31</v>
      </c>
      <c r="T15" t="inlineStr"/>
      <c r="U15" t="inlineStr"/>
      <c r="V15" t="inlineStr"/>
      <c r="W15" t="inlineStr"/>
      <c r="X15" t="inlineStr">
        <is>
          <t>📈 Đang nắm giữ (T+4)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15.45</v>
      </c>
      <c r="O16" t="n">
        <v>1756.56</v>
      </c>
      <c r="P16" t="n">
        <v>4</v>
      </c>
      <c r="Q16" t="n">
        <v>15.6</v>
      </c>
      <c r="R16" t="n">
        <v>14.75</v>
      </c>
      <c r="S16" t="n">
        <v>15.55</v>
      </c>
      <c r="T16" t="inlineStr"/>
      <c r="U16" t="inlineStr"/>
      <c r="V16" t="inlineStr"/>
      <c r="W16" t="inlineStr"/>
      <c r="X16" t="inlineStr">
        <is>
          <t>📈 Đang nắm giữ (T+4)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38.7</v>
      </c>
      <c r="O17" t="n">
        <v>1756.56</v>
      </c>
      <c r="P17" t="n">
        <v>4</v>
      </c>
      <c r="Q17" t="n">
        <v>39.5</v>
      </c>
      <c r="R17" t="n">
        <v>38.4</v>
      </c>
      <c r="S17" t="n">
        <v>39</v>
      </c>
      <c r="T17" t="inlineStr"/>
      <c r="U17" t="inlineStr"/>
      <c r="V17" t="inlineStr"/>
      <c r="W17" t="inlineStr"/>
      <c r="X17" t="inlineStr">
        <is>
          <t>📈 Đang nắm giữ (T+4)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21.8</v>
      </c>
      <c r="O18" t="n">
        <v>1756.56</v>
      </c>
      <c r="P18" t="n">
        <v>4</v>
      </c>
      <c r="Q18" t="n">
        <v>23.15</v>
      </c>
      <c r="R18" t="n">
        <v>20.95</v>
      </c>
      <c r="S18" t="n">
        <v>21.3</v>
      </c>
      <c r="T18" t="inlineStr"/>
      <c r="U18" t="inlineStr"/>
      <c r="V18" t="inlineStr"/>
      <c r="W18" t="n">
        <v>21.2</v>
      </c>
      <c r="X18" t="inlineStr">
        <is>
          <t>🛑 ĐÃ CẮT LỖ (ATR)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23.7</v>
      </c>
      <c r="O19" t="n">
        <v>1756.56</v>
      </c>
      <c r="P19" t="n">
        <v>4</v>
      </c>
      <c r="Q19" t="n">
        <v>24.45</v>
      </c>
      <c r="R19" t="n">
        <v>22.75</v>
      </c>
      <c r="S19" t="n">
        <v>23</v>
      </c>
      <c r="T19" t="inlineStr"/>
      <c r="U19" t="inlineStr"/>
      <c r="V19" t="inlineStr"/>
      <c r="W19" t="inlineStr"/>
      <c r="X19" t="inlineStr">
        <is>
          <t>📈 Đang nắm giữ (T+4)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15.4</v>
      </c>
      <c r="O20" t="n">
        <v>1756.56</v>
      </c>
      <c r="P20" t="n">
        <v>4</v>
      </c>
      <c r="Q20" t="n">
        <v>16.2</v>
      </c>
      <c r="R20" t="n">
        <v>14.9</v>
      </c>
      <c r="S20" t="n">
        <v>15.3</v>
      </c>
      <c r="T20" t="inlineStr"/>
      <c r="U20" t="inlineStr"/>
      <c r="V20" t="inlineStr"/>
      <c r="W20" t="inlineStr"/>
      <c r="X20" t="inlineStr">
        <is>
          <t>📈 Đang nắm giữ (T+4)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74.5</v>
      </c>
      <c r="O21" t="n">
        <v>1756.56</v>
      </c>
      <c r="P21" t="n">
        <v>4</v>
      </c>
      <c r="Q21" t="n">
        <v>75</v>
      </c>
      <c r="R21" t="n">
        <v>71</v>
      </c>
      <c r="S21" t="n">
        <v>73.7</v>
      </c>
      <c r="T21" t="inlineStr"/>
      <c r="U21" t="inlineStr"/>
      <c r="V21" t="inlineStr"/>
      <c r="W21" t="inlineStr"/>
      <c r="X21" t="inlineStr">
        <is>
          <t>📈 Đang nắm giữ (T+4)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11.8</v>
      </c>
      <c r="O22" t="n">
        <v>1756.56</v>
      </c>
      <c r="P22" t="n">
        <v>4</v>
      </c>
      <c r="Q22" t="n">
        <v>12</v>
      </c>
      <c r="R22" t="n">
        <v>10.35</v>
      </c>
      <c r="S22" t="n">
        <v>11.6</v>
      </c>
      <c r="T22" t="inlineStr"/>
      <c r="U22" t="inlineStr"/>
      <c r="V22" t="inlineStr"/>
      <c r="W22" t="n">
        <v>11.95</v>
      </c>
      <c r="X22" t="inlineStr">
        <is>
          <t>🎯 ĐÃ CHỐT LỜI (ATR)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51.3</v>
      </c>
      <c r="O23" t="n">
        <v>1756.56</v>
      </c>
      <c r="P23" t="n">
        <v>4</v>
      </c>
      <c r="Q23" t="n">
        <v>52.3</v>
      </c>
      <c r="R23" t="n">
        <v>47.8</v>
      </c>
      <c r="S23" t="n">
        <v>51.6</v>
      </c>
      <c r="T23" t="inlineStr"/>
      <c r="U23" t="inlineStr"/>
      <c r="V23" t="inlineStr"/>
      <c r="W23" t="inlineStr"/>
      <c r="X23" t="inlineStr">
        <is>
          <t>📈 Đang nắm giữ (T+4)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30.3</v>
      </c>
      <c r="O24" t="n">
        <v>1756.56</v>
      </c>
      <c r="P24" t="n">
        <v>4</v>
      </c>
      <c r="Q24" t="n">
        <v>31</v>
      </c>
      <c r="R24" t="n">
        <v>29.7</v>
      </c>
      <c r="S24" t="n">
        <v>30.4</v>
      </c>
      <c r="T24" t="inlineStr"/>
      <c r="U24" t="inlineStr"/>
      <c r="V24" t="inlineStr"/>
      <c r="W24" t="inlineStr"/>
      <c r="X24" t="inlineStr">
        <is>
          <t>📈 Đang nắm giữ (T+4)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31.3</v>
      </c>
      <c r="O25" t="n">
        <v>1756.56</v>
      </c>
      <c r="P25" t="n">
        <v>4</v>
      </c>
      <c r="Q25" t="n">
        <v>31.6</v>
      </c>
      <c r="R25" t="n">
        <v>29.8</v>
      </c>
      <c r="S25" t="n">
        <v>31</v>
      </c>
      <c r="T25" t="inlineStr"/>
      <c r="U25" t="inlineStr"/>
      <c r="V25" t="inlineStr"/>
      <c r="W25" t="inlineStr"/>
      <c r="X25" t="inlineStr">
        <is>
          <t>📈 Đang nắm giữ (T+4)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18.85</v>
      </c>
      <c r="O26" t="n">
        <v>1756.56</v>
      </c>
      <c r="P26" t="n">
        <v>4</v>
      </c>
      <c r="Q26" t="n">
        <v>19.4</v>
      </c>
      <c r="R26" t="n">
        <v>18.05</v>
      </c>
      <c r="S26" t="n">
        <v>18.35</v>
      </c>
      <c r="T26" t="inlineStr"/>
      <c r="U26" t="inlineStr"/>
      <c r="V26" t="inlineStr"/>
      <c r="W26" t="inlineStr"/>
      <c r="X26" t="inlineStr">
        <is>
          <t>📈 Đang nắm giữ (T+4)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51.3</v>
      </c>
      <c r="O27" t="n">
        <v>1756.56</v>
      </c>
      <c r="P27" t="n">
        <v>4</v>
      </c>
      <c r="Q27" t="n">
        <v>52.3</v>
      </c>
      <c r="R27" t="n">
        <v>47.8</v>
      </c>
      <c r="S27" t="n">
        <v>51.6</v>
      </c>
      <c r="T27" t="inlineStr"/>
      <c r="U27" t="inlineStr"/>
      <c r="V27" t="inlineStr"/>
      <c r="W27" t="inlineStr"/>
      <c r="X27" t="inlineStr">
        <is>
          <t>📈 Đang nắm giữ (T+4)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13.45</v>
      </c>
      <c r="O28" t="n">
        <v>1756.56</v>
      </c>
      <c r="P28" t="n">
        <v>4</v>
      </c>
      <c r="Q28" t="n">
        <v>14</v>
      </c>
      <c r="R28" t="n">
        <v>13.15</v>
      </c>
      <c r="S28" t="n">
        <v>13.8</v>
      </c>
      <c r="T28" t="inlineStr"/>
      <c r="U28" t="inlineStr"/>
      <c r="V28" t="inlineStr"/>
      <c r="W28" t="inlineStr"/>
      <c r="X28" t="inlineStr">
        <is>
          <t>📈 Đang nắm giữ (T+4)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</v>
      </c>
      <c r="O29" t="n">
        <v>1756.56</v>
      </c>
      <c r="P29" t="n">
        <v>4</v>
      </c>
      <c r="Q29" t="n">
        <v>9.699999999999999</v>
      </c>
      <c r="R29" t="n">
        <v>8.9</v>
      </c>
      <c r="S29" t="n">
        <v>9.300000000000001</v>
      </c>
      <c r="T29" t="inlineStr"/>
      <c r="U29" t="inlineStr"/>
      <c r="V29" t="inlineStr"/>
      <c r="W29" t="inlineStr"/>
      <c r="X29" t="inlineStr">
        <is>
          <t>📈 Đang nắm giữ (T+4)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31.3</v>
      </c>
      <c r="O30" t="n">
        <v>1756.56</v>
      </c>
      <c r="P30" t="n">
        <v>4</v>
      </c>
      <c r="Q30" t="n">
        <v>31.6</v>
      </c>
      <c r="R30" t="n">
        <v>29.8</v>
      </c>
      <c r="S30" t="n">
        <v>31</v>
      </c>
      <c r="T30" t="inlineStr"/>
      <c r="U30" t="inlineStr"/>
      <c r="V30" t="inlineStr"/>
      <c r="W30" t="inlineStr"/>
      <c r="X30" t="inlineStr">
        <is>
          <t>📈 Đang nắm giữ (T+4)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10.6</v>
      </c>
      <c r="O31" t="n">
        <v>1756.56</v>
      </c>
      <c r="P31" t="n">
        <v>4</v>
      </c>
      <c r="Q31" t="n">
        <v>10.6</v>
      </c>
      <c r="R31" t="n">
        <v>10</v>
      </c>
      <c r="S31" t="n">
        <v>10.3</v>
      </c>
      <c r="T31" t="inlineStr"/>
      <c r="U31" t="inlineStr"/>
      <c r="V31" t="inlineStr"/>
      <c r="W31" t="inlineStr"/>
      <c r="X31" t="inlineStr">
        <is>
          <t>📈 Đang nắm giữ (T+4)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26.9</v>
      </c>
      <c r="O32" t="n">
        <v>1756.56</v>
      </c>
      <c r="P32" t="n">
        <v>4</v>
      </c>
      <c r="Q32" t="n">
        <v>27.2</v>
      </c>
      <c r="R32" t="n">
        <v>25.65</v>
      </c>
      <c r="S32" t="n">
        <v>27.05</v>
      </c>
      <c r="T32" t="inlineStr"/>
      <c r="U32" t="inlineStr"/>
      <c r="V32" t="inlineStr"/>
      <c r="W32" t="inlineStr"/>
      <c r="X32" t="inlineStr">
        <is>
          <t>📈 Đang nắm giữ (T+4)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20.85</v>
      </c>
      <c r="O33" t="n">
        <v>1756.56</v>
      </c>
      <c r="P33" t="n">
        <v>4</v>
      </c>
      <c r="Q33" t="n">
        <v>21.5</v>
      </c>
      <c r="R33" t="n">
        <v>20.5</v>
      </c>
      <c r="S33" t="n">
        <v>21.2</v>
      </c>
      <c r="T33" t="inlineStr"/>
      <c r="U33" t="inlineStr"/>
      <c r="V33" t="inlineStr"/>
      <c r="W33" t="inlineStr"/>
      <c r="X33" t="inlineStr">
        <is>
          <t>📈 Đang nắm giữ (T+4)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51.3</v>
      </c>
      <c r="O34" t="n">
        <v>1756.56</v>
      </c>
      <c r="P34" t="n">
        <v>4</v>
      </c>
      <c r="Q34" t="n">
        <v>52.3</v>
      </c>
      <c r="R34" t="n">
        <v>47.8</v>
      </c>
      <c r="S34" t="n">
        <v>51.6</v>
      </c>
      <c r="T34" t="inlineStr"/>
      <c r="U34" t="inlineStr"/>
      <c r="V34" t="inlineStr"/>
      <c r="W34" t="inlineStr"/>
      <c r="X34" t="inlineStr">
        <is>
          <t>📈 Đang nắm giữ (T+4)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54.4</v>
      </c>
      <c r="O35" t="n">
        <v>1756.56</v>
      </c>
      <c r="P35" t="n">
        <v>4</v>
      </c>
      <c r="Q35" t="n">
        <v>57.5</v>
      </c>
      <c r="R35" t="n">
        <v>52.9</v>
      </c>
      <c r="S35" t="n">
        <v>55.1</v>
      </c>
      <c r="T35" t="inlineStr"/>
      <c r="U35" t="inlineStr"/>
      <c r="V35" t="inlineStr"/>
      <c r="W35" t="inlineStr"/>
      <c r="X35" t="inlineStr">
        <is>
          <t>📈 Đang nắm giữ (T+4)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</v>
      </c>
      <c r="O36" t="n">
        <v>1756.56</v>
      </c>
      <c r="P36" t="n">
        <v>4</v>
      </c>
      <c r="Q36" t="n">
        <v>9.699999999999999</v>
      </c>
      <c r="R36" t="n">
        <v>8.9</v>
      </c>
      <c r="S36" t="n">
        <v>9.300000000000001</v>
      </c>
      <c r="T36" t="inlineStr"/>
      <c r="U36" t="inlineStr"/>
      <c r="V36" t="inlineStr"/>
      <c r="W36" t="inlineStr"/>
      <c r="X36" t="inlineStr">
        <is>
          <t>📈 Đang nắm giữ (T+4)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51.3</v>
      </c>
      <c r="O37" t="n">
        <v>1756.56</v>
      </c>
      <c r="P37" t="n">
        <v>4</v>
      </c>
      <c r="Q37" t="n">
        <v>52.3</v>
      </c>
      <c r="R37" t="n">
        <v>47.8</v>
      </c>
      <c r="S37" t="n">
        <v>51.6</v>
      </c>
      <c r="T37" t="inlineStr"/>
      <c r="U37" t="inlineStr"/>
      <c r="V37" t="inlineStr"/>
      <c r="W37" t="inlineStr"/>
      <c r="X37" t="inlineStr">
        <is>
          <t>📈 Đang nắm giữ (T+4)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64.90000000000001</v>
      </c>
      <c r="O38" t="n">
        <v>1756.56</v>
      </c>
      <c r="P38" t="n">
        <v>4</v>
      </c>
      <c r="Q38" t="n">
        <v>66.3</v>
      </c>
      <c r="R38" t="n">
        <v>60</v>
      </c>
      <c r="S38" t="n">
        <v>62.7</v>
      </c>
      <c r="T38" t="inlineStr"/>
      <c r="U38" t="inlineStr"/>
      <c r="V38" t="inlineStr"/>
      <c r="W38" t="n">
        <v>61.24</v>
      </c>
      <c r="X38" t="inlineStr">
        <is>
          <t>🛑 ĐÃ CẮT LỖ (ATR)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31.3</v>
      </c>
      <c r="O39" t="n">
        <v>1756.56</v>
      </c>
      <c r="P39" t="n">
        <v>4</v>
      </c>
      <c r="Q39" t="n">
        <v>31.6</v>
      </c>
      <c r="R39" t="n">
        <v>29.8</v>
      </c>
      <c r="S39" t="n">
        <v>31</v>
      </c>
      <c r="T39" t="inlineStr"/>
      <c r="U39" t="inlineStr"/>
      <c r="V39" t="inlineStr"/>
      <c r="W39" t="inlineStr"/>
      <c r="X39" t="inlineStr">
        <is>
          <t>📈 Đang nắm giữ (T+4)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15.45</v>
      </c>
      <c r="O40" t="n">
        <v>1756.56</v>
      </c>
      <c r="P40" t="n">
        <v>4</v>
      </c>
      <c r="Q40" t="n">
        <v>15.6</v>
      </c>
      <c r="R40" t="n">
        <v>14.75</v>
      </c>
      <c r="S40" t="n">
        <v>15.55</v>
      </c>
      <c r="T40" t="inlineStr"/>
      <c r="U40" t="inlineStr"/>
      <c r="V40" t="inlineStr"/>
      <c r="W40" t="inlineStr"/>
      <c r="X40" t="inlineStr">
        <is>
          <t>📈 Đang nắm giữ (T+4)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17.6</v>
      </c>
      <c r="O41" t="n">
        <v>1756.56</v>
      </c>
      <c r="P41" t="n">
        <v>4</v>
      </c>
      <c r="Q41" t="n">
        <v>17.9</v>
      </c>
      <c r="R41" t="n">
        <v>17.4</v>
      </c>
      <c r="S41" t="n">
        <v>17.7</v>
      </c>
      <c r="T41" t="inlineStr"/>
      <c r="U41" t="inlineStr"/>
      <c r="V41" t="inlineStr"/>
      <c r="W41" t="inlineStr"/>
      <c r="X41" t="inlineStr">
        <is>
          <t>📈 Đang nắm giữ (T+4)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15.2</v>
      </c>
      <c r="O42" t="n">
        <v>1756.56</v>
      </c>
      <c r="P42" t="n">
        <v>4</v>
      </c>
      <c r="Q42" t="n">
        <v>15.8</v>
      </c>
      <c r="R42" t="n">
        <v>14.6</v>
      </c>
      <c r="S42" t="n">
        <v>14.9</v>
      </c>
      <c r="T42" t="inlineStr"/>
      <c r="U42" t="inlineStr"/>
      <c r="V42" t="inlineStr"/>
      <c r="W42" t="inlineStr"/>
      <c r="X42" t="inlineStr">
        <is>
          <t>📈 Đang nắm giữ (T+4)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152.5</v>
      </c>
      <c r="O43" t="n">
        <v>1756.56</v>
      </c>
      <c r="P43" t="n">
        <v>4</v>
      </c>
      <c r="Q43" t="n">
        <v>154.8</v>
      </c>
      <c r="R43" t="n">
        <v>140</v>
      </c>
      <c r="S43" t="n">
        <v>152</v>
      </c>
      <c r="T43" t="inlineStr"/>
      <c r="U43" t="inlineStr"/>
      <c r="V43" t="inlineStr"/>
      <c r="W43" t="inlineStr"/>
      <c r="X43" t="inlineStr">
        <is>
          <t>📈 Đang nắm giữ (T+4)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51.3</v>
      </c>
      <c r="O44" t="n">
        <v>1756.56</v>
      </c>
      <c r="P44" t="n">
        <v>4</v>
      </c>
      <c r="Q44" t="n">
        <v>52.3</v>
      </c>
      <c r="R44" t="n">
        <v>47.8</v>
      </c>
      <c r="S44" t="n">
        <v>51.6</v>
      </c>
      <c r="T44" t="inlineStr"/>
      <c r="U44" t="inlineStr"/>
      <c r="V44" t="inlineStr"/>
      <c r="W44" t="inlineStr"/>
      <c r="X44" t="inlineStr">
        <is>
          <t>📈 Đang nắm giữ (T+4)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20.85</v>
      </c>
      <c r="O45" t="n">
        <v>1756.56</v>
      </c>
      <c r="P45" t="n">
        <v>4</v>
      </c>
      <c r="Q45" t="n">
        <v>21.5</v>
      </c>
      <c r="R45" t="n">
        <v>20.5</v>
      </c>
      <c r="S45" t="n">
        <v>21.2</v>
      </c>
      <c r="T45" t="inlineStr"/>
      <c r="U45" t="inlineStr"/>
      <c r="V45" t="inlineStr"/>
      <c r="W45" t="inlineStr"/>
      <c r="X45" t="inlineStr">
        <is>
          <t>📈 Đang nắm giữ (T+4)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152.5</v>
      </c>
      <c r="O46" t="n">
        <v>1756.56</v>
      </c>
      <c r="P46" t="n">
        <v>4</v>
      </c>
      <c r="Q46" t="n">
        <v>154.8</v>
      </c>
      <c r="R46" t="n">
        <v>140</v>
      </c>
      <c r="S46" t="n">
        <v>152</v>
      </c>
      <c r="T46" t="inlineStr"/>
      <c r="U46" t="inlineStr"/>
      <c r="V46" t="inlineStr"/>
      <c r="W46" t="inlineStr"/>
      <c r="X46" t="inlineStr">
        <is>
          <t>📈 Đang nắm giữ (T+4)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</v>
      </c>
      <c r="O47" t="n">
        <v>1756.56</v>
      </c>
      <c r="P47" t="n">
        <v>4</v>
      </c>
      <c r="Q47" t="n">
        <v>9.699999999999999</v>
      </c>
      <c r="R47" t="n">
        <v>8.9</v>
      </c>
      <c r="S47" t="n">
        <v>9.300000000000001</v>
      </c>
      <c r="T47" t="inlineStr"/>
      <c r="U47" t="inlineStr"/>
      <c r="V47" t="inlineStr"/>
      <c r="W47" t="inlineStr"/>
      <c r="X47" t="inlineStr">
        <is>
          <t>📈 Đang nắm giữ (T+4)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10.25</v>
      </c>
      <c r="O48" t="n">
        <v>1756.56</v>
      </c>
      <c r="P48" t="n">
        <v>4</v>
      </c>
      <c r="Q48" t="n">
        <v>10.5</v>
      </c>
      <c r="R48" t="n">
        <v>9.630000000000001</v>
      </c>
      <c r="S48" t="n">
        <v>10.4</v>
      </c>
      <c r="T48" t="inlineStr"/>
      <c r="U48" t="inlineStr"/>
      <c r="V48" t="inlineStr"/>
      <c r="W48" t="inlineStr"/>
      <c r="X48" t="inlineStr">
        <is>
          <t>📈 Đang nắm giữ (T+4)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51.3</v>
      </c>
      <c r="O49" t="n">
        <v>1756.56</v>
      </c>
      <c r="P49" t="n">
        <v>4</v>
      </c>
      <c r="Q49" t="n">
        <v>52.3</v>
      </c>
      <c r="R49" t="n">
        <v>47.8</v>
      </c>
      <c r="S49" t="n">
        <v>51.6</v>
      </c>
      <c r="T49" t="inlineStr"/>
      <c r="U49" t="inlineStr"/>
      <c r="V49" t="inlineStr"/>
      <c r="W49" t="inlineStr"/>
      <c r="X49" t="inlineStr">
        <is>
          <t>📈 Đang nắm giữ (T+4)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18.85</v>
      </c>
      <c r="O50" t="n">
        <v>1756.56</v>
      </c>
      <c r="P50" t="n">
        <v>4</v>
      </c>
      <c r="Q50" t="n">
        <v>19.4</v>
      </c>
      <c r="R50" t="n">
        <v>18.05</v>
      </c>
      <c r="S50" t="n">
        <v>18.35</v>
      </c>
      <c r="T50" t="inlineStr"/>
      <c r="U50" t="inlineStr"/>
      <c r="V50" t="inlineStr"/>
      <c r="W50" t="inlineStr"/>
      <c r="X50" t="inlineStr">
        <is>
          <t>📈 Đang nắm giữ (T+4)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19.2</v>
      </c>
      <c r="O51" t="n">
        <v>1756.56</v>
      </c>
      <c r="P51" t="n">
        <v>4</v>
      </c>
      <c r="Q51" t="n">
        <v>19.5</v>
      </c>
      <c r="R51" t="n">
        <v>18</v>
      </c>
      <c r="S51" t="n">
        <v>18.9</v>
      </c>
      <c r="T51" t="inlineStr"/>
      <c r="U51" t="inlineStr"/>
      <c r="V51" t="inlineStr"/>
      <c r="W51" t="inlineStr"/>
      <c r="X51" t="inlineStr">
        <is>
          <t>📈 Đang nắm giữ (T+4)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64.90000000000001</v>
      </c>
      <c r="O52" t="n">
        <v>1756.56</v>
      </c>
      <c r="P52" t="n">
        <v>4</v>
      </c>
      <c r="Q52" t="n">
        <v>66.3</v>
      </c>
      <c r="R52" t="n">
        <v>60</v>
      </c>
      <c r="S52" t="n">
        <v>62.7</v>
      </c>
      <c r="T52" t="inlineStr"/>
      <c r="U52" t="inlineStr"/>
      <c r="V52" t="inlineStr"/>
      <c r="W52" t="n">
        <v>61.24</v>
      </c>
      <c r="X52" t="inlineStr">
        <is>
          <t>🛑 ĐÃ CẮT LỖ (ATR)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10.6</v>
      </c>
      <c r="O53" t="n">
        <v>1756.56</v>
      </c>
      <c r="P53" t="n">
        <v>4</v>
      </c>
      <c r="Q53" t="n">
        <v>10.6</v>
      </c>
      <c r="R53" t="n">
        <v>10</v>
      </c>
      <c r="S53" t="n">
        <v>10.3</v>
      </c>
      <c r="T53" t="inlineStr"/>
      <c r="U53" t="inlineStr"/>
      <c r="V53" t="inlineStr"/>
      <c r="W53" t="inlineStr"/>
      <c r="X53" t="inlineStr">
        <is>
          <t>📈 Đang nắm giữ (T+4)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38.7</v>
      </c>
      <c r="O54" t="n">
        <v>1756.56</v>
      </c>
      <c r="P54" t="n">
        <v>4</v>
      </c>
      <c r="Q54" t="n">
        <v>39.5</v>
      </c>
      <c r="R54" t="n">
        <v>38.4</v>
      </c>
      <c r="S54" t="n">
        <v>39</v>
      </c>
      <c r="T54" t="inlineStr"/>
      <c r="U54" t="inlineStr"/>
      <c r="V54" t="inlineStr"/>
      <c r="W54" t="inlineStr"/>
      <c r="X54" t="inlineStr">
        <is>
          <t>📈 Đang nắm giữ (T+4)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31.3</v>
      </c>
      <c r="O55" t="n">
        <v>1756.56</v>
      </c>
      <c r="P55" t="n">
        <v>4</v>
      </c>
      <c r="Q55" t="n">
        <v>31.6</v>
      </c>
      <c r="R55" t="n">
        <v>29.8</v>
      </c>
      <c r="S55" t="n">
        <v>31</v>
      </c>
      <c r="T55" t="inlineStr"/>
      <c r="U55" t="inlineStr"/>
      <c r="V55" t="inlineStr"/>
      <c r="W55" t="inlineStr"/>
      <c r="X55" t="inlineStr">
        <is>
          <t>📈 Đang nắm giữ (T+4)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15.2</v>
      </c>
      <c r="O56" t="n">
        <v>1756.56</v>
      </c>
      <c r="P56" t="n">
        <v>4</v>
      </c>
      <c r="Q56" t="n">
        <v>15.8</v>
      </c>
      <c r="R56" t="n">
        <v>14.6</v>
      </c>
      <c r="S56" t="n">
        <v>14.9</v>
      </c>
      <c r="T56" t="inlineStr"/>
      <c r="U56" t="inlineStr"/>
      <c r="V56" t="inlineStr"/>
      <c r="W56" t="inlineStr"/>
      <c r="X56" t="inlineStr">
        <is>
          <t>📈 Đang nắm giữ (T+4)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51.3</v>
      </c>
      <c r="O57" t="n">
        <v>1756.56</v>
      </c>
      <c r="P57" t="n">
        <v>4</v>
      </c>
      <c r="Q57" t="n">
        <v>52.3</v>
      </c>
      <c r="R57" t="n">
        <v>47.8</v>
      </c>
      <c r="S57" t="n">
        <v>51.6</v>
      </c>
      <c r="T57" t="inlineStr"/>
      <c r="U57" t="inlineStr"/>
      <c r="V57" t="inlineStr"/>
      <c r="W57" t="inlineStr"/>
      <c r="X57" t="inlineStr">
        <is>
          <t>📈 Đang nắm giữ (T+4)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152.5</v>
      </c>
      <c r="O58" t="n">
        <v>1756.56</v>
      </c>
      <c r="P58" t="n">
        <v>4</v>
      </c>
      <c r="Q58" t="n">
        <v>154.8</v>
      </c>
      <c r="R58" t="n">
        <v>140</v>
      </c>
      <c r="S58" t="n">
        <v>152</v>
      </c>
      <c r="T58" t="inlineStr"/>
      <c r="U58" t="inlineStr"/>
      <c r="V58" t="inlineStr"/>
      <c r="W58" t="inlineStr"/>
      <c r="X58" t="inlineStr">
        <is>
          <t>📈 Đang nắm giữ (T+4)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38.45</v>
      </c>
      <c r="O59" t="n">
        <v>1756.56</v>
      </c>
      <c r="P59" t="n">
        <v>4</v>
      </c>
      <c r="Q59" t="n">
        <v>39</v>
      </c>
      <c r="R59" t="n">
        <v>37</v>
      </c>
      <c r="S59" t="n">
        <v>38.8</v>
      </c>
      <c r="T59" t="inlineStr"/>
      <c r="U59" t="inlineStr"/>
      <c r="V59" t="inlineStr"/>
      <c r="W59" t="inlineStr"/>
      <c r="X59" t="inlineStr">
        <is>
          <t>📈 Đang nắm giữ (T+4)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44.3</v>
      </c>
      <c r="O60" t="n">
        <v>1756.56</v>
      </c>
      <c r="P60" t="n">
        <v>4</v>
      </c>
      <c r="Q60" t="n">
        <v>45.45</v>
      </c>
      <c r="R60" t="n">
        <v>42.7</v>
      </c>
      <c r="S60" t="n">
        <v>44.6</v>
      </c>
      <c r="T60" t="inlineStr"/>
      <c r="U60" t="inlineStr"/>
      <c r="V60" t="inlineStr"/>
      <c r="W60" t="inlineStr"/>
      <c r="X60" t="inlineStr">
        <is>
          <t>📈 Đang nắm giữ (T+4)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74.5</v>
      </c>
      <c r="O61" t="n">
        <v>1756.56</v>
      </c>
      <c r="P61" t="n">
        <v>4</v>
      </c>
      <c r="Q61" t="n">
        <v>75</v>
      </c>
      <c r="R61" t="n">
        <v>71</v>
      </c>
      <c r="S61" t="n">
        <v>73.7</v>
      </c>
      <c r="T61" t="inlineStr"/>
      <c r="U61" t="inlineStr"/>
      <c r="V61" t="inlineStr"/>
      <c r="W61" t="inlineStr"/>
      <c r="X61" t="inlineStr">
        <is>
          <t>📈 Đang nắm giữ (T+4)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</v>
      </c>
      <c r="O62" t="n">
        <v>1756.56</v>
      </c>
      <c r="P62" t="n">
        <v>4</v>
      </c>
      <c r="Q62" t="n">
        <v>9.699999999999999</v>
      </c>
      <c r="R62" t="n">
        <v>8.9</v>
      </c>
      <c r="S62" t="n">
        <v>9.300000000000001</v>
      </c>
      <c r="T62" t="inlineStr"/>
      <c r="U62" t="inlineStr"/>
      <c r="V62" t="inlineStr"/>
      <c r="W62" t="inlineStr"/>
      <c r="X62" t="inlineStr">
        <is>
          <t>📈 Đang nắm giữ (T+4)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13.45</v>
      </c>
      <c r="O63" t="n">
        <v>1756.56</v>
      </c>
      <c r="P63" t="n">
        <v>4</v>
      </c>
      <c r="Q63" t="n">
        <v>14</v>
      </c>
      <c r="R63" t="n">
        <v>13.15</v>
      </c>
      <c r="S63" t="n">
        <v>13.8</v>
      </c>
      <c r="T63" t="inlineStr"/>
      <c r="U63" t="inlineStr"/>
      <c r="V63" t="inlineStr"/>
      <c r="W63" t="inlineStr"/>
      <c r="X63" t="inlineStr">
        <is>
          <t>📈 Đang nắm giữ (T+4)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51.3</v>
      </c>
      <c r="O64" t="n">
        <v>1756.56</v>
      </c>
      <c r="P64" t="n">
        <v>4</v>
      </c>
      <c r="Q64" t="n">
        <v>52.3</v>
      </c>
      <c r="R64" t="n">
        <v>47.8</v>
      </c>
      <c r="S64" t="n">
        <v>51.6</v>
      </c>
      <c r="T64" t="inlineStr"/>
      <c r="U64" t="inlineStr"/>
      <c r="V64" t="inlineStr"/>
      <c r="W64" t="inlineStr"/>
      <c r="X64" t="inlineStr">
        <is>
          <t>📈 Đang nắm giữ (T+4)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11.8</v>
      </c>
      <c r="O65" t="n">
        <v>1756.56</v>
      </c>
      <c r="P65" t="n">
        <v>4</v>
      </c>
      <c r="Q65" t="n">
        <v>12</v>
      </c>
      <c r="R65" t="n">
        <v>10.35</v>
      </c>
      <c r="S65" t="n">
        <v>11.6</v>
      </c>
      <c r="T65" t="inlineStr"/>
      <c r="U65" t="inlineStr"/>
      <c r="V65" t="inlineStr"/>
      <c r="W65" t="n">
        <v>11.95</v>
      </c>
      <c r="X65" t="inlineStr">
        <is>
          <t>🎯 ĐÃ CHỐT LỜI (ATR)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31.3</v>
      </c>
      <c r="O66" t="n">
        <v>1756.56</v>
      </c>
      <c r="P66" t="n">
        <v>4</v>
      </c>
      <c r="Q66" t="n">
        <v>31.6</v>
      </c>
      <c r="R66" t="n">
        <v>29.8</v>
      </c>
      <c r="S66" t="n">
        <v>31</v>
      </c>
      <c r="T66" t="inlineStr"/>
      <c r="U66" t="inlineStr"/>
      <c r="V66" t="inlineStr"/>
      <c r="W66" t="inlineStr"/>
      <c r="X66" t="inlineStr">
        <is>
          <t>📈 Đang nắm giữ (T+4)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38.45</v>
      </c>
      <c r="O67" t="n">
        <v>1756.56</v>
      </c>
      <c r="P67" t="n">
        <v>4</v>
      </c>
      <c r="Q67" t="n">
        <v>39</v>
      </c>
      <c r="R67" t="n">
        <v>37</v>
      </c>
      <c r="S67" t="n">
        <v>38.8</v>
      </c>
      <c r="T67" t="inlineStr"/>
      <c r="U67" t="inlineStr"/>
      <c r="V67" t="inlineStr"/>
      <c r="W67" t="inlineStr"/>
      <c r="X67" t="inlineStr">
        <is>
          <t>📈 Đang nắm giữ (T+4)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56.4</v>
      </c>
      <c r="O68" t="n">
        <v>1756.56</v>
      </c>
      <c r="P68" t="n">
        <v>4</v>
      </c>
      <c r="Q68" t="n">
        <v>56.4</v>
      </c>
      <c r="R68" t="n">
        <v>46.5</v>
      </c>
      <c r="S68" t="n">
        <v>49.95</v>
      </c>
      <c r="T68" t="inlineStr"/>
      <c r="U68" t="inlineStr"/>
      <c r="V68" t="inlineStr"/>
      <c r="W68" t="n">
        <v>46.75</v>
      </c>
      <c r="X68" t="inlineStr">
        <is>
          <t>🛑 ĐÃ CẮT LỖ (ATR)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15.2</v>
      </c>
      <c r="O69" t="n">
        <v>1756.56</v>
      </c>
      <c r="P69" t="n">
        <v>4</v>
      </c>
      <c r="Q69" t="n">
        <v>15.8</v>
      </c>
      <c r="R69" t="n">
        <v>14.6</v>
      </c>
      <c r="S69" t="n">
        <v>14.9</v>
      </c>
      <c r="T69" t="inlineStr"/>
      <c r="U69" t="inlineStr"/>
      <c r="V69" t="inlineStr"/>
      <c r="W69" t="inlineStr"/>
      <c r="X69" t="inlineStr">
        <is>
          <t>📈 Đang nắm giữ (T+4)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55.5</v>
      </c>
      <c r="O70" t="n">
        <v>1756.56</v>
      </c>
      <c r="P70" t="n">
        <v>4</v>
      </c>
      <c r="Q70" t="n">
        <v>57.5</v>
      </c>
      <c r="R70" t="n">
        <v>54.7</v>
      </c>
      <c r="S70" t="n">
        <v>56.1</v>
      </c>
      <c r="T70" t="inlineStr"/>
      <c r="U70" t="inlineStr"/>
      <c r="V70" t="inlineStr"/>
      <c r="W70" t="inlineStr"/>
      <c r="X70" t="inlineStr">
        <is>
          <t>📈 Đang nắm giữ (T+4)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47</v>
      </c>
      <c r="O71" t="n">
        <v>1756.56</v>
      </c>
      <c r="P71" t="n">
        <v>4</v>
      </c>
      <c r="Q71" t="n">
        <v>53</v>
      </c>
      <c r="R71" t="n">
        <v>46.7</v>
      </c>
      <c r="S71" t="n">
        <v>49.5</v>
      </c>
      <c r="T71" t="inlineStr"/>
      <c r="U71" t="inlineStr"/>
      <c r="V71" t="inlineStr"/>
      <c r="W71" t="n">
        <v>48.62</v>
      </c>
      <c r="X71" t="inlineStr">
        <is>
          <t>🛑 ĐÃ CẮT LỖ (ATR)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</v>
      </c>
      <c r="O72" t="n">
        <v>1756.56</v>
      </c>
      <c r="P72" t="n">
        <v>4</v>
      </c>
      <c r="Q72" t="n">
        <v>9.699999999999999</v>
      </c>
      <c r="R72" t="n">
        <v>8.9</v>
      </c>
      <c r="S72" t="n">
        <v>9.300000000000001</v>
      </c>
      <c r="T72" t="inlineStr"/>
      <c r="U72" t="inlineStr"/>
      <c r="V72" t="inlineStr"/>
      <c r="W72" t="inlineStr"/>
      <c r="X72" t="inlineStr">
        <is>
          <t>📈 Đang nắm giữ (T+4)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51.6</v>
      </c>
      <c r="O73" t="n">
        <v>1756.56</v>
      </c>
      <c r="P73" t="n">
        <v>4</v>
      </c>
      <c r="Q73" t="n">
        <v>57.4</v>
      </c>
      <c r="R73" t="n">
        <v>50.9</v>
      </c>
      <c r="S73" t="n">
        <v>52</v>
      </c>
      <c r="T73" t="inlineStr"/>
      <c r="U73" t="inlineStr"/>
      <c r="V73" t="inlineStr"/>
      <c r="W73" t="n">
        <v>52.55</v>
      </c>
      <c r="X73" t="inlineStr">
        <is>
          <t>🛑 ĐÃ CẮT LỖ (ATR)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11.8</v>
      </c>
      <c r="O74" t="n">
        <v>1756.56</v>
      </c>
      <c r="P74" t="n">
        <v>4</v>
      </c>
      <c r="Q74" t="n">
        <v>12</v>
      </c>
      <c r="R74" t="n">
        <v>10.35</v>
      </c>
      <c r="S74" t="n">
        <v>11.6</v>
      </c>
      <c r="T74" t="inlineStr"/>
      <c r="U74" t="inlineStr"/>
      <c r="V74" t="inlineStr"/>
      <c r="W74" t="n">
        <v>11.95</v>
      </c>
      <c r="X74" t="inlineStr">
        <is>
          <t>🎯 ĐÃ CHỐT LỜI (ATR)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18.85</v>
      </c>
      <c r="O75" t="n">
        <v>1756.56</v>
      </c>
      <c r="P75" t="n">
        <v>4</v>
      </c>
      <c r="Q75" t="n">
        <v>19.4</v>
      </c>
      <c r="R75" t="n">
        <v>18.05</v>
      </c>
      <c r="S75" t="n">
        <v>18.35</v>
      </c>
      <c r="T75" t="inlineStr"/>
      <c r="U75" t="inlineStr"/>
      <c r="V75" t="inlineStr"/>
      <c r="W75" t="inlineStr"/>
      <c r="X75" t="inlineStr">
        <is>
          <t>📈 Đang nắm giữ (T+4)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51.3</v>
      </c>
      <c r="O76" t="n">
        <v>1756.56</v>
      </c>
      <c r="P76" t="n">
        <v>4</v>
      </c>
      <c r="Q76" t="n">
        <v>52.3</v>
      </c>
      <c r="R76" t="n">
        <v>47.8</v>
      </c>
      <c r="S76" t="n">
        <v>51.6</v>
      </c>
      <c r="T76" t="inlineStr"/>
      <c r="U76" t="inlineStr"/>
      <c r="V76" t="inlineStr"/>
      <c r="W76" t="inlineStr"/>
      <c r="X76" t="inlineStr">
        <is>
          <t>📈 Đang nắm giữ (T+4)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28</v>
      </c>
      <c r="O77" t="n">
        <v>1756.56</v>
      </c>
      <c r="P77" t="n">
        <v>4</v>
      </c>
      <c r="Q77" t="n">
        <v>28.4</v>
      </c>
      <c r="R77" t="n">
        <v>27.5</v>
      </c>
      <c r="S77" t="n">
        <v>28.25</v>
      </c>
      <c r="T77" t="inlineStr"/>
      <c r="U77" t="inlineStr"/>
      <c r="V77" t="inlineStr"/>
      <c r="W77" t="inlineStr"/>
      <c r="X77" t="inlineStr">
        <is>
          <t>📈 Đang nắm giữ (T+4)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152.5</v>
      </c>
      <c r="O78" t="n">
        <v>1756.56</v>
      </c>
      <c r="P78" t="n">
        <v>4</v>
      </c>
      <c r="Q78" t="n">
        <v>154.8</v>
      </c>
      <c r="R78" t="n">
        <v>140</v>
      </c>
      <c r="S78" t="n">
        <v>152</v>
      </c>
      <c r="T78" t="inlineStr"/>
      <c r="U78" t="inlineStr"/>
      <c r="V78" t="inlineStr"/>
      <c r="W78" t="inlineStr"/>
      <c r="X78" t="inlineStr">
        <is>
          <t>📈 Đang nắm giữ (T+4)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19.2</v>
      </c>
      <c r="O79" t="n">
        <v>1756.56</v>
      </c>
      <c r="P79" t="n">
        <v>4</v>
      </c>
      <c r="Q79" t="n">
        <v>19.5</v>
      </c>
      <c r="R79" t="n">
        <v>18</v>
      </c>
      <c r="S79" t="n">
        <v>18.9</v>
      </c>
      <c r="T79" t="inlineStr"/>
      <c r="U79" t="inlineStr"/>
      <c r="V79" t="inlineStr"/>
      <c r="W79" t="inlineStr"/>
      <c r="X79" t="inlineStr">
        <is>
          <t>📈 Đang nắm giữ (T+4)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51.3</v>
      </c>
      <c r="O80" t="n">
        <v>1756.56</v>
      </c>
      <c r="P80" t="n">
        <v>4</v>
      </c>
      <c r="Q80" t="n">
        <v>52.3</v>
      </c>
      <c r="R80" t="n">
        <v>47.8</v>
      </c>
      <c r="S80" t="n">
        <v>51.6</v>
      </c>
      <c r="T80" t="inlineStr"/>
      <c r="U80" t="inlineStr"/>
      <c r="V80" t="inlineStr"/>
      <c r="W80" t="inlineStr"/>
      <c r="X80" t="inlineStr">
        <is>
          <t>📈 Đang nắm giữ (T+4)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46.6</v>
      </c>
      <c r="O81" t="n">
        <v>1756.56</v>
      </c>
      <c r="P81" t="n">
        <v>4</v>
      </c>
      <c r="Q81" t="n">
        <v>46.9</v>
      </c>
      <c r="R81" t="n">
        <v>44.35</v>
      </c>
      <c r="S81" t="n">
        <v>46.35</v>
      </c>
      <c r="T81" t="inlineStr"/>
      <c r="U81" t="inlineStr"/>
      <c r="V81" t="inlineStr"/>
      <c r="W81" t="inlineStr"/>
      <c r="X81" t="inlineStr">
        <is>
          <t>📈 Đang nắm giữ (T+4)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15.4</v>
      </c>
      <c r="O82" t="n">
        <v>1756.56</v>
      </c>
      <c r="P82" t="n">
        <v>4</v>
      </c>
      <c r="Q82" t="n">
        <v>16.2</v>
      </c>
      <c r="R82" t="n">
        <v>14.9</v>
      </c>
      <c r="S82" t="n">
        <v>15.3</v>
      </c>
      <c r="T82" t="inlineStr"/>
      <c r="U82" t="inlineStr"/>
      <c r="V82" t="inlineStr"/>
      <c r="W82" t="inlineStr"/>
      <c r="X82" t="inlineStr">
        <is>
          <t>📈 Đang nắm giữ (T+4)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57.1</v>
      </c>
      <c r="O83" t="n">
        <v>1756.56</v>
      </c>
      <c r="P83" t="n">
        <v>4</v>
      </c>
      <c r="Q83" t="n">
        <v>57.9</v>
      </c>
      <c r="R83" t="n">
        <v>53.5</v>
      </c>
      <c r="S83" t="n">
        <v>55</v>
      </c>
      <c r="T83" t="inlineStr"/>
      <c r="U83" t="inlineStr"/>
      <c r="V83" t="inlineStr"/>
      <c r="W83" t="inlineStr"/>
      <c r="X83" t="inlineStr">
        <is>
          <t>📈 Đang nắm giữ (T+4)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22.15</v>
      </c>
      <c r="O84" t="n">
        <v>1756.56</v>
      </c>
      <c r="P84" t="n">
        <v>4</v>
      </c>
      <c r="Q84" t="n">
        <v>22.85</v>
      </c>
      <c r="R84" t="n">
        <v>21.6</v>
      </c>
      <c r="S84" t="n">
        <v>22.1</v>
      </c>
      <c r="T84" t="inlineStr"/>
      <c r="U84" t="inlineStr"/>
      <c r="V84" t="inlineStr"/>
      <c r="W84" t="n">
        <v>21.74</v>
      </c>
      <c r="X84" t="inlineStr">
        <is>
          <t>🛑 ĐÃ CẮT LỖ (ATR)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14.7</v>
      </c>
      <c r="O85" t="n">
        <v>1756.56</v>
      </c>
      <c r="P85" t="n">
        <v>4</v>
      </c>
      <c r="Q85" t="n">
        <v>14.75</v>
      </c>
      <c r="R85" t="n">
        <v>14.2</v>
      </c>
      <c r="S85" t="n">
        <v>14.65</v>
      </c>
      <c r="T85" t="inlineStr"/>
      <c r="U85" t="inlineStr"/>
      <c r="V85" t="inlineStr"/>
      <c r="W85" t="inlineStr"/>
      <c r="X85" t="inlineStr">
        <is>
          <t>📈 Đang nắm giữ (T+4)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20.85</v>
      </c>
      <c r="O86" t="n">
        <v>1756.56</v>
      </c>
      <c r="P86" t="n">
        <v>4</v>
      </c>
      <c r="Q86" t="n">
        <v>21.5</v>
      </c>
      <c r="R86" t="n">
        <v>20.5</v>
      </c>
      <c r="S86" t="n">
        <v>21.2</v>
      </c>
      <c r="T86" t="inlineStr"/>
      <c r="U86" t="inlineStr"/>
      <c r="V86" t="inlineStr"/>
      <c r="W86" t="inlineStr"/>
      <c r="X86" t="inlineStr">
        <is>
          <t>📈 Đang nắm giữ (T+4)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18.85</v>
      </c>
      <c r="O87" t="n">
        <v>1756.56</v>
      </c>
      <c r="P87" t="n">
        <v>4</v>
      </c>
      <c r="Q87" t="n">
        <v>19.4</v>
      </c>
      <c r="R87" t="n">
        <v>18.05</v>
      </c>
      <c r="S87" t="n">
        <v>18.35</v>
      </c>
      <c r="T87" t="inlineStr"/>
      <c r="U87" t="inlineStr"/>
      <c r="V87" t="inlineStr"/>
      <c r="W87" t="inlineStr"/>
      <c r="X87" t="inlineStr">
        <is>
          <t>📈 Đang nắm giữ (T+4)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36.65</v>
      </c>
      <c r="O88" t="n">
        <v>1756.56</v>
      </c>
      <c r="P88" t="n">
        <v>4</v>
      </c>
      <c r="Q88" t="n">
        <v>37</v>
      </c>
      <c r="R88" t="n">
        <v>36.6</v>
      </c>
      <c r="S88" t="n">
        <v>36.65</v>
      </c>
      <c r="T88" t="inlineStr"/>
      <c r="U88" t="inlineStr"/>
      <c r="V88" t="inlineStr"/>
      <c r="W88" t="inlineStr"/>
      <c r="X88" t="inlineStr">
        <is>
          <t>📈 Đang nắm giữ (T+4)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19.2</v>
      </c>
      <c r="O89" t="n">
        <v>1756.56</v>
      </c>
      <c r="P89" t="n">
        <v>4</v>
      </c>
      <c r="Q89" t="n">
        <v>19.5</v>
      </c>
      <c r="R89" t="n">
        <v>18</v>
      </c>
      <c r="S89" t="n">
        <v>18.9</v>
      </c>
      <c r="T89" t="inlineStr"/>
      <c r="U89" t="inlineStr"/>
      <c r="V89" t="inlineStr"/>
      <c r="W89" t="inlineStr"/>
      <c r="X89" t="inlineStr">
        <is>
          <t>📈 Đang nắm giữ (T+4)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15.45</v>
      </c>
      <c r="O90" t="n">
        <v>1756.56</v>
      </c>
      <c r="P90" t="n">
        <v>4</v>
      </c>
      <c r="Q90" t="n">
        <v>15.6</v>
      </c>
      <c r="R90" t="n">
        <v>14.75</v>
      </c>
      <c r="S90" t="n">
        <v>15.55</v>
      </c>
      <c r="T90" t="inlineStr"/>
      <c r="U90" t="inlineStr"/>
      <c r="V90" t="inlineStr"/>
      <c r="W90" t="inlineStr"/>
      <c r="X90" t="inlineStr">
        <is>
          <t>📈 Đang nắm giữ (T+4)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51.6</v>
      </c>
      <c r="O91" t="n">
        <v>1756.56</v>
      </c>
      <c r="P91" t="n">
        <v>4</v>
      </c>
      <c r="Q91" t="n">
        <v>57.4</v>
      </c>
      <c r="R91" t="n">
        <v>50.9</v>
      </c>
      <c r="S91" t="n">
        <v>52</v>
      </c>
      <c r="T91" t="inlineStr"/>
      <c r="U91" t="inlineStr"/>
      <c r="V91" t="inlineStr"/>
      <c r="W91" t="n">
        <v>52.55</v>
      </c>
      <c r="X91" t="inlineStr">
        <is>
          <t>🛑 ĐÃ CẮT LỖ (ATR)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10.6</v>
      </c>
      <c r="O92" t="n">
        <v>1756.56</v>
      </c>
      <c r="P92" t="n">
        <v>4</v>
      </c>
      <c r="Q92" t="n">
        <v>10.6</v>
      </c>
      <c r="R92" t="n">
        <v>10</v>
      </c>
      <c r="S92" t="n">
        <v>10.3</v>
      </c>
      <c r="T92" t="inlineStr"/>
      <c r="U92" t="inlineStr"/>
      <c r="V92" t="inlineStr"/>
      <c r="W92" t="inlineStr"/>
      <c r="X92" t="inlineStr">
        <is>
          <t>📈 Đang nắm giữ (T+4)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20.85</v>
      </c>
      <c r="O93" t="n">
        <v>1756.56</v>
      </c>
      <c r="P93" t="n">
        <v>4</v>
      </c>
      <c r="Q93" t="n">
        <v>21.5</v>
      </c>
      <c r="R93" t="n">
        <v>20.5</v>
      </c>
      <c r="S93" t="n">
        <v>21.2</v>
      </c>
      <c r="T93" t="inlineStr"/>
      <c r="U93" t="inlineStr"/>
      <c r="V93" t="inlineStr"/>
      <c r="W93" t="inlineStr"/>
      <c r="X93" t="inlineStr">
        <is>
          <t>📈 Đang nắm giữ (T+4)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28</v>
      </c>
      <c r="O94" t="n">
        <v>1756.56</v>
      </c>
      <c r="P94" t="n">
        <v>4</v>
      </c>
      <c r="Q94" t="n">
        <v>28.4</v>
      </c>
      <c r="R94" t="n">
        <v>27.5</v>
      </c>
      <c r="S94" t="n">
        <v>28.25</v>
      </c>
      <c r="T94" t="inlineStr"/>
      <c r="U94" t="inlineStr"/>
      <c r="V94" t="inlineStr"/>
      <c r="W94" t="inlineStr"/>
      <c r="X94" t="inlineStr">
        <is>
          <t>📈 Đang nắm giữ (T+4)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26.9</v>
      </c>
      <c r="O95" t="n">
        <v>1756.56</v>
      </c>
      <c r="P95" t="n">
        <v>4</v>
      </c>
      <c r="Q95" t="n">
        <v>27.2</v>
      </c>
      <c r="R95" t="n">
        <v>25.65</v>
      </c>
      <c r="S95" t="n">
        <v>27.05</v>
      </c>
      <c r="T95" t="inlineStr"/>
      <c r="U95" t="inlineStr"/>
      <c r="V95" t="inlineStr"/>
      <c r="W95" t="inlineStr"/>
      <c r="X95" t="inlineStr">
        <is>
          <t>📈 Đang nắm giữ (T+4)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47</v>
      </c>
      <c r="O96" t="n">
        <v>1756.56</v>
      </c>
      <c r="P96" t="n">
        <v>4</v>
      </c>
      <c r="Q96" t="n">
        <v>53</v>
      </c>
      <c r="R96" t="n">
        <v>46.7</v>
      </c>
      <c r="S96" t="n">
        <v>49.5</v>
      </c>
      <c r="T96" t="inlineStr"/>
      <c r="U96" t="inlineStr"/>
      <c r="V96" t="inlineStr"/>
      <c r="W96" t="n">
        <v>48.62</v>
      </c>
      <c r="X96" t="inlineStr">
        <is>
          <t>🛑 ĐÃ CẮT LỖ (ATR)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10.6</v>
      </c>
      <c r="O97" t="n">
        <v>1756.56</v>
      </c>
      <c r="P97" t="n">
        <v>4</v>
      </c>
      <c r="Q97" t="n">
        <v>10.6</v>
      </c>
      <c r="R97" t="n">
        <v>10</v>
      </c>
      <c r="S97" t="n">
        <v>10.3</v>
      </c>
      <c r="T97" t="inlineStr"/>
      <c r="U97" t="inlineStr"/>
      <c r="V97" t="inlineStr"/>
      <c r="W97" t="inlineStr"/>
      <c r="X97" t="inlineStr">
        <is>
          <t>📈 Đang nắm giữ (T+4)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31.3</v>
      </c>
      <c r="O98" t="n">
        <v>1756.56</v>
      </c>
      <c r="P98" t="n">
        <v>4</v>
      </c>
      <c r="Q98" t="n">
        <v>31.6</v>
      </c>
      <c r="R98" t="n">
        <v>29.8</v>
      </c>
      <c r="S98" t="n">
        <v>31</v>
      </c>
      <c r="T98" t="inlineStr"/>
      <c r="U98" t="inlineStr"/>
      <c r="V98" t="inlineStr"/>
      <c r="W98" t="inlineStr"/>
      <c r="X98" t="inlineStr">
        <is>
          <t>📈 Đang nắm giữ (T+4)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44.3</v>
      </c>
      <c r="O99" t="n">
        <v>1756.56</v>
      </c>
      <c r="P99" t="n">
        <v>4</v>
      </c>
      <c r="Q99" t="n">
        <v>45.45</v>
      </c>
      <c r="R99" t="n">
        <v>42.7</v>
      </c>
      <c r="S99" t="n">
        <v>44.6</v>
      </c>
      <c r="T99" t="inlineStr"/>
      <c r="U99" t="inlineStr"/>
      <c r="V99" t="inlineStr"/>
      <c r="W99" t="inlineStr"/>
      <c r="X99" t="inlineStr">
        <is>
          <t>📈 Đang nắm giữ (T+4)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55.5</v>
      </c>
      <c r="O100" t="n">
        <v>1756.56</v>
      </c>
      <c r="P100" t="n">
        <v>4</v>
      </c>
      <c r="Q100" t="n">
        <v>57.5</v>
      </c>
      <c r="R100" t="n">
        <v>54.7</v>
      </c>
      <c r="S100" t="n">
        <v>56.1</v>
      </c>
      <c r="T100" t="inlineStr"/>
      <c r="U100" t="inlineStr"/>
      <c r="V100" t="inlineStr"/>
      <c r="W100" t="inlineStr"/>
      <c r="X100" t="inlineStr">
        <is>
          <t>📈 Đang nắm giữ (T+4)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51.3</v>
      </c>
      <c r="O101" t="n">
        <v>1756.56</v>
      </c>
      <c r="P101" t="n">
        <v>4</v>
      </c>
      <c r="Q101" t="n">
        <v>52.3</v>
      </c>
      <c r="R101" t="n">
        <v>47.8</v>
      </c>
      <c r="S101" t="n">
        <v>51.6</v>
      </c>
      <c r="T101" t="inlineStr"/>
      <c r="U101" t="inlineStr"/>
      <c r="V101" t="inlineStr"/>
      <c r="W101" t="inlineStr"/>
      <c r="X101" t="inlineStr">
        <is>
          <t>📈 Đang nắm giữ (T+4)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</v>
      </c>
      <c r="O102" t="n">
        <v>1756.56</v>
      </c>
      <c r="P102" t="n">
        <v>4</v>
      </c>
      <c r="Q102" t="n">
        <v>9.699999999999999</v>
      </c>
      <c r="R102" t="n">
        <v>8.9</v>
      </c>
      <c r="S102" t="n">
        <v>9.300000000000001</v>
      </c>
      <c r="T102" t="inlineStr"/>
      <c r="U102" t="inlineStr"/>
      <c r="V102" t="inlineStr"/>
      <c r="W102" t="inlineStr"/>
      <c r="X102" t="inlineStr">
        <is>
          <t>📈 Đang nắm giữ (T+4)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31.3</v>
      </c>
      <c r="O103" t="n">
        <v>1756.56</v>
      </c>
      <c r="P103" t="n">
        <v>4</v>
      </c>
      <c r="Q103" t="n">
        <v>31.6</v>
      </c>
      <c r="R103" t="n">
        <v>29.8</v>
      </c>
      <c r="S103" t="n">
        <v>31</v>
      </c>
      <c r="T103" t="inlineStr"/>
      <c r="U103" t="inlineStr"/>
      <c r="V103" t="inlineStr"/>
      <c r="W103" t="inlineStr"/>
      <c r="X103" t="inlineStr">
        <is>
          <t>📈 Đang nắm giữ (T+4)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38.7</v>
      </c>
      <c r="O104" t="n">
        <v>1756.56</v>
      </c>
      <c r="P104" t="n">
        <v>4</v>
      </c>
      <c r="Q104" t="n">
        <v>39.5</v>
      </c>
      <c r="R104" t="n">
        <v>38.4</v>
      </c>
      <c r="S104" t="n">
        <v>39</v>
      </c>
      <c r="T104" t="inlineStr"/>
      <c r="U104" t="inlineStr"/>
      <c r="V104" t="inlineStr"/>
      <c r="W104" t="inlineStr"/>
      <c r="X104" t="inlineStr">
        <is>
          <t>📈 Đang nắm giữ (T+4)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10.6</v>
      </c>
      <c r="O105" t="n">
        <v>1756.56</v>
      </c>
      <c r="P105" t="n">
        <v>4</v>
      </c>
      <c r="Q105" t="n">
        <v>10.6</v>
      </c>
      <c r="R105" t="n">
        <v>10</v>
      </c>
      <c r="S105" t="n">
        <v>10.3</v>
      </c>
      <c r="T105" t="inlineStr"/>
      <c r="U105" t="inlineStr"/>
      <c r="V105" t="inlineStr"/>
      <c r="W105" t="inlineStr"/>
      <c r="X105" t="inlineStr">
        <is>
          <t>📈 Đang nắm giữ (T+4)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14.05</v>
      </c>
      <c r="O106" t="n">
        <v>1756.56</v>
      </c>
      <c r="P106" t="n">
        <v>4</v>
      </c>
      <c r="Q106" t="n">
        <v>14.15</v>
      </c>
      <c r="R106" t="n">
        <v>13.6</v>
      </c>
      <c r="S106" t="n">
        <v>14.1</v>
      </c>
      <c r="T106" t="inlineStr"/>
      <c r="U106" t="inlineStr"/>
      <c r="V106" t="inlineStr"/>
      <c r="W106" t="inlineStr"/>
      <c r="X106" t="inlineStr">
        <is>
          <t>📈 Đang nắm giữ (T+4)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22.15</v>
      </c>
      <c r="O107" t="n">
        <v>1756.56</v>
      </c>
      <c r="P107" t="n">
        <v>4</v>
      </c>
      <c r="Q107" t="n">
        <v>22.85</v>
      </c>
      <c r="R107" t="n">
        <v>21.6</v>
      </c>
      <c r="S107" t="n">
        <v>22.1</v>
      </c>
      <c r="T107" t="inlineStr"/>
      <c r="U107" t="inlineStr"/>
      <c r="V107" t="inlineStr"/>
      <c r="W107" t="n">
        <v>21.74</v>
      </c>
      <c r="X107" t="inlineStr">
        <is>
          <t>🛑 ĐÃ CẮT LỖ (ATR)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33.85</v>
      </c>
      <c r="O108" t="n">
        <v>1756.56</v>
      </c>
      <c r="P108" t="n">
        <v>4</v>
      </c>
      <c r="Q108" t="n">
        <v>34.4</v>
      </c>
      <c r="R108" t="n">
        <v>32.75</v>
      </c>
      <c r="S108" t="n">
        <v>34.4</v>
      </c>
      <c r="T108" t="inlineStr"/>
      <c r="U108" t="inlineStr"/>
      <c r="V108" t="inlineStr"/>
      <c r="W108" t="inlineStr"/>
      <c r="X108" t="inlineStr">
        <is>
          <t>📈 Đang nắm giữ (T+4)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22.15</v>
      </c>
      <c r="O109" t="n">
        <v>1756.56</v>
      </c>
      <c r="P109" t="n">
        <v>4</v>
      </c>
      <c r="Q109" t="n">
        <v>22.85</v>
      </c>
      <c r="R109" t="n">
        <v>21.6</v>
      </c>
      <c r="S109" t="n">
        <v>22.1</v>
      </c>
      <c r="T109" t="inlineStr"/>
      <c r="U109" t="inlineStr"/>
      <c r="V109" t="inlineStr"/>
      <c r="W109" t="n">
        <v>21.74</v>
      </c>
      <c r="X109" t="inlineStr">
        <is>
          <t>🛑 ĐÃ CẮT LỖ (ATR)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23.75</v>
      </c>
      <c r="O110" t="n">
        <v>1756.56</v>
      </c>
      <c r="P110" t="n">
        <v>4</v>
      </c>
      <c r="Q110" t="n">
        <v>24.8</v>
      </c>
      <c r="R110" t="n">
        <v>23.15</v>
      </c>
      <c r="S110" t="n">
        <v>24</v>
      </c>
      <c r="T110" t="inlineStr"/>
      <c r="U110" t="inlineStr"/>
      <c r="V110" t="inlineStr"/>
      <c r="W110" t="inlineStr"/>
      <c r="X110" t="inlineStr">
        <is>
          <t>📈 Đang nắm giữ (T+4)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23.75</v>
      </c>
      <c r="O111" t="n">
        <v>1756.56</v>
      </c>
      <c r="P111" t="n">
        <v>4</v>
      </c>
      <c r="Q111" t="n">
        <v>24.8</v>
      </c>
      <c r="R111" t="n">
        <v>23.15</v>
      </c>
      <c r="S111" t="n">
        <v>24</v>
      </c>
      <c r="T111" t="inlineStr"/>
      <c r="U111" t="inlineStr"/>
      <c r="V111" t="inlineStr"/>
      <c r="W111" t="inlineStr"/>
      <c r="X111" t="inlineStr">
        <is>
          <t>📈 Đang nắm giữ (T+4)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30.35</v>
      </c>
      <c r="O112" t="n">
        <v>1756.56</v>
      </c>
      <c r="P112" t="n">
        <v>4</v>
      </c>
      <c r="Q112" t="n">
        <v>30.8</v>
      </c>
      <c r="R112" t="n">
        <v>29.85</v>
      </c>
      <c r="S112" t="n">
        <v>30.5</v>
      </c>
      <c r="T112" t="inlineStr"/>
      <c r="U112" t="inlineStr"/>
      <c r="V112" t="inlineStr"/>
      <c r="W112" t="inlineStr"/>
      <c r="X112" t="inlineStr">
        <is>
          <t>📈 Đang nắm giữ (T+4)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14.05</v>
      </c>
      <c r="O113" t="n">
        <v>1756.56</v>
      </c>
      <c r="P113" t="n">
        <v>4</v>
      </c>
      <c r="Q113" t="n">
        <v>14.15</v>
      </c>
      <c r="R113" t="n">
        <v>13.6</v>
      </c>
      <c r="S113" t="n">
        <v>14.1</v>
      </c>
      <c r="T113" t="inlineStr"/>
      <c r="U113" t="inlineStr"/>
      <c r="V113" t="inlineStr"/>
      <c r="W113" t="inlineStr"/>
      <c r="X113" t="inlineStr">
        <is>
          <t>📈 Đang nắm giữ (T+4)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152.5</v>
      </c>
      <c r="O114" t="n">
        <v>1756.56</v>
      </c>
      <c r="P114" t="n">
        <v>4</v>
      </c>
      <c r="Q114" t="n">
        <v>154.8</v>
      </c>
      <c r="R114" t="n">
        <v>140</v>
      </c>
      <c r="S114" t="n">
        <v>152</v>
      </c>
      <c r="T114" t="inlineStr"/>
      <c r="U114" t="inlineStr"/>
      <c r="V114" t="inlineStr"/>
      <c r="W114" t="inlineStr"/>
      <c r="X114" t="inlineStr">
        <is>
          <t>📈 Đang nắm giữ (T+4)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31.3</v>
      </c>
      <c r="O115" t="n">
        <v>1756.56</v>
      </c>
      <c r="P115" t="n">
        <v>4</v>
      </c>
      <c r="Q115" t="n">
        <v>31.6</v>
      </c>
      <c r="R115" t="n">
        <v>29.8</v>
      </c>
      <c r="S115" t="n">
        <v>31</v>
      </c>
      <c r="T115" t="inlineStr"/>
      <c r="U115" t="inlineStr"/>
      <c r="V115" t="inlineStr"/>
      <c r="W115" t="inlineStr"/>
      <c r="X115" t="inlineStr">
        <is>
          <t>📈 Đang nắm giữ (T+4)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55.9</v>
      </c>
      <c r="O116" t="n">
        <v>1756.56</v>
      </c>
      <c r="P116" t="n">
        <v>3</v>
      </c>
      <c r="Q116" t="n">
        <v>56.9</v>
      </c>
      <c r="R116" t="n">
        <v>54.8</v>
      </c>
      <c r="S116" t="n">
        <v>55.1</v>
      </c>
      <c r="T116" t="inlineStr"/>
      <c r="U116" t="inlineStr"/>
      <c r="V116" t="inlineStr"/>
      <c r="W116" t="inlineStr"/>
      <c r="X116" t="inlineStr">
        <is>
          <t>📈 Đang nắm giữ (T+3)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66</v>
      </c>
      <c r="O117" t="n">
        <v>1756.56</v>
      </c>
      <c r="P117" t="n">
        <v>3</v>
      </c>
      <c r="Q117" t="n">
        <v>67.8</v>
      </c>
      <c r="R117" t="n">
        <v>63.3</v>
      </c>
      <c r="S117" t="n">
        <v>65.5</v>
      </c>
      <c r="T117" t="inlineStr"/>
      <c r="U117" t="inlineStr"/>
      <c r="V117" t="inlineStr"/>
      <c r="W117" t="inlineStr"/>
      <c r="X117" t="inlineStr">
        <is>
          <t>📈 Đang nắm giữ (T+3)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18.1</v>
      </c>
      <c r="O118" t="n">
        <v>1756.56</v>
      </c>
      <c r="P118" t="n">
        <v>3</v>
      </c>
      <c r="Q118" t="n">
        <v>18.3</v>
      </c>
      <c r="R118" t="n">
        <v>17.1</v>
      </c>
      <c r="S118" t="n">
        <v>17.8</v>
      </c>
      <c r="T118" t="inlineStr"/>
      <c r="U118" t="inlineStr"/>
      <c r="V118" t="inlineStr"/>
      <c r="W118" t="inlineStr"/>
      <c r="X118" t="inlineStr">
        <is>
          <t>📈 Đang nắm giữ (T+3)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83.90000000000001</v>
      </c>
      <c r="O119" t="n">
        <v>1756.56</v>
      </c>
      <c r="P119" t="n">
        <v>3</v>
      </c>
      <c r="Q119" t="n">
        <v>89.7</v>
      </c>
      <c r="R119" t="n">
        <v>82.3</v>
      </c>
      <c r="S119" t="n">
        <v>84.3</v>
      </c>
      <c r="T119" t="inlineStr"/>
      <c r="U119" t="inlineStr"/>
      <c r="V119" t="inlineStr"/>
      <c r="W119" t="n">
        <v>82.69</v>
      </c>
      <c r="X119" t="inlineStr">
        <is>
          <t>🛑 ĐÃ CẮT LỖ (ATR)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24.25</v>
      </c>
      <c r="O120" t="n">
        <v>1756.56</v>
      </c>
      <c r="P120" t="n">
        <v>3</v>
      </c>
      <c r="Q120" t="n">
        <v>24.5</v>
      </c>
      <c r="R120" t="n">
        <v>23.55</v>
      </c>
      <c r="S120" t="n">
        <v>24.35</v>
      </c>
      <c r="T120" t="inlineStr"/>
      <c r="U120" t="inlineStr"/>
      <c r="V120" t="inlineStr"/>
      <c r="W120" t="inlineStr"/>
      <c r="X120" t="inlineStr">
        <is>
          <t>📈 Đang nắm giữ (T+3)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44.3</v>
      </c>
      <c r="O121" t="n">
        <v>1756.56</v>
      </c>
      <c r="P121" t="n">
        <v>3</v>
      </c>
      <c r="Q121" t="n">
        <v>45.45</v>
      </c>
      <c r="R121" t="n">
        <v>42.7</v>
      </c>
      <c r="S121" t="n">
        <v>44.2</v>
      </c>
      <c r="T121" t="inlineStr"/>
      <c r="U121" t="inlineStr"/>
      <c r="V121" t="inlineStr"/>
      <c r="W121" t="inlineStr"/>
      <c r="X121" t="inlineStr">
        <is>
          <t>📈 Đang nắm giữ (T+3)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57.1</v>
      </c>
      <c r="O122" t="n">
        <v>1756.56</v>
      </c>
      <c r="P122" t="n">
        <v>3</v>
      </c>
      <c r="Q122" t="n">
        <v>57.9</v>
      </c>
      <c r="R122" t="n">
        <v>53.7</v>
      </c>
      <c r="S122" t="n">
        <v>57.5</v>
      </c>
      <c r="T122" t="inlineStr"/>
      <c r="U122" t="inlineStr"/>
      <c r="V122" t="inlineStr"/>
      <c r="W122" t="inlineStr"/>
      <c r="X122" t="inlineStr">
        <is>
          <t>📈 Đang nắm giữ (T+3)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10.2</v>
      </c>
      <c r="O123" t="n">
        <v>1756.56</v>
      </c>
      <c r="P123" t="n">
        <v>3</v>
      </c>
      <c r="Q123" t="n">
        <v>10.5</v>
      </c>
      <c r="R123" t="n">
        <v>9.6</v>
      </c>
      <c r="S123" t="n">
        <v>10</v>
      </c>
      <c r="T123" t="inlineStr"/>
      <c r="U123" t="inlineStr"/>
      <c r="V123" t="inlineStr"/>
      <c r="W123" t="inlineStr"/>
      <c r="X123" t="inlineStr">
        <is>
          <t>📈 Đang nắm giữ (T+3)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10.95</v>
      </c>
      <c r="O124" t="n">
        <v>1756.56</v>
      </c>
      <c r="P124" t="n">
        <v>3</v>
      </c>
      <c r="Q124" t="n">
        <v>11.25</v>
      </c>
      <c r="R124" t="n">
        <v>10.35</v>
      </c>
      <c r="S124" t="n">
        <v>10.95</v>
      </c>
      <c r="T124" t="inlineStr"/>
      <c r="U124" t="inlineStr"/>
      <c r="V124" t="inlineStr"/>
      <c r="W124" t="inlineStr"/>
      <c r="X124" t="inlineStr">
        <is>
          <t>📈 Đang nắm giữ (T+3)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33.85</v>
      </c>
      <c r="O125" t="n">
        <v>1756.56</v>
      </c>
      <c r="P125" t="n">
        <v>3</v>
      </c>
      <c r="Q125" t="n">
        <v>34.4</v>
      </c>
      <c r="R125" t="n">
        <v>33.05</v>
      </c>
      <c r="S125" t="n">
        <v>34.15</v>
      </c>
      <c r="T125" t="inlineStr"/>
      <c r="U125" t="inlineStr"/>
      <c r="V125" t="inlineStr"/>
      <c r="W125" t="inlineStr"/>
      <c r="X125" t="inlineStr">
        <is>
          <t>📈 Đang nắm giữ (T+3)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3.1</v>
      </c>
      <c r="O126" t="n">
        <v>1756.56</v>
      </c>
      <c r="P126" t="n">
        <v>3</v>
      </c>
      <c r="Q126" t="n">
        <v>3.4</v>
      </c>
      <c r="R126" t="n">
        <v>3</v>
      </c>
      <c r="S126" t="n">
        <v>3.1</v>
      </c>
      <c r="T126" t="inlineStr"/>
      <c r="U126" t="inlineStr"/>
      <c r="V126" t="inlineStr"/>
      <c r="W126" t="inlineStr"/>
      <c r="X126" t="inlineStr">
        <is>
          <t>📈 Đang nắm giữ (T+3)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19.35</v>
      </c>
      <c r="O127" t="n">
        <v>1756.56</v>
      </c>
      <c r="P127" t="n">
        <v>3</v>
      </c>
      <c r="Q127" t="n">
        <v>19.65</v>
      </c>
      <c r="R127" t="n">
        <v>18.5</v>
      </c>
      <c r="S127" t="n">
        <v>19.5</v>
      </c>
      <c r="T127" t="inlineStr"/>
      <c r="U127" t="inlineStr"/>
      <c r="V127" t="inlineStr"/>
      <c r="W127" t="inlineStr"/>
      <c r="X127" t="inlineStr">
        <is>
          <t>📈 Đang nắm giữ (T+3)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21.9</v>
      </c>
      <c r="O128" t="n">
        <v>1756.56</v>
      </c>
      <c r="P128" t="n">
        <v>3</v>
      </c>
      <c r="Q128" t="n">
        <v>21.9</v>
      </c>
      <c r="R128" t="n">
        <v>21.2</v>
      </c>
      <c r="S128" t="n">
        <v>21.85</v>
      </c>
      <c r="T128" t="inlineStr"/>
      <c r="U128" t="inlineStr"/>
      <c r="V128" t="inlineStr"/>
      <c r="W128" t="inlineStr"/>
      <c r="X128" t="inlineStr">
        <is>
          <t>📈 Đang nắm giữ (T+3)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1756.56</v>
      </c>
      <c r="P129" t="n">
        <v>3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30.3</v>
      </c>
      <c r="O130" t="n">
        <v>1756.56</v>
      </c>
      <c r="P130" t="n">
        <v>3</v>
      </c>
      <c r="Q130" t="n">
        <v>30.7</v>
      </c>
      <c r="R130" t="n">
        <v>29.9</v>
      </c>
      <c r="S130" t="n">
        <v>30.3</v>
      </c>
      <c r="T130" t="inlineStr"/>
      <c r="U130" t="inlineStr"/>
      <c r="V130" t="inlineStr"/>
      <c r="W130" t="inlineStr"/>
      <c r="X130" t="inlineStr">
        <is>
          <t>📈 Đang nắm giữ (T+3)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15.45</v>
      </c>
      <c r="O131" t="n">
        <v>1756.56</v>
      </c>
      <c r="P131" t="n">
        <v>3</v>
      </c>
      <c r="Q131" t="n">
        <v>15.6</v>
      </c>
      <c r="R131" t="n">
        <v>14.75</v>
      </c>
      <c r="S131" t="n">
        <v>15.4</v>
      </c>
      <c r="T131" t="inlineStr"/>
      <c r="U131" t="inlineStr"/>
      <c r="V131" t="inlineStr"/>
      <c r="W131" t="inlineStr"/>
      <c r="X131" t="inlineStr">
        <is>
          <t>📈 Đang nắm giữ (T+3)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55.5</v>
      </c>
      <c r="O132" t="n">
        <v>1756.56</v>
      </c>
      <c r="P132" t="n">
        <v>3</v>
      </c>
      <c r="Q132" t="n">
        <v>57.5</v>
      </c>
      <c r="R132" t="n">
        <v>55.5</v>
      </c>
      <c r="S132" t="n">
        <v>55.9</v>
      </c>
      <c r="T132" t="inlineStr"/>
      <c r="U132" t="inlineStr"/>
      <c r="V132" t="inlineStr"/>
      <c r="W132" t="inlineStr"/>
      <c r="X132" t="inlineStr">
        <is>
          <t>📈 Đang nắm giữ (T+3)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57.1</v>
      </c>
      <c r="O133" t="n">
        <v>1756.56</v>
      </c>
      <c r="P133" t="n">
        <v>3</v>
      </c>
      <c r="Q133" t="n">
        <v>57.9</v>
      </c>
      <c r="R133" t="n">
        <v>53.7</v>
      </c>
      <c r="S133" t="n">
        <v>57.5</v>
      </c>
      <c r="T133" t="inlineStr"/>
      <c r="U133" t="inlineStr"/>
      <c r="V133" t="inlineStr"/>
      <c r="W133" t="inlineStr"/>
      <c r="X133" t="inlineStr">
        <is>
          <t>📈 Đang nắm giữ (T+3)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15.4</v>
      </c>
      <c r="O134" t="n">
        <v>1756.56</v>
      </c>
      <c r="P134" t="n">
        <v>3</v>
      </c>
      <c r="Q134" t="n">
        <v>16.2</v>
      </c>
      <c r="R134" t="n">
        <v>14.9</v>
      </c>
      <c r="S134" t="n">
        <v>15.3</v>
      </c>
      <c r="T134" t="inlineStr"/>
      <c r="U134" t="inlineStr"/>
      <c r="V134" t="inlineStr"/>
      <c r="W134" t="n">
        <v>15.05</v>
      </c>
      <c r="X134" t="inlineStr">
        <is>
          <t>🛑 ĐÃ CẮT LỖ (ATR)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18.7</v>
      </c>
      <c r="O135" t="n">
        <v>1756.56</v>
      </c>
      <c r="P135" t="n">
        <v>3</v>
      </c>
      <c r="Q135" t="n">
        <v>19.5</v>
      </c>
      <c r="R135" t="n">
        <v>16.9</v>
      </c>
      <c r="S135" t="n">
        <v>18.9</v>
      </c>
      <c r="T135" t="inlineStr"/>
      <c r="U135" t="inlineStr"/>
      <c r="V135" t="inlineStr"/>
      <c r="W135" t="inlineStr"/>
      <c r="X135" t="inlineStr">
        <is>
          <t>📈 Đang nắm giữ (T+3)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24.25</v>
      </c>
      <c r="O136" t="n">
        <v>1756.56</v>
      </c>
      <c r="P136" t="n">
        <v>3</v>
      </c>
      <c r="Q136" t="n">
        <v>24.5</v>
      </c>
      <c r="R136" t="n">
        <v>23.55</v>
      </c>
      <c r="S136" t="n">
        <v>24.35</v>
      </c>
      <c r="T136" t="inlineStr"/>
      <c r="U136" t="inlineStr"/>
      <c r="V136" t="inlineStr"/>
      <c r="W136" t="inlineStr"/>
      <c r="X136" t="inlineStr">
        <is>
          <t>📈 Đang nắm giữ (T+3)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66</v>
      </c>
      <c r="O137" t="n">
        <v>1756.56</v>
      </c>
      <c r="P137" t="n">
        <v>3</v>
      </c>
      <c r="Q137" t="n">
        <v>67.8</v>
      </c>
      <c r="R137" t="n">
        <v>63.3</v>
      </c>
      <c r="S137" t="n">
        <v>65.5</v>
      </c>
      <c r="T137" t="inlineStr"/>
      <c r="U137" t="inlineStr"/>
      <c r="V137" t="inlineStr"/>
      <c r="W137" t="inlineStr"/>
      <c r="X137" t="inlineStr">
        <is>
          <t>📈 Đang nắm giữ (T+3)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11.8</v>
      </c>
      <c r="O138" t="n">
        <v>1756.56</v>
      </c>
      <c r="P138" t="n">
        <v>3</v>
      </c>
      <c r="Q138" t="n">
        <v>12</v>
      </c>
      <c r="R138" t="n">
        <v>10.6</v>
      </c>
      <c r="S138" t="n">
        <v>12</v>
      </c>
      <c r="T138" t="inlineStr"/>
      <c r="U138" t="inlineStr"/>
      <c r="V138" t="inlineStr"/>
      <c r="W138" t="inlineStr"/>
      <c r="X138" t="inlineStr">
        <is>
          <t>📈 Đang nắm giữ (T+3)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55.5</v>
      </c>
      <c r="O139" t="n">
        <v>1756.56</v>
      </c>
      <c r="P139" t="n">
        <v>3</v>
      </c>
      <c r="Q139" t="n">
        <v>57.5</v>
      </c>
      <c r="R139" t="n">
        <v>55.5</v>
      </c>
      <c r="S139" t="n">
        <v>55.9</v>
      </c>
      <c r="T139" t="inlineStr"/>
      <c r="U139" t="inlineStr"/>
      <c r="V139" t="inlineStr"/>
      <c r="W139" t="inlineStr"/>
      <c r="X139" t="inlineStr">
        <is>
          <t>📈 Đang nắm giữ (T+3)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14.5</v>
      </c>
      <c r="O140" t="n">
        <v>1756.56</v>
      </c>
      <c r="P140" t="n">
        <v>3</v>
      </c>
      <c r="Q140" t="n">
        <v>15</v>
      </c>
      <c r="R140" t="n">
        <v>14.4</v>
      </c>
      <c r="S140" t="n">
        <v>14.5</v>
      </c>
      <c r="T140" t="inlineStr"/>
      <c r="U140" t="inlineStr"/>
      <c r="V140" t="inlineStr"/>
      <c r="W140" t="inlineStr"/>
      <c r="X140" t="inlineStr">
        <is>
          <t>📈 Đang nắm giữ (T+3)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55.9</v>
      </c>
      <c r="O141" t="n">
        <v>1756.56</v>
      </c>
      <c r="P141" t="n">
        <v>3</v>
      </c>
      <c r="Q141" t="n">
        <v>56.9</v>
      </c>
      <c r="R141" t="n">
        <v>54.8</v>
      </c>
      <c r="S141" t="n">
        <v>55.1</v>
      </c>
      <c r="T141" t="inlineStr"/>
      <c r="U141" t="inlineStr"/>
      <c r="V141" t="inlineStr"/>
      <c r="W141" t="inlineStr"/>
      <c r="X141" t="inlineStr">
        <is>
          <t>📈 Đang nắm giữ (T+3)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66</v>
      </c>
      <c r="O142" t="n">
        <v>1756.56</v>
      </c>
      <c r="P142" t="n">
        <v>3</v>
      </c>
      <c r="Q142" t="n">
        <v>67.8</v>
      </c>
      <c r="R142" t="n">
        <v>63.3</v>
      </c>
      <c r="S142" t="n">
        <v>65.5</v>
      </c>
      <c r="T142" t="inlineStr"/>
      <c r="U142" t="inlineStr"/>
      <c r="V142" t="inlineStr"/>
      <c r="W142" t="inlineStr"/>
      <c r="X142" t="inlineStr">
        <is>
          <t>📈 Đang nắm giữ (T+3)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18.1</v>
      </c>
      <c r="O143" t="n">
        <v>1756.56</v>
      </c>
      <c r="P143" t="n">
        <v>3</v>
      </c>
      <c r="Q143" t="n">
        <v>18.3</v>
      </c>
      <c r="R143" t="n">
        <v>17.1</v>
      </c>
      <c r="S143" t="n">
        <v>17.8</v>
      </c>
      <c r="T143" t="inlineStr"/>
      <c r="U143" t="inlineStr"/>
      <c r="V143" t="inlineStr"/>
      <c r="W143" t="inlineStr"/>
      <c r="X143" t="inlineStr">
        <is>
          <t>📈 Đang nắm giữ (T+3)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15.3</v>
      </c>
      <c r="O144" t="n">
        <v>1756.56</v>
      </c>
      <c r="P144" t="n">
        <v>3</v>
      </c>
      <c r="Q144" t="n">
        <v>15.9</v>
      </c>
      <c r="R144" t="n">
        <v>14.85</v>
      </c>
      <c r="S144" t="n">
        <v>15.3</v>
      </c>
      <c r="T144" t="inlineStr"/>
      <c r="U144" t="inlineStr"/>
      <c r="V144" t="inlineStr"/>
      <c r="W144" t="inlineStr"/>
      <c r="X144" t="inlineStr">
        <is>
          <t>📈 Đang nắm giữ (T+3)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66</v>
      </c>
      <c r="O145" t="n">
        <v>1756.56</v>
      </c>
      <c r="P145" t="n">
        <v>3</v>
      </c>
      <c r="Q145" t="n">
        <v>67.8</v>
      </c>
      <c r="R145" t="n">
        <v>63.3</v>
      </c>
      <c r="S145" t="n">
        <v>65.5</v>
      </c>
      <c r="T145" t="inlineStr"/>
      <c r="U145" t="inlineStr"/>
      <c r="V145" t="inlineStr"/>
      <c r="W145" t="inlineStr"/>
      <c r="X145" t="inlineStr">
        <is>
          <t>📈 Đang nắm giữ (T+3)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36.65</v>
      </c>
      <c r="O146" t="n">
        <v>1756.56</v>
      </c>
      <c r="P146" t="n">
        <v>3</v>
      </c>
      <c r="Q146" t="n">
        <v>37</v>
      </c>
      <c r="R146" t="n">
        <v>36.6</v>
      </c>
      <c r="S146" t="n">
        <v>36.6</v>
      </c>
      <c r="T146" t="inlineStr"/>
      <c r="U146" t="inlineStr"/>
      <c r="V146" t="inlineStr"/>
      <c r="W146" t="inlineStr"/>
      <c r="X146" t="inlineStr">
        <is>
          <t>📈 Đang nắm giữ (T+3)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</v>
      </c>
      <c r="O147" t="n">
        <v>1756.56</v>
      </c>
      <c r="P147" t="n">
        <v>3</v>
      </c>
      <c r="Q147" t="n">
        <v>16.5</v>
      </c>
      <c r="R147" t="n">
        <v>15.65</v>
      </c>
      <c r="S147" t="n">
        <v>16.05</v>
      </c>
      <c r="T147" t="inlineStr"/>
      <c r="U147" t="inlineStr"/>
      <c r="V147" t="inlineStr"/>
      <c r="W147" t="inlineStr"/>
      <c r="X147" t="inlineStr">
        <is>
          <t>📈 Đang nắm giữ (T+3)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55.5</v>
      </c>
      <c r="O148" t="n">
        <v>1756.56</v>
      </c>
      <c r="P148" t="n">
        <v>3</v>
      </c>
      <c r="Q148" t="n">
        <v>57.5</v>
      </c>
      <c r="R148" t="n">
        <v>55.5</v>
      </c>
      <c r="S148" t="n">
        <v>55.9</v>
      </c>
      <c r="T148" t="inlineStr"/>
      <c r="U148" t="inlineStr"/>
      <c r="V148" t="inlineStr"/>
      <c r="W148" t="inlineStr"/>
      <c r="X148" t="inlineStr">
        <is>
          <t>📈 Đang nắm giữ (T+3)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54.4</v>
      </c>
      <c r="O149" t="n">
        <v>1756.56</v>
      </c>
      <c r="P149" t="n">
        <v>3</v>
      </c>
      <c r="Q149" t="n">
        <v>55.8</v>
      </c>
      <c r="R149" t="n">
        <v>52.9</v>
      </c>
      <c r="S149" t="n">
        <v>54.4</v>
      </c>
      <c r="T149" t="inlineStr"/>
      <c r="U149" t="inlineStr"/>
      <c r="V149" t="inlineStr"/>
      <c r="W149" t="inlineStr"/>
      <c r="X149" t="inlineStr">
        <is>
          <t>📈 Đang nắm giữ (T+3)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24.25</v>
      </c>
      <c r="O150" t="n">
        <v>1756.56</v>
      </c>
      <c r="P150" t="n">
        <v>3</v>
      </c>
      <c r="Q150" t="n">
        <v>24.5</v>
      </c>
      <c r="R150" t="n">
        <v>23.55</v>
      </c>
      <c r="S150" t="n">
        <v>24.35</v>
      </c>
      <c r="T150" t="inlineStr"/>
      <c r="U150" t="inlineStr"/>
      <c r="V150" t="inlineStr"/>
      <c r="W150" t="inlineStr"/>
      <c r="X150" t="inlineStr">
        <is>
          <t>📈 Đang nắm giữ (T+3)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47.45</v>
      </c>
      <c r="O151" t="n">
        <v>1756.56</v>
      </c>
      <c r="P151" t="n">
        <v>3</v>
      </c>
      <c r="Q151" t="n">
        <v>48.3</v>
      </c>
      <c r="R151" t="n">
        <v>46.9</v>
      </c>
      <c r="S151" t="n">
        <v>47.7</v>
      </c>
      <c r="T151" t="inlineStr"/>
      <c r="U151" t="inlineStr"/>
      <c r="V151" t="inlineStr"/>
      <c r="W151" t="inlineStr"/>
      <c r="X151" t="inlineStr">
        <is>
          <t>📈 Đang nắm giữ (T+3)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7.69</v>
      </c>
      <c r="O152" t="n">
        <v>1756.56</v>
      </c>
      <c r="P152" t="n">
        <v>3</v>
      </c>
      <c r="Q152" t="n">
        <v>8.029999999999999</v>
      </c>
      <c r="R152" t="n">
        <v>7.2</v>
      </c>
      <c r="S152" t="n">
        <v>7.55</v>
      </c>
      <c r="T152" t="inlineStr"/>
      <c r="U152" t="inlineStr"/>
      <c r="V152" t="inlineStr"/>
      <c r="W152" t="inlineStr"/>
      <c r="X152" t="inlineStr">
        <is>
          <t>📈 Đang nắm giữ (T+3)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12.3</v>
      </c>
      <c r="O153" t="n">
        <v>1756.56</v>
      </c>
      <c r="P153" t="n">
        <v>3</v>
      </c>
      <c r="Q153" t="n">
        <v>12.5</v>
      </c>
      <c r="R153" t="n">
        <v>11.7</v>
      </c>
      <c r="S153" t="n">
        <v>12.4</v>
      </c>
      <c r="T153" t="inlineStr"/>
      <c r="U153" t="inlineStr"/>
      <c r="V153" t="inlineStr"/>
      <c r="W153" t="inlineStr"/>
      <c r="X153" t="inlineStr">
        <is>
          <t>📈 Đang nắm giữ (T+3)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83.90000000000001</v>
      </c>
      <c r="O154" t="n">
        <v>1756.56</v>
      </c>
      <c r="P154" t="n">
        <v>3</v>
      </c>
      <c r="Q154" t="n">
        <v>89.7</v>
      </c>
      <c r="R154" t="n">
        <v>82.3</v>
      </c>
      <c r="S154" t="n">
        <v>84.3</v>
      </c>
      <c r="T154" t="inlineStr"/>
      <c r="U154" t="inlineStr"/>
      <c r="V154" t="inlineStr"/>
      <c r="W154" t="n">
        <v>82.69</v>
      </c>
      <c r="X154" t="inlineStr">
        <is>
          <t>🛑 ĐÃ CẮT LỖ (ATR)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55.9</v>
      </c>
      <c r="O155" t="n">
        <v>1756.56</v>
      </c>
      <c r="P155" t="n">
        <v>3</v>
      </c>
      <c r="Q155" t="n">
        <v>56.9</v>
      </c>
      <c r="R155" t="n">
        <v>54.8</v>
      </c>
      <c r="S155" t="n">
        <v>55.1</v>
      </c>
      <c r="T155" t="inlineStr"/>
      <c r="U155" t="inlineStr"/>
      <c r="V155" t="inlineStr"/>
      <c r="W155" t="inlineStr"/>
      <c r="X155" t="inlineStr">
        <is>
          <t>📈 Đang nắm giữ (T+3)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64.90000000000001</v>
      </c>
      <c r="O156" t="n">
        <v>1756.56</v>
      </c>
      <c r="P156" t="n">
        <v>3</v>
      </c>
      <c r="Q156" t="n">
        <v>66.3</v>
      </c>
      <c r="R156" t="n">
        <v>60</v>
      </c>
      <c r="S156" t="n">
        <v>63</v>
      </c>
      <c r="T156" t="inlineStr"/>
      <c r="U156" t="inlineStr"/>
      <c r="V156" t="inlineStr"/>
      <c r="W156" t="n">
        <v>60.78</v>
      </c>
      <c r="X156" t="inlineStr">
        <is>
          <t>🛑 ĐÃ CẮT LỖ (ATR)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15.45</v>
      </c>
      <c r="O157" t="n">
        <v>1756.56</v>
      </c>
      <c r="P157" t="n">
        <v>3</v>
      </c>
      <c r="Q157" t="n">
        <v>15.6</v>
      </c>
      <c r="R157" t="n">
        <v>14.75</v>
      </c>
      <c r="S157" t="n">
        <v>15.4</v>
      </c>
      <c r="T157" t="inlineStr"/>
      <c r="U157" t="inlineStr"/>
      <c r="V157" t="inlineStr"/>
      <c r="W157" t="inlineStr"/>
      <c r="X157" t="inlineStr">
        <is>
          <t>📈 Đang nắm giữ (T+3)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57.1</v>
      </c>
      <c r="O158" t="n">
        <v>1756.56</v>
      </c>
      <c r="P158" t="n">
        <v>3</v>
      </c>
      <c r="Q158" t="n">
        <v>57.9</v>
      </c>
      <c r="R158" t="n">
        <v>53.7</v>
      </c>
      <c r="S158" t="n">
        <v>57.5</v>
      </c>
      <c r="T158" t="inlineStr"/>
      <c r="U158" t="inlineStr"/>
      <c r="V158" t="inlineStr"/>
      <c r="W158" t="inlineStr"/>
      <c r="X158" t="inlineStr">
        <is>
          <t>📈 Đang nắm giữ (T+3)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55.5</v>
      </c>
      <c r="O159" t="n">
        <v>1756.56</v>
      </c>
      <c r="P159" t="n">
        <v>3</v>
      </c>
      <c r="Q159" t="n">
        <v>57.5</v>
      </c>
      <c r="R159" t="n">
        <v>55.5</v>
      </c>
      <c r="S159" t="n">
        <v>55.9</v>
      </c>
      <c r="T159" t="inlineStr"/>
      <c r="U159" t="inlineStr"/>
      <c r="V159" t="inlineStr"/>
      <c r="W159" t="inlineStr"/>
      <c r="X159" t="inlineStr">
        <is>
          <t>📈 Đang nắm giữ (T+3)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15.4</v>
      </c>
      <c r="O160" t="n">
        <v>1756.56</v>
      </c>
      <c r="P160" t="n">
        <v>3</v>
      </c>
      <c r="Q160" t="n">
        <v>16.2</v>
      </c>
      <c r="R160" t="n">
        <v>14.9</v>
      </c>
      <c r="S160" t="n">
        <v>15.3</v>
      </c>
      <c r="T160" t="inlineStr"/>
      <c r="U160" t="inlineStr"/>
      <c r="V160" t="inlineStr"/>
      <c r="W160" t="n">
        <v>15.05</v>
      </c>
      <c r="X160" t="inlineStr">
        <is>
          <t>🛑 ĐÃ CẮT LỖ (ATR)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1756.56</v>
      </c>
      <c r="P161" t="n">
        <v>3</v>
      </c>
      <c r="Q161" t="n">
        <v>2.1</v>
      </c>
      <c r="R161" t="n">
        <v>2</v>
      </c>
      <c r="S161" t="n">
        <v>2.1</v>
      </c>
      <c r="T161" t="inlineStr"/>
      <c r="U161" t="inlineStr"/>
      <c r="V161" t="inlineStr"/>
      <c r="W161" t="inlineStr"/>
      <c r="X161" t="inlineStr">
        <is>
          <t>📈 Đang nắm giữ (T+3)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18.1</v>
      </c>
      <c r="O162" t="n">
        <v>1756.56</v>
      </c>
      <c r="P162" t="n">
        <v>3</v>
      </c>
      <c r="Q162" t="n">
        <v>18.3</v>
      </c>
      <c r="R162" t="n">
        <v>17.1</v>
      </c>
      <c r="S162" t="n">
        <v>17.8</v>
      </c>
      <c r="T162" t="inlineStr"/>
      <c r="U162" t="inlineStr"/>
      <c r="V162" t="inlineStr"/>
      <c r="W162" t="inlineStr"/>
      <c r="X162" t="inlineStr">
        <is>
          <t>📈 Đang nắm giữ (T+3)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24.25</v>
      </c>
      <c r="O163" t="n">
        <v>1756.56</v>
      </c>
      <c r="P163" t="n">
        <v>3</v>
      </c>
      <c r="Q163" t="n">
        <v>24.5</v>
      </c>
      <c r="R163" t="n">
        <v>23.55</v>
      </c>
      <c r="S163" t="n">
        <v>24.35</v>
      </c>
      <c r="T163" t="inlineStr"/>
      <c r="U163" t="inlineStr"/>
      <c r="V163" t="inlineStr"/>
      <c r="W163" t="inlineStr"/>
      <c r="X163" t="inlineStr">
        <is>
          <t>📈 Đang nắm giữ (T+3)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15.3</v>
      </c>
      <c r="O164" t="n">
        <v>1756.56</v>
      </c>
      <c r="P164" t="n">
        <v>3</v>
      </c>
      <c r="Q164" t="n">
        <v>15.9</v>
      </c>
      <c r="R164" t="n">
        <v>14.85</v>
      </c>
      <c r="S164" t="n">
        <v>15.3</v>
      </c>
      <c r="T164" t="inlineStr"/>
      <c r="U164" t="inlineStr"/>
      <c r="V164" t="inlineStr"/>
      <c r="W164" t="inlineStr"/>
      <c r="X164" t="inlineStr">
        <is>
          <t>📈 Đang nắm giữ (T+3)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19.2</v>
      </c>
      <c r="O165" t="n">
        <v>1756.56</v>
      </c>
      <c r="P165" t="n">
        <v>3</v>
      </c>
      <c r="Q165" t="n">
        <v>19.5</v>
      </c>
      <c r="R165" t="n">
        <v>18.4</v>
      </c>
      <c r="S165" t="n">
        <v>19.2</v>
      </c>
      <c r="T165" t="inlineStr"/>
      <c r="U165" t="inlineStr"/>
      <c r="V165" t="inlineStr"/>
      <c r="W165" t="inlineStr"/>
      <c r="X165" t="inlineStr">
        <is>
          <t>📈 Đang nắm giữ (T+3)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55.9</v>
      </c>
      <c r="O166" t="n">
        <v>1756.56</v>
      </c>
      <c r="P166" t="n">
        <v>3</v>
      </c>
      <c r="Q166" t="n">
        <v>56.9</v>
      </c>
      <c r="R166" t="n">
        <v>54.8</v>
      </c>
      <c r="S166" t="n">
        <v>55.1</v>
      </c>
      <c r="T166" t="inlineStr"/>
      <c r="U166" t="inlineStr"/>
      <c r="V166" t="inlineStr"/>
      <c r="W166" t="inlineStr"/>
      <c r="X166" t="inlineStr">
        <is>
          <t>📈 Đang nắm giữ (T+3)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18.1</v>
      </c>
      <c r="O167" t="n">
        <v>1756.56</v>
      </c>
      <c r="P167" t="n">
        <v>3</v>
      </c>
      <c r="Q167" t="n">
        <v>18.3</v>
      </c>
      <c r="R167" t="n">
        <v>17.1</v>
      </c>
      <c r="S167" t="n">
        <v>17.8</v>
      </c>
      <c r="T167" t="inlineStr"/>
      <c r="U167" t="inlineStr"/>
      <c r="V167" t="inlineStr"/>
      <c r="W167" t="inlineStr"/>
      <c r="X167" t="inlineStr">
        <is>
          <t>📈 Đang nắm giữ (T+3)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24.25</v>
      </c>
      <c r="O168" t="n">
        <v>1756.56</v>
      </c>
      <c r="P168" t="n">
        <v>3</v>
      </c>
      <c r="Q168" t="n">
        <v>24.5</v>
      </c>
      <c r="R168" t="n">
        <v>23.55</v>
      </c>
      <c r="S168" t="n">
        <v>24.35</v>
      </c>
      <c r="T168" t="inlineStr"/>
      <c r="U168" t="inlineStr"/>
      <c r="V168" t="inlineStr"/>
      <c r="W168" t="inlineStr"/>
      <c r="X168" t="inlineStr">
        <is>
          <t>📈 Đang nắm giữ (T+3)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15.3</v>
      </c>
      <c r="O169" t="n">
        <v>1756.56</v>
      </c>
      <c r="P169" t="n">
        <v>3</v>
      </c>
      <c r="Q169" t="n">
        <v>15.9</v>
      </c>
      <c r="R169" t="n">
        <v>14.85</v>
      </c>
      <c r="S169" t="n">
        <v>15.3</v>
      </c>
      <c r="T169" t="inlineStr"/>
      <c r="U169" t="inlineStr"/>
      <c r="V169" t="inlineStr"/>
      <c r="W169" t="inlineStr"/>
      <c r="X169" t="inlineStr">
        <is>
          <t>📈 Đang nắm giữ (T+3)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18.85</v>
      </c>
      <c r="O170" t="n">
        <v>1756.56</v>
      </c>
      <c r="P170" t="n">
        <v>3</v>
      </c>
      <c r="Q170" t="n">
        <v>19.4</v>
      </c>
      <c r="R170" t="n">
        <v>18.05</v>
      </c>
      <c r="S170" t="n">
        <v>18.9</v>
      </c>
      <c r="T170" t="inlineStr"/>
      <c r="U170" t="inlineStr"/>
      <c r="V170" t="inlineStr"/>
      <c r="W170" t="n">
        <v>18.09</v>
      </c>
      <c r="X170" t="inlineStr">
        <is>
          <t>🛑 ĐÃ CẮT LỖ (ATR)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55.9</v>
      </c>
      <c r="O171" t="n">
        <v>1756.56</v>
      </c>
      <c r="P171" t="n">
        <v>3</v>
      </c>
      <c r="Q171" t="n">
        <v>56.9</v>
      </c>
      <c r="R171" t="n">
        <v>54.8</v>
      </c>
      <c r="S171" t="n">
        <v>55.1</v>
      </c>
      <c r="T171" t="inlineStr"/>
      <c r="U171" t="inlineStr"/>
      <c r="V171" t="inlineStr"/>
      <c r="W171" t="inlineStr"/>
      <c r="X171" t="inlineStr">
        <is>
          <t>📈 Đang nắm giữ (T+3)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66</v>
      </c>
      <c r="O172" t="n">
        <v>1756.56</v>
      </c>
      <c r="P172" t="n">
        <v>3</v>
      </c>
      <c r="Q172" t="n">
        <v>67.8</v>
      </c>
      <c r="R172" t="n">
        <v>63.3</v>
      </c>
      <c r="S172" t="n">
        <v>65.5</v>
      </c>
      <c r="T172" t="inlineStr"/>
      <c r="U172" t="inlineStr"/>
      <c r="V172" t="inlineStr"/>
      <c r="W172" t="inlineStr"/>
      <c r="X172" t="inlineStr">
        <is>
          <t>📈 Đang nắm giữ (T+3)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24.25</v>
      </c>
      <c r="O173" t="n">
        <v>1756.56</v>
      </c>
      <c r="P173" t="n">
        <v>3</v>
      </c>
      <c r="Q173" t="n">
        <v>24.5</v>
      </c>
      <c r="R173" t="n">
        <v>23.55</v>
      </c>
      <c r="S173" t="n">
        <v>24.35</v>
      </c>
      <c r="T173" t="inlineStr"/>
      <c r="U173" t="inlineStr"/>
      <c r="V173" t="inlineStr"/>
      <c r="W173" t="inlineStr"/>
      <c r="X173" t="inlineStr">
        <is>
          <t>📈 Đang nắm giữ (T+3)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18.1</v>
      </c>
      <c r="O174" t="n">
        <v>1756.56</v>
      </c>
      <c r="P174" t="n">
        <v>3</v>
      </c>
      <c r="Q174" t="n">
        <v>18.3</v>
      </c>
      <c r="R174" t="n">
        <v>17.1</v>
      </c>
      <c r="S174" t="n">
        <v>17.8</v>
      </c>
      <c r="T174" t="inlineStr"/>
      <c r="U174" t="inlineStr"/>
      <c r="V174" t="inlineStr"/>
      <c r="W174" t="inlineStr"/>
      <c r="X174" t="inlineStr">
        <is>
          <t>📈 Đang nắm giữ (T+3)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13.45</v>
      </c>
      <c r="O175" t="n">
        <v>1756.56</v>
      </c>
      <c r="P175" t="n">
        <v>3</v>
      </c>
      <c r="Q175" t="n">
        <v>13.75</v>
      </c>
      <c r="R175" t="n">
        <v>12.95</v>
      </c>
      <c r="S175" t="n">
        <v>13.4</v>
      </c>
      <c r="T175" t="inlineStr"/>
      <c r="U175" t="inlineStr"/>
      <c r="V175" t="inlineStr"/>
      <c r="W175" t="inlineStr"/>
      <c r="X175" t="inlineStr">
        <is>
          <t>📈 Đang nắm giữ (T+3)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55.9</v>
      </c>
      <c r="O176" t="n">
        <v>1756.56</v>
      </c>
      <c r="P176" t="n">
        <v>3</v>
      </c>
      <c r="Q176" t="n">
        <v>56.9</v>
      </c>
      <c r="R176" t="n">
        <v>54.8</v>
      </c>
      <c r="S176" t="n">
        <v>55.1</v>
      </c>
      <c r="T176" t="inlineStr"/>
      <c r="U176" t="inlineStr"/>
      <c r="V176" t="inlineStr"/>
      <c r="W176" t="inlineStr"/>
      <c r="X176" t="inlineStr">
        <is>
          <t>📈 Đang nắm giữ (T+3)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18.85</v>
      </c>
      <c r="O177" t="n">
        <v>1756.56</v>
      </c>
      <c r="P177" t="n">
        <v>3</v>
      </c>
      <c r="Q177" t="n">
        <v>19.4</v>
      </c>
      <c r="R177" t="n">
        <v>18.05</v>
      </c>
      <c r="S177" t="n">
        <v>18.9</v>
      </c>
      <c r="T177" t="inlineStr"/>
      <c r="U177" t="inlineStr"/>
      <c r="V177" t="inlineStr"/>
      <c r="W177" t="n">
        <v>18.09</v>
      </c>
      <c r="X177" t="inlineStr">
        <is>
          <t>🛑 ĐÃ CẮT LỖ (ATR)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19.2</v>
      </c>
      <c r="O178" t="n">
        <v>1756.56</v>
      </c>
      <c r="P178" t="n">
        <v>3</v>
      </c>
      <c r="Q178" t="n">
        <v>19.5</v>
      </c>
      <c r="R178" t="n">
        <v>18.4</v>
      </c>
      <c r="S178" t="n">
        <v>19.2</v>
      </c>
      <c r="T178" t="inlineStr"/>
      <c r="U178" t="inlineStr"/>
      <c r="V178" t="inlineStr"/>
      <c r="W178" t="inlineStr"/>
      <c r="X178" t="inlineStr">
        <is>
          <t>📈 Đang nắm giữ (T+3)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55.5</v>
      </c>
      <c r="O179" t="n">
        <v>1756.56</v>
      </c>
      <c r="P179" t="n">
        <v>3</v>
      </c>
      <c r="Q179" t="n">
        <v>57.5</v>
      </c>
      <c r="R179" t="n">
        <v>55.5</v>
      </c>
      <c r="S179" t="n">
        <v>55.9</v>
      </c>
      <c r="T179" t="inlineStr"/>
      <c r="U179" t="inlineStr"/>
      <c r="V179" t="inlineStr"/>
      <c r="W179" t="inlineStr"/>
      <c r="X179" t="inlineStr">
        <is>
          <t>📈 Đang nắm giữ (T+3)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15.45</v>
      </c>
      <c r="O180" t="n">
        <v>1756.56</v>
      </c>
      <c r="P180" t="n">
        <v>3</v>
      </c>
      <c r="Q180" t="n">
        <v>15.6</v>
      </c>
      <c r="R180" t="n">
        <v>14.75</v>
      </c>
      <c r="S180" t="n">
        <v>15.4</v>
      </c>
      <c r="T180" t="inlineStr"/>
      <c r="U180" t="inlineStr"/>
      <c r="V180" t="inlineStr"/>
      <c r="W180" t="inlineStr"/>
      <c r="X180" t="inlineStr">
        <is>
          <t>📈 Đang nắm giữ (T+3)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55.5</v>
      </c>
      <c r="O181" t="n">
        <v>1756.56</v>
      </c>
      <c r="P181" t="n">
        <v>3</v>
      </c>
      <c r="Q181" t="n">
        <v>57.5</v>
      </c>
      <c r="R181" t="n">
        <v>55.5</v>
      </c>
      <c r="S181" t="n">
        <v>55.9</v>
      </c>
      <c r="T181" t="inlineStr"/>
      <c r="U181" t="inlineStr"/>
      <c r="V181" t="inlineStr"/>
      <c r="W181" t="inlineStr"/>
      <c r="X181" t="inlineStr">
        <is>
          <t>📈 Đang nắm giữ (T+3)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55.9</v>
      </c>
      <c r="O182" t="n">
        <v>1756.56</v>
      </c>
      <c r="P182" t="n">
        <v>3</v>
      </c>
      <c r="Q182" t="n">
        <v>56.9</v>
      </c>
      <c r="R182" t="n">
        <v>54.8</v>
      </c>
      <c r="S182" t="n">
        <v>55.1</v>
      </c>
      <c r="T182" t="inlineStr"/>
      <c r="U182" t="inlineStr"/>
      <c r="V182" t="inlineStr"/>
      <c r="W182" t="inlineStr"/>
      <c r="X182" t="inlineStr">
        <is>
          <t>📈 Đang nắm giữ (T+3)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15.4</v>
      </c>
      <c r="O183" t="n">
        <v>1756.56</v>
      </c>
      <c r="P183" t="n">
        <v>3</v>
      </c>
      <c r="Q183" t="n">
        <v>16.2</v>
      </c>
      <c r="R183" t="n">
        <v>14.9</v>
      </c>
      <c r="S183" t="n">
        <v>15.3</v>
      </c>
      <c r="T183" t="inlineStr"/>
      <c r="U183" t="inlineStr"/>
      <c r="V183" t="inlineStr"/>
      <c r="W183" t="n">
        <v>15.05</v>
      </c>
      <c r="X183" t="inlineStr">
        <is>
          <t>🛑 ĐÃ CẮT LỖ (ATR)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10.2</v>
      </c>
      <c r="O184" t="n">
        <v>1756.56</v>
      </c>
      <c r="P184" t="n">
        <v>3</v>
      </c>
      <c r="Q184" t="n">
        <v>10.5</v>
      </c>
      <c r="R184" t="n">
        <v>9.6</v>
      </c>
      <c r="S184" t="n">
        <v>10</v>
      </c>
      <c r="T184" t="inlineStr"/>
      <c r="U184" t="inlineStr"/>
      <c r="V184" t="inlineStr"/>
      <c r="W184" t="inlineStr"/>
      <c r="X184" t="inlineStr">
        <is>
          <t>📈 Đang nắm giữ (T+3)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46.6</v>
      </c>
      <c r="O185" t="n">
        <v>1756.56</v>
      </c>
      <c r="P185" t="n">
        <v>3</v>
      </c>
      <c r="Q185" t="n">
        <v>46.9</v>
      </c>
      <c r="R185" t="n">
        <v>45</v>
      </c>
      <c r="S185" t="n">
        <v>45.7</v>
      </c>
      <c r="T185" t="inlineStr"/>
      <c r="U185" t="inlineStr"/>
      <c r="V185" t="inlineStr"/>
      <c r="W185" t="inlineStr"/>
      <c r="X185" t="inlineStr">
        <is>
          <t>📈 Đang nắm giữ (T+3)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11.8</v>
      </c>
      <c r="O186" t="n">
        <v>1756.56</v>
      </c>
      <c r="P186" t="n">
        <v>3</v>
      </c>
      <c r="Q186" t="n">
        <v>12.2</v>
      </c>
      <c r="R186" t="n">
        <v>11.4</v>
      </c>
      <c r="S186" t="n">
        <v>11.9</v>
      </c>
      <c r="T186" t="inlineStr"/>
      <c r="U186" t="inlineStr"/>
      <c r="V186" t="inlineStr"/>
      <c r="W186" t="inlineStr"/>
      <c r="X186" t="inlineStr">
        <is>
          <t>📈 Đang nắm giữ (T+3)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51.8</v>
      </c>
      <c r="O187" t="n">
        <v>1756.56</v>
      </c>
      <c r="P187" t="n">
        <v>3</v>
      </c>
      <c r="Q187" t="n">
        <v>52.6</v>
      </c>
      <c r="R187" t="n">
        <v>51.2</v>
      </c>
      <c r="S187" t="n">
        <v>51.5</v>
      </c>
      <c r="T187" t="inlineStr"/>
      <c r="U187" t="inlineStr"/>
      <c r="V187" t="inlineStr"/>
      <c r="W187" t="inlineStr"/>
      <c r="X187" t="inlineStr">
        <is>
          <t>📈 Đang nắm giữ (T+3)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18.1</v>
      </c>
      <c r="O188" t="n">
        <v>1756.56</v>
      </c>
      <c r="P188" t="n">
        <v>3</v>
      </c>
      <c r="Q188" t="n">
        <v>18.3</v>
      </c>
      <c r="R188" t="n">
        <v>17.1</v>
      </c>
      <c r="S188" t="n">
        <v>17.8</v>
      </c>
      <c r="T188" t="inlineStr"/>
      <c r="U188" t="inlineStr"/>
      <c r="V188" t="inlineStr"/>
      <c r="W188" t="inlineStr"/>
      <c r="X188" t="inlineStr">
        <is>
          <t>📈 Đang nắm giữ (T+3)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14.05</v>
      </c>
      <c r="O189" t="n">
        <v>1756.56</v>
      </c>
      <c r="P189" t="n">
        <v>3</v>
      </c>
      <c r="Q189" t="n">
        <v>14.3</v>
      </c>
      <c r="R189" t="n">
        <v>13.15</v>
      </c>
      <c r="S189" t="n">
        <v>14.05</v>
      </c>
      <c r="T189" t="inlineStr"/>
      <c r="U189" t="inlineStr"/>
      <c r="V189" t="inlineStr"/>
      <c r="W189" t="inlineStr"/>
      <c r="X189" t="inlineStr">
        <is>
          <t>📈 Đang nắm giữ (T+3)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66</v>
      </c>
      <c r="O190" t="n">
        <v>1756.56</v>
      </c>
      <c r="P190" t="n">
        <v>3</v>
      </c>
      <c r="Q190" t="n">
        <v>67.8</v>
      </c>
      <c r="R190" t="n">
        <v>63.3</v>
      </c>
      <c r="S190" t="n">
        <v>65.5</v>
      </c>
      <c r="T190" t="inlineStr"/>
      <c r="U190" t="inlineStr"/>
      <c r="V190" t="inlineStr"/>
      <c r="W190" t="inlineStr"/>
      <c r="X190" t="inlineStr">
        <is>
          <t>📈 Đang nắm giữ (T+3)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14.5</v>
      </c>
      <c r="O191" t="n">
        <v>1756.56</v>
      </c>
      <c r="P191" t="n">
        <v>3</v>
      </c>
      <c r="Q191" t="n">
        <v>15</v>
      </c>
      <c r="R191" t="n">
        <v>14.4</v>
      </c>
      <c r="S191" t="n">
        <v>14.5</v>
      </c>
      <c r="T191" t="inlineStr"/>
      <c r="U191" t="inlineStr"/>
      <c r="V191" t="inlineStr"/>
      <c r="W191" t="inlineStr"/>
      <c r="X191" t="inlineStr">
        <is>
          <t>📈 Đang nắm giữ (T+3)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83.90000000000001</v>
      </c>
      <c r="O192" t="n">
        <v>1756.56</v>
      </c>
      <c r="P192" t="n">
        <v>3</v>
      </c>
      <c r="Q192" t="n">
        <v>89.7</v>
      </c>
      <c r="R192" t="n">
        <v>82.3</v>
      </c>
      <c r="S192" t="n">
        <v>84.3</v>
      </c>
      <c r="T192" t="inlineStr"/>
      <c r="U192" t="inlineStr"/>
      <c r="V192" t="inlineStr"/>
      <c r="W192" t="n">
        <v>82.69</v>
      </c>
      <c r="X192" t="inlineStr">
        <is>
          <t>🛑 ĐÃ CẮT LỖ (ATR)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15.45</v>
      </c>
      <c r="O193" t="n">
        <v>1756.56</v>
      </c>
      <c r="P193" t="n">
        <v>3</v>
      </c>
      <c r="Q193" t="n">
        <v>15.6</v>
      </c>
      <c r="R193" t="n">
        <v>14.75</v>
      </c>
      <c r="S193" t="n">
        <v>15.4</v>
      </c>
      <c r="T193" t="inlineStr"/>
      <c r="U193" t="inlineStr"/>
      <c r="V193" t="inlineStr"/>
      <c r="W193" t="inlineStr"/>
      <c r="X193" t="inlineStr">
        <is>
          <t>📈 Đang nắm giữ (T+3)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94.2</v>
      </c>
      <c r="O194" t="n">
        <v>1756.56</v>
      </c>
      <c r="P194" t="n">
        <v>3</v>
      </c>
      <c r="Q194" t="n">
        <v>95</v>
      </c>
      <c r="R194" t="n">
        <v>90</v>
      </c>
      <c r="S194" t="n">
        <v>92</v>
      </c>
      <c r="T194" t="inlineStr"/>
      <c r="U194" t="inlineStr"/>
      <c r="V194" t="inlineStr"/>
      <c r="W194" t="inlineStr"/>
      <c r="X194" t="inlineStr">
        <is>
          <t>📈 Đang nắm giữ (T+3)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83.90000000000001</v>
      </c>
      <c r="O195" t="n">
        <v>1756.56</v>
      </c>
      <c r="P195" t="n">
        <v>3</v>
      </c>
      <c r="Q195" t="n">
        <v>89.7</v>
      </c>
      <c r="R195" t="n">
        <v>82.3</v>
      </c>
      <c r="S195" t="n">
        <v>84.3</v>
      </c>
      <c r="T195" t="inlineStr"/>
      <c r="U195" t="inlineStr"/>
      <c r="V195" t="inlineStr"/>
      <c r="W195" t="n">
        <v>82.69</v>
      </c>
      <c r="X195" t="inlineStr">
        <is>
          <t>🛑 ĐÃ CẮT LỖ (ATR)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18.85</v>
      </c>
      <c r="O196" t="n">
        <v>1756.56</v>
      </c>
      <c r="P196" t="n">
        <v>3</v>
      </c>
      <c r="Q196" t="n">
        <v>19.4</v>
      </c>
      <c r="R196" t="n">
        <v>18.05</v>
      </c>
      <c r="S196" t="n">
        <v>18.9</v>
      </c>
      <c r="T196" t="inlineStr"/>
      <c r="U196" t="inlineStr"/>
      <c r="V196" t="inlineStr"/>
      <c r="W196" t="n">
        <v>18.09</v>
      </c>
      <c r="X196" t="inlineStr">
        <is>
          <t>🛑 ĐÃ CẮT LỖ (ATR)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24.25</v>
      </c>
      <c r="O197" t="n">
        <v>1756.56</v>
      </c>
      <c r="P197" t="n">
        <v>3</v>
      </c>
      <c r="Q197" t="n">
        <v>24.5</v>
      </c>
      <c r="R197" t="n">
        <v>23.55</v>
      </c>
      <c r="S197" t="n">
        <v>24.35</v>
      </c>
      <c r="T197" t="inlineStr"/>
      <c r="U197" t="inlineStr"/>
      <c r="V197" t="inlineStr"/>
      <c r="W197" t="inlineStr"/>
      <c r="X197" t="inlineStr">
        <is>
          <t>📈 Đang nắm giữ (T+3)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18.1</v>
      </c>
      <c r="O198" t="n">
        <v>1756.56</v>
      </c>
      <c r="P198" t="n">
        <v>3</v>
      </c>
      <c r="Q198" t="n">
        <v>18.3</v>
      </c>
      <c r="R198" t="n">
        <v>17.1</v>
      </c>
      <c r="S198" t="n">
        <v>17.8</v>
      </c>
      <c r="T198" t="inlineStr"/>
      <c r="U198" t="inlineStr"/>
      <c r="V198" t="inlineStr"/>
      <c r="W198" t="inlineStr"/>
      <c r="X198" t="inlineStr">
        <is>
          <t>📈 Đang nắm giữ (T+3)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12.3</v>
      </c>
      <c r="O199" t="n">
        <v>1756.56</v>
      </c>
      <c r="P199" t="n">
        <v>3</v>
      </c>
      <c r="Q199" t="n">
        <v>12.5</v>
      </c>
      <c r="R199" t="n">
        <v>11.7</v>
      </c>
      <c r="S199" t="n">
        <v>12.4</v>
      </c>
      <c r="T199" t="inlineStr"/>
      <c r="U199" t="inlineStr"/>
      <c r="V199" t="inlineStr"/>
      <c r="W199" t="inlineStr"/>
      <c r="X199" t="inlineStr">
        <is>
          <t>📈 Đang nắm giữ (T+3)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55.9</v>
      </c>
      <c r="O200" t="n">
        <v>1756.56</v>
      </c>
      <c r="P200" t="n">
        <v>3</v>
      </c>
      <c r="Q200" t="n">
        <v>56.9</v>
      </c>
      <c r="R200" t="n">
        <v>54.8</v>
      </c>
      <c r="S200" t="n">
        <v>55.1</v>
      </c>
      <c r="T200" t="inlineStr"/>
      <c r="U200" t="inlineStr"/>
      <c r="V200" t="inlineStr"/>
      <c r="W200" t="inlineStr"/>
      <c r="X200" t="inlineStr">
        <is>
          <t>📈 Đang nắm giữ (T+3)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</v>
      </c>
      <c r="O201" t="n">
        <v>1756.56</v>
      </c>
      <c r="P201" t="n">
        <v>3</v>
      </c>
      <c r="Q201" t="n">
        <v>16.5</v>
      </c>
      <c r="R201" t="n">
        <v>15.65</v>
      </c>
      <c r="S201" t="n">
        <v>16.05</v>
      </c>
      <c r="T201" t="inlineStr"/>
      <c r="U201" t="inlineStr"/>
      <c r="V201" t="inlineStr"/>
      <c r="W201" t="inlineStr"/>
      <c r="X201" t="inlineStr">
        <is>
          <t>📈 Đang nắm giữ (T+3)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55.5</v>
      </c>
      <c r="O202" t="n">
        <v>1756.56</v>
      </c>
      <c r="P202" t="n">
        <v>3</v>
      </c>
      <c r="Q202" t="n">
        <v>57.5</v>
      </c>
      <c r="R202" t="n">
        <v>55.5</v>
      </c>
      <c r="S202" t="n">
        <v>55.9</v>
      </c>
      <c r="T202" t="inlineStr"/>
      <c r="U202" t="inlineStr"/>
      <c r="V202" t="inlineStr"/>
      <c r="W202" t="inlineStr"/>
      <c r="X202" t="inlineStr">
        <is>
          <t>📈 Đang nắm giữ (T+3)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66</v>
      </c>
      <c r="O203" t="n">
        <v>1756.56</v>
      </c>
      <c r="P203" t="n">
        <v>3</v>
      </c>
      <c r="Q203" t="n">
        <v>67.8</v>
      </c>
      <c r="R203" t="n">
        <v>63.3</v>
      </c>
      <c r="S203" t="n">
        <v>65.5</v>
      </c>
      <c r="T203" t="inlineStr"/>
      <c r="U203" t="inlineStr"/>
      <c r="V203" t="inlineStr"/>
      <c r="W203" t="inlineStr"/>
      <c r="X203" t="inlineStr">
        <is>
          <t>📈 Đang nắm giữ (T+3)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24.25</v>
      </c>
      <c r="O204" t="n">
        <v>1756.56</v>
      </c>
      <c r="P204" t="n">
        <v>3</v>
      </c>
      <c r="Q204" t="n">
        <v>24.5</v>
      </c>
      <c r="R204" t="n">
        <v>23.55</v>
      </c>
      <c r="S204" t="n">
        <v>24.35</v>
      </c>
      <c r="T204" t="inlineStr"/>
      <c r="U204" t="inlineStr"/>
      <c r="V204" t="inlineStr"/>
      <c r="W204" t="inlineStr"/>
      <c r="X204" t="inlineStr">
        <is>
          <t>📈 Đang nắm giữ (T+3)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18.1</v>
      </c>
      <c r="O205" t="n">
        <v>1756.56</v>
      </c>
      <c r="P205" t="n">
        <v>3</v>
      </c>
      <c r="Q205" t="n">
        <v>18.3</v>
      </c>
      <c r="R205" t="n">
        <v>17.1</v>
      </c>
      <c r="S205" t="n">
        <v>17.8</v>
      </c>
      <c r="T205" t="inlineStr"/>
      <c r="U205" t="inlineStr"/>
      <c r="V205" t="inlineStr"/>
      <c r="W205" t="inlineStr"/>
      <c r="X205" t="inlineStr">
        <is>
          <t>📈 Đang nắm giữ (T+3)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15.3</v>
      </c>
      <c r="O206" t="n">
        <v>1756.56</v>
      </c>
      <c r="P206" t="n">
        <v>3</v>
      </c>
      <c r="Q206" t="n">
        <v>15.9</v>
      </c>
      <c r="R206" t="n">
        <v>14.85</v>
      </c>
      <c r="S206" t="n">
        <v>15.3</v>
      </c>
      <c r="T206" t="inlineStr"/>
      <c r="U206" t="inlineStr"/>
      <c r="V206" t="inlineStr"/>
      <c r="W206" t="inlineStr"/>
      <c r="X206" t="inlineStr">
        <is>
          <t>📈 Đang nắm giữ (T+3)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15.45</v>
      </c>
      <c r="O207" t="n">
        <v>1756.56</v>
      </c>
      <c r="P207" t="n">
        <v>3</v>
      </c>
      <c r="Q207" t="n">
        <v>15.6</v>
      </c>
      <c r="R207" t="n">
        <v>14.75</v>
      </c>
      <c r="S207" t="n">
        <v>15.4</v>
      </c>
      <c r="T207" t="inlineStr"/>
      <c r="U207" t="inlineStr"/>
      <c r="V207" t="inlineStr"/>
      <c r="W207" t="inlineStr"/>
      <c r="X207" t="inlineStr">
        <is>
          <t>📈 Đang nắm giữ (T+3)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152.5</v>
      </c>
      <c r="O208" t="n">
        <v>1756.56</v>
      </c>
      <c r="P208" t="n">
        <v>3</v>
      </c>
      <c r="Q208" t="n">
        <v>154.8</v>
      </c>
      <c r="R208" t="n">
        <v>144.2</v>
      </c>
      <c r="S208" t="n">
        <v>151.5</v>
      </c>
      <c r="T208" t="inlineStr"/>
      <c r="U208" t="inlineStr"/>
      <c r="V208" t="inlineStr"/>
      <c r="W208" t="inlineStr"/>
      <c r="X208" t="inlineStr">
        <is>
          <t>📈 Đang nắm giữ (T+3)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74.5</v>
      </c>
      <c r="O209" t="n">
        <v>1756.56</v>
      </c>
      <c r="P209" t="n">
        <v>3</v>
      </c>
      <c r="Q209" t="n">
        <v>75</v>
      </c>
      <c r="R209" t="n">
        <v>71.7</v>
      </c>
      <c r="S209" t="n">
        <v>73.90000000000001</v>
      </c>
      <c r="T209" t="inlineStr"/>
      <c r="U209" t="inlineStr"/>
      <c r="V209" t="inlineStr"/>
      <c r="W209" t="inlineStr"/>
      <c r="X209" t="inlineStr">
        <is>
          <t>📈 Đang nắm giữ (T+3)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47.4</v>
      </c>
      <c r="O210" t="n">
        <v>1756.56</v>
      </c>
      <c r="P210" t="n">
        <v>3</v>
      </c>
      <c r="Q210" t="n">
        <v>48.5</v>
      </c>
      <c r="R210" t="n">
        <v>46.3</v>
      </c>
      <c r="S210" t="n">
        <v>47.6</v>
      </c>
      <c r="T210" t="inlineStr"/>
      <c r="U210" t="inlineStr"/>
      <c r="V210" t="inlineStr"/>
      <c r="W210" t="inlineStr"/>
      <c r="X210" t="inlineStr">
        <is>
          <t>📈 Đang nắm giữ (T+3)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15.4</v>
      </c>
      <c r="O211" t="n">
        <v>1756.56</v>
      </c>
      <c r="P211" t="n">
        <v>3</v>
      </c>
      <c r="Q211" t="n">
        <v>16.2</v>
      </c>
      <c r="R211" t="n">
        <v>14.9</v>
      </c>
      <c r="S211" t="n">
        <v>15.3</v>
      </c>
      <c r="T211" t="inlineStr"/>
      <c r="U211" t="inlineStr"/>
      <c r="V211" t="inlineStr"/>
      <c r="W211" t="n">
        <v>15.05</v>
      </c>
      <c r="X211" t="inlineStr">
        <is>
          <t>🛑 ĐÃ CẮT LỖ (ATR)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15</v>
      </c>
      <c r="O212" t="n">
        <v>1756.56</v>
      </c>
      <c r="P212" t="n">
        <v>3</v>
      </c>
      <c r="Q212" t="n">
        <v>16.4</v>
      </c>
      <c r="R212" t="n">
        <v>14</v>
      </c>
      <c r="S212" t="n">
        <v>15</v>
      </c>
      <c r="T212" t="inlineStr"/>
      <c r="U212" t="inlineStr"/>
      <c r="V212" t="inlineStr"/>
      <c r="W212" t="inlineStr"/>
      <c r="X212" t="inlineStr">
        <is>
          <t>📈 Đang nắm giữ (T+3)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24.25</v>
      </c>
      <c r="O213" t="n">
        <v>1756.56</v>
      </c>
      <c r="P213" t="n">
        <v>3</v>
      </c>
      <c r="Q213" t="n">
        <v>24.5</v>
      </c>
      <c r="R213" t="n">
        <v>23.55</v>
      </c>
      <c r="S213" t="n">
        <v>24.35</v>
      </c>
      <c r="T213" t="inlineStr"/>
      <c r="U213" t="inlineStr"/>
      <c r="V213" t="inlineStr"/>
      <c r="W213" t="inlineStr"/>
      <c r="X213" t="inlineStr">
        <is>
          <t>📈 Đang nắm giữ (T+3)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19.2</v>
      </c>
      <c r="O214" t="n">
        <v>1756.56</v>
      </c>
      <c r="P214" t="n">
        <v>3</v>
      </c>
      <c r="Q214" t="n">
        <v>19.5</v>
      </c>
      <c r="R214" t="n">
        <v>18.4</v>
      </c>
      <c r="S214" t="n">
        <v>19.2</v>
      </c>
      <c r="T214" t="inlineStr"/>
      <c r="U214" t="inlineStr"/>
      <c r="V214" t="inlineStr"/>
      <c r="W214" t="inlineStr"/>
      <c r="X214" t="inlineStr">
        <is>
          <t>📈 Đang nắm giữ (T+3)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18.85</v>
      </c>
      <c r="O215" t="n">
        <v>1756.56</v>
      </c>
      <c r="P215" t="n">
        <v>3</v>
      </c>
      <c r="Q215" t="n">
        <v>19.4</v>
      </c>
      <c r="R215" t="n">
        <v>18.05</v>
      </c>
      <c r="S215" t="n">
        <v>18.9</v>
      </c>
      <c r="T215" t="inlineStr"/>
      <c r="U215" t="inlineStr"/>
      <c r="V215" t="inlineStr"/>
      <c r="W215" t="n">
        <v>18.09</v>
      </c>
      <c r="X215" t="inlineStr">
        <is>
          <t>🛑 ĐÃ CẮT LỖ (ATR)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36.65</v>
      </c>
      <c r="O216" t="n">
        <v>1756.56</v>
      </c>
      <c r="P216" t="n">
        <v>3</v>
      </c>
      <c r="Q216" t="n">
        <v>37</v>
      </c>
      <c r="R216" t="n">
        <v>36.6</v>
      </c>
      <c r="S216" t="n">
        <v>36.6</v>
      </c>
      <c r="T216" t="inlineStr"/>
      <c r="U216" t="inlineStr"/>
      <c r="V216" t="inlineStr"/>
      <c r="W216" t="inlineStr"/>
      <c r="X216" t="inlineStr">
        <is>
          <t>📈 Đang nắm giữ (T+3)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66</v>
      </c>
      <c r="O217" t="n">
        <v>1756.56</v>
      </c>
      <c r="P217" t="n">
        <v>3</v>
      </c>
      <c r="Q217" t="n">
        <v>67.8</v>
      </c>
      <c r="R217" t="n">
        <v>63.3</v>
      </c>
      <c r="S217" t="n">
        <v>65.5</v>
      </c>
      <c r="T217" t="inlineStr"/>
      <c r="U217" t="inlineStr"/>
      <c r="V217" t="inlineStr"/>
      <c r="W217" t="inlineStr"/>
      <c r="X217" t="inlineStr">
        <is>
          <t>📈 Đang nắm giữ (T+3)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24.25</v>
      </c>
      <c r="O218" t="n">
        <v>1756.56</v>
      </c>
      <c r="P218" t="n">
        <v>3</v>
      </c>
      <c r="Q218" t="n">
        <v>24.5</v>
      </c>
      <c r="R218" t="n">
        <v>23.55</v>
      </c>
      <c r="S218" t="n">
        <v>24.35</v>
      </c>
      <c r="T218" t="inlineStr"/>
      <c r="U218" t="inlineStr"/>
      <c r="V218" t="inlineStr"/>
      <c r="W218" t="inlineStr"/>
      <c r="X218" t="inlineStr">
        <is>
          <t>📈 Đang nắm giữ (T+3)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11.8</v>
      </c>
      <c r="O219" t="n">
        <v>1756.56</v>
      </c>
      <c r="P219" t="n">
        <v>3</v>
      </c>
      <c r="Q219" t="n">
        <v>12</v>
      </c>
      <c r="R219" t="n">
        <v>10.6</v>
      </c>
      <c r="S219" t="n">
        <v>12</v>
      </c>
      <c r="T219" t="inlineStr"/>
      <c r="U219" t="inlineStr"/>
      <c r="V219" t="inlineStr"/>
      <c r="W219" t="inlineStr"/>
      <c r="X219" t="inlineStr">
        <is>
          <t>📈 Đang nắm giữ (T+3)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</v>
      </c>
      <c r="O220" t="n">
        <v>1756.56</v>
      </c>
      <c r="P220" t="n">
        <v>3</v>
      </c>
      <c r="Q220" t="n">
        <v>16.5</v>
      </c>
      <c r="R220" t="n">
        <v>15.65</v>
      </c>
      <c r="S220" t="n">
        <v>16.05</v>
      </c>
      <c r="T220" t="inlineStr"/>
      <c r="U220" t="inlineStr"/>
      <c r="V220" t="inlineStr"/>
      <c r="W220" t="inlineStr"/>
      <c r="X220" t="inlineStr">
        <is>
          <t>📈 Đang nắm giữ (T+3)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19.2</v>
      </c>
      <c r="O221" t="n">
        <v>1756.56</v>
      </c>
      <c r="P221" t="n">
        <v>3</v>
      </c>
      <c r="Q221" t="n">
        <v>19.5</v>
      </c>
      <c r="R221" t="n">
        <v>18.4</v>
      </c>
      <c r="S221" t="n">
        <v>19.2</v>
      </c>
      <c r="T221" t="inlineStr"/>
      <c r="U221" t="inlineStr"/>
      <c r="V221" t="inlineStr"/>
      <c r="W221" t="inlineStr"/>
      <c r="X221" t="inlineStr">
        <is>
          <t>📈 Đang nắm giữ (T+3)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55.9</v>
      </c>
      <c r="O222" t="n">
        <v>1756.56</v>
      </c>
      <c r="P222" t="n">
        <v>3</v>
      </c>
      <c r="Q222" t="n">
        <v>56.9</v>
      </c>
      <c r="R222" t="n">
        <v>54.8</v>
      </c>
      <c r="S222" t="n">
        <v>55.1</v>
      </c>
      <c r="T222" t="inlineStr"/>
      <c r="U222" t="inlineStr"/>
      <c r="V222" t="inlineStr"/>
      <c r="W222" t="inlineStr"/>
      <c r="X222" t="inlineStr">
        <is>
          <t>📈 Đang nắm giữ (T+3)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66</v>
      </c>
      <c r="O223" t="n">
        <v>1756.56</v>
      </c>
      <c r="P223" t="n">
        <v>3</v>
      </c>
      <c r="Q223" t="n">
        <v>67.8</v>
      </c>
      <c r="R223" t="n">
        <v>63.3</v>
      </c>
      <c r="S223" t="n">
        <v>65.5</v>
      </c>
      <c r="T223" t="inlineStr"/>
      <c r="U223" t="inlineStr"/>
      <c r="V223" t="inlineStr"/>
      <c r="W223" t="inlineStr"/>
      <c r="X223" t="inlineStr">
        <is>
          <t>📈 Đang nắm giữ (T+3)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19.2</v>
      </c>
      <c r="O224" t="n">
        <v>1756.56</v>
      </c>
      <c r="P224" t="n">
        <v>3</v>
      </c>
      <c r="Q224" t="n">
        <v>19.5</v>
      </c>
      <c r="R224" t="n">
        <v>18.4</v>
      </c>
      <c r="S224" t="n">
        <v>19.2</v>
      </c>
      <c r="T224" t="inlineStr"/>
      <c r="U224" t="inlineStr"/>
      <c r="V224" t="inlineStr"/>
      <c r="W224" t="inlineStr"/>
      <c r="X224" t="inlineStr">
        <is>
          <t>📈 Đang nắm giữ (T+3)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18.85</v>
      </c>
      <c r="O225" t="n">
        <v>1756.56</v>
      </c>
      <c r="P225" t="n">
        <v>3</v>
      </c>
      <c r="Q225" t="n">
        <v>19.4</v>
      </c>
      <c r="R225" t="n">
        <v>18.05</v>
      </c>
      <c r="S225" t="n">
        <v>18.9</v>
      </c>
      <c r="T225" t="inlineStr"/>
      <c r="U225" t="inlineStr"/>
      <c r="V225" t="inlineStr"/>
      <c r="W225" t="n">
        <v>18.09</v>
      </c>
      <c r="X225" t="inlineStr">
        <is>
          <t>🛑 ĐÃ CẮT LỖ (ATR)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13.45</v>
      </c>
      <c r="O226" t="n">
        <v>1756.56</v>
      </c>
      <c r="P226" t="n">
        <v>3</v>
      </c>
      <c r="Q226" t="n">
        <v>13.75</v>
      </c>
      <c r="R226" t="n">
        <v>12.95</v>
      </c>
      <c r="S226" t="n">
        <v>13.4</v>
      </c>
      <c r="T226" t="inlineStr"/>
      <c r="U226" t="inlineStr"/>
      <c r="V226" t="inlineStr"/>
      <c r="W226" t="inlineStr"/>
      <c r="X226" t="inlineStr">
        <is>
          <t>📈 Đang nắm giữ (T+3)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55.9</v>
      </c>
      <c r="O227" t="n">
        <v>1756.56</v>
      </c>
      <c r="P227" t="n">
        <v>3</v>
      </c>
      <c r="Q227" t="n">
        <v>56.9</v>
      </c>
      <c r="R227" t="n">
        <v>54.8</v>
      </c>
      <c r="S227" t="n">
        <v>55.1</v>
      </c>
      <c r="T227" t="inlineStr"/>
      <c r="U227" t="inlineStr"/>
      <c r="V227" t="inlineStr"/>
      <c r="W227" t="inlineStr"/>
      <c r="X227" t="inlineStr">
        <is>
          <t>📈 Đang nắm giữ (T+3)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55.5</v>
      </c>
      <c r="O228" t="n">
        <v>1756.56</v>
      </c>
      <c r="P228" t="n">
        <v>3</v>
      </c>
      <c r="Q228" t="n">
        <v>57.5</v>
      </c>
      <c r="R228" t="n">
        <v>55.5</v>
      </c>
      <c r="S228" t="n">
        <v>55.9</v>
      </c>
      <c r="T228" t="inlineStr"/>
      <c r="U228" t="inlineStr"/>
      <c r="V228" t="inlineStr"/>
      <c r="W228" t="inlineStr"/>
      <c r="X228" t="inlineStr">
        <is>
          <t>📈 Đang nắm giữ (T+3)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24.25</v>
      </c>
      <c r="O229" t="n">
        <v>1756.56</v>
      </c>
      <c r="P229" t="n">
        <v>3</v>
      </c>
      <c r="Q229" t="n">
        <v>24.5</v>
      </c>
      <c r="R229" t="n">
        <v>23.55</v>
      </c>
      <c r="S229" t="n">
        <v>24.35</v>
      </c>
      <c r="T229" t="inlineStr"/>
      <c r="U229" t="inlineStr"/>
      <c r="V229" t="inlineStr"/>
      <c r="W229" t="inlineStr"/>
      <c r="X229" t="inlineStr">
        <is>
          <t>📈 Đang nắm giữ (T+3)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18.1</v>
      </c>
      <c r="O230" t="n">
        <v>1756.56</v>
      </c>
      <c r="P230" t="n">
        <v>3</v>
      </c>
      <c r="Q230" t="n">
        <v>18.3</v>
      </c>
      <c r="R230" t="n">
        <v>17.1</v>
      </c>
      <c r="S230" t="n">
        <v>17.8</v>
      </c>
      <c r="T230" t="inlineStr"/>
      <c r="U230" t="inlineStr"/>
      <c r="V230" t="inlineStr"/>
      <c r="W230" t="inlineStr"/>
      <c r="X230" t="inlineStr">
        <is>
          <t>📈 Đang nắm giữ (T+3)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66</v>
      </c>
      <c r="O231" t="n">
        <v>1756.56</v>
      </c>
      <c r="P231" t="n">
        <v>3</v>
      </c>
      <c r="Q231" t="n">
        <v>67.8</v>
      </c>
      <c r="R231" t="n">
        <v>63.3</v>
      </c>
      <c r="S231" t="n">
        <v>65.5</v>
      </c>
      <c r="T231" t="inlineStr"/>
      <c r="U231" t="inlineStr"/>
      <c r="V231" t="inlineStr"/>
      <c r="W231" t="inlineStr"/>
      <c r="X231" t="inlineStr">
        <is>
          <t>📈 Đang nắm giữ (T+3)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21.8</v>
      </c>
      <c r="O232" t="n">
        <v>1756.56</v>
      </c>
      <c r="P232" t="n">
        <v>3</v>
      </c>
      <c r="Q232" t="n">
        <v>22.2</v>
      </c>
      <c r="R232" t="n">
        <v>20.8</v>
      </c>
      <c r="S232" t="n">
        <v>21.65</v>
      </c>
      <c r="T232" t="inlineStr"/>
      <c r="U232" t="inlineStr"/>
      <c r="V232" t="inlineStr"/>
      <c r="W232" t="inlineStr"/>
      <c r="X232" t="inlineStr">
        <is>
          <t>📈 Đang nắm giữ (T+3)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30.3</v>
      </c>
      <c r="O233" t="n">
        <v>1756.56</v>
      </c>
      <c r="P233" t="n">
        <v>3</v>
      </c>
      <c r="Q233" t="n">
        <v>31.25</v>
      </c>
      <c r="R233" t="n">
        <v>27.35</v>
      </c>
      <c r="S233" t="n">
        <v>30.4</v>
      </c>
      <c r="T233" t="inlineStr"/>
      <c r="U233" t="inlineStr"/>
      <c r="V233" t="inlineStr"/>
      <c r="W233" t="inlineStr"/>
      <c r="X233" t="inlineStr">
        <is>
          <t>📈 Đang nắm giữ (T+3)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10.2</v>
      </c>
      <c r="O234" t="n">
        <v>1756.56</v>
      </c>
      <c r="P234" t="n">
        <v>3</v>
      </c>
      <c r="Q234" t="n">
        <v>10.5</v>
      </c>
      <c r="R234" t="n">
        <v>9.6</v>
      </c>
      <c r="S234" t="n">
        <v>10</v>
      </c>
      <c r="T234" t="inlineStr"/>
      <c r="U234" t="inlineStr"/>
      <c r="V234" t="inlineStr"/>
      <c r="W234" t="inlineStr"/>
      <c r="X234" t="inlineStr">
        <is>
          <t>📈 Đang nắm giữ (T+3)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15.3</v>
      </c>
      <c r="O235" t="n">
        <v>1756.56</v>
      </c>
      <c r="P235" t="n">
        <v>3</v>
      </c>
      <c r="Q235" t="n">
        <v>15.9</v>
      </c>
      <c r="R235" t="n">
        <v>14.85</v>
      </c>
      <c r="S235" t="n">
        <v>15.3</v>
      </c>
      <c r="T235" t="inlineStr"/>
      <c r="U235" t="inlineStr"/>
      <c r="V235" t="inlineStr"/>
      <c r="W235" t="inlineStr"/>
      <c r="X235" t="inlineStr">
        <is>
          <t>📈 Đang nắm giữ (T+3)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13.45</v>
      </c>
      <c r="O236" t="n">
        <v>1756.56</v>
      </c>
      <c r="P236" t="n">
        <v>3</v>
      </c>
      <c r="Q236" t="n">
        <v>13.9</v>
      </c>
      <c r="R236" t="n">
        <v>13.45</v>
      </c>
      <c r="S236" t="n">
        <v>13.5</v>
      </c>
      <c r="T236" t="inlineStr"/>
      <c r="U236" t="inlineStr"/>
      <c r="V236" t="inlineStr"/>
      <c r="W236" t="inlineStr"/>
      <c r="X236" t="inlineStr">
        <is>
          <t>📈 Đang nắm giữ (T+3)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51.8</v>
      </c>
      <c r="O237" t="n">
        <v>1756.56</v>
      </c>
      <c r="P237" t="n">
        <v>3</v>
      </c>
      <c r="Q237" t="n">
        <v>52.6</v>
      </c>
      <c r="R237" t="n">
        <v>51.2</v>
      </c>
      <c r="S237" t="n">
        <v>51.5</v>
      </c>
      <c r="T237" t="inlineStr"/>
      <c r="U237" t="inlineStr"/>
      <c r="V237" t="inlineStr"/>
      <c r="W237" t="inlineStr"/>
      <c r="X237" t="inlineStr">
        <is>
          <t>📈 Đang nắm giữ (T+3)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14.05</v>
      </c>
      <c r="O238" t="n">
        <v>1756.56</v>
      </c>
      <c r="P238" t="n">
        <v>3</v>
      </c>
      <c r="Q238" t="n">
        <v>14.15</v>
      </c>
      <c r="R238" t="n">
        <v>13.6</v>
      </c>
      <c r="S238" t="n">
        <v>14.05</v>
      </c>
      <c r="T238" t="inlineStr"/>
      <c r="U238" t="inlineStr"/>
      <c r="V238" t="inlineStr"/>
      <c r="W238" t="inlineStr"/>
      <c r="X238" t="inlineStr">
        <is>
          <t>📈 Đang nắm giữ (T+3)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10.35</v>
      </c>
      <c r="O239" t="n">
        <v>1756.56</v>
      </c>
      <c r="P239" t="n">
        <v>3</v>
      </c>
      <c r="Q239" t="n">
        <v>10.5</v>
      </c>
      <c r="R239" t="n">
        <v>9.630000000000001</v>
      </c>
      <c r="S239" t="n">
        <v>10.4</v>
      </c>
      <c r="T239" t="inlineStr"/>
      <c r="U239" t="inlineStr"/>
      <c r="V239" t="inlineStr"/>
      <c r="W239" t="inlineStr"/>
      <c r="X239" t="inlineStr">
        <is>
          <t>📈 Đang nắm giữ (T+3)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7.11</v>
      </c>
      <c r="O240" t="n">
        <v>1756.56</v>
      </c>
      <c r="P240" t="n">
        <v>3</v>
      </c>
      <c r="Q240" t="n">
        <v>7.33</v>
      </c>
      <c r="R240" t="n">
        <v>6.8</v>
      </c>
      <c r="S240" t="n">
        <v>7.15</v>
      </c>
      <c r="T240" t="inlineStr"/>
      <c r="U240" t="inlineStr"/>
      <c r="V240" t="inlineStr"/>
      <c r="W240" t="inlineStr"/>
      <c r="X240" t="inlineStr">
        <is>
          <t>📈 Đang nắm giữ (T+3)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64.90000000000001</v>
      </c>
      <c r="O241" t="n">
        <v>1756.56</v>
      </c>
      <c r="P241" t="n">
        <v>3</v>
      </c>
      <c r="Q241" t="n">
        <v>66.3</v>
      </c>
      <c r="R241" t="n">
        <v>60</v>
      </c>
      <c r="S241" t="n">
        <v>63</v>
      </c>
      <c r="T241" t="inlineStr"/>
      <c r="U241" t="inlineStr"/>
      <c r="V241" t="inlineStr"/>
      <c r="W241" t="n">
        <v>61.15</v>
      </c>
      <c r="X241" t="inlineStr">
        <is>
          <t>🛑 ĐÃ CẮT LỖ (ATR)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21.8</v>
      </c>
      <c r="O242" t="n">
        <v>1756.56</v>
      </c>
      <c r="P242" t="n">
        <v>3</v>
      </c>
      <c r="Q242" t="n">
        <v>23.15</v>
      </c>
      <c r="R242" t="n">
        <v>20.95</v>
      </c>
      <c r="S242" t="n">
        <v>21.7</v>
      </c>
      <c r="T242" t="inlineStr"/>
      <c r="U242" t="inlineStr"/>
      <c r="V242" t="inlineStr"/>
      <c r="W242" t="n">
        <v>21.41</v>
      </c>
      <c r="X242" t="inlineStr">
        <is>
          <t>🛑 ĐÃ CẮT LỖ (ATR)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21.7</v>
      </c>
      <c r="O243" t="n">
        <v>1756.56</v>
      </c>
      <c r="P243" t="n">
        <v>3</v>
      </c>
      <c r="Q243" t="n">
        <v>21.8</v>
      </c>
      <c r="R243" t="n">
        <v>20.4</v>
      </c>
      <c r="S243" t="n">
        <v>21.4</v>
      </c>
      <c r="T243" t="inlineStr"/>
      <c r="U243" t="inlineStr"/>
      <c r="V243" t="inlineStr"/>
      <c r="W243" t="inlineStr"/>
      <c r="X243" t="inlineStr">
        <is>
          <t>📈 Đang nắm giữ (T+3)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15.3</v>
      </c>
      <c r="O244" t="n">
        <v>1756.56</v>
      </c>
      <c r="P244" t="n">
        <v>3</v>
      </c>
      <c r="Q244" t="n">
        <v>15.9</v>
      </c>
      <c r="R244" t="n">
        <v>14.85</v>
      </c>
      <c r="S244" t="n">
        <v>15.3</v>
      </c>
      <c r="T244" t="inlineStr"/>
      <c r="U244" t="inlineStr"/>
      <c r="V244" t="inlineStr"/>
      <c r="W244" t="inlineStr"/>
      <c r="X244" t="inlineStr">
        <is>
          <t>📈 Đang nắm giữ (T+3)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30.3</v>
      </c>
      <c r="O245" t="n">
        <v>1756.56</v>
      </c>
      <c r="P245" t="n">
        <v>3</v>
      </c>
      <c r="Q245" t="n">
        <v>31.25</v>
      </c>
      <c r="R245" t="n">
        <v>27.35</v>
      </c>
      <c r="S245" t="n">
        <v>30.4</v>
      </c>
      <c r="T245" t="inlineStr"/>
      <c r="U245" t="inlineStr"/>
      <c r="V245" t="inlineStr"/>
      <c r="W245" t="inlineStr"/>
      <c r="X245" t="inlineStr">
        <is>
          <t>📈 Đang nắm giữ (T+3)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21.05</v>
      </c>
      <c r="O246" t="n">
        <v>1756.56</v>
      </c>
      <c r="P246" t="n">
        <v>3</v>
      </c>
      <c r="Q246" t="n">
        <v>21.5</v>
      </c>
      <c r="R246" t="n">
        <v>20.55</v>
      </c>
      <c r="S246" t="n">
        <v>21.25</v>
      </c>
      <c r="T246" t="inlineStr"/>
      <c r="U246" t="inlineStr"/>
      <c r="V246" t="inlineStr"/>
      <c r="W246" t="inlineStr"/>
      <c r="X246" t="inlineStr">
        <is>
          <t>📈 Đang nắm giữ (T+3)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21.8</v>
      </c>
      <c r="O247" t="n">
        <v>1756.56</v>
      </c>
      <c r="P247" t="n">
        <v>3</v>
      </c>
      <c r="Q247" t="n">
        <v>22.2</v>
      </c>
      <c r="R247" t="n">
        <v>20.8</v>
      </c>
      <c r="S247" t="n">
        <v>21.65</v>
      </c>
      <c r="T247" t="inlineStr"/>
      <c r="U247" t="inlineStr"/>
      <c r="V247" t="inlineStr"/>
      <c r="W247" t="inlineStr"/>
      <c r="X247" t="inlineStr">
        <is>
          <t>📈 Đang nắm giữ (T+3)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33.5</v>
      </c>
      <c r="O248" t="n">
        <v>1756.56</v>
      </c>
      <c r="P248" t="n">
        <v>3</v>
      </c>
      <c r="Q248" t="n">
        <v>34</v>
      </c>
      <c r="R248" t="n">
        <v>31.7</v>
      </c>
      <c r="S248" t="n">
        <v>33.5</v>
      </c>
      <c r="T248" t="inlineStr"/>
      <c r="U248" t="inlineStr"/>
      <c r="V248" t="inlineStr"/>
      <c r="W248" t="inlineStr"/>
      <c r="X248" t="inlineStr">
        <is>
          <t>📈 Đang nắm giữ (T+3)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21.05</v>
      </c>
      <c r="O249" t="n">
        <v>1756.56</v>
      </c>
      <c r="P249" t="n">
        <v>3</v>
      </c>
      <c r="Q249" t="n">
        <v>21.5</v>
      </c>
      <c r="R249" t="n">
        <v>20.55</v>
      </c>
      <c r="S249" t="n">
        <v>21.25</v>
      </c>
      <c r="T249" t="inlineStr"/>
      <c r="U249" t="inlineStr"/>
      <c r="V249" t="inlineStr"/>
      <c r="W249" t="inlineStr"/>
      <c r="X249" t="inlineStr">
        <is>
          <t>📈 Đang nắm giữ (T+3)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33.85</v>
      </c>
      <c r="O250" t="n">
        <v>1756.56</v>
      </c>
      <c r="P250" t="n">
        <v>3</v>
      </c>
      <c r="Q250" t="n">
        <v>34.4</v>
      </c>
      <c r="R250" t="n">
        <v>33.05</v>
      </c>
      <c r="S250" t="n">
        <v>34.15</v>
      </c>
      <c r="T250" t="inlineStr"/>
      <c r="U250" t="inlineStr"/>
      <c r="V250" t="inlineStr"/>
      <c r="W250" t="inlineStr"/>
      <c r="X250" t="inlineStr">
        <is>
          <t>📈 Đang nắm giữ (T+3)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</v>
      </c>
      <c r="O251" t="n">
        <v>1756.56</v>
      </c>
      <c r="P251" t="n">
        <v>3</v>
      </c>
      <c r="Q251" t="n">
        <v>9.6</v>
      </c>
      <c r="R251" t="n">
        <v>8.9</v>
      </c>
      <c r="S251" t="n">
        <v>9.1</v>
      </c>
      <c r="T251" t="inlineStr"/>
      <c r="U251" t="inlineStr"/>
      <c r="V251" t="inlineStr"/>
      <c r="W251" t="inlineStr"/>
      <c r="X251" t="inlineStr">
        <is>
          <t>📈 Đang nắm giữ (T+3)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66</v>
      </c>
      <c r="O252" t="n">
        <v>1756.56</v>
      </c>
      <c r="P252" t="n">
        <v>3</v>
      </c>
      <c r="Q252" t="n">
        <v>67.8</v>
      </c>
      <c r="R252" t="n">
        <v>63.3</v>
      </c>
      <c r="S252" t="n">
        <v>65.5</v>
      </c>
      <c r="T252" t="inlineStr"/>
      <c r="U252" t="inlineStr"/>
      <c r="V252" t="inlineStr"/>
      <c r="W252" t="inlineStr"/>
      <c r="X252" t="inlineStr">
        <is>
          <t>📈 Đang nắm giữ (T+3)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21.8</v>
      </c>
      <c r="O253" t="n">
        <v>1756.56</v>
      </c>
      <c r="P253" t="n">
        <v>3</v>
      </c>
      <c r="Q253" t="n">
        <v>22.2</v>
      </c>
      <c r="R253" t="n">
        <v>20.8</v>
      </c>
      <c r="S253" t="n">
        <v>21.65</v>
      </c>
      <c r="T253" t="inlineStr"/>
      <c r="U253" t="inlineStr"/>
      <c r="V253" t="inlineStr"/>
      <c r="W253" t="inlineStr"/>
      <c r="X253" t="inlineStr">
        <is>
          <t>📈 Đang nắm giữ (T+3)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21.8</v>
      </c>
      <c r="O254" t="n">
        <v>1756.56</v>
      </c>
      <c r="P254" t="n">
        <v>3</v>
      </c>
      <c r="Q254" t="n">
        <v>23.15</v>
      </c>
      <c r="R254" t="n">
        <v>20.95</v>
      </c>
      <c r="S254" t="n">
        <v>21.7</v>
      </c>
      <c r="T254" t="inlineStr"/>
      <c r="U254" t="inlineStr"/>
      <c r="V254" t="inlineStr"/>
      <c r="W254" t="n">
        <v>21.41</v>
      </c>
      <c r="X254" t="inlineStr">
        <is>
          <t>🛑 ĐÃ CẮT LỖ (ATR)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22.9</v>
      </c>
      <c r="O255" t="n">
        <v>1756.56</v>
      </c>
      <c r="P255" t="n">
        <v>3</v>
      </c>
      <c r="Q255" t="n">
        <v>23.95</v>
      </c>
      <c r="R255" t="n">
        <v>21.2</v>
      </c>
      <c r="S255" t="n">
        <v>22.6</v>
      </c>
      <c r="T255" t="inlineStr"/>
      <c r="U255" t="inlineStr"/>
      <c r="V255" t="inlineStr"/>
      <c r="W255" t="inlineStr"/>
      <c r="X255" t="inlineStr">
        <is>
          <t>📈 Đang nắm giữ (T+3)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66</v>
      </c>
      <c r="O256" t="n">
        <v>1756.56</v>
      </c>
      <c r="P256" t="n">
        <v>3</v>
      </c>
      <c r="Q256" t="n">
        <v>67.8</v>
      </c>
      <c r="R256" t="n">
        <v>63.3</v>
      </c>
      <c r="S256" t="n">
        <v>65.5</v>
      </c>
      <c r="T256" t="inlineStr"/>
      <c r="U256" t="inlineStr"/>
      <c r="V256" t="inlineStr"/>
      <c r="W256" t="inlineStr"/>
      <c r="X256" t="inlineStr">
        <is>
          <t>📈 Đang nắm giữ (T+3)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21.8</v>
      </c>
      <c r="O257" t="n">
        <v>1756.56</v>
      </c>
      <c r="P257" t="n">
        <v>3</v>
      </c>
      <c r="Q257" t="n">
        <v>22.2</v>
      </c>
      <c r="R257" t="n">
        <v>20.8</v>
      </c>
      <c r="S257" t="n">
        <v>21.65</v>
      </c>
      <c r="T257" t="inlineStr"/>
      <c r="U257" t="inlineStr"/>
      <c r="V257" t="inlineStr"/>
      <c r="W257" t="inlineStr"/>
      <c r="X257" t="inlineStr">
        <is>
          <t>📈 Đang nắm giữ (T+3)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30.3</v>
      </c>
      <c r="O258" t="n">
        <v>1756.56</v>
      </c>
      <c r="P258" t="n">
        <v>3</v>
      </c>
      <c r="Q258" t="n">
        <v>31.25</v>
      </c>
      <c r="R258" t="n">
        <v>27.35</v>
      </c>
      <c r="S258" t="n">
        <v>30.4</v>
      </c>
      <c r="T258" t="inlineStr"/>
      <c r="U258" t="inlineStr"/>
      <c r="V258" t="inlineStr"/>
      <c r="W258" t="inlineStr"/>
      <c r="X258" t="inlineStr">
        <is>
          <t>📈 Đang nắm giữ (T+3)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21.8</v>
      </c>
      <c r="O259" t="n">
        <v>1756.56</v>
      </c>
      <c r="P259" t="n">
        <v>3</v>
      </c>
      <c r="Q259" t="n">
        <v>22.2</v>
      </c>
      <c r="R259" t="n">
        <v>20.8</v>
      </c>
      <c r="S259" t="n">
        <v>21.65</v>
      </c>
      <c r="T259" t="inlineStr"/>
      <c r="U259" t="inlineStr"/>
      <c r="V259" t="inlineStr"/>
      <c r="W259" t="inlineStr"/>
      <c r="X259" t="inlineStr">
        <is>
          <t>📈 Đang nắm giữ (T+3)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33.85</v>
      </c>
      <c r="O260" t="n">
        <v>1756.56</v>
      </c>
      <c r="P260" t="n">
        <v>3</v>
      </c>
      <c r="Q260" t="n">
        <v>34.4</v>
      </c>
      <c r="R260" t="n">
        <v>33.05</v>
      </c>
      <c r="S260" t="n">
        <v>34.15</v>
      </c>
      <c r="T260" t="inlineStr"/>
      <c r="U260" t="inlineStr"/>
      <c r="V260" t="inlineStr"/>
      <c r="W260" t="inlineStr"/>
      <c r="X260" t="inlineStr">
        <is>
          <t>📈 Đang nắm giữ (T+3)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30.3</v>
      </c>
      <c r="O261" t="n">
        <v>1756.56</v>
      </c>
      <c r="P261" t="n">
        <v>3</v>
      </c>
      <c r="Q261" t="n">
        <v>31.25</v>
      </c>
      <c r="R261" t="n">
        <v>27.35</v>
      </c>
      <c r="S261" t="n">
        <v>30.4</v>
      </c>
      <c r="T261" t="inlineStr"/>
      <c r="U261" t="inlineStr"/>
      <c r="V261" t="inlineStr"/>
      <c r="W261" t="inlineStr"/>
      <c r="X261" t="inlineStr">
        <is>
          <t>📈 Đang nắm giữ (T+3)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10.2</v>
      </c>
      <c r="O262" t="n">
        <v>1756.56</v>
      </c>
      <c r="P262" t="n">
        <v>3</v>
      </c>
      <c r="Q262" t="n">
        <v>10.5</v>
      </c>
      <c r="R262" t="n">
        <v>9.6</v>
      </c>
      <c r="S262" t="n">
        <v>10</v>
      </c>
      <c r="T262" t="inlineStr"/>
      <c r="U262" t="inlineStr"/>
      <c r="V262" t="inlineStr"/>
      <c r="W262" t="inlineStr"/>
      <c r="X262" t="inlineStr">
        <is>
          <t>📈 Đang nắm giữ (T+3)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10.2</v>
      </c>
      <c r="O263" t="n">
        <v>1756.56</v>
      </c>
      <c r="P263" t="n">
        <v>3</v>
      </c>
      <c r="Q263" t="n">
        <v>10.5</v>
      </c>
      <c r="R263" t="n">
        <v>9.6</v>
      </c>
      <c r="S263" t="n">
        <v>10</v>
      </c>
      <c r="T263" t="inlineStr"/>
      <c r="U263" t="inlineStr"/>
      <c r="V263" t="inlineStr"/>
      <c r="W263" t="inlineStr"/>
      <c r="X263" t="inlineStr">
        <is>
          <t>📈 Đang nắm giữ (T+3)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33.5</v>
      </c>
      <c r="O264" t="n">
        <v>1756.56</v>
      </c>
      <c r="P264" t="n">
        <v>3</v>
      </c>
      <c r="Q264" t="n">
        <v>34</v>
      </c>
      <c r="R264" t="n">
        <v>31.7</v>
      </c>
      <c r="S264" t="n">
        <v>33.5</v>
      </c>
      <c r="T264" t="inlineStr"/>
      <c r="U264" t="inlineStr"/>
      <c r="V264" t="inlineStr"/>
      <c r="W264" t="inlineStr"/>
      <c r="X264" t="inlineStr">
        <is>
          <t>📈 Đang nắm giữ (T+3)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33.85</v>
      </c>
      <c r="O265" t="n">
        <v>1756.56</v>
      </c>
      <c r="P265" t="n">
        <v>3</v>
      </c>
      <c r="Q265" t="n">
        <v>34.4</v>
      </c>
      <c r="R265" t="n">
        <v>33.05</v>
      </c>
      <c r="S265" t="n">
        <v>34.15</v>
      </c>
      <c r="T265" t="inlineStr"/>
      <c r="U265" t="inlineStr"/>
      <c r="V265" t="inlineStr"/>
      <c r="W265" t="inlineStr"/>
      <c r="X265" t="inlineStr">
        <is>
          <t>📈 Đang nắm giữ (T+3)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57.1</v>
      </c>
      <c r="O266" t="n">
        <v>1756.56</v>
      </c>
      <c r="P266" t="n">
        <v>3</v>
      </c>
      <c r="Q266" t="n">
        <v>57.9</v>
      </c>
      <c r="R266" t="n">
        <v>53.7</v>
      </c>
      <c r="S266" t="n">
        <v>57.5</v>
      </c>
      <c r="T266" t="inlineStr"/>
      <c r="U266" t="inlineStr"/>
      <c r="V266" t="inlineStr"/>
      <c r="W266" t="inlineStr"/>
      <c r="X266" t="inlineStr">
        <is>
          <t>📈 Đang nắm giữ (T+3)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21.8</v>
      </c>
      <c r="O267" t="n">
        <v>1756.56</v>
      </c>
      <c r="P267" t="n">
        <v>3</v>
      </c>
      <c r="Q267" t="n">
        <v>23.15</v>
      </c>
      <c r="R267" t="n">
        <v>20.95</v>
      </c>
      <c r="S267" t="n">
        <v>21.7</v>
      </c>
      <c r="T267" t="inlineStr"/>
      <c r="U267" t="inlineStr"/>
      <c r="V267" t="inlineStr"/>
      <c r="W267" t="n">
        <v>21.41</v>
      </c>
      <c r="X267" t="inlineStr">
        <is>
          <t>🛑 ĐÃ CẮT LỖ (ATR)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38.25</v>
      </c>
      <c r="O268" t="n">
        <v>1756.56</v>
      </c>
      <c r="P268" t="n">
        <v>3</v>
      </c>
      <c r="Q268" t="n">
        <v>38.6</v>
      </c>
      <c r="R268" t="n">
        <v>36.85</v>
      </c>
      <c r="S268" t="n">
        <v>38.35</v>
      </c>
      <c r="T268" t="inlineStr"/>
      <c r="U268" t="inlineStr"/>
      <c r="V268" t="inlineStr"/>
      <c r="W268" t="inlineStr"/>
      <c r="X268" t="inlineStr">
        <is>
          <t>📈 Đang nắm giữ (T+3)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7.11</v>
      </c>
      <c r="O269" t="n">
        <v>1756.56</v>
      </c>
      <c r="P269" t="n">
        <v>3</v>
      </c>
      <c r="Q269" t="n">
        <v>7.33</v>
      </c>
      <c r="R269" t="n">
        <v>6.8</v>
      </c>
      <c r="S269" t="n">
        <v>7.15</v>
      </c>
      <c r="T269" t="inlineStr"/>
      <c r="U269" t="inlineStr"/>
      <c r="V269" t="inlineStr"/>
      <c r="W269" t="inlineStr"/>
      <c r="X269" t="inlineStr">
        <is>
          <t>📈 Đang nắm giữ (T+3)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21.8</v>
      </c>
      <c r="O270" t="n">
        <v>1756.56</v>
      </c>
      <c r="P270" t="n">
        <v>3</v>
      </c>
      <c r="Q270" t="n">
        <v>23.15</v>
      </c>
      <c r="R270" t="n">
        <v>20.95</v>
      </c>
      <c r="S270" t="n">
        <v>21.7</v>
      </c>
      <c r="T270" t="inlineStr"/>
      <c r="U270" t="inlineStr"/>
      <c r="V270" t="inlineStr"/>
      <c r="W270" t="n">
        <v>21.41</v>
      </c>
      <c r="X270" t="inlineStr">
        <is>
          <t>🛑 ĐÃ CẮT LỖ (ATR)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21.8</v>
      </c>
      <c r="O271" t="n">
        <v>1756.56</v>
      </c>
      <c r="P271" t="n">
        <v>3</v>
      </c>
      <c r="Q271" t="n">
        <v>22.2</v>
      </c>
      <c r="R271" t="n">
        <v>20.8</v>
      </c>
      <c r="S271" t="n">
        <v>21.65</v>
      </c>
      <c r="T271" t="inlineStr"/>
      <c r="U271" t="inlineStr"/>
      <c r="V271" t="inlineStr"/>
      <c r="W271" t="inlineStr"/>
      <c r="X271" t="inlineStr">
        <is>
          <t>📈 Đang nắm giữ (T+3)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11.8</v>
      </c>
      <c r="O272" t="n">
        <v>1756.56</v>
      </c>
      <c r="P272" t="n">
        <v>3</v>
      </c>
      <c r="Q272" t="n">
        <v>12</v>
      </c>
      <c r="R272" t="n">
        <v>10.6</v>
      </c>
      <c r="S272" t="n">
        <v>12</v>
      </c>
      <c r="T272" t="inlineStr"/>
      <c r="U272" t="inlineStr"/>
      <c r="V272" t="inlineStr"/>
      <c r="W272" t="inlineStr"/>
      <c r="X272" t="inlineStr">
        <is>
          <t>📈 Đang nắm giữ (T+3)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24.25</v>
      </c>
      <c r="O273" t="n">
        <v>1756.56</v>
      </c>
      <c r="P273" t="n">
        <v>3</v>
      </c>
      <c r="Q273" t="n">
        <v>24.5</v>
      </c>
      <c r="R273" t="n">
        <v>23.55</v>
      </c>
      <c r="S273" t="n">
        <v>24.35</v>
      </c>
      <c r="T273" t="inlineStr"/>
      <c r="U273" t="inlineStr"/>
      <c r="V273" t="inlineStr"/>
      <c r="W273" t="inlineStr"/>
      <c r="X273" t="inlineStr">
        <is>
          <t>📈 Đang nắm giữ (T+3)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21.8</v>
      </c>
      <c r="O274" t="n">
        <v>1756.56</v>
      </c>
      <c r="P274" t="n">
        <v>3</v>
      </c>
      <c r="Q274" t="n">
        <v>22.2</v>
      </c>
      <c r="R274" t="n">
        <v>20.8</v>
      </c>
      <c r="S274" t="n">
        <v>21.65</v>
      </c>
      <c r="T274" t="inlineStr"/>
      <c r="U274" t="inlineStr"/>
      <c r="V274" t="inlineStr"/>
      <c r="W274" t="inlineStr"/>
      <c r="X274" t="inlineStr">
        <is>
          <t>📈 Đang nắm giữ (T+3)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66</v>
      </c>
      <c r="O275" t="n">
        <v>1756.56</v>
      </c>
      <c r="P275" t="n">
        <v>3</v>
      </c>
      <c r="Q275" t="n">
        <v>67.8</v>
      </c>
      <c r="R275" t="n">
        <v>63.3</v>
      </c>
      <c r="S275" t="n">
        <v>65.5</v>
      </c>
      <c r="T275" t="inlineStr"/>
      <c r="U275" t="inlineStr"/>
      <c r="V275" t="inlineStr"/>
      <c r="W275" t="inlineStr"/>
      <c r="X275" t="inlineStr">
        <is>
          <t>📈 Đang nắm giữ (T+3)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10.2</v>
      </c>
      <c r="O276" t="n">
        <v>1756.56</v>
      </c>
      <c r="P276" t="n">
        <v>3</v>
      </c>
      <c r="Q276" t="n">
        <v>10.5</v>
      </c>
      <c r="R276" t="n">
        <v>9.6</v>
      </c>
      <c r="S276" t="n">
        <v>10</v>
      </c>
      <c r="T276" t="inlineStr"/>
      <c r="U276" t="inlineStr"/>
      <c r="V276" t="inlineStr"/>
      <c r="W276" t="inlineStr"/>
      <c r="X276" t="inlineStr">
        <is>
          <t>📈 Đang nắm giữ (T+3)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11.8</v>
      </c>
      <c r="O277" t="n">
        <v>1756.56</v>
      </c>
      <c r="P277" t="n">
        <v>3</v>
      </c>
      <c r="Q277" t="n">
        <v>12</v>
      </c>
      <c r="R277" t="n">
        <v>10.6</v>
      </c>
      <c r="S277" t="n">
        <v>12</v>
      </c>
      <c r="T277" t="inlineStr"/>
      <c r="U277" t="inlineStr"/>
      <c r="V277" t="inlineStr"/>
      <c r="W277" t="inlineStr"/>
      <c r="X277" t="inlineStr">
        <is>
          <t>📈 Đang nắm giữ (T+3)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30.3</v>
      </c>
      <c r="O278" t="n">
        <v>1756.56</v>
      </c>
      <c r="P278" t="n">
        <v>3</v>
      </c>
      <c r="Q278" t="n">
        <v>31.25</v>
      </c>
      <c r="R278" t="n">
        <v>27.35</v>
      </c>
      <c r="S278" t="n">
        <v>30.4</v>
      </c>
      <c r="T278" t="inlineStr"/>
      <c r="U278" t="inlineStr"/>
      <c r="V278" t="inlineStr"/>
      <c r="W278" t="inlineStr"/>
      <c r="X278" t="inlineStr">
        <is>
          <t>📈 Đang nắm giữ (T+3)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20</v>
      </c>
      <c r="O279" t="n">
        <v>1756.56</v>
      </c>
      <c r="P279" t="n">
        <v>3</v>
      </c>
      <c r="Q279" t="n">
        <v>20</v>
      </c>
      <c r="R279" t="n">
        <v>17.35</v>
      </c>
      <c r="S279" t="n">
        <v>19.6</v>
      </c>
      <c r="T279" t="inlineStr"/>
      <c r="U279" t="inlineStr"/>
      <c r="V279" t="inlineStr"/>
      <c r="W279" t="n">
        <v>20</v>
      </c>
      <c r="X279" t="inlineStr">
        <is>
          <t>🎯 ĐÃ CHỐT LỜI (ATR)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21.05</v>
      </c>
      <c r="O280" t="n">
        <v>1756.56</v>
      </c>
      <c r="P280" t="n">
        <v>3</v>
      </c>
      <c r="Q280" t="n">
        <v>21.5</v>
      </c>
      <c r="R280" t="n">
        <v>20.55</v>
      </c>
      <c r="S280" t="n">
        <v>21.25</v>
      </c>
      <c r="T280" t="inlineStr"/>
      <c r="U280" t="inlineStr"/>
      <c r="V280" t="inlineStr"/>
      <c r="W280" t="inlineStr"/>
      <c r="X280" t="inlineStr">
        <is>
          <t>📈 Đang nắm giữ (T+3)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33.85</v>
      </c>
      <c r="O281" t="n">
        <v>1756.56</v>
      </c>
      <c r="P281" t="n">
        <v>3</v>
      </c>
      <c r="Q281" t="n">
        <v>34.4</v>
      </c>
      <c r="R281" t="n">
        <v>33.05</v>
      </c>
      <c r="S281" t="n">
        <v>34.15</v>
      </c>
      <c r="T281" t="inlineStr"/>
      <c r="U281" t="inlineStr"/>
      <c r="V281" t="inlineStr"/>
      <c r="W281" t="inlineStr"/>
      <c r="X281" t="inlineStr">
        <is>
          <t>📈 Đang nắm giữ (T+3)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30.3</v>
      </c>
      <c r="O282" t="n">
        <v>1756.56</v>
      </c>
      <c r="P282" t="n">
        <v>3</v>
      </c>
      <c r="Q282" t="n">
        <v>31.25</v>
      </c>
      <c r="R282" t="n">
        <v>27.35</v>
      </c>
      <c r="S282" t="n">
        <v>30.4</v>
      </c>
      <c r="T282" t="inlineStr"/>
      <c r="U282" t="inlineStr"/>
      <c r="V282" t="inlineStr"/>
      <c r="W282" t="inlineStr"/>
      <c r="X282" t="inlineStr">
        <is>
          <t>📈 Đang nắm giữ (T+3)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21.05</v>
      </c>
      <c r="O283" t="n">
        <v>1756.56</v>
      </c>
      <c r="P283" t="n">
        <v>3</v>
      </c>
      <c r="Q283" t="n">
        <v>21.5</v>
      </c>
      <c r="R283" t="n">
        <v>20.55</v>
      </c>
      <c r="S283" t="n">
        <v>21.25</v>
      </c>
      <c r="T283" t="inlineStr"/>
      <c r="U283" t="inlineStr"/>
      <c r="V283" t="inlineStr"/>
      <c r="W283" t="inlineStr"/>
      <c r="X283" t="inlineStr">
        <is>
          <t>📈 Đang nắm giữ (T+3)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14</v>
      </c>
      <c r="O284" t="n">
        <v>1756.56</v>
      </c>
      <c r="P284" t="n">
        <v>3</v>
      </c>
      <c r="Q284" t="n">
        <v>14.2</v>
      </c>
      <c r="R284" t="n">
        <v>13</v>
      </c>
      <c r="S284" t="n">
        <v>13.7</v>
      </c>
      <c r="T284" t="inlineStr"/>
      <c r="U284" t="inlineStr"/>
      <c r="V284" t="inlineStr"/>
      <c r="W284" t="inlineStr"/>
      <c r="X284" t="inlineStr">
        <is>
          <t>📈 Đang nắm giữ (T+3)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51.8</v>
      </c>
      <c r="O285" t="n">
        <v>1756.56</v>
      </c>
      <c r="P285" t="n">
        <v>3</v>
      </c>
      <c r="Q285" t="n">
        <v>52.6</v>
      </c>
      <c r="R285" t="n">
        <v>51.2</v>
      </c>
      <c r="S285" t="n">
        <v>51.5</v>
      </c>
      <c r="T285" t="inlineStr"/>
      <c r="U285" t="inlineStr"/>
      <c r="V285" t="inlineStr"/>
      <c r="W285" t="inlineStr"/>
      <c r="X285" t="inlineStr">
        <is>
          <t>📈 Đang nắm giữ (T+3)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14.05</v>
      </c>
      <c r="O286" t="n">
        <v>1756.56</v>
      </c>
      <c r="P286" t="n">
        <v>3</v>
      </c>
      <c r="Q286" t="n">
        <v>14.15</v>
      </c>
      <c r="R286" t="n">
        <v>13.6</v>
      </c>
      <c r="S286" t="n">
        <v>14.05</v>
      </c>
      <c r="T286" t="inlineStr"/>
      <c r="U286" t="inlineStr"/>
      <c r="V286" t="inlineStr"/>
      <c r="W286" t="inlineStr"/>
      <c r="X286" t="inlineStr">
        <is>
          <t>📈 Đang nắm giữ (T+3)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33.5</v>
      </c>
      <c r="O287" t="n">
        <v>1756.56</v>
      </c>
      <c r="P287" t="n">
        <v>3</v>
      </c>
      <c r="Q287" t="n">
        <v>34</v>
      </c>
      <c r="R287" t="n">
        <v>31.7</v>
      </c>
      <c r="S287" t="n">
        <v>33.5</v>
      </c>
      <c r="T287" t="inlineStr"/>
      <c r="U287" t="inlineStr"/>
      <c r="V287" t="inlineStr"/>
      <c r="W287" t="inlineStr"/>
      <c r="X287" t="inlineStr">
        <is>
          <t>📈 Đang nắm giữ (T+3)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35.5</v>
      </c>
      <c r="O288" t="n">
        <v>1756.56</v>
      </c>
      <c r="P288" t="n">
        <v>3</v>
      </c>
      <c r="Q288" t="n">
        <v>35.5</v>
      </c>
      <c r="R288" t="n">
        <v>33.8</v>
      </c>
      <c r="S288" t="n">
        <v>35.25</v>
      </c>
      <c r="T288" t="inlineStr"/>
      <c r="U288" t="inlineStr"/>
      <c r="V288" t="inlineStr"/>
      <c r="W288" t="inlineStr"/>
      <c r="X288" t="inlineStr">
        <is>
          <t>📈 Đang nắm giữ (T+3)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57.1</v>
      </c>
      <c r="O289" t="n">
        <v>1756.56</v>
      </c>
      <c r="P289" t="n">
        <v>3</v>
      </c>
      <c r="Q289" t="n">
        <v>57.9</v>
      </c>
      <c r="R289" t="n">
        <v>53.7</v>
      </c>
      <c r="S289" t="n">
        <v>57.5</v>
      </c>
      <c r="T289" t="inlineStr"/>
      <c r="U289" t="inlineStr"/>
      <c r="V289" t="inlineStr"/>
      <c r="W289" t="inlineStr"/>
      <c r="X289" t="inlineStr">
        <is>
          <t>📈 Đang nắm giữ (T+3)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21.8</v>
      </c>
      <c r="O290" t="n">
        <v>1756.56</v>
      </c>
      <c r="P290" t="n">
        <v>3</v>
      </c>
      <c r="Q290" t="n">
        <v>22.2</v>
      </c>
      <c r="R290" t="n">
        <v>20.8</v>
      </c>
      <c r="S290" t="n">
        <v>21.65</v>
      </c>
      <c r="T290" t="inlineStr"/>
      <c r="U290" t="inlineStr"/>
      <c r="V290" t="inlineStr"/>
      <c r="W290" t="inlineStr"/>
      <c r="X290" t="inlineStr">
        <is>
          <t>📈 Đang nắm giữ (T+3)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33.85</v>
      </c>
      <c r="O291" t="n">
        <v>1756.56</v>
      </c>
      <c r="P291" t="n">
        <v>3</v>
      </c>
      <c r="Q291" t="n">
        <v>34.4</v>
      </c>
      <c r="R291" t="n">
        <v>33.05</v>
      </c>
      <c r="S291" t="n">
        <v>34.15</v>
      </c>
      <c r="T291" t="inlineStr"/>
      <c r="U291" t="inlineStr"/>
      <c r="V291" t="inlineStr"/>
      <c r="W291" t="inlineStr"/>
      <c r="X291" t="inlineStr">
        <is>
          <t>📈 Đang nắm giữ (T+3)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21.05</v>
      </c>
      <c r="O292" t="n">
        <v>1756.56</v>
      </c>
      <c r="P292" t="n">
        <v>3</v>
      </c>
      <c r="Q292" t="n">
        <v>21.5</v>
      </c>
      <c r="R292" t="n">
        <v>20.55</v>
      </c>
      <c r="S292" t="n">
        <v>21.25</v>
      </c>
      <c r="T292" t="inlineStr"/>
      <c r="U292" t="inlineStr"/>
      <c r="V292" t="inlineStr"/>
      <c r="W292" t="inlineStr"/>
      <c r="X292" t="inlineStr">
        <is>
          <t>📈 Đang nắm giữ (T+3)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21.7</v>
      </c>
      <c r="O293" t="n">
        <v>1756.56</v>
      </c>
      <c r="P293" t="n">
        <v>3</v>
      </c>
      <c r="Q293" t="n">
        <v>21.8</v>
      </c>
      <c r="R293" t="n">
        <v>20.4</v>
      </c>
      <c r="S293" t="n">
        <v>21.4</v>
      </c>
      <c r="T293" t="inlineStr"/>
      <c r="U293" t="inlineStr"/>
      <c r="V293" t="inlineStr"/>
      <c r="W293" t="inlineStr"/>
      <c r="X293" t="inlineStr">
        <is>
          <t>📈 Đang nắm giữ (T+3)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10.2</v>
      </c>
      <c r="O294" t="n">
        <v>1756.56</v>
      </c>
      <c r="P294" t="n">
        <v>3</v>
      </c>
      <c r="Q294" t="n">
        <v>10.5</v>
      </c>
      <c r="R294" t="n">
        <v>9.6</v>
      </c>
      <c r="S294" t="n">
        <v>10</v>
      </c>
      <c r="T294" t="inlineStr"/>
      <c r="U294" t="inlineStr"/>
      <c r="V294" t="inlineStr"/>
      <c r="W294" t="inlineStr"/>
      <c r="X294" t="inlineStr">
        <is>
          <t>📈 Đang nắm giữ (T+3)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55.5</v>
      </c>
      <c r="O295" t="n">
        <v>1756.56</v>
      </c>
      <c r="P295" t="n">
        <v>3</v>
      </c>
      <c r="Q295" t="n">
        <v>57.5</v>
      </c>
      <c r="R295" t="n">
        <v>55.5</v>
      </c>
      <c r="S295" t="n">
        <v>55.9</v>
      </c>
      <c r="T295" t="inlineStr"/>
      <c r="U295" t="inlineStr"/>
      <c r="V295" t="inlineStr"/>
      <c r="W295" t="inlineStr"/>
      <c r="X295" t="inlineStr">
        <is>
          <t>📈 Đang nắm giữ (T+3)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15.45</v>
      </c>
      <c r="O296" t="n">
        <v>1756.56</v>
      </c>
      <c r="P296" t="n">
        <v>3</v>
      </c>
      <c r="Q296" t="n">
        <v>15.6</v>
      </c>
      <c r="R296" t="n">
        <v>14.75</v>
      </c>
      <c r="S296" t="n">
        <v>15.4</v>
      </c>
      <c r="T296" t="inlineStr"/>
      <c r="U296" t="inlineStr"/>
      <c r="V296" t="inlineStr"/>
      <c r="W296" t="inlineStr"/>
      <c r="X296" t="inlineStr">
        <is>
          <t>📈 Đang nắm giữ (T+3)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21.8</v>
      </c>
      <c r="O297" t="n">
        <v>1756.56</v>
      </c>
      <c r="P297" t="n">
        <v>3</v>
      </c>
      <c r="Q297" t="n">
        <v>22.2</v>
      </c>
      <c r="R297" t="n">
        <v>20.8</v>
      </c>
      <c r="S297" t="n">
        <v>21.65</v>
      </c>
      <c r="T297" t="inlineStr"/>
      <c r="U297" t="inlineStr"/>
      <c r="V297" t="inlineStr"/>
      <c r="W297" t="inlineStr"/>
      <c r="X297" t="inlineStr">
        <is>
          <t>📈 Đang nắm giữ (T+3)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10.2</v>
      </c>
      <c r="O298" t="n">
        <v>1756.56</v>
      </c>
      <c r="P298" t="n">
        <v>3</v>
      </c>
      <c r="Q298" t="n">
        <v>10.5</v>
      </c>
      <c r="R298" t="n">
        <v>9.6</v>
      </c>
      <c r="S298" t="n">
        <v>10</v>
      </c>
      <c r="T298" t="inlineStr"/>
      <c r="U298" t="inlineStr"/>
      <c r="V298" t="inlineStr"/>
      <c r="W298" t="inlineStr"/>
      <c r="X298" t="inlineStr">
        <is>
          <t>📈 Đang nắm giữ (T+3)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30.3</v>
      </c>
      <c r="O299" t="n">
        <v>1756.56</v>
      </c>
      <c r="P299" t="n">
        <v>3</v>
      </c>
      <c r="Q299" t="n">
        <v>31.25</v>
      </c>
      <c r="R299" t="n">
        <v>27.35</v>
      </c>
      <c r="S299" t="n">
        <v>30.4</v>
      </c>
      <c r="T299" t="inlineStr"/>
      <c r="U299" t="inlineStr"/>
      <c r="V299" t="inlineStr"/>
      <c r="W299" t="inlineStr"/>
      <c r="X299" t="inlineStr">
        <is>
          <t>📈 Đang nắm giữ (T+3)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33.85</v>
      </c>
      <c r="O300" t="n">
        <v>1756.56</v>
      </c>
      <c r="P300" t="n">
        <v>3</v>
      </c>
      <c r="Q300" t="n">
        <v>34.4</v>
      </c>
      <c r="R300" t="n">
        <v>33.05</v>
      </c>
      <c r="S300" t="n">
        <v>34.15</v>
      </c>
      <c r="T300" t="inlineStr"/>
      <c r="U300" t="inlineStr"/>
      <c r="V300" t="inlineStr"/>
      <c r="W300" t="inlineStr"/>
      <c r="X300" t="inlineStr">
        <is>
          <t>📈 Đang nắm giữ (T+3)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21.7</v>
      </c>
      <c r="O301" t="n">
        <v>1756.56</v>
      </c>
      <c r="P301" t="n">
        <v>3</v>
      </c>
      <c r="Q301" t="n">
        <v>21.8</v>
      </c>
      <c r="R301" t="n">
        <v>20.4</v>
      </c>
      <c r="S301" t="n">
        <v>21.4</v>
      </c>
      <c r="T301" t="inlineStr"/>
      <c r="U301" t="inlineStr"/>
      <c r="V301" t="inlineStr"/>
      <c r="W301" t="inlineStr"/>
      <c r="X301" t="inlineStr">
        <is>
          <t>📈 Đang nắm giữ (T+3)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41.7</v>
      </c>
      <c r="O302" t="n">
        <v>1756.56</v>
      </c>
      <c r="P302" t="n">
        <v>3</v>
      </c>
      <c r="Q302" t="n">
        <v>41.7</v>
      </c>
      <c r="R302" t="n">
        <v>38.5</v>
      </c>
      <c r="S302" t="n">
        <v>40.8</v>
      </c>
      <c r="T302" t="inlineStr"/>
      <c r="U302" t="inlineStr"/>
      <c r="V302" t="inlineStr"/>
      <c r="W302" t="inlineStr"/>
      <c r="X302" t="inlineStr">
        <is>
          <t>📈 Đang nắm giữ (T+3)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15.35</v>
      </c>
      <c r="O303" t="n">
        <v>1756.56</v>
      </c>
      <c r="P303" t="n">
        <v>3</v>
      </c>
      <c r="Q303" t="n">
        <v>15.7</v>
      </c>
      <c r="R303" t="n">
        <v>14.85</v>
      </c>
      <c r="S303" t="n">
        <v>15.5</v>
      </c>
      <c r="T303" t="inlineStr"/>
      <c r="U303" t="inlineStr"/>
      <c r="V303" t="inlineStr"/>
      <c r="W303" t="inlineStr"/>
      <c r="X303" t="inlineStr">
        <is>
          <t>📈 Đang nắm giữ (T+3)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74.5</v>
      </c>
      <c r="O304" t="n">
        <v>1756.56</v>
      </c>
      <c r="P304" t="n">
        <v>3</v>
      </c>
      <c r="Q304" t="n">
        <v>75</v>
      </c>
      <c r="R304" t="n">
        <v>71.7</v>
      </c>
      <c r="S304" t="n">
        <v>73.90000000000001</v>
      </c>
      <c r="T304" t="inlineStr"/>
      <c r="U304" t="inlineStr"/>
      <c r="V304" t="inlineStr"/>
      <c r="W304" t="inlineStr"/>
      <c r="X304" t="inlineStr">
        <is>
          <t>📈 Đang nắm giữ (T+3)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42.9</v>
      </c>
      <c r="O305" t="n">
        <v>1756.56</v>
      </c>
      <c r="P305" t="n">
        <v>3</v>
      </c>
      <c r="Q305" t="n">
        <v>43.9</v>
      </c>
      <c r="R305" t="n">
        <v>40.6</v>
      </c>
      <c r="S305" t="n">
        <v>43</v>
      </c>
      <c r="T305" t="inlineStr"/>
      <c r="U305" t="inlineStr"/>
      <c r="V305" t="inlineStr"/>
      <c r="W305" t="inlineStr"/>
      <c r="X305" t="inlineStr">
        <is>
          <t>📈 Đang nắm giữ (T+3)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14.7</v>
      </c>
      <c r="O306" t="n">
        <v>1756.56</v>
      </c>
      <c r="P306" t="n">
        <v>3</v>
      </c>
      <c r="Q306" t="n">
        <v>14.75</v>
      </c>
      <c r="R306" t="n">
        <v>14.2</v>
      </c>
      <c r="S306" t="n">
        <v>14.7</v>
      </c>
      <c r="T306" t="inlineStr"/>
      <c r="U306" t="inlineStr"/>
      <c r="V306" t="inlineStr"/>
      <c r="W306" t="inlineStr"/>
      <c r="X306" t="inlineStr">
        <is>
          <t>📈 Đang nắm giữ (T+3)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55.1</v>
      </c>
      <c r="O307" t="n">
        <v>1756.56</v>
      </c>
      <c r="P307" t="n">
        <v>3</v>
      </c>
      <c r="Q307" t="n">
        <v>56.1</v>
      </c>
      <c r="R307" t="n">
        <v>49.9</v>
      </c>
      <c r="S307" t="n">
        <v>55.8</v>
      </c>
      <c r="T307" t="inlineStr"/>
      <c r="U307" t="inlineStr"/>
      <c r="V307" t="inlineStr"/>
      <c r="W307" t="inlineStr"/>
      <c r="X307" t="inlineStr">
        <is>
          <t>📈 Đang nắm giữ (T+3)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11.65</v>
      </c>
      <c r="O308" t="n">
        <v>1756.56</v>
      </c>
      <c r="P308" t="n">
        <v>3</v>
      </c>
      <c r="Q308" t="n">
        <v>12.05</v>
      </c>
      <c r="R308" t="n">
        <v>11.1</v>
      </c>
      <c r="S308" t="n">
        <v>11.8</v>
      </c>
      <c r="T308" t="inlineStr"/>
      <c r="U308" t="inlineStr"/>
      <c r="V308" t="inlineStr"/>
      <c r="W308" t="inlineStr"/>
      <c r="X308" t="inlineStr">
        <is>
          <t>📈 Đang nắm giữ (T+3)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24.95</v>
      </c>
      <c r="O309" t="n">
        <v>1756.56</v>
      </c>
      <c r="P309" t="n">
        <v>3</v>
      </c>
      <c r="Q309" t="n">
        <v>25.5</v>
      </c>
      <c r="R309" t="n">
        <v>22.95</v>
      </c>
      <c r="S309" t="n">
        <v>25.3</v>
      </c>
      <c r="T309" t="inlineStr"/>
      <c r="U309" t="inlineStr"/>
      <c r="V309" t="inlineStr"/>
      <c r="W309" t="inlineStr"/>
      <c r="X309" t="inlineStr">
        <is>
          <t>📈 Đang nắm giữ (T+3)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33.85</v>
      </c>
      <c r="O310" t="n">
        <v>1756.56</v>
      </c>
      <c r="P310" t="n">
        <v>3</v>
      </c>
      <c r="Q310" t="n">
        <v>34.4</v>
      </c>
      <c r="R310" t="n">
        <v>33.05</v>
      </c>
      <c r="S310" t="n">
        <v>34.15</v>
      </c>
      <c r="T310" t="inlineStr"/>
      <c r="U310" t="inlineStr"/>
      <c r="V310" t="inlineStr"/>
      <c r="W310" t="inlineStr"/>
      <c r="X310" t="inlineStr">
        <is>
          <t>📈 Đang nắm giữ (T+3)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23.7</v>
      </c>
      <c r="O311" t="n">
        <v>1756.56</v>
      </c>
      <c r="P311" t="n">
        <v>3</v>
      </c>
      <c r="Q311" t="n">
        <v>24.45</v>
      </c>
      <c r="R311" t="n">
        <v>22.75</v>
      </c>
      <c r="S311" t="n">
        <v>23.6</v>
      </c>
      <c r="T311" t="inlineStr"/>
      <c r="U311" t="inlineStr"/>
      <c r="V311" t="inlineStr"/>
      <c r="W311" t="inlineStr"/>
      <c r="X311" t="inlineStr">
        <is>
          <t>📈 Đang nắm giữ (T+3)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15.35</v>
      </c>
      <c r="O312" t="n">
        <v>1756.56</v>
      </c>
      <c r="P312" t="n">
        <v>3</v>
      </c>
      <c r="Q312" t="n">
        <v>15.7</v>
      </c>
      <c r="R312" t="n">
        <v>14.85</v>
      </c>
      <c r="S312" t="n">
        <v>15.5</v>
      </c>
      <c r="T312" t="inlineStr"/>
      <c r="U312" t="inlineStr"/>
      <c r="V312" t="inlineStr"/>
      <c r="W312" t="inlineStr"/>
      <c r="X312" t="inlineStr">
        <is>
          <t>📈 Đang nắm giữ (T+3)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13.45</v>
      </c>
      <c r="O313" t="n">
        <v>1756.56</v>
      </c>
      <c r="P313" t="n">
        <v>3</v>
      </c>
      <c r="Q313" t="n">
        <v>13.75</v>
      </c>
      <c r="R313" t="n">
        <v>12.95</v>
      </c>
      <c r="S313" t="n">
        <v>13.4</v>
      </c>
      <c r="T313" t="inlineStr"/>
      <c r="U313" t="inlineStr"/>
      <c r="V313" t="inlineStr"/>
      <c r="W313" t="inlineStr"/>
      <c r="X313" t="inlineStr">
        <is>
          <t>📈 Đang nắm giữ (T+3)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41.7</v>
      </c>
      <c r="O314" t="n">
        <v>1756.56</v>
      </c>
      <c r="P314" t="n">
        <v>3</v>
      </c>
      <c r="Q314" t="n">
        <v>41.7</v>
      </c>
      <c r="R314" t="n">
        <v>38.5</v>
      </c>
      <c r="S314" t="n">
        <v>40.8</v>
      </c>
      <c r="T314" t="inlineStr"/>
      <c r="U314" t="inlineStr"/>
      <c r="V314" t="inlineStr"/>
      <c r="W314" t="inlineStr"/>
      <c r="X314" t="inlineStr">
        <is>
          <t>📈 Đang nắm giữ (T+3)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33.85</v>
      </c>
      <c r="O315" t="n">
        <v>1756.56</v>
      </c>
      <c r="P315" t="n">
        <v>3</v>
      </c>
      <c r="Q315" t="n">
        <v>34.4</v>
      </c>
      <c r="R315" t="n">
        <v>33.05</v>
      </c>
      <c r="S315" t="n">
        <v>34.15</v>
      </c>
      <c r="T315" t="inlineStr"/>
      <c r="U315" t="inlineStr"/>
      <c r="V315" t="inlineStr"/>
      <c r="W315" t="inlineStr"/>
      <c r="X315" t="inlineStr">
        <is>
          <t>📈 Đang nắm giữ (T+3)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57.1</v>
      </c>
      <c r="O316" t="n">
        <v>1756.56</v>
      </c>
      <c r="P316" t="n">
        <v>3</v>
      </c>
      <c r="Q316" t="n">
        <v>57.9</v>
      </c>
      <c r="R316" t="n">
        <v>53.7</v>
      </c>
      <c r="S316" t="n">
        <v>57.5</v>
      </c>
      <c r="T316" t="inlineStr"/>
      <c r="U316" t="inlineStr"/>
      <c r="V316" t="inlineStr"/>
      <c r="W316" t="inlineStr"/>
      <c r="X316" t="inlineStr">
        <is>
          <t>📈 Đang nắm giữ (T+3)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45.6</v>
      </c>
      <c r="O317" t="n">
        <v>1756.56</v>
      </c>
      <c r="P317" t="n">
        <v>3</v>
      </c>
      <c r="Q317" t="n">
        <v>46.85</v>
      </c>
      <c r="R317" t="n">
        <v>45.45</v>
      </c>
      <c r="S317" t="n">
        <v>46.75</v>
      </c>
      <c r="T317" t="inlineStr"/>
      <c r="U317" t="inlineStr"/>
      <c r="V317" t="inlineStr"/>
      <c r="W317" t="inlineStr"/>
      <c r="X317" t="inlineStr">
        <is>
          <t>📈 Đang nắm giữ (T+3)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33.85</v>
      </c>
      <c r="O318" t="n">
        <v>1756.56</v>
      </c>
      <c r="P318" t="n">
        <v>3</v>
      </c>
      <c r="Q318" t="n">
        <v>34.4</v>
      </c>
      <c r="R318" t="n">
        <v>33.05</v>
      </c>
      <c r="S318" t="n">
        <v>34.15</v>
      </c>
      <c r="T318" t="inlineStr"/>
      <c r="U318" t="inlineStr"/>
      <c r="V318" t="inlineStr"/>
      <c r="W318" t="inlineStr"/>
      <c r="X318" t="inlineStr">
        <is>
          <t>📈 Đang nắm giữ (T+3)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57.1</v>
      </c>
      <c r="O319" t="n">
        <v>1756.56</v>
      </c>
      <c r="P319" t="n">
        <v>3</v>
      </c>
      <c r="Q319" t="n">
        <v>57.9</v>
      </c>
      <c r="R319" t="n">
        <v>53.7</v>
      </c>
      <c r="S319" t="n">
        <v>57.5</v>
      </c>
      <c r="T319" t="inlineStr"/>
      <c r="U319" t="inlineStr"/>
      <c r="V319" t="inlineStr"/>
      <c r="W319" t="inlineStr"/>
      <c r="X319" t="inlineStr">
        <is>
          <t>📈 Đang nắm giữ (T+3)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15.35</v>
      </c>
      <c r="O320" t="n">
        <v>1756.56</v>
      </c>
      <c r="P320" t="n">
        <v>3</v>
      </c>
      <c r="Q320" t="n">
        <v>15.7</v>
      </c>
      <c r="R320" t="n">
        <v>14.85</v>
      </c>
      <c r="S320" t="n">
        <v>15.5</v>
      </c>
      <c r="T320" t="inlineStr"/>
      <c r="U320" t="inlineStr"/>
      <c r="V320" t="inlineStr"/>
      <c r="W320" t="inlineStr"/>
      <c r="X320" t="inlineStr">
        <is>
          <t>📈 Đang nắm giữ (T+3)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15.55</v>
      </c>
      <c r="O321" t="n">
        <v>1756.56</v>
      </c>
      <c r="P321" t="n">
        <v>3</v>
      </c>
      <c r="Q321" t="n">
        <v>15.6</v>
      </c>
      <c r="R321" t="n">
        <v>13.4</v>
      </c>
      <c r="S321" t="n">
        <v>15.6</v>
      </c>
      <c r="T321" t="inlineStr"/>
      <c r="U321" t="inlineStr"/>
      <c r="V321" t="inlineStr"/>
      <c r="W321" t="n">
        <v>14.98</v>
      </c>
      <c r="X321" t="inlineStr">
        <is>
          <t>🎯 ĐÃ CHỐT LỜI (ATR)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21.7</v>
      </c>
      <c r="O322" t="n">
        <v>1756.56</v>
      </c>
      <c r="P322" t="n">
        <v>3</v>
      </c>
      <c r="Q322" t="n">
        <v>21.8</v>
      </c>
      <c r="R322" t="n">
        <v>20.4</v>
      </c>
      <c r="S322" t="n">
        <v>21.4</v>
      </c>
      <c r="T322" t="inlineStr"/>
      <c r="U322" t="inlineStr"/>
      <c r="V322" t="inlineStr"/>
      <c r="W322" t="inlineStr"/>
      <c r="X322" t="inlineStr">
        <is>
          <t>📈 Đang nắm giữ (T+3)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15.35</v>
      </c>
      <c r="O323" t="n">
        <v>1756.56</v>
      </c>
      <c r="P323" t="n">
        <v>3</v>
      </c>
      <c r="Q323" t="n">
        <v>15.7</v>
      </c>
      <c r="R323" t="n">
        <v>14.85</v>
      </c>
      <c r="S323" t="n">
        <v>15.5</v>
      </c>
      <c r="T323" t="inlineStr"/>
      <c r="U323" t="inlineStr"/>
      <c r="V323" t="inlineStr"/>
      <c r="W323" t="inlineStr"/>
      <c r="X323" t="inlineStr">
        <is>
          <t>📈 Đang nắm giữ (T+3)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41.7</v>
      </c>
      <c r="O324" t="n">
        <v>1756.56</v>
      </c>
      <c r="P324" t="n">
        <v>3</v>
      </c>
      <c r="Q324" t="n">
        <v>41.7</v>
      </c>
      <c r="R324" t="n">
        <v>38.5</v>
      </c>
      <c r="S324" t="n">
        <v>40.8</v>
      </c>
      <c r="T324" t="inlineStr"/>
      <c r="U324" t="inlineStr"/>
      <c r="V324" t="inlineStr"/>
      <c r="W324" t="inlineStr"/>
      <c r="X324" t="inlineStr">
        <is>
          <t>📈 Đang nắm giữ (T+3)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57.1</v>
      </c>
      <c r="O325" t="n">
        <v>1756.56</v>
      </c>
      <c r="P325" t="n">
        <v>3</v>
      </c>
      <c r="Q325" t="n">
        <v>57.9</v>
      </c>
      <c r="R325" t="n">
        <v>53.7</v>
      </c>
      <c r="S325" t="n">
        <v>57.5</v>
      </c>
      <c r="T325" t="inlineStr"/>
      <c r="U325" t="inlineStr"/>
      <c r="V325" t="inlineStr"/>
      <c r="W325" t="inlineStr"/>
      <c r="X325" t="inlineStr">
        <is>
          <t>📈 Đang nắm giữ (T+3)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35.5</v>
      </c>
      <c r="O326" t="n">
        <v>1756.56</v>
      </c>
      <c r="P326" t="n">
        <v>3</v>
      </c>
      <c r="Q326" t="n">
        <v>35.5</v>
      </c>
      <c r="R326" t="n">
        <v>33.8</v>
      </c>
      <c r="S326" t="n">
        <v>35.25</v>
      </c>
      <c r="T326" t="inlineStr"/>
      <c r="U326" t="inlineStr"/>
      <c r="V326" t="inlineStr"/>
      <c r="W326" t="inlineStr"/>
      <c r="X326" t="inlineStr">
        <is>
          <t>📈 Đang nắm giữ (T+3)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33.85</v>
      </c>
      <c r="O327" t="n">
        <v>1756.56</v>
      </c>
      <c r="P327" t="n">
        <v>3</v>
      </c>
      <c r="Q327" t="n">
        <v>34.4</v>
      </c>
      <c r="R327" t="n">
        <v>33.05</v>
      </c>
      <c r="S327" t="n">
        <v>34.15</v>
      </c>
      <c r="T327" t="inlineStr"/>
      <c r="U327" t="inlineStr"/>
      <c r="V327" t="inlineStr"/>
      <c r="W327" t="inlineStr"/>
      <c r="X327" t="inlineStr">
        <is>
          <t>📈 Đang nắm giữ (T+3)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15.55</v>
      </c>
      <c r="O328" t="n">
        <v>1756.56</v>
      </c>
      <c r="P328" t="n">
        <v>3</v>
      </c>
      <c r="Q328" t="n">
        <v>15.6</v>
      </c>
      <c r="R328" t="n">
        <v>13.4</v>
      </c>
      <c r="S328" t="n">
        <v>15.6</v>
      </c>
      <c r="T328" t="inlineStr"/>
      <c r="U328" t="inlineStr"/>
      <c r="V328" t="inlineStr"/>
      <c r="W328" t="n">
        <v>14.98</v>
      </c>
      <c r="X328" t="inlineStr">
        <is>
          <t>🎯 ĐÃ CHỐT LỜI (ATR)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15.2</v>
      </c>
      <c r="O329" t="n">
        <v>1756.56</v>
      </c>
      <c r="P329" t="n">
        <v>3</v>
      </c>
      <c r="Q329" t="n">
        <v>15.8</v>
      </c>
      <c r="R329" t="n">
        <v>14.6</v>
      </c>
      <c r="S329" t="n">
        <v>15.3</v>
      </c>
      <c r="T329" t="inlineStr"/>
      <c r="U329" t="inlineStr"/>
      <c r="V329" t="inlineStr"/>
      <c r="W329" t="inlineStr"/>
      <c r="X329" t="inlineStr">
        <is>
          <t>📈 Đang nắm giữ (T+3)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21.7</v>
      </c>
      <c r="O330" t="n">
        <v>1756.56</v>
      </c>
      <c r="P330" t="n">
        <v>3</v>
      </c>
      <c r="Q330" t="n">
        <v>21.8</v>
      </c>
      <c r="R330" t="n">
        <v>20.4</v>
      </c>
      <c r="S330" t="n">
        <v>21.4</v>
      </c>
      <c r="T330" t="inlineStr"/>
      <c r="U330" t="inlineStr"/>
      <c r="V330" t="inlineStr"/>
      <c r="W330" t="inlineStr"/>
      <c r="X330" t="inlineStr">
        <is>
          <t>📈 Đang nắm giữ (T+3)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19.3</v>
      </c>
      <c r="O331" t="n">
        <v>1756.56</v>
      </c>
      <c r="P331" t="n">
        <v>3</v>
      </c>
      <c r="Q331" t="n">
        <v>19.6</v>
      </c>
      <c r="R331" t="n">
        <v>18.3</v>
      </c>
      <c r="S331" t="n">
        <v>19.25</v>
      </c>
      <c r="T331" t="inlineStr"/>
      <c r="U331" t="inlineStr"/>
      <c r="V331" t="inlineStr"/>
      <c r="W331" t="inlineStr"/>
      <c r="X331" t="inlineStr">
        <is>
          <t>📈 Đang nắm giữ (T+3)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</v>
      </c>
      <c r="O332" t="n">
        <v>1756.56</v>
      </c>
      <c r="P332" t="n">
        <v>3</v>
      </c>
      <c r="Q332" t="n">
        <v>16.5</v>
      </c>
      <c r="R332" t="n">
        <v>15.65</v>
      </c>
      <c r="S332" t="n">
        <v>16.05</v>
      </c>
      <c r="T332" t="inlineStr"/>
      <c r="U332" t="inlineStr"/>
      <c r="V332" t="inlineStr"/>
      <c r="W332" t="inlineStr"/>
      <c r="X332" t="inlineStr">
        <is>
          <t>📈 Đang nắm giữ (T+3)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45.6</v>
      </c>
      <c r="O333" t="n">
        <v>1756.56</v>
      </c>
      <c r="P333" t="n">
        <v>3</v>
      </c>
      <c r="Q333" t="n">
        <v>46.85</v>
      </c>
      <c r="R333" t="n">
        <v>45.45</v>
      </c>
      <c r="S333" t="n">
        <v>46.75</v>
      </c>
      <c r="T333" t="inlineStr"/>
      <c r="U333" t="inlineStr"/>
      <c r="V333" t="inlineStr"/>
      <c r="W333" t="inlineStr"/>
      <c r="X333" t="inlineStr">
        <is>
          <t>📈 Đang nắm giữ (T+3)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27.25</v>
      </c>
      <c r="O334" t="n">
        <v>1756.56</v>
      </c>
      <c r="P334" t="n">
        <v>3</v>
      </c>
      <c r="Q334" t="n">
        <v>27.4</v>
      </c>
      <c r="R334" t="n">
        <v>26.65</v>
      </c>
      <c r="S334" t="n">
        <v>27.35</v>
      </c>
      <c r="T334" t="inlineStr"/>
      <c r="U334" t="inlineStr"/>
      <c r="V334" t="inlineStr"/>
      <c r="W334" t="inlineStr"/>
      <c r="X334" t="inlineStr">
        <is>
          <t>📈 Đang nắm giữ (T+3)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21.7</v>
      </c>
      <c r="O335" t="n">
        <v>1756.56</v>
      </c>
      <c r="P335" t="n">
        <v>3</v>
      </c>
      <c r="Q335" t="n">
        <v>21.8</v>
      </c>
      <c r="R335" t="n">
        <v>20.4</v>
      </c>
      <c r="S335" t="n">
        <v>21.4</v>
      </c>
      <c r="T335" t="inlineStr"/>
      <c r="U335" t="inlineStr"/>
      <c r="V335" t="inlineStr"/>
      <c r="W335" t="inlineStr"/>
      <c r="X335" t="inlineStr">
        <is>
          <t>📈 Đang nắm giữ (T+3)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15.2</v>
      </c>
      <c r="O336" t="n">
        <v>1756.56</v>
      </c>
      <c r="P336" t="n">
        <v>3</v>
      </c>
      <c r="Q336" t="n">
        <v>15.8</v>
      </c>
      <c r="R336" t="n">
        <v>14.6</v>
      </c>
      <c r="S336" t="n">
        <v>15.3</v>
      </c>
      <c r="T336" t="inlineStr"/>
      <c r="U336" t="inlineStr"/>
      <c r="V336" t="inlineStr"/>
      <c r="W336" t="inlineStr"/>
      <c r="X336" t="inlineStr">
        <is>
          <t>📈 Đang nắm giữ (T+3)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114.5</v>
      </c>
      <c r="O337" t="n">
        <v>1756.56</v>
      </c>
      <c r="P337" t="n">
        <v>3</v>
      </c>
      <c r="Q337" t="n">
        <v>124.9</v>
      </c>
      <c r="R337" t="n">
        <v>112.82</v>
      </c>
      <c r="S337" t="n">
        <v>113.5</v>
      </c>
      <c r="T337" t="inlineStr"/>
      <c r="U337" t="inlineStr"/>
      <c r="V337" t="inlineStr"/>
      <c r="W337" t="inlineStr"/>
      <c r="X337" t="inlineStr">
        <is>
          <t>📈 Đang nắm giữ (T+3)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152.5</v>
      </c>
      <c r="O338" t="n">
        <v>1756.56</v>
      </c>
      <c r="P338" t="n">
        <v>3</v>
      </c>
      <c r="Q338" t="n">
        <v>154.8</v>
      </c>
      <c r="R338" t="n">
        <v>144.2</v>
      </c>
      <c r="S338" t="n">
        <v>151.5</v>
      </c>
      <c r="T338" t="inlineStr"/>
      <c r="U338" t="inlineStr"/>
      <c r="V338" t="inlineStr"/>
      <c r="W338" t="inlineStr"/>
      <c r="X338" t="inlineStr">
        <is>
          <t>📈 Đang nắm giữ (T+3)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12</v>
      </c>
      <c r="O339" t="n">
        <v>1756.56</v>
      </c>
      <c r="P339" t="n">
        <v>3</v>
      </c>
      <c r="Q339" t="n">
        <v>12.3</v>
      </c>
      <c r="R339" t="n">
        <v>11.35</v>
      </c>
      <c r="S339" t="n">
        <v>12.1</v>
      </c>
      <c r="T339" t="inlineStr"/>
      <c r="U339" t="inlineStr"/>
      <c r="V339" t="inlineStr"/>
      <c r="W339" t="inlineStr"/>
      <c r="X339" t="inlineStr">
        <is>
          <t>📈 Đang nắm giữ (T+3)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35.6</v>
      </c>
      <c r="O340" t="n">
        <v>1756.56</v>
      </c>
      <c r="P340" t="n">
        <v>3</v>
      </c>
      <c r="Q340" t="n">
        <v>35.8</v>
      </c>
      <c r="R340" t="n">
        <v>33</v>
      </c>
      <c r="S340" t="n">
        <v>35.8</v>
      </c>
      <c r="T340" t="inlineStr"/>
      <c r="U340" t="inlineStr"/>
      <c r="V340" t="inlineStr"/>
      <c r="W340" t="inlineStr"/>
      <c r="X340" t="inlineStr">
        <is>
          <t>📈 Đang nắm giữ (T+3)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51.3</v>
      </c>
      <c r="O341" t="n">
        <v>1756.56</v>
      </c>
      <c r="P341" t="n">
        <v>3</v>
      </c>
      <c r="Q341" t="n">
        <v>51.3</v>
      </c>
      <c r="R341" t="n">
        <v>48.65</v>
      </c>
      <c r="S341" t="n">
        <v>50.9</v>
      </c>
      <c r="T341" t="inlineStr"/>
      <c r="U341" t="inlineStr"/>
      <c r="V341" t="inlineStr"/>
      <c r="W341" t="inlineStr"/>
      <c r="X341" t="inlineStr">
        <is>
          <t>📈 Đang nắm giữ (T+3)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15.35</v>
      </c>
      <c r="O342" t="n">
        <v>1756.56</v>
      </c>
      <c r="P342" t="n">
        <v>3</v>
      </c>
      <c r="Q342" t="n">
        <v>15.7</v>
      </c>
      <c r="R342" t="n">
        <v>14.85</v>
      </c>
      <c r="S342" t="n">
        <v>15.5</v>
      </c>
      <c r="T342" t="inlineStr"/>
      <c r="U342" t="inlineStr"/>
      <c r="V342" t="inlineStr"/>
      <c r="W342" t="inlineStr"/>
      <c r="X342" t="inlineStr">
        <is>
          <t>📈 Đang nắm giữ (T+3)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10.95</v>
      </c>
      <c r="O343" t="n">
        <v>1756.56</v>
      </c>
      <c r="P343" t="n">
        <v>3</v>
      </c>
      <c r="Q343" t="n">
        <v>11.25</v>
      </c>
      <c r="R343" t="n">
        <v>10.35</v>
      </c>
      <c r="S343" t="n">
        <v>10.95</v>
      </c>
      <c r="T343" t="inlineStr"/>
      <c r="U343" t="inlineStr"/>
      <c r="V343" t="inlineStr"/>
      <c r="W343" t="inlineStr"/>
      <c r="X343" t="inlineStr">
        <is>
          <t>📈 Đang nắm giữ (T+3)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28</v>
      </c>
      <c r="O344" t="n">
        <v>1756.56</v>
      </c>
      <c r="P344" t="n">
        <v>3</v>
      </c>
      <c r="Q344" t="n">
        <v>29.5</v>
      </c>
      <c r="R344" t="n">
        <v>27.9</v>
      </c>
      <c r="S344" t="n">
        <v>28</v>
      </c>
      <c r="T344" t="inlineStr"/>
      <c r="U344" t="inlineStr"/>
      <c r="V344" t="inlineStr"/>
      <c r="W344" t="inlineStr"/>
      <c r="X344" t="inlineStr">
        <is>
          <t>📈 Đang nắm giữ (T+3)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152.5</v>
      </c>
      <c r="O345" t="n">
        <v>1756.56</v>
      </c>
      <c r="P345" t="n">
        <v>3</v>
      </c>
      <c r="Q345" t="n">
        <v>154.8</v>
      </c>
      <c r="R345" t="n">
        <v>144.2</v>
      </c>
      <c r="S345" t="n">
        <v>151.5</v>
      </c>
      <c r="T345" t="inlineStr"/>
      <c r="U345" t="inlineStr"/>
      <c r="V345" t="inlineStr"/>
      <c r="W345" t="inlineStr"/>
      <c r="X345" t="inlineStr">
        <is>
          <t>📈 Đang nắm giữ (T+3)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23.75</v>
      </c>
      <c r="O346" t="n">
        <v>1756.56</v>
      </c>
      <c r="P346" t="n">
        <v>3</v>
      </c>
      <c r="Q346" t="n">
        <v>24.1</v>
      </c>
      <c r="R346" t="n">
        <v>23.4</v>
      </c>
      <c r="S346" t="n">
        <v>23.95</v>
      </c>
      <c r="T346" t="inlineStr"/>
      <c r="U346" t="inlineStr"/>
      <c r="V346" t="inlineStr"/>
      <c r="W346" t="inlineStr"/>
      <c r="X346" t="inlineStr">
        <is>
          <t>📈 Đang nắm giữ (T+3)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21.7</v>
      </c>
      <c r="O347" t="n">
        <v>1756.56</v>
      </c>
      <c r="P347" t="n">
        <v>3</v>
      </c>
      <c r="Q347" t="n">
        <v>21.8</v>
      </c>
      <c r="R347" t="n">
        <v>20.4</v>
      </c>
      <c r="S347" t="n">
        <v>21.4</v>
      </c>
      <c r="T347" t="inlineStr"/>
      <c r="U347" t="inlineStr"/>
      <c r="V347" t="inlineStr"/>
      <c r="W347" t="inlineStr"/>
      <c r="X347" t="inlineStr">
        <is>
          <t>📈 Đang nắm giữ (T+3)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15.35</v>
      </c>
      <c r="O348" t="n">
        <v>1756.56</v>
      </c>
      <c r="P348" t="n">
        <v>3</v>
      </c>
      <c r="Q348" t="n">
        <v>15.7</v>
      </c>
      <c r="R348" t="n">
        <v>14.85</v>
      </c>
      <c r="S348" t="n">
        <v>15.5</v>
      </c>
      <c r="T348" t="inlineStr"/>
      <c r="U348" t="inlineStr"/>
      <c r="V348" t="inlineStr"/>
      <c r="W348" t="inlineStr"/>
      <c r="X348" t="inlineStr">
        <is>
          <t>📈 Đang nắm giữ (T+3)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27.25</v>
      </c>
      <c r="O349" t="n">
        <v>1756.56</v>
      </c>
      <c r="P349" t="n">
        <v>3</v>
      </c>
      <c r="Q349" t="n">
        <v>27.4</v>
      </c>
      <c r="R349" t="n">
        <v>26.65</v>
      </c>
      <c r="S349" t="n">
        <v>27.35</v>
      </c>
      <c r="T349" t="inlineStr"/>
      <c r="U349" t="inlineStr"/>
      <c r="V349" t="inlineStr"/>
      <c r="W349" t="inlineStr"/>
      <c r="X349" t="inlineStr">
        <is>
          <t>📈 Đang nắm giữ (T+3)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41.7</v>
      </c>
      <c r="O350" t="n">
        <v>1756.56</v>
      </c>
      <c r="P350" t="n">
        <v>3</v>
      </c>
      <c r="Q350" t="n">
        <v>41.7</v>
      </c>
      <c r="R350" t="n">
        <v>38.5</v>
      </c>
      <c r="S350" t="n">
        <v>40.8</v>
      </c>
      <c r="T350" t="inlineStr"/>
      <c r="U350" t="inlineStr"/>
      <c r="V350" t="inlineStr"/>
      <c r="W350" t="inlineStr"/>
      <c r="X350" t="inlineStr">
        <is>
          <t>📈 Đang nắm giữ (T+3)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19.3</v>
      </c>
      <c r="O351" t="n">
        <v>1756.56</v>
      </c>
      <c r="P351" t="n">
        <v>3</v>
      </c>
      <c r="Q351" t="n">
        <v>19.6</v>
      </c>
      <c r="R351" t="n">
        <v>18.3</v>
      </c>
      <c r="S351" t="n">
        <v>19.25</v>
      </c>
      <c r="T351" t="inlineStr"/>
      <c r="U351" t="inlineStr"/>
      <c r="V351" t="inlineStr"/>
      <c r="W351" t="inlineStr"/>
      <c r="X351" t="inlineStr">
        <is>
          <t>📈 Đang nắm giữ (T+3)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10.35</v>
      </c>
      <c r="O352" t="n">
        <v>1756.56</v>
      </c>
      <c r="P352" t="n">
        <v>3</v>
      </c>
      <c r="Q352" t="n">
        <v>10.5</v>
      </c>
      <c r="R352" t="n">
        <v>9.630000000000001</v>
      </c>
      <c r="S352" t="n">
        <v>10.4</v>
      </c>
      <c r="T352" t="inlineStr"/>
      <c r="U352" t="inlineStr"/>
      <c r="V352" t="inlineStr"/>
      <c r="W352" t="inlineStr"/>
      <c r="X352" t="inlineStr">
        <is>
          <t>📈 Đang nắm giữ (T+3)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57.1</v>
      </c>
      <c r="O353" t="n">
        <v>1756.56</v>
      </c>
      <c r="P353" t="n">
        <v>3</v>
      </c>
      <c r="Q353" t="n">
        <v>57.9</v>
      </c>
      <c r="R353" t="n">
        <v>53.7</v>
      </c>
      <c r="S353" t="n">
        <v>57.5</v>
      </c>
      <c r="T353" t="inlineStr"/>
      <c r="U353" t="inlineStr"/>
      <c r="V353" t="inlineStr"/>
      <c r="W353" t="inlineStr"/>
      <c r="X353" t="inlineStr">
        <is>
          <t>📈 Đang nắm giữ (T+3)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21.7</v>
      </c>
      <c r="O354" t="n">
        <v>1756.56</v>
      </c>
      <c r="P354" t="n">
        <v>3</v>
      </c>
      <c r="Q354" t="n">
        <v>21.8</v>
      </c>
      <c r="R354" t="n">
        <v>20.4</v>
      </c>
      <c r="S354" t="n">
        <v>21.4</v>
      </c>
      <c r="T354" t="inlineStr"/>
      <c r="U354" t="inlineStr"/>
      <c r="V354" t="inlineStr"/>
      <c r="W354" t="inlineStr"/>
      <c r="X354" t="inlineStr">
        <is>
          <t>📈 Đang nắm giữ (T+3)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21.8</v>
      </c>
      <c r="O355" t="n">
        <v>1756.56</v>
      </c>
      <c r="P355" t="n">
        <v>3</v>
      </c>
      <c r="Q355" t="n">
        <v>22.2</v>
      </c>
      <c r="R355" t="n">
        <v>20.8</v>
      </c>
      <c r="S355" t="n">
        <v>21.65</v>
      </c>
      <c r="T355" t="inlineStr"/>
      <c r="U355" t="inlineStr"/>
      <c r="V355" t="inlineStr"/>
      <c r="W355" t="inlineStr"/>
      <c r="X355" t="inlineStr">
        <is>
          <t>📈 Đang nắm giữ (T+3)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41.7</v>
      </c>
      <c r="O356" t="n">
        <v>1756.56</v>
      </c>
      <c r="P356" t="n">
        <v>3</v>
      </c>
      <c r="Q356" t="n">
        <v>41.7</v>
      </c>
      <c r="R356" t="n">
        <v>38.5</v>
      </c>
      <c r="S356" t="n">
        <v>40.8</v>
      </c>
      <c r="T356" t="inlineStr"/>
      <c r="U356" t="inlineStr"/>
      <c r="V356" t="inlineStr"/>
      <c r="W356" t="inlineStr"/>
      <c r="X356" t="inlineStr">
        <is>
          <t>📈 Đang nắm giữ (T+3)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114.5</v>
      </c>
      <c r="O357" t="n">
        <v>1756.56</v>
      </c>
      <c r="P357" t="n">
        <v>3</v>
      </c>
      <c r="Q357" t="n">
        <v>124.9</v>
      </c>
      <c r="R357" t="n">
        <v>112.82</v>
      </c>
      <c r="S357" t="n">
        <v>113.5</v>
      </c>
      <c r="T357" t="inlineStr"/>
      <c r="U357" t="inlineStr"/>
      <c r="V357" t="inlineStr"/>
      <c r="W357" t="inlineStr"/>
      <c r="X357" t="inlineStr">
        <is>
          <t>📈 Đang nắm giữ (T+3)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23.7</v>
      </c>
      <c r="O358" t="n">
        <v>1756.56</v>
      </c>
      <c r="P358" t="n">
        <v>3</v>
      </c>
      <c r="Q358" t="n">
        <v>24.45</v>
      </c>
      <c r="R358" t="n">
        <v>22.75</v>
      </c>
      <c r="S358" t="n">
        <v>23.6</v>
      </c>
      <c r="T358" t="inlineStr"/>
      <c r="U358" t="inlineStr"/>
      <c r="V358" t="inlineStr"/>
      <c r="W358" t="inlineStr"/>
      <c r="X358" t="inlineStr">
        <is>
          <t>📈 Đang nắm giữ (T+3)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14.7</v>
      </c>
      <c r="O359" t="n">
        <v>1756.56</v>
      </c>
      <c r="P359" t="n">
        <v>3</v>
      </c>
      <c r="Q359" t="n">
        <v>14.75</v>
      </c>
      <c r="R359" t="n">
        <v>14.2</v>
      </c>
      <c r="S359" t="n">
        <v>14.7</v>
      </c>
      <c r="T359" t="inlineStr"/>
      <c r="U359" t="inlineStr"/>
      <c r="V359" t="inlineStr"/>
      <c r="W359" t="inlineStr"/>
      <c r="X359" t="inlineStr">
        <is>
          <t>📈 Đang nắm giữ (T+3)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20.85</v>
      </c>
      <c r="O360" t="n">
        <v>1756.56</v>
      </c>
      <c r="P360" t="n">
        <v>3</v>
      </c>
      <c r="Q360" t="n">
        <v>21.5</v>
      </c>
      <c r="R360" t="n">
        <v>20.65</v>
      </c>
      <c r="S360" t="n">
        <v>21.05</v>
      </c>
      <c r="T360" t="inlineStr"/>
      <c r="U360" t="inlineStr"/>
      <c r="V360" t="inlineStr"/>
      <c r="W360" t="inlineStr"/>
      <c r="X360" t="inlineStr">
        <is>
          <t>📈 Đang nắm giữ (T+3)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45.6</v>
      </c>
      <c r="O361" t="n">
        <v>1756.56</v>
      </c>
      <c r="P361" t="n">
        <v>3</v>
      </c>
      <c r="Q361" t="n">
        <v>46.85</v>
      </c>
      <c r="R361" t="n">
        <v>45.45</v>
      </c>
      <c r="S361" t="n">
        <v>46.75</v>
      </c>
      <c r="T361" t="inlineStr"/>
      <c r="U361" t="inlineStr"/>
      <c r="V361" t="inlineStr"/>
      <c r="W361" t="inlineStr"/>
      <c r="X361" t="inlineStr">
        <is>
          <t>📈 Đang nắm giữ (T+3)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41.7</v>
      </c>
      <c r="O362" t="n">
        <v>1756.56</v>
      </c>
      <c r="P362" t="n">
        <v>3</v>
      </c>
      <c r="Q362" t="n">
        <v>41.7</v>
      </c>
      <c r="R362" t="n">
        <v>38.5</v>
      </c>
      <c r="S362" t="n">
        <v>40.8</v>
      </c>
      <c r="T362" t="inlineStr"/>
      <c r="U362" t="inlineStr"/>
      <c r="V362" t="inlineStr"/>
      <c r="W362" t="inlineStr"/>
      <c r="X362" t="inlineStr">
        <is>
          <t>📈 Đang nắm giữ (T+3)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45.6</v>
      </c>
      <c r="O363" t="n">
        <v>1756.56</v>
      </c>
      <c r="P363" t="n">
        <v>3</v>
      </c>
      <c r="Q363" t="n">
        <v>46.85</v>
      </c>
      <c r="R363" t="n">
        <v>45.45</v>
      </c>
      <c r="S363" t="n">
        <v>46.75</v>
      </c>
      <c r="T363" t="inlineStr"/>
      <c r="U363" t="inlineStr"/>
      <c r="V363" t="inlineStr"/>
      <c r="W363" t="inlineStr"/>
      <c r="X363" t="inlineStr">
        <is>
          <t>📈 Đang nắm giữ (T+3)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15.35</v>
      </c>
      <c r="O364" t="n">
        <v>1756.56</v>
      </c>
      <c r="P364" t="n">
        <v>3</v>
      </c>
      <c r="Q364" t="n">
        <v>15.7</v>
      </c>
      <c r="R364" t="n">
        <v>14.85</v>
      </c>
      <c r="S364" t="n">
        <v>15.5</v>
      </c>
      <c r="T364" t="inlineStr"/>
      <c r="U364" t="inlineStr"/>
      <c r="V364" t="inlineStr"/>
      <c r="W364" t="inlineStr"/>
      <c r="X364" t="inlineStr">
        <is>
          <t>📈 Đang nắm giữ (T+3)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24.25</v>
      </c>
      <c r="O365" t="n">
        <v>1756.56</v>
      </c>
      <c r="P365" t="n">
        <v>3</v>
      </c>
      <c r="Q365" t="n">
        <v>24.5</v>
      </c>
      <c r="R365" t="n">
        <v>23.55</v>
      </c>
      <c r="S365" t="n">
        <v>24.35</v>
      </c>
      <c r="T365" t="inlineStr"/>
      <c r="U365" t="inlineStr"/>
      <c r="V365" t="inlineStr"/>
      <c r="W365" t="inlineStr"/>
      <c r="X365" t="inlineStr">
        <is>
          <t>📈 Đang nắm giữ (T+3)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57.1</v>
      </c>
      <c r="O366" t="n">
        <v>1756.56</v>
      </c>
      <c r="P366" t="n">
        <v>3</v>
      </c>
      <c r="Q366" t="n">
        <v>57.9</v>
      </c>
      <c r="R366" t="n">
        <v>53.7</v>
      </c>
      <c r="S366" t="n">
        <v>57.5</v>
      </c>
      <c r="T366" t="inlineStr"/>
      <c r="U366" t="inlineStr"/>
      <c r="V366" t="inlineStr"/>
      <c r="W366" t="inlineStr"/>
      <c r="X366" t="inlineStr">
        <is>
          <t>📈 Đang nắm giữ (T+3)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21.7</v>
      </c>
      <c r="O367" t="n">
        <v>1756.56</v>
      </c>
      <c r="P367" t="n">
        <v>3</v>
      </c>
      <c r="Q367" t="n">
        <v>21.8</v>
      </c>
      <c r="R367" t="n">
        <v>20.4</v>
      </c>
      <c r="S367" t="n">
        <v>21.4</v>
      </c>
      <c r="T367" t="inlineStr"/>
      <c r="U367" t="inlineStr"/>
      <c r="V367" t="inlineStr"/>
      <c r="W367" t="inlineStr"/>
      <c r="X367" t="inlineStr">
        <is>
          <t>📈 Đang nắm giữ (T+3)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  <row r="368" ht="95" customHeight="1">
      <c r="A368" t="inlineStr">
        <is>
          <t>2026-10-21</t>
        </is>
      </c>
      <c r="B368" t="inlineStr">
        <is>
          <t>ALGO_01</t>
        </is>
      </c>
      <c r="C368" t="inlineStr">
        <is>
          <t>🔥 BỘ 01: BÙNG NỔ DÒNG TIỀN &amp; VƯỢT NỀN (CANSLIM BREAKOUT)</t>
        </is>
      </c>
      <c r="D368" t="inlineStr">
        <is>
          <t>#1</t>
        </is>
      </c>
      <c r="E368" t="inlineStr">
        <is>
          <t>LCG</t>
        </is>
      </c>
      <c r="F368" t="inlineStr">
        <is>
          <t>HOSE</t>
        </is>
      </c>
      <c r="G368" t="inlineStr">
        <is>
          <t>Đầu tư công &amp; Xây dựng</t>
        </is>
      </c>
      <c r="H368" t="n">
        <v>6.85</v>
      </c>
      <c r="I368" t="n">
        <v>1703.29</v>
      </c>
      <c r="J368" t="n">
        <v>104.37</v>
      </c>
      <c r="K368" t="n">
        <v>7.17</v>
      </c>
      <c r="L368" t="n">
        <v>7.5</v>
      </c>
      <c r="M368" t="n">
        <v>6.55</v>
      </c>
      <c r="N368" t="n">
        <v>6.69</v>
      </c>
      <c r="O368" t="n">
        <v>1756.56</v>
      </c>
      <c r="P368" t="n">
        <v>2</v>
      </c>
      <c r="Q368" t="n">
        <v>6.89</v>
      </c>
      <c r="R368" t="n">
        <v>6.66</v>
      </c>
      <c r="S368" t="inlineStr"/>
      <c r="T368" t="inlineStr"/>
      <c r="U368" t="inlineStr"/>
      <c r="V368" t="inlineStr"/>
      <c r="W368" t="inlineStr"/>
      <c r="X368" t="inlineStr">
        <is>
          <t>⏳ Chờ hàng về (T+2)</t>
        </is>
      </c>
      <c r="Y368">
        <f>IF(ISNUMBER(S368), ((S368-H368)/H368)-0.004, "")</f>
        <v/>
      </c>
      <c r="Z368">
        <f>IF(ISNUMBER(T368), ((T368-H368)/H368)-0.004, "")</f>
        <v/>
      </c>
      <c r="AA368">
        <f>IF(ISNUMBER(W368), ((W368-H368)/H368)-0.004, IF(P368&gt;0, ((N368-H368)/H368)-0.004, 0))</f>
        <v/>
      </c>
      <c r="AB368">
        <f>IF(AND(ISNUMBER(I368), I368&gt;0, ISNUMBER(O368), O368&gt;0), AA368-((O368-I368)/I368), AA368)</f>
        <v/>
      </c>
      <c r="AC368">
        <f>IF(ISNUMBER(Q368), (Q368-H368)/H368, 0)</f>
        <v/>
      </c>
      <c r="AD368">
        <f>IF(ISNUMBER(R368), (R368-H368)/H368, 0)</f>
        <v/>
      </c>
      <c r="AE368">
        <f>IF(ISNUMBER(Y368), IF(Y368&gt;0, "THẮNG", "THUA"), "CHỜ T+3")</f>
        <v/>
      </c>
      <c r="AF368">
        <f>IF(AND(P368=0, N368=H368, NOT(ISNUMBER(W368))), "ĐANG CHỜ", IF(AA368&gt;0, "THẮNG", "THUA"))</f>
        <v/>
      </c>
      <c r="AG368" t="inlineStr">
        <is>
          <t>https://quickchart.io/chart/render/zf-cfc2678f-9eba-4ad8-864d-db2b9aeafaab</t>
        </is>
      </c>
      <c r="AH368">
        <f>IF(AG368&lt;&gt;"", IMAGE(AG368, 1), "Chưa có ảnh")</f>
        <v/>
      </c>
    </row>
    <row r="369" ht="95" customHeight="1">
      <c r="A369" t="inlineStr">
        <is>
          <t>2026-10-21</t>
        </is>
      </c>
      <c r="B369" t="inlineStr">
        <is>
          <t>ALGO_01</t>
        </is>
      </c>
      <c r="C369" t="inlineStr">
        <is>
          <t>🔥 BỘ 01: BÙNG NỔ DÒNG TIỀN &amp; VƯỢT NỀN (CANSLIM BREAKOUT)</t>
        </is>
      </c>
      <c r="D369" t="inlineStr">
        <is>
          <t>#2</t>
        </is>
      </c>
      <c r="E369" t="inlineStr">
        <is>
          <t>DTD</t>
        </is>
      </c>
      <c r="F369" t="inlineStr">
        <is>
          <t>HNX</t>
        </is>
      </c>
      <c r="G369" t="inlineStr">
        <is>
          <t>BĐS Khu Công Nghiệp</t>
        </is>
      </c>
      <c r="H369" t="n">
        <v>10.8</v>
      </c>
      <c r="I369" t="n">
        <v>1703.29</v>
      </c>
      <c r="J369" t="n">
        <v>103.71</v>
      </c>
      <c r="K369" t="n">
        <v>8.74</v>
      </c>
      <c r="L369" t="n">
        <v>11.67</v>
      </c>
      <c r="M369" t="n">
        <v>10.41</v>
      </c>
      <c r="N369" t="n">
        <v>10.7</v>
      </c>
      <c r="O369" t="n">
        <v>1756.56</v>
      </c>
      <c r="P369" t="n">
        <v>2</v>
      </c>
      <c r="Q369" t="n">
        <v>11</v>
      </c>
      <c r="R369" t="n">
        <v>10.4</v>
      </c>
      <c r="S369" t="inlineStr"/>
      <c r="T369" t="inlineStr"/>
      <c r="U369" t="inlineStr"/>
      <c r="V369" t="inlineStr"/>
      <c r="W369" t="inlineStr"/>
      <c r="X369" t="inlineStr">
        <is>
          <t>⏳ Chờ hàng về (T+2)</t>
        </is>
      </c>
      <c r="Y369">
        <f>IF(ISNUMBER(S369), ((S369-H369)/H369)-0.004, "")</f>
        <v/>
      </c>
      <c r="Z369">
        <f>IF(ISNUMBER(T369), ((T369-H369)/H369)-0.004, "")</f>
        <v/>
      </c>
      <c r="AA369">
        <f>IF(ISNUMBER(W369), ((W369-H369)/H369)-0.004, IF(P369&gt;0, ((N369-H369)/H369)-0.004, 0))</f>
        <v/>
      </c>
      <c r="AB369">
        <f>IF(AND(ISNUMBER(I369), I369&gt;0, ISNUMBER(O369), O369&gt;0), AA369-((O369-I369)/I369), AA369)</f>
        <v/>
      </c>
      <c r="AC369">
        <f>IF(ISNUMBER(Q369), (Q369-H369)/H369, 0)</f>
        <v/>
      </c>
      <c r="AD369">
        <f>IF(ISNUMBER(R369), (R369-H369)/H369, 0)</f>
        <v/>
      </c>
      <c r="AE369">
        <f>IF(ISNUMBER(Y369), IF(Y369&gt;0, "THẮNG", "THUA"), "CHỜ T+3")</f>
        <v/>
      </c>
      <c r="AF369">
        <f>IF(AND(P369=0, N369=H369, NOT(ISNUMBER(W369))), "ĐANG CHỜ", IF(AA369&gt;0, "THẮNG", "THUA"))</f>
        <v/>
      </c>
      <c r="AG369" t="inlineStr">
        <is>
          <t>https://quickchart.io/chart/render/zf-54700044-0a78-4972-8679-af6d983ddc66</t>
        </is>
      </c>
      <c r="AH369">
        <f>IF(AG369&lt;&gt;"", IMAGE(AG369, 1), "Chưa có ảnh")</f>
        <v/>
      </c>
    </row>
    <row r="370" ht="95" customHeight="1">
      <c r="A370" t="inlineStr">
        <is>
          <t>2026-10-21</t>
        </is>
      </c>
      <c r="B370" t="inlineStr">
        <is>
          <t>ALGO_01</t>
        </is>
      </c>
      <c r="C370" t="inlineStr">
        <is>
          <t>🔥 BỘ 01: BÙNG NỔ DÒNG TIỀN &amp; VƯỢT NỀN (CANSLIM BREAKOUT)</t>
        </is>
      </c>
      <c r="D370" t="inlineStr">
        <is>
          <t>#3</t>
        </is>
      </c>
      <c r="E370" t="inlineStr">
        <is>
          <t>NKG</t>
        </is>
      </c>
      <c r="F370" t="inlineStr">
        <is>
          <t>HOSE</t>
        </is>
      </c>
      <c r="G370" t="inlineStr">
        <is>
          <t>Thép &amp; VLXD</t>
        </is>
      </c>
      <c r="H370" t="n">
        <v>11.5</v>
      </c>
      <c r="I370" t="n">
        <v>1703.29</v>
      </c>
      <c r="J370" t="n">
        <v>90.59999999999999</v>
      </c>
      <c r="K370" t="n">
        <v>4.09</v>
      </c>
      <c r="L370" t="n">
        <v>12.92</v>
      </c>
      <c r="M370" t="n">
        <v>10.85</v>
      </c>
      <c r="N370" t="n">
        <v>11.8</v>
      </c>
      <c r="O370" t="n">
        <v>1756.56</v>
      </c>
      <c r="P370" t="n">
        <v>2</v>
      </c>
      <c r="Q370" t="n">
        <v>12</v>
      </c>
      <c r="R370" t="n">
        <v>11.15</v>
      </c>
      <c r="S370" t="inlineStr"/>
      <c r="T370" t="inlineStr"/>
      <c r="U370" t="inlineStr"/>
      <c r="V370" t="inlineStr"/>
      <c r="W370" t="inlineStr"/>
      <c r="X370" t="inlineStr">
        <is>
          <t>⏳ Chờ hàng về (T+2)</t>
        </is>
      </c>
      <c r="Y370">
        <f>IF(ISNUMBER(S370), ((S370-H370)/H370)-0.004, "")</f>
        <v/>
      </c>
      <c r="Z370">
        <f>IF(ISNUMBER(T370), ((T370-H370)/H370)-0.004, "")</f>
        <v/>
      </c>
      <c r="AA370">
        <f>IF(ISNUMBER(W370), ((W370-H370)/H370)-0.004, IF(P370&gt;0, ((N370-H370)/H370)-0.004, 0))</f>
        <v/>
      </c>
      <c r="AB370">
        <f>IF(AND(ISNUMBER(I370), I370&gt;0, ISNUMBER(O370), O370&gt;0), AA370-((O370-I370)/I370), AA370)</f>
        <v/>
      </c>
      <c r="AC370">
        <f>IF(ISNUMBER(Q370), (Q370-H370)/H370, 0)</f>
        <v/>
      </c>
      <c r="AD370">
        <f>IF(ISNUMBER(R370), (R370-H370)/H370, 0)</f>
        <v/>
      </c>
      <c r="AE370">
        <f>IF(ISNUMBER(Y370), IF(Y370&gt;0, "THẮNG", "THUA"), "CHỜ T+3")</f>
        <v/>
      </c>
      <c r="AF370">
        <f>IF(AND(P370=0, N370=H370, NOT(ISNUMBER(W370))), "ĐANG CHỜ", IF(AA370&gt;0, "THẮNG", "THUA"))</f>
        <v/>
      </c>
      <c r="AG370" t="inlineStr">
        <is>
          <t>https://quickchart.io/chart/render/zf-d3c04118-28c0-4faf-86bc-ea3cae89e2a9</t>
        </is>
      </c>
      <c r="AH370">
        <f>IF(AG370&lt;&gt;"", IMAGE(AG370, 1), "Chưa có ảnh")</f>
        <v/>
      </c>
    </row>
    <row r="371" ht="95" customHeight="1">
      <c r="A371" t="inlineStr">
        <is>
          <t>2026-10-21</t>
        </is>
      </c>
      <c r="B371" t="inlineStr">
        <is>
          <t>ALGO_01</t>
        </is>
      </c>
      <c r="C371" t="inlineStr">
        <is>
          <t>🔥 BỘ 01: BÙNG NỔ DÒNG TIỀN &amp; VƯỢT NỀN (CANSLIM BREAKOUT)</t>
        </is>
      </c>
      <c r="D371" t="inlineStr">
        <is>
          <t>#4</t>
        </is>
      </c>
      <c r="E371" t="inlineStr">
        <is>
          <t>CII</t>
        </is>
      </c>
      <c r="F371" t="inlineStr">
        <is>
          <t>HOSE</t>
        </is>
      </c>
      <c r="G371" t="inlineStr">
        <is>
          <t>Đầu tư công &amp; Xây dựng</t>
        </is>
      </c>
      <c r="H371" t="n">
        <v>13.75</v>
      </c>
      <c r="I371" t="n">
        <v>1703.29</v>
      </c>
      <c r="J371" t="n">
        <v>68.8</v>
      </c>
      <c r="K371" t="n">
        <v>2.64</v>
      </c>
      <c r="L371" t="n">
        <v>15.72</v>
      </c>
      <c r="M371" t="n">
        <v>12.86</v>
      </c>
      <c r="N371" t="n">
        <v>14.05</v>
      </c>
      <c r="O371" t="n">
        <v>1756.56</v>
      </c>
      <c r="P371" t="n">
        <v>2</v>
      </c>
      <c r="Q371" t="n">
        <v>14.3</v>
      </c>
      <c r="R371" t="n">
        <v>13.3</v>
      </c>
      <c r="S371" t="inlineStr"/>
      <c r="T371" t="inlineStr"/>
      <c r="U371" t="inlineStr"/>
      <c r="V371" t="inlineStr"/>
      <c r="W371" t="inlineStr"/>
      <c r="X371" t="inlineStr">
        <is>
          <t>⏳ Chờ hàng về (T+2)</t>
        </is>
      </c>
      <c r="Y371">
        <f>IF(ISNUMBER(S371), ((S371-H371)/H371)-0.004, "")</f>
        <v/>
      </c>
      <c r="Z371">
        <f>IF(ISNUMBER(T371), ((T371-H371)/H371)-0.004, "")</f>
        <v/>
      </c>
      <c r="AA371">
        <f>IF(ISNUMBER(W371), ((W371-H371)/H371)-0.004, IF(P371&gt;0, ((N371-H371)/H371)-0.004, 0))</f>
        <v/>
      </c>
      <c r="AB371">
        <f>IF(AND(ISNUMBER(I371), I371&gt;0, ISNUMBER(O371), O371&gt;0), AA371-((O371-I371)/I371), AA371)</f>
        <v/>
      </c>
      <c r="AC371">
        <f>IF(ISNUMBER(Q371), (Q371-H371)/H371, 0)</f>
        <v/>
      </c>
      <c r="AD371">
        <f>IF(ISNUMBER(R371), (R371-H371)/H371, 0)</f>
        <v/>
      </c>
      <c r="AE371">
        <f>IF(ISNUMBER(Y371), IF(Y371&gt;0, "THẮNG", "THUA"), "CHỜ T+3")</f>
        <v/>
      </c>
      <c r="AF371">
        <f>IF(AND(P371=0, N371=H371, NOT(ISNUMBER(W371))), "ĐANG CHỜ", IF(AA371&gt;0, "THẮNG", "THUA"))</f>
        <v/>
      </c>
      <c r="AG371" t="inlineStr">
        <is>
          <t>https://quickchart.io/chart/render/zf-cc81b5d8-4f5e-468f-952c-4c002809d561</t>
        </is>
      </c>
      <c r="AH371">
        <f>IF(AG371&lt;&gt;"", IMAGE(AG371, 1), "Chưa có ảnh")</f>
        <v/>
      </c>
    </row>
    <row r="372" ht="95" customHeight="1">
      <c r="A372" t="inlineStr">
        <is>
          <t>2026-10-21</t>
        </is>
      </c>
      <c r="B372" t="inlineStr">
        <is>
          <t>ALGO_01</t>
        </is>
      </c>
      <c r="C372" t="inlineStr">
        <is>
          <t>🔥 BỘ 01: BÙNG NỔ DÒNG TIỀN &amp; VƯỢT NỀN (CANSLIM BREAKOUT)</t>
        </is>
      </c>
      <c r="D372" t="inlineStr">
        <is>
          <t>#5</t>
        </is>
      </c>
      <c r="E372" t="inlineStr">
        <is>
          <t>HSG</t>
        </is>
      </c>
      <c r="F372" t="inlineStr">
        <is>
          <t>HOSE</t>
        </is>
      </c>
      <c r="G372" t="inlineStr">
        <is>
          <t>Thép &amp; VLXD</t>
        </is>
      </c>
      <c r="H372" t="n">
        <v>11.1</v>
      </c>
      <c r="I372" t="n">
        <v>1703.29</v>
      </c>
      <c r="J372" t="n">
        <v>61.81</v>
      </c>
      <c r="K372" t="n">
        <v>2.43</v>
      </c>
      <c r="L372" t="n">
        <v>12.15</v>
      </c>
      <c r="M372" t="n">
        <v>10.62</v>
      </c>
      <c r="N372" t="n">
        <v>10.95</v>
      </c>
      <c r="O372" t="n">
        <v>1756.56</v>
      </c>
      <c r="P372" t="n">
        <v>2</v>
      </c>
      <c r="Q372" t="n">
        <v>11.25</v>
      </c>
      <c r="R372" t="n">
        <v>10.75</v>
      </c>
      <c r="S372" t="inlineStr"/>
      <c r="T372" t="inlineStr"/>
      <c r="U372" t="inlineStr"/>
      <c r="V372" t="inlineStr"/>
      <c r="W372" t="inlineStr"/>
      <c r="X372" t="inlineStr">
        <is>
          <t>⏳ Chờ hàng về (T+2)</t>
        </is>
      </c>
      <c r="Y372">
        <f>IF(ISNUMBER(S372), ((S372-H372)/H372)-0.004, "")</f>
        <v/>
      </c>
      <c r="Z372">
        <f>IF(ISNUMBER(T372), ((T372-H372)/H372)-0.004, "")</f>
        <v/>
      </c>
      <c r="AA372">
        <f>IF(ISNUMBER(W372), ((W372-H372)/H372)-0.004, IF(P372&gt;0, ((N372-H372)/H372)-0.004, 0))</f>
        <v/>
      </c>
      <c r="AB372">
        <f>IF(AND(ISNUMBER(I372), I372&gt;0, ISNUMBER(O372), O372&gt;0), AA372-((O372-I372)/I372), AA372)</f>
        <v/>
      </c>
      <c r="AC372">
        <f>IF(ISNUMBER(Q372), (Q372-H372)/H372, 0)</f>
        <v/>
      </c>
      <c r="AD372">
        <f>IF(ISNUMBER(R372), (R372-H372)/H372, 0)</f>
        <v/>
      </c>
      <c r="AE372">
        <f>IF(ISNUMBER(Y372), IF(Y372&gt;0, "THẮNG", "THUA"), "CHỜ T+3")</f>
        <v/>
      </c>
      <c r="AF372">
        <f>IF(AND(P372=0, N372=H372, NOT(ISNUMBER(W372))), "ĐANG CHỜ", IF(AA372&gt;0, "THẮNG", "THUA"))</f>
        <v/>
      </c>
      <c r="AG372" t="inlineStr">
        <is>
          <t>https://quickchart.io/chart/render/zf-1d104e95-0235-4bcd-be47-08213799ae9f</t>
        </is>
      </c>
      <c r="AH372">
        <f>IF(AG372&lt;&gt;"", IMAGE(AG372, 1), "Chưa có ảnh")</f>
        <v/>
      </c>
    </row>
    <row r="373" ht="95" customHeight="1">
      <c r="A373" t="inlineStr">
        <is>
          <t>2026-10-21</t>
        </is>
      </c>
      <c r="B373" t="inlineStr">
        <is>
          <t>ALGO_02</t>
        </is>
      </c>
      <c r="C373" t="inlineStr">
        <is>
          <t>🛡️ BỘ 02: GOM NỀN TÍCH LŨY SIẾT BIÊN ĐỘ VCP (SEPA ACCUMULATION)</t>
        </is>
      </c>
      <c r="D373" t="inlineStr">
        <is>
          <t>#1</t>
        </is>
      </c>
      <c r="E373" t="inlineStr">
        <is>
          <t>VGC</t>
        </is>
      </c>
      <c r="F373" t="inlineStr">
        <is>
          <t>HOSE</t>
        </is>
      </c>
      <c r="G373" t="inlineStr">
        <is>
          <t>BĐS Khu Công Nghiệp</t>
        </is>
      </c>
      <c r="H373" t="n">
        <v>45</v>
      </c>
      <c r="I373" t="n">
        <v>1703.29</v>
      </c>
      <c r="J373" t="n">
        <v>33.62</v>
      </c>
      <c r="K373" t="n">
        <v>0.58</v>
      </c>
      <c r="L373" t="n">
        <v>50.06</v>
      </c>
      <c r="M373" t="n">
        <v>42.7</v>
      </c>
      <c r="N373" t="n">
        <v>44.3</v>
      </c>
      <c r="O373" t="n">
        <v>1756.56</v>
      </c>
      <c r="P373" t="n">
        <v>2</v>
      </c>
      <c r="Q373" t="n">
        <v>45.35</v>
      </c>
      <c r="R373" t="n">
        <v>42.7</v>
      </c>
      <c r="S373" t="inlineStr"/>
      <c r="T373" t="inlineStr"/>
      <c r="U373" t="inlineStr"/>
      <c r="V373" t="inlineStr"/>
      <c r="W373" t="inlineStr"/>
      <c r="X373" t="inlineStr">
        <is>
          <t>⏳ Chờ hàng về (T+2)</t>
        </is>
      </c>
      <c r="Y373">
        <f>IF(ISNUMBER(S373), ((S373-H373)/H373)-0.004, "")</f>
        <v/>
      </c>
      <c r="Z373">
        <f>IF(ISNUMBER(T373), ((T373-H373)/H373)-0.004, "")</f>
        <v/>
      </c>
      <c r="AA373">
        <f>IF(ISNUMBER(W373), ((W373-H373)/H373)-0.004, IF(P373&gt;0, ((N373-H373)/H373)-0.004, 0))</f>
        <v/>
      </c>
      <c r="AB373">
        <f>IF(AND(ISNUMBER(I373), I373&gt;0, ISNUMBER(O373), O373&gt;0), AA373-((O373-I373)/I373), AA373)</f>
        <v/>
      </c>
      <c r="AC373">
        <f>IF(ISNUMBER(Q373), (Q373-H373)/H373, 0)</f>
        <v/>
      </c>
      <c r="AD373">
        <f>IF(ISNUMBER(R373), (R373-H373)/H373, 0)</f>
        <v/>
      </c>
      <c r="AE373">
        <f>IF(ISNUMBER(Y373), IF(Y373&gt;0, "THẮNG", "THUA"), "CHỜ T+3")</f>
        <v/>
      </c>
      <c r="AF373">
        <f>IF(AND(P373=0, N373=H373, NOT(ISNUMBER(W373))), "ĐANG CHỜ", IF(AA373&gt;0, "THẮNG", "THUA"))</f>
        <v/>
      </c>
      <c r="AG373" t="inlineStr">
        <is>
          <t>https://quickchart.io/chart/render/zf-82fb459e-4641-4940-b0a3-44fbba51490f</t>
        </is>
      </c>
      <c r="AH373">
        <f>IF(AG373&lt;&gt;"", IMAGE(AG373, 1), "Chưa có ảnh")</f>
        <v/>
      </c>
    </row>
    <row r="374" ht="95" customHeight="1">
      <c r="A374" t="inlineStr">
        <is>
          <t>2026-10-21</t>
        </is>
      </c>
      <c r="B374" t="inlineStr">
        <is>
          <t>ALGO_02</t>
        </is>
      </c>
      <c r="C374" t="inlineStr">
        <is>
          <t>🛡️ BỘ 02: GOM NỀN TÍCH LŨY SIẾT BIÊN ĐỘ VCP (SEPA ACCUMULATION)</t>
        </is>
      </c>
      <c r="D374" t="inlineStr">
        <is>
          <t>#2</t>
        </is>
      </c>
      <c r="E374" t="inlineStr">
        <is>
          <t>LAS</t>
        </is>
      </c>
      <c r="F374" t="inlineStr">
        <is>
          <t>HNX</t>
        </is>
      </c>
      <c r="G374" t="inlineStr">
        <is>
          <t>Hóa chất &amp; Phân bón</t>
        </is>
      </c>
      <c r="H374" t="n">
        <v>12</v>
      </c>
      <c r="I374" t="n">
        <v>1703.29</v>
      </c>
      <c r="J374" t="n">
        <v>26.62</v>
      </c>
      <c r="K374" t="n">
        <v>0.85</v>
      </c>
      <c r="L374" t="n">
        <v>13.72</v>
      </c>
      <c r="M374" t="n">
        <v>11.22</v>
      </c>
      <c r="N374" t="n">
        <v>12.3</v>
      </c>
      <c r="O374" t="n">
        <v>1756.56</v>
      </c>
      <c r="P374" t="n">
        <v>2</v>
      </c>
      <c r="Q374" t="n">
        <v>12.5</v>
      </c>
      <c r="R374" t="n">
        <v>11.9</v>
      </c>
      <c r="S374" t="inlineStr"/>
      <c r="T374" t="inlineStr"/>
      <c r="U374" t="inlineStr"/>
      <c r="V374" t="inlineStr"/>
      <c r="W374" t="inlineStr"/>
      <c r="X374" t="inlineStr">
        <is>
          <t>⏳ Chờ hàng về (T+2)</t>
        </is>
      </c>
      <c r="Y374">
        <f>IF(ISNUMBER(S374), ((S374-H374)/H374)-0.004, "")</f>
        <v/>
      </c>
      <c r="Z374">
        <f>IF(ISNUMBER(T374), ((T374-H374)/H374)-0.004, "")</f>
        <v/>
      </c>
      <c r="AA374">
        <f>IF(ISNUMBER(W374), ((W374-H374)/H374)-0.004, IF(P374&gt;0, ((N374-H374)/H374)-0.004, 0))</f>
        <v/>
      </c>
      <c r="AB374">
        <f>IF(AND(ISNUMBER(I374), I374&gt;0, ISNUMBER(O374), O374&gt;0), AA374-((O374-I374)/I374), AA374)</f>
        <v/>
      </c>
      <c r="AC374">
        <f>IF(ISNUMBER(Q374), (Q374-H374)/H374, 0)</f>
        <v/>
      </c>
      <c r="AD374">
        <f>IF(ISNUMBER(R374), (R374-H374)/H374, 0)</f>
        <v/>
      </c>
      <c r="AE374">
        <f>IF(ISNUMBER(Y374), IF(Y374&gt;0, "THẮNG", "THUA"), "CHỜ T+3")</f>
        <v/>
      </c>
      <c r="AF374">
        <f>IF(AND(P374=0, N374=H374, NOT(ISNUMBER(W374))), "ĐANG CHỜ", IF(AA374&gt;0, "THẮNG", "THUA"))</f>
        <v/>
      </c>
      <c r="AG374" t="inlineStr">
        <is>
          <t>https://quickchart.io/chart/render/zf-07d74e5b-0a12-4844-a7a4-e95e23e99bde</t>
        </is>
      </c>
      <c r="AH374">
        <f>IF(AG374&lt;&gt;"", IMAGE(AG374, 1), "Chưa có ảnh")</f>
        <v/>
      </c>
    </row>
    <row r="375" ht="95" customHeight="1">
      <c r="A375" t="inlineStr">
        <is>
          <t>2026-10-21</t>
        </is>
      </c>
      <c r="B375" t="inlineStr">
        <is>
          <t>ALGO_02</t>
        </is>
      </c>
      <c r="C375" t="inlineStr">
        <is>
          <t>🛡️ BỘ 02: GOM NỀN TÍCH LŨY SIẾT BIÊN ĐỘ VCP (SEPA ACCUMULATION)</t>
        </is>
      </c>
      <c r="D375" t="inlineStr">
        <is>
          <t>#3</t>
        </is>
      </c>
      <c r="E375" t="inlineStr">
        <is>
          <t>IDC</t>
        </is>
      </c>
      <c r="F375" t="inlineStr">
        <is>
          <t>HNX</t>
        </is>
      </c>
      <c r="G375" t="inlineStr">
        <is>
          <t>BĐS Khu Công Nghiệp</t>
        </is>
      </c>
      <c r="H375" t="n">
        <v>35.2</v>
      </c>
      <c r="I375" t="n">
        <v>1703.29</v>
      </c>
      <c r="J375" t="n">
        <v>26.04</v>
      </c>
      <c r="K375" t="n">
        <v>0.62</v>
      </c>
      <c r="L375" t="n">
        <v>39.58</v>
      </c>
      <c r="M375" t="n">
        <v>33.21</v>
      </c>
      <c r="N375" t="n">
        <v>35.6</v>
      </c>
      <c r="O375" t="n">
        <v>1756.56</v>
      </c>
      <c r="P375" t="n">
        <v>2</v>
      </c>
      <c r="Q375" t="n">
        <v>35.8</v>
      </c>
      <c r="R375" t="n">
        <v>34.6</v>
      </c>
      <c r="S375" t="inlineStr"/>
      <c r="T375" t="inlineStr"/>
      <c r="U375" t="inlineStr"/>
      <c r="V375" t="inlineStr"/>
      <c r="W375" t="inlineStr"/>
      <c r="X375" t="inlineStr">
        <is>
          <t>⏳ Chờ hàng về (T+2)</t>
        </is>
      </c>
      <c r="Y375">
        <f>IF(ISNUMBER(S375), ((S375-H375)/H375)-0.004, "")</f>
        <v/>
      </c>
      <c r="Z375">
        <f>IF(ISNUMBER(T375), ((T375-H375)/H375)-0.004, "")</f>
        <v/>
      </c>
      <c r="AA375">
        <f>IF(ISNUMBER(W375), ((W375-H375)/H375)-0.004, IF(P375&gt;0, ((N375-H375)/H375)-0.004, 0))</f>
        <v/>
      </c>
      <c r="AB375">
        <f>IF(AND(ISNUMBER(I375), I375&gt;0, ISNUMBER(O375), O375&gt;0), AA375-((O375-I375)/I375), AA375)</f>
        <v/>
      </c>
      <c r="AC375">
        <f>IF(ISNUMBER(Q375), (Q375-H375)/H375, 0)</f>
        <v/>
      </c>
      <c r="AD375">
        <f>IF(ISNUMBER(R375), (R375-H375)/H375, 0)</f>
        <v/>
      </c>
      <c r="AE375">
        <f>IF(ISNUMBER(Y375), IF(Y375&gt;0, "THẮNG", "THUA"), "CHỜ T+3")</f>
        <v/>
      </c>
      <c r="AF375">
        <f>IF(AND(P375=0, N375=H375, NOT(ISNUMBER(W375))), "ĐANG CHỜ", IF(AA375&gt;0, "THẮNG", "THUA"))</f>
        <v/>
      </c>
      <c r="AG375" t="inlineStr">
        <is>
          <t>https://quickchart.io/chart/render/zf-f3355a20-7560-43ed-b04c-f00923464057</t>
        </is>
      </c>
      <c r="AH375">
        <f>IF(AG375&lt;&gt;"", IMAGE(AG375, 1), "Chưa có ảnh")</f>
        <v/>
      </c>
    </row>
    <row r="376" ht="95" customHeight="1">
      <c r="A376" t="inlineStr">
        <is>
          <t>2026-10-21</t>
        </is>
      </c>
      <c r="B376" t="inlineStr">
        <is>
          <t>ALGO_02</t>
        </is>
      </c>
      <c r="C376" t="inlineStr">
        <is>
          <t>🛡️ BỘ 02: GOM NỀN TÍCH LŨY SIẾT BIÊN ĐỘ VCP (SEPA ACCUMULATION)</t>
        </is>
      </c>
      <c r="D376" t="inlineStr">
        <is>
          <t>#4</t>
        </is>
      </c>
      <c r="E376" t="inlineStr">
        <is>
          <t>VHC</t>
        </is>
      </c>
      <c r="F376" t="inlineStr">
        <is>
          <t>HOSE</t>
        </is>
      </c>
      <c r="G376" t="inlineStr">
        <is>
          <t>Thủy sản &amp; Xuất khẩu</t>
        </is>
      </c>
      <c r="H376" t="n">
        <v>52.4</v>
      </c>
      <c r="I376" t="n">
        <v>1703.29</v>
      </c>
      <c r="J376" t="n">
        <v>20.73</v>
      </c>
      <c r="K376" t="n">
        <v>0.99</v>
      </c>
      <c r="L376" t="n">
        <v>56.87</v>
      </c>
      <c r="M376" t="n">
        <v>50.37</v>
      </c>
      <c r="N376" t="n">
        <v>51.8</v>
      </c>
      <c r="O376" t="n">
        <v>1756.56</v>
      </c>
      <c r="P376" t="n">
        <v>2</v>
      </c>
      <c r="Q376" t="n">
        <v>52.6</v>
      </c>
      <c r="R376" t="n">
        <v>51.2</v>
      </c>
      <c r="S376" t="inlineStr"/>
      <c r="T376" t="inlineStr"/>
      <c r="U376" t="inlineStr"/>
      <c r="V376" t="inlineStr"/>
      <c r="W376" t="inlineStr"/>
      <c r="X376" t="inlineStr">
        <is>
          <t>⏳ Chờ hàng về (T+2)</t>
        </is>
      </c>
      <c r="Y376">
        <f>IF(ISNUMBER(S376), ((S376-H376)/H376)-0.004, "")</f>
        <v/>
      </c>
      <c r="Z376">
        <f>IF(ISNUMBER(T376), ((T376-H376)/H376)-0.004, "")</f>
        <v/>
      </c>
      <c r="AA376">
        <f>IF(ISNUMBER(W376), ((W376-H376)/H376)-0.004, IF(P376&gt;0, ((N376-H376)/H376)-0.004, 0))</f>
        <v/>
      </c>
      <c r="AB376">
        <f>IF(AND(ISNUMBER(I376), I376&gt;0, ISNUMBER(O376), O376&gt;0), AA376-((O376-I376)/I376), AA376)</f>
        <v/>
      </c>
      <c r="AC376">
        <f>IF(ISNUMBER(Q376), (Q376-H376)/H376, 0)</f>
        <v/>
      </c>
      <c r="AD376">
        <f>IF(ISNUMBER(R376), (R376-H376)/H376, 0)</f>
        <v/>
      </c>
      <c r="AE376">
        <f>IF(ISNUMBER(Y376), IF(Y376&gt;0, "THẮNG", "THUA"), "CHỜ T+3")</f>
        <v/>
      </c>
      <c r="AF376">
        <f>IF(AND(P376=0, N376=H376, NOT(ISNUMBER(W376))), "ĐANG CHỜ", IF(AA376&gt;0, "THẮNG", "THUA"))</f>
        <v/>
      </c>
      <c r="AG376" t="inlineStr">
        <is>
          <t>https://quickchart.io/chart/render/zf-5f5b5a02-e641-41ea-aad8-46b05274421c</t>
        </is>
      </c>
      <c r="AH376">
        <f>IF(AG376&lt;&gt;"", IMAGE(AG376, 1), "Chưa có ảnh")</f>
        <v/>
      </c>
    </row>
    <row r="377" ht="95" customHeight="1">
      <c r="A377" t="inlineStr">
        <is>
          <t>2026-10-21</t>
        </is>
      </c>
      <c r="B377" t="inlineStr">
        <is>
          <t>ALGO_02</t>
        </is>
      </c>
      <c r="C377" t="inlineStr">
        <is>
          <t>🛡️ BỘ 02: GOM NỀN TÍCH LŨY SIẾT BIÊN ĐỘ VCP (SEPA ACCUMULATION)</t>
        </is>
      </c>
      <c r="D377" t="inlineStr">
        <is>
          <t>#5</t>
        </is>
      </c>
      <c r="E377" t="inlineStr">
        <is>
          <t>VTO</t>
        </is>
      </c>
      <c r="F377" t="inlineStr">
        <is>
          <t>HOSE</t>
        </is>
      </c>
      <c r="G377" t="inlineStr">
        <is>
          <t>Cảng biển &amp; Vận tải</t>
        </is>
      </c>
      <c r="H377" t="n">
        <v>11.4</v>
      </c>
      <c r="I377" t="n">
        <v>1703.29</v>
      </c>
      <c r="J377" t="n">
        <v>16.25</v>
      </c>
      <c r="K377" t="n">
        <v>0.78</v>
      </c>
      <c r="L377" t="n">
        <v>12.59</v>
      </c>
      <c r="M377" t="n">
        <v>10.86</v>
      </c>
      <c r="N377" t="n">
        <v>10.9</v>
      </c>
      <c r="O377" t="n">
        <v>1756.56</v>
      </c>
      <c r="P377" t="n">
        <v>2</v>
      </c>
      <c r="Q377" t="n">
        <v>11.5</v>
      </c>
      <c r="R377" t="n">
        <v>10.8</v>
      </c>
      <c r="S377" t="inlineStr"/>
      <c r="T377" t="inlineStr"/>
      <c r="U377" t="inlineStr"/>
      <c r="V377" t="inlineStr"/>
      <c r="W377" t="inlineStr"/>
      <c r="X377" t="inlineStr">
        <is>
          <t>⏳ Chờ hàng về (T+2)</t>
        </is>
      </c>
      <c r="Y377">
        <f>IF(ISNUMBER(S377), ((S377-H377)/H377)-0.004, "")</f>
        <v/>
      </c>
      <c r="Z377">
        <f>IF(ISNUMBER(T377), ((T377-H377)/H377)-0.004, "")</f>
        <v/>
      </c>
      <c r="AA377">
        <f>IF(ISNUMBER(W377), ((W377-H377)/H377)-0.004, IF(P377&gt;0, ((N377-H377)/H377)-0.004, 0))</f>
        <v/>
      </c>
      <c r="AB377">
        <f>IF(AND(ISNUMBER(I377), I377&gt;0, ISNUMBER(O377), O377&gt;0), AA377-((O377-I377)/I377), AA377)</f>
        <v/>
      </c>
      <c r="AC377">
        <f>IF(ISNUMBER(Q377), (Q377-H377)/H377, 0)</f>
        <v/>
      </c>
      <c r="AD377">
        <f>IF(ISNUMBER(R377), (R377-H377)/H377, 0)</f>
        <v/>
      </c>
      <c r="AE377">
        <f>IF(ISNUMBER(Y377), IF(Y377&gt;0, "THẮNG", "THUA"), "CHỜ T+3")</f>
        <v/>
      </c>
      <c r="AF377">
        <f>IF(AND(P377=0, N377=H377, NOT(ISNUMBER(W377))), "ĐANG CHỜ", IF(AA377&gt;0, "THẮNG", "THUA"))</f>
        <v/>
      </c>
      <c r="AG377" t="inlineStr">
        <is>
          <t>https://quickchart.io/chart/render/zf-d56153f2-40b3-4a15-892f-715755db73fe</t>
        </is>
      </c>
      <c r="AH377">
        <f>IF(AG377&lt;&gt;"", IMAGE(AG377, 1), "Chưa có ảnh")</f>
        <v/>
      </c>
    </row>
    <row r="378" ht="95" customHeight="1">
      <c r="A378" t="inlineStr">
        <is>
          <t>2026-10-21</t>
        </is>
      </c>
      <c r="B378" t="inlineStr">
        <is>
          <t>ALGO_03</t>
        </is>
      </c>
      <c r="C378" t="inlineStr">
        <is>
          <t>⚡ BỘ 03: BẮT ĐÁY RÚT CHÂN &amp; ĐẢO CHIỀU QUÁ BÁN (WYCKOFF SPRING)</t>
        </is>
      </c>
      <c r="D378" t="inlineStr">
        <is>
          <t>#1</t>
        </is>
      </c>
      <c r="E378" t="inlineStr">
        <is>
          <t>POM</t>
        </is>
      </c>
      <c r="F378" t="inlineStr">
        <is>
          <t>UPCOM</t>
        </is>
      </c>
      <c r="G378" t="inlineStr">
        <is>
          <t>Thép &amp; VLXD</t>
        </is>
      </c>
      <c r="H378" t="n">
        <v>3.3</v>
      </c>
      <c r="I378" t="n">
        <v>1703.29</v>
      </c>
      <c r="J378" t="n">
        <v>77.38</v>
      </c>
      <c r="K378" t="n">
        <v>8.449999999999999</v>
      </c>
      <c r="L378" t="n">
        <v>3.77</v>
      </c>
      <c r="M378" t="n">
        <v>3.09</v>
      </c>
      <c r="N378" t="n">
        <v>3.1</v>
      </c>
      <c r="O378" t="n">
        <v>1756.56</v>
      </c>
      <c r="P378" t="n">
        <v>2</v>
      </c>
      <c r="Q378" t="n">
        <v>3.4</v>
      </c>
      <c r="R378" t="n">
        <v>3</v>
      </c>
      <c r="S378" t="inlineStr"/>
      <c r="T378" t="inlineStr"/>
      <c r="U378" t="inlineStr"/>
      <c r="V378" t="inlineStr"/>
      <c r="W378" t="inlineStr"/>
      <c r="X378" t="inlineStr">
        <is>
          <t>⏳ Chờ hàng về (T+2)</t>
        </is>
      </c>
      <c r="Y378">
        <f>IF(ISNUMBER(S378), ((S378-H378)/H378)-0.004, "")</f>
        <v/>
      </c>
      <c r="Z378">
        <f>IF(ISNUMBER(T378), ((T378-H378)/H378)-0.004, "")</f>
        <v/>
      </c>
      <c r="AA378">
        <f>IF(ISNUMBER(W378), ((W378-H378)/H378)-0.004, IF(P378&gt;0, ((N378-H378)/H378)-0.004, 0))</f>
        <v/>
      </c>
      <c r="AB378">
        <f>IF(AND(ISNUMBER(I378), I378&gt;0, ISNUMBER(O378), O378&gt;0), AA378-((O378-I378)/I378), AA378)</f>
        <v/>
      </c>
      <c r="AC378">
        <f>IF(ISNUMBER(Q378), (Q378-H378)/H378, 0)</f>
        <v/>
      </c>
      <c r="AD378">
        <f>IF(ISNUMBER(R378), (R378-H378)/H378, 0)</f>
        <v/>
      </c>
      <c r="AE378">
        <f>IF(ISNUMBER(Y378), IF(Y378&gt;0, "THẮNG", "THUA"), "CHỜ T+3")</f>
        <v/>
      </c>
      <c r="AF378">
        <f>IF(AND(P378=0, N378=H378, NOT(ISNUMBER(W378))), "ĐANG CHỜ", IF(AA378&gt;0, "THẮNG", "THUA"))</f>
        <v/>
      </c>
      <c r="AG378" t="inlineStr">
        <is>
          <t>https://quickchart.io/chart/render/zf-e42e28b9-eaf4-4383-bfe3-fa33db4ee863</t>
        </is>
      </c>
      <c r="AH378">
        <f>IF(AG378&lt;&gt;"", IMAGE(AG378, 1), "Chưa có ảnh")</f>
        <v/>
      </c>
    </row>
    <row r="379" ht="95" customHeight="1">
      <c r="A379" t="inlineStr">
        <is>
          <t>2026-10-21</t>
        </is>
      </c>
      <c r="B379" t="inlineStr">
        <is>
          <t>ALGO_03</t>
        </is>
      </c>
      <c r="C379" t="inlineStr">
        <is>
          <t>⚡ BỘ 03: BẮT ĐÁY RÚT CHÂN &amp; ĐẢO CHIỀU QUÁ BÁN (WYCKOFF SPRING)</t>
        </is>
      </c>
      <c r="D379" t="inlineStr">
        <is>
          <t>#2</t>
        </is>
      </c>
      <c r="E379" t="inlineStr">
        <is>
          <t>SCS</t>
        </is>
      </c>
      <c r="F379" t="inlineStr">
        <is>
          <t>HOSE</t>
        </is>
      </c>
      <c r="G379" t="inlineStr">
        <is>
          <t>Cảng biển &amp; Vận tải</t>
        </is>
      </c>
      <c r="H379" t="n">
        <v>39.5</v>
      </c>
      <c r="I379" t="n">
        <v>1703.29</v>
      </c>
      <c r="J379" t="n">
        <v>70.31999999999999</v>
      </c>
      <c r="K379" t="n">
        <v>1.49</v>
      </c>
      <c r="L379" t="n">
        <v>42.32</v>
      </c>
      <c r="M379" t="n">
        <v>38.22</v>
      </c>
      <c r="N379" t="n">
        <v>40.7</v>
      </c>
      <c r="O379" t="n">
        <v>1756.56</v>
      </c>
      <c r="P379" t="n">
        <v>2</v>
      </c>
      <c r="Q379" t="n">
        <v>42.1</v>
      </c>
      <c r="R379" t="n">
        <v>39.2</v>
      </c>
      <c r="S379" t="inlineStr"/>
      <c r="T379" t="inlineStr"/>
      <c r="U379" t="inlineStr"/>
      <c r="V379" t="inlineStr"/>
      <c r="W379" t="inlineStr"/>
      <c r="X379" t="inlineStr">
        <is>
          <t>⏳ Chờ hàng về (T+2)</t>
        </is>
      </c>
      <c r="Y379">
        <f>IF(ISNUMBER(S379), ((S379-H379)/H379)-0.004, "")</f>
        <v/>
      </c>
      <c r="Z379">
        <f>IF(ISNUMBER(T379), ((T379-H379)/H379)-0.004, "")</f>
        <v/>
      </c>
      <c r="AA379">
        <f>IF(ISNUMBER(W379), ((W379-H379)/H379)-0.004, IF(P379&gt;0, ((N379-H379)/H379)-0.004, 0))</f>
        <v/>
      </c>
      <c r="AB379">
        <f>IF(AND(ISNUMBER(I379), I379&gt;0, ISNUMBER(O379), O379&gt;0), AA379-((O379-I379)/I379), AA379)</f>
        <v/>
      </c>
      <c r="AC379">
        <f>IF(ISNUMBER(Q379), (Q379-H379)/H379, 0)</f>
        <v/>
      </c>
      <c r="AD379">
        <f>IF(ISNUMBER(R379), (R379-H379)/H379, 0)</f>
        <v/>
      </c>
      <c r="AE379">
        <f>IF(ISNUMBER(Y379), IF(Y379&gt;0, "THẮNG", "THUA"), "CHỜ T+3")</f>
        <v/>
      </c>
      <c r="AF379">
        <f>IF(AND(P379=0, N379=H379, NOT(ISNUMBER(W379))), "ĐANG CHỜ", IF(AA379&gt;0, "THẮNG", "THUA"))</f>
        <v/>
      </c>
      <c r="AG379" t="inlineStr">
        <is>
          <t>https://quickchart.io/chart/render/zf-820cf9e5-1385-44e5-81e2-8da21402d04e</t>
        </is>
      </c>
      <c r="AH379">
        <f>IF(AG379&lt;&gt;"", IMAGE(AG379, 1), "Chưa có ảnh")</f>
        <v/>
      </c>
    </row>
    <row r="380" ht="95" customHeight="1">
      <c r="A380" t="inlineStr">
        <is>
          <t>2026-10-21</t>
        </is>
      </c>
      <c r="B380" t="inlineStr">
        <is>
          <t>ALGO_03</t>
        </is>
      </c>
      <c r="C380" t="inlineStr">
        <is>
          <t>⚡ BỘ 03: BẮT ĐÁY RÚT CHÂN &amp; ĐẢO CHIỀU QUÁ BÁN (WYCKOFF SPRING)</t>
        </is>
      </c>
      <c r="D380" t="inlineStr">
        <is>
          <t>#3</t>
        </is>
      </c>
      <c r="E380" t="inlineStr">
        <is>
          <t>CMG</t>
        </is>
      </c>
      <c r="F380" t="inlineStr">
        <is>
          <t>HOSE</t>
        </is>
      </c>
      <c r="G380" t="inlineStr">
        <is>
          <t>Công nghệ &amp; Phần mềm</t>
        </is>
      </c>
      <c r="H380" t="n">
        <v>20.1</v>
      </c>
      <c r="I380" t="n">
        <v>1703.29</v>
      </c>
      <c r="J380" t="n">
        <v>51.51</v>
      </c>
      <c r="K380" t="n">
        <v>1.38</v>
      </c>
      <c r="L380" t="n">
        <v>22.36</v>
      </c>
      <c r="M380" t="n">
        <v>19.07</v>
      </c>
      <c r="N380" t="n">
        <v>19.9</v>
      </c>
      <c r="O380" t="n">
        <v>1756.56</v>
      </c>
      <c r="P380" t="n">
        <v>2</v>
      </c>
      <c r="Q380" t="n">
        <v>20.5</v>
      </c>
      <c r="R380" t="n">
        <v>19.75</v>
      </c>
      <c r="S380" t="inlineStr"/>
      <c r="T380" t="inlineStr"/>
      <c r="U380" t="inlineStr"/>
      <c r="V380" t="inlineStr"/>
      <c r="W380" t="inlineStr"/>
      <c r="X380" t="inlineStr">
        <is>
          <t>⏳ Chờ hàng về (T+2)</t>
        </is>
      </c>
      <c r="Y380">
        <f>IF(ISNUMBER(S380), ((S380-H380)/H380)-0.004, "")</f>
        <v/>
      </c>
      <c r="Z380">
        <f>IF(ISNUMBER(T380), ((T380-H380)/H380)-0.004, "")</f>
        <v/>
      </c>
      <c r="AA380">
        <f>IF(ISNUMBER(W380), ((W380-H380)/H380)-0.004, IF(P380&gt;0, ((N380-H380)/H380)-0.004, 0))</f>
        <v/>
      </c>
      <c r="AB380">
        <f>IF(AND(ISNUMBER(I380), I380&gt;0, ISNUMBER(O380), O380&gt;0), AA380-((O380-I380)/I380), AA380)</f>
        <v/>
      </c>
      <c r="AC380">
        <f>IF(ISNUMBER(Q380), (Q380-H380)/H380, 0)</f>
        <v/>
      </c>
      <c r="AD380">
        <f>IF(ISNUMBER(R380), (R380-H380)/H380, 0)</f>
        <v/>
      </c>
      <c r="AE380">
        <f>IF(ISNUMBER(Y380), IF(Y380&gt;0, "THẮNG", "THUA"), "CHỜ T+3")</f>
        <v/>
      </c>
      <c r="AF380">
        <f>IF(AND(P380=0, N380=H380, NOT(ISNUMBER(W380))), "ĐANG CHỜ", IF(AA380&gt;0, "THẮNG", "THUA"))</f>
        <v/>
      </c>
      <c r="AG380" t="inlineStr">
        <is>
          <t>https://quickchart.io/chart/render/zf-026fef0b-0d5f-4832-a8d9-8b3ae12d0bd8</t>
        </is>
      </c>
      <c r="AH380">
        <f>IF(AG380&lt;&gt;"", IMAGE(AG380, 1), "Chưa có ảnh")</f>
        <v/>
      </c>
    </row>
    <row r="381" ht="95" customHeight="1">
      <c r="A381" t="inlineStr">
        <is>
          <t>2026-10-21</t>
        </is>
      </c>
      <c r="B381" t="inlineStr">
        <is>
          <t>ALGO_03</t>
        </is>
      </c>
      <c r="C381" t="inlineStr">
        <is>
          <t>⚡ BỘ 03: BẮT ĐÁY RÚT CHÂN &amp; ĐẢO CHIỀU QUÁ BÁN (WYCKOFF SPRING)</t>
        </is>
      </c>
      <c r="D381" t="inlineStr">
        <is>
          <t>#4</t>
        </is>
      </c>
      <c r="E381" t="inlineStr">
        <is>
          <t>TCX</t>
        </is>
      </c>
      <c r="F381" t="inlineStr">
        <is>
          <t>HOSE</t>
        </is>
      </c>
      <c r="G381" t="inlineStr">
        <is>
          <t>Chứng khoán</t>
        </is>
      </c>
      <c r="H381" t="n">
        <v>28.6</v>
      </c>
      <c r="I381" t="n">
        <v>1703.29</v>
      </c>
      <c r="J381" t="n">
        <v>47.82</v>
      </c>
      <c r="K381" t="n">
        <v>1.82</v>
      </c>
      <c r="L381" t="n">
        <v>31.59</v>
      </c>
      <c r="M381" t="n">
        <v>27.24</v>
      </c>
      <c r="N381" t="n">
        <v>29.5</v>
      </c>
      <c r="O381" t="n">
        <v>1756.56</v>
      </c>
      <c r="P381" t="n">
        <v>2</v>
      </c>
      <c r="Q381" t="n">
        <v>29.95</v>
      </c>
      <c r="R381" t="n">
        <v>28.1</v>
      </c>
      <c r="S381" t="inlineStr"/>
      <c r="T381" t="inlineStr"/>
      <c r="U381" t="inlineStr"/>
      <c r="V381" t="inlineStr"/>
      <c r="W381" t="inlineStr"/>
      <c r="X381" t="inlineStr">
        <is>
          <t>⏳ Chờ hàng về (T+2)</t>
        </is>
      </c>
      <c r="Y381">
        <f>IF(ISNUMBER(S381), ((S381-H381)/H381)-0.004, "")</f>
        <v/>
      </c>
      <c r="Z381">
        <f>IF(ISNUMBER(T381), ((T381-H381)/H381)-0.004, "")</f>
        <v/>
      </c>
      <c r="AA381">
        <f>IF(ISNUMBER(W381), ((W381-H381)/H381)-0.004, IF(P381&gt;0, ((N381-H381)/H381)-0.004, 0))</f>
        <v/>
      </c>
      <c r="AB381">
        <f>IF(AND(ISNUMBER(I381), I381&gt;0, ISNUMBER(O381), O381&gt;0), AA381-((O381-I381)/I381), AA381)</f>
        <v/>
      </c>
      <c r="AC381">
        <f>IF(ISNUMBER(Q381), (Q381-H381)/H381, 0)</f>
        <v/>
      </c>
      <c r="AD381">
        <f>IF(ISNUMBER(R381), (R381-H381)/H381, 0)</f>
        <v/>
      </c>
      <c r="AE381">
        <f>IF(ISNUMBER(Y381), IF(Y381&gt;0, "THẮNG", "THUA"), "CHỜ T+3")</f>
        <v/>
      </c>
      <c r="AF381">
        <f>IF(AND(P381=0, N381=H381, NOT(ISNUMBER(W381))), "ĐANG CHỜ", IF(AA381&gt;0, "THẮNG", "THUA"))</f>
        <v/>
      </c>
      <c r="AG381" t="inlineStr">
        <is>
          <t>https://quickchart.io/chart/render/zf-ff041dd5-2409-4742-8c9e-60477935ea57</t>
        </is>
      </c>
      <c r="AH381">
        <f>IF(AG381&lt;&gt;"", IMAGE(AG381, 1), "Chưa có ảnh")</f>
        <v/>
      </c>
    </row>
    <row r="382" ht="95" customHeight="1">
      <c r="A382" t="inlineStr">
        <is>
          <t>2026-10-21</t>
        </is>
      </c>
      <c r="B382" t="inlineStr">
        <is>
          <t>ALGO_03</t>
        </is>
      </c>
      <c r="C382" t="inlineStr">
        <is>
          <t>⚡ BỘ 03: BẮT ĐÁY RÚT CHÂN &amp; ĐẢO CHIỀU QUÁ BÁN (WYCKOFF SPRING)</t>
        </is>
      </c>
      <c r="D382" t="inlineStr">
        <is>
          <t>#5</t>
        </is>
      </c>
      <c r="E382" t="inlineStr">
        <is>
          <t>NLG</t>
        </is>
      </c>
      <c r="F382" t="inlineStr">
        <is>
          <t>HOSE</t>
        </is>
      </c>
      <c r="G382" t="inlineStr">
        <is>
          <t>Bất động sản Dân dụng</t>
        </is>
      </c>
      <c r="H382" t="n">
        <v>22.15</v>
      </c>
      <c r="I382" t="n">
        <v>1703.29</v>
      </c>
      <c r="J382" t="n">
        <v>47.18</v>
      </c>
      <c r="K382" t="n">
        <v>2.44</v>
      </c>
      <c r="L382" t="n">
        <v>24.45</v>
      </c>
      <c r="M382" t="n">
        <v>21.1</v>
      </c>
      <c r="N382" t="n">
        <v>23.05</v>
      </c>
      <c r="O382" t="n">
        <v>1756.56</v>
      </c>
      <c r="P382" t="n">
        <v>2</v>
      </c>
      <c r="Q382" t="n">
        <v>23.45</v>
      </c>
      <c r="R382" t="n">
        <v>21.65</v>
      </c>
      <c r="S382" t="inlineStr"/>
      <c r="T382" t="inlineStr"/>
      <c r="U382" t="inlineStr"/>
      <c r="V382" t="inlineStr"/>
      <c r="W382" t="inlineStr"/>
      <c r="X382" t="inlineStr">
        <is>
          <t>⏳ Chờ hàng về (T+2)</t>
        </is>
      </c>
      <c r="Y382">
        <f>IF(ISNUMBER(S382), ((S382-H382)/H382)-0.004, "")</f>
        <v/>
      </c>
      <c r="Z382">
        <f>IF(ISNUMBER(T382), ((T382-H382)/H382)-0.004, "")</f>
        <v/>
      </c>
      <c r="AA382">
        <f>IF(ISNUMBER(W382), ((W382-H382)/H382)-0.004, IF(P382&gt;0, ((N382-H382)/H382)-0.004, 0))</f>
        <v/>
      </c>
      <c r="AB382">
        <f>IF(AND(ISNUMBER(I382), I382&gt;0, ISNUMBER(O382), O382&gt;0), AA382-((O382-I382)/I382), AA382)</f>
        <v/>
      </c>
      <c r="AC382">
        <f>IF(ISNUMBER(Q382), (Q382-H382)/H382, 0)</f>
        <v/>
      </c>
      <c r="AD382">
        <f>IF(ISNUMBER(R382), (R382-H382)/H382, 0)</f>
        <v/>
      </c>
      <c r="AE382">
        <f>IF(ISNUMBER(Y382), IF(Y382&gt;0, "THẮNG", "THUA"), "CHỜ T+3")</f>
        <v/>
      </c>
      <c r="AF382">
        <f>IF(AND(P382=0, N382=H382, NOT(ISNUMBER(W382))), "ĐANG CHỜ", IF(AA382&gt;0, "THẮNG", "THUA"))</f>
        <v/>
      </c>
      <c r="AG382" t="inlineStr">
        <is>
          <t>https://quickchart.io/chart/render/zf-ef42f8ea-df8c-47b5-92cf-3b2680ad32f8</t>
        </is>
      </c>
      <c r="AH382">
        <f>IF(AG382&lt;&gt;"", IMAGE(AG382, 1), "Chưa có ảnh")</f>
        <v/>
      </c>
    </row>
    <row r="383" ht="95" customHeight="1">
      <c r="A383" t="inlineStr">
        <is>
          <t>2026-10-21</t>
        </is>
      </c>
      <c r="B383" t="inlineStr">
        <is>
          <t>ALGO_04</t>
        </is>
      </c>
      <c r="C383" t="inlineStr">
        <is>
          <t>👑 BỘ 04: SIÊU CỔ PHIẾU KHÁNG BÃO &amp; ĐỈNH 52W (RS ALPHA LEADER)</t>
        </is>
      </c>
      <c r="D383" t="inlineStr">
        <is>
          <t>#1</t>
        </is>
      </c>
      <c r="E383" t="inlineStr">
        <is>
          <t>DXP</t>
        </is>
      </c>
      <c r="F383" t="inlineStr">
        <is>
          <t>HNX</t>
        </is>
      </c>
      <c r="G383" t="inlineStr">
        <is>
          <t>Cảng biển &amp; Vận tải</t>
        </is>
      </c>
      <c r="H383" t="n">
        <v>15.7</v>
      </c>
      <c r="I383" t="n">
        <v>1703.29</v>
      </c>
      <c r="J383" t="n">
        <v>101.23</v>
      </c>
      <c r="K383" t="n">
        <v>0.58</v>
      </c>
      <c r="L383" t="n">
        <v>17.91</v>
      </c>
      <c r="M383" t="n">
        <v>14.7</v>
      </c>
      <c r="N383" t="n">
        <v>15.2</v>
      </c>
      <c r="O383" t="n">
        <v>1756.56</v>
      </c>
      <c r="P383" t="n">
        <v>2</v>
      </c>
      <c r="Q383" t="n">
        <v>15.8</v>
      </c>
      <c r="R383" t="n">
        <v>14.6</v>
      </c>
      <c r="S383" t="inlineStr"/>
      <c r="T383" t="inlineStr"/>
      <c r="U383" t="inlineStr"/>
      <c r="V383" t="inlineStr"/>
      <c r="W383" t="inlineStr"/>
      <c r="X383" t="inlineStr">
        <is>
          <t>⏳ Chờ hàng về (T+2)</t>
        </is>
      </c>
      <c r="Y383">
        <f>IF(ISNUMBER(S383), ((S383-H383)/H383)-0.004, "")</f>
        <v/>
      </c>
      <c r="Z383">
        <f>IF(ISNUMBER(T383), ((T383-H383)/H383)-0.004, "")</f>
        <v/>
      </c>
      <c r="AA383">
        <f>IF(ISNUMBER(W383), ((W383-H383)/H383)-0.004, IF(P383&gt;0, ((N383-H383)/H383)-0.004, 0))</f>
        <v/>
      </c>
      <c r="AB383">
        <f>IF(AND(ISNUMBER(I383), I383&gt;0, ISNUMBER(O383), O383&gt;0), AA383-((O383-I383)/I383), AA383)</f>
        <v/>
      </c>
      <c r="AC383">
        <f>IF(ISNUMBER(Q383), (Q383-H383)/H383, 0)</f>
        <v/>
      </c>
      <c r="AD383">
        <f>IF(ISNUMBER(R383), (R383-H383)/H383, 0)</f>
        <v/>
      </c>
      <c r="AE383">
        <f>IF(ISNUMBER(Y383), IF(Y383&gt;0, "THẮNG", "THUA"), "CHỜ T+3")</f>
        <v/>
      </c>
      <c r="AF383">
        <f>IF(AND(P383=0, N383=H383, NOT(ISNUMBER(W383))), "ĐANG CHỜ", IF(AA383&gt;0, "THẮNG", "THUA"))</f>
        <v/>
      </c>
      <c r="AG383" t="inlineStr">
        <is>
          <t>https://quickchart.io/chart/render/zf-6340056a-aadd-4985-bdf9-5a5526b81754</t>
        </is>
      </c>
      <c r="AH383">
        <f>IF(AG383&lt;&gt;"", IMAGE(AG383, 1), "Chưa có ảnh")</f>
        <v/>
      </c>
    </row>
    <row r="384" ht="95" customHeight="1">
      <c r="A384" t="inlineStr">
        <is>
          <t>2026-10-21</t>
        </is>
      </c>
      <c r="B384" t="inlineStr">
        <is>
          <t>ALGO_04</t>
        </is>
      </c>
      <c r="C384" t="inlineStr">
        <is>
          <t>👑 BỘ 04: SIÊU CỔ PHIẾU KHÁNG BÃO &amp; ĐỈNH 52W (RS ALPHA LEADER)</t>
        </is>
      </c>
      <c r="D384" t="inlineStr">
        <is>
          <t>#2</t>
        </is>
      </c>
      <c r="E384" t="inlineStr">
        <is>
          <t>VLB</t>
        </is>
      </c>
      <c r="F384" t="inlineStr">
        <is>
          <t>UPCOM</t>
        </is>
      </c>
      <c r="G384" t="inlineStr">
        <is>
          <t>Khai khoáng &amp; VLXD</t>
        </is>
      </c>
      <c r="H384" t="n">
        <v>51</v>
      </c>
      <c r="I384" t="n">
        <v>1703.29</v>
      </c>
      <c r="J384" t="n">
        <v>91.11</v>
      </c>
      <c r="K384" t="n">
        <v>5.64</v>
      </c>
      <c r="L384" t="n">
        <v>54.64</v>
      </c>
      <c r="M384" t="n">
        <v>49.35</v>
      </c>
      <c r="N384" t="n">
        <v>51.3</v>
      </c>
      <c r="O384" t="n">
        <v>1756.56</v>
      </c>
      <c r="P384" t="n">
        <v>2</v>
      </c>
      <c r="Q384" t="n">
        <v>52.3</v>
      </c>
      <c r="R384" t="n">
        <v>48.8</v>
      </c>
      <c r="S384" t="inlineStr"/>
      <c r="T384" t="inlineStr"/>
      <c r="U384" t="inlineStr"/>
      <c r="V384" t="inlineStr"/>
      <c r="W384" t="inlineStr"/>
      <c r="X384" t="inlineStr">
        <is>
          <t>⏳ Chờ hàng về (T+2)</t>
        </is>
      </c>
      <c r="Y384">
        <f>IF(ISNUMBER(S384), ((S384-H384)/H384)-0.004, "")</f>
        <v/>
      </c>
      <c r="Z384">
        <f>IF(ISNUMBER(T384), ((T384-H384)/H384)-0.004, "")</f>
        <v/>
      </c>
      <c r="AA384">
        <f>IF(ISNUMBER(W384), ((W384-H384)/H384)-0.004, IF(P384&gt;0, ((N384-H384)/H384)-0.004, 0))</f>
        <v/>
      </c>
      <c r="AB384">
        <f>IF(AND(ISNUMBER(I384), I384&gt;0, ISNUMBER(O384), O384&gt;0), AA384-((O384-I384)/I384), AA384)</f>
        <v/>
      </c>
      <c r="AC384">
        <f>IF(ISNUMBER(Q384), (Q384-H384)/H384, 0)</f>
        <v/>
      </c>
      <c r="AD384">
        <f>IF(ISNUMBER(R384), (R384-H384)/H384, 0)</f>
        <v/>
      </c>
      <c r="AE384">
        <f>IF(ISNUMBER(Y384), IF(Y384&gt;0, "THẮNG", "THUA"), "CHỜ T+3")</f>
        <v/>
      </c>
      <c r="AF384">
        <f>IF(AND(P384=0, N384=H384, NOT(ISNUMBER(W384))), "ĐANG CHỜ", IF(AA384&gt;0, "THẮNG", "THUA"))</f>
        <v/>
      </c>
      <c r="AG384" t="inlineStr">
        <is>
          <t>https://quickchart.io/chart/render/zf-edafa4e5-44ac-4080-bbe5-fd09c19bcebc</t>
        </is>
      </c>
      <c r="AH384">
        <f>IF(AG384&lt;&gt;"", IMAGE(AG384, 1), "Chưa có ảnh")</f>
        <v/>
      </c>
    </row>
    <row r="385" ht="95" customHeight="1">
      <c r="A385" t="inlineStr">
        <is>
          <t>2026-10-21</t>
        </is>
      </c>
      <c r="B385" t="inlineStr">
        <is>
          <t>ALGO_04</t>
        </is>
      </c>
      <c r="C385" t="inlineStr">
        <is>
          <t>👑 BỘ 04: SIÊU CỔ PHIẾU KHÁNG BÃO &amp; ĐỈNH 52W (RS ALPHA LEADER)</t>
        </is>
      </c>
      <c r="D385" t="inlineStr">
        <is>
          <t>#3</t>
        </is>
      </c>
      <c r="E385" t="inlineStr">
        <is>
          <t>ASP</t>
        </is>
      </c>
      <c r="F385" t="inlineStr">
        <is>
          <t>HOSE</t>
        </is>
      </c>
      <c r="G385" t="inlineStr">
        <is>
          <t>Dầu khí &amp; Năng lượng</t>
        </is>
      </c>
      <c r="H385" t="n">
        <v>16.25</v>
      </c>
      <c r="I385" t="n">
        <v>1703.29</v>
      </c>
      <c r="J385" t="n">
        <v>88.47</v>
      </c>
      <c r="K385" t="n">
        <v>9.24</v>
      </c>
      <c r="L385" t="n">
        <v>18.57</v>
      </c>
      <c r="M385" t="n">
        <v>15.19</v>
      </c>
      <c r="N385" t="n">
        <v>16.7</v>
      </c>
      <c r="O385" t="n">
        <v>1756.56</v>
      </c>
      <c r="P385" t="n">
        <v>2</v>
      </c>
      <c r="Q385" t="n">
        <v>16.7</v>
      </c>
      <c r="R385" t="n">
        <v>15.8</v>
      </c>
      <c r="S385" t="inlineStr"/>
      <c r="T385" t="inlineStr"/>
      <c r="U385" t="inlineStr"/>
      <c r="V385" t="inlineStr"/>
      <c r="W385" t="inlineStr"/>
      <c r="X385" t="inlineStr">
        <is>
          <t>⏳ Chờ hàng về (T+2)</t>
        </is>
      </c>
      <c r="Y385">
        <f>IF(ISNUMBER(S385), ((S385-H385)/H385)-0.004, "")</f>
        <v/>
      </c>
      <c r="Z385">
        <f>IF(ISNUMBER(T385), ((T385-H385)/H385)-0.004, "")</f>
        <v/>
      </c>
      <c r="AA385">
        <f>IF(ISNUMBER(W385), ((W385-H385)/H385)-0.004, IF(P385&gt;0, ((N385-H385)/H385)-0.004, 0))</f>
        <v/>
      </c>
      <c r="AB385">
        <f>IF(AND(ISNUMBER(I385), I385&gt;0, ISNUMBER(O385), O385&gt;0), AA385-((O385-I385)/I385), AA385)</f>
        <v/>
      </c>
      <c r="AC385">
        <f>IF(ISNUMBER(Q385), (Q385-H385)/H385, 0)</f>
        <v/>
      </c>
      <c r="AD385">
        <f>IF(ISNUMBER(R385), (R385-H385)/H385, 0)</f>
        <v/>
      </c>
      <c r="AE385">
        <f>IF(ISNUMBER(Y385), IF(Y385&gt;0, "THẮNG", "THUA"), "CHỜ T+3")</f>
        <v/>
      </c>
      <c r="AF385">
        <f>IF(AND(P385=0, N385=H385, NOT(ISNUMBER(W385))), "ĐANG CHỜ", IF(AA385&gt;0, "THẮNG", "THUA"))</f>
        <v/>
      </c>
      <c r="AG385" t="inlineStr">
        <is>
          <t>https://quickchart.io/chart/render/zf-16498c5e-7607-42bd-a1cf-2124c511381d</t>
        </is>
      </c>
      <c r="AH385">
        <f>IF(AG385&lt;&gt;"", IMAGE(AG385, 1), "Chưa có ảnh")</f>
        <v/>
      </c>
    </row>
    <row r="386" ht="95" customHeight="1">
      <c r="A386" t="inlineStr">
        <is>
          <t>2026-10-21</t>
        </is>
      </c>
      <c r="B386" t="inlineStr">
        <is>
          <t>ALGO_04</t>
        </is>
      </c>
      <c r="C386" t="inlineStr">
        <is>
          <t>👑 BỘ 04: SIÊU CỔ PHIẾU KHÁNG BÃO &amp; ĐỈNH 52W (RS ALPHA LEADER)</t>
        </is>
      </c>
      <c r="D386" t="inlineStr">
        <is>
          <t>#4</t>
        </is>
      </c>
      <c r="E386" t="inlineStr">
        <is>
          <t>HTN</t>
        </is>
      </c>
      <c r="F386" t="inlineStr">
        <is>
          <t>HOSE</t>
        </is>
      </c>
      <c r="G386" t="inlineStr">
        <is>
          <t>Đầu tư công &amp; Xây dựng</t>
        </is>
      </c>
      <c r="H386" t="n">
        <v>7.35</v>
      </c>
      <c r="I386" t="n">
        <v>1703.29</v>
      </c>
      <c r="J386" t="n">
        <v>86.95999999999999</v>
      </c>
      <c r="K386" t="n">
        <v>1.74</v>
      </c>
      <c r="L386" t="n">
        <v>8.289999999999999</v>
      </c>
      <c r="M386" t="n">
        <v>6.92</v>
      </c>
      <c r="N386" t="n">
        <v>7.76</v>
      </c>
      <c r="O386" t="n">
        <v>1756.56</v>
      </c>
      <c r="P386" t="n">
        <v>2</v>
      </c>
      <c r="Q386" t="n">
        <v>7.76</v>
      </c>
      <c r="R386" t="n">
        <v>7.21</v>
      </c>
      <c r="S386" t="inlineStr"/>
      <c r="T386" t="inlineStr"/>
      <c r="U386" t="inlineStr"/>
      <c r="V386" t="inlineStr"/>
      <c r="W386" t="inlineStr"/>
      <c r="X386" t="inlineStr">
        <is>
          <t>⏳ Chờ hàng về (T+2)</t>
        </is>
      </c>
      <c r="Y386">
        <f>IF(ISNUMBER(S386), ((S386-H386)/H386)-0.004, "")</f>
        <v/>
      </c>
      <c r="Z386">
        <f>IF(ISNUMBER(T386), ((T386-H386)/H386)-0.004, "")</f>
        <v/>
      </c>
      <c r="AA386">
        <f>IF(ISNUMBER(W386), ((W386-H386)/H386)-0.004, IF(P386&gt;0, ((N386-H386)/H386)-0.004, 0))</f>
        <v/>
      </c>
      <c r="AB386">
        <f>IF(AND(ISNUMBER(I386), I386&gt;0, ISNUMBER(O386), O386&gt;0), AA386-((O386-I386)/I386), AA386)</f>
        <v/>
      </c>
      <c r="AC386">
        <f>IF(ISNUMBER(Q386), (Q386-H386)/H386, 0)</f>
        <v/>
      </c>
      <c r="AD386">
        <f>IF(ISNUMBER(R386), (R386-H386)/H386, 0)</f>
        <v/>
      </c>
      <c r="AE386">
        <f>IF(ISNUMBER(Y386), IF(Y386&gt;0, "THẮNG", "THUA"), "CHỜ T+3")</f>
        <v/>
      </c>
      <c r="AF386">
        <f>IF(AND(P386=0, N386=H386, NOT(ISNUMBER(W386))), "ĐANG CHỜ", IF(AA386&gt;0, "THẮNG", "THUA"))</f>
        <v/>
      </c>
      <c r="AG386" t="inlineStr">
        <is>
          <t>https://quickchart.io/chart/render/zf-fc02021a-a870-4b60-8235-e5476f80261c</t>
        </is>
      </c>
      <c r="AH386">
        <f>IF(AG386&lt;&gt;"", IMAGE(AG386, 1), "Chưa có ảnh")</f>
        <v/>
      </c>
    </row>
    <row r="387" ht="95" customHeight="1">
      <c r="A387" t="inlineStr">
        <is>
          <t>2026-10-21</t>
        </is>
      </c>
      <c r="B387" t="inlineStr">
        <is>
          <t>ALGO_04</t>
        </is>
      </c>
      <c r="C387" t="inlineStr">
        <is>
          <t>👑 BỘ 04: SIÊU CỔ PHIẾU KHÁNG BÃO &amp; ĐỈNH 52W (RS ALPHA LEADER)</t>
        </is>
      </c>
      <c r="D387" t="inlineStr">
        <is>
          <t>#5</t>
        </is>
      </c>
      <c r="E387" t="inlineStr">
        <is>
          <t>MSN</t>
        </is>
      </c>
      <c r="F387" t="inlineStr">
        <is>
          <t>HOSE</t>
        </is>
      </c>
      <c r="G387" t="inlineStr">
        <is>
          <t>Thực phẩm &amp; Tiêu dùng</t>
        </is>
      </c>
      <c r="H387" t="n">
        <v>74.8</v>
      </c>
      <c r="I387" t="n">
        <v>1703.29</v>
      </c>
      <c r="J387" t="n">
        <v>85.88</v>
      </c>
      <c r="K387" t="n">
        <v>1.57</v>
      </c>
      <c r="L387" t="n">
        <v>81.52</v>
      </c>
      <c r="M387" t="n">
        <v>71.73999999999999</v>
      </c>
      <c r="N387" t="n">
        <v>74.5</v>
      </c>
      <c r="O387" t="n">
        <v>1756.56</v>
      </c>
      <c r="P387" t="n">
        <v>2</v>
      </c>
      <c r="Q387" t="n">
        <v>75</v>
      </c>
      <c r="R387" t="n">
        <v>73.40000000000001</v>
      </c>
      <c r="S387" t="inlineStr"/>
      <c r="T387" t="inlineStr"/>
      <c r="U387" t="inlineStr"/>
      <c r="V387" t="inlineStr"/>
      <c r="W387" t="inlineStr"/>
      <c r="X387" t="inlineStr">
        <is>
          <t>⏳ Chờ hàng về (T+2)</t>
        </is>
      </c>
      <c r="Y387">
        <f>IF(ISNUMBER(S387), ((S387-H387)/H387)-0.004, "")</f>
        <v/>
      </c>
      <c r="Z387">
        <f>IF(ISNUMBER(T387), ((T387-H387)/H387)-0.004, "")</f>
        <v/>
      </c>
      <c r="AA387">
        <f>IF(ISNUMBER(W387), ((W387-H387)/H387)-0.004, IF(P387&gt;0, ((N387-H387)/H387)-0.004, 0))</f>
        <v/>
      </c>
      <c r="AB387">
        <f>IF(AND(ISNUMBER(I387), I387&gt;0, ISNUMBER(O387), O387&gt;0), AA387-((O387-I387)/I387), AA387)</f>
        <v/>
      </c>
      <c r="AC387">
        <f>IF(ISNUMBER(Q387), (Q387-H387)/H387, 0)</f>
        <v/>
      </c>
      <c r="AD387">
        <f>IF(ISNUMBER(R387), (R387-H387)/H387, 0)</f>
        <v/>
      </c>
      <c r="AE387">
        <f>IF(ISNUMBER(Y387), IF(Y387&gt;0, "THẮNG", "THUA"), "CHỜ T+3")</f>
        <v/>
      </c>
      <c r="AF387">
        <f>IF(AND(P387=0, N387=H387, NOT(ISNUMBER(W387))), "ĐANG CHỜ", IF(AA387&gt;0, "THẮNG", "THUA"))</f>
        <v/>
      </c>
      <c r="AG387" t="inlineStr">
        <is>
          <t>https://quickchart.io/chart/render/zf-431bbcac-56ce-4e1e-9a7c-41dfc7155fe9</t>
        </is>
      </c>
      <c r="AH387">
        <f>IF(AG387&lt;&gt;"", IMAGE(AG387, 1), "Chưa có ảnh")</f>
        <v/>
      </c>
    </row>
    <row r="388" ht="95" customHeight="1">
      <c r="A388" t="inlineStr">
        <is>
          <t>2026-10-21</t>
        </is>
      </c>
      <c r="B388" t="inlineStr">
        <is>
          <t>ALGO_05</t>
        </is>
      </c>
      <c r="C388" t="inlineStr">
        <is>
          <t>🎯 BỘ 05: ĐIỂM MUA KÉO NGƯỢC HỖ TRỢ NGẮN HẠN (MA20 PULLBACK)</t>
        </is>
      </c>
      <c r="D388" t="inlineStr">
        <is>
          <t>#1</t>
        </is>
      </c>
      <c r="E388" t="inlineStr">
        <is>
          <t>YEG</t>
        </is>
      </c>
      <c r="F388" t="inlineStr">
        <is>
          <t>HOSE</t>
        </is>
      </c>
      <c r="G388" t="inlineStr">
        <is>
          <t>Công nghệ &amp; Phần mềm</t>
        </is>
      </c>
      <c r="H388" t="n">
        <v>7.77</v>
      </c>
      <c r="I388" t="n">
        <v>1703.29</v>
      </c>
      <c r="J388" t="n">
        <v>28.14</v>
      </c>
      <c r="K388" t="n">
        <v>0.83</v>
      </c>
      <c r="L388" t="n">
        <v>8.82</v>
      </c>
      <c r="M388" t="n">
        <v>7.29</v>
      </c>
      <c r="N388" t="n">
        <v>8.19</v>
      </c>
      <c r="O388" t="n">
        <v>1756.56</v>
      </c>
      <c r="P388" t="n">
        <v>2</v>
      </c>
      <c r="Q388" t="n">
        <v>8.289999999999999</v>
      </c>
      <c r="R388" t="n">
        <v>7.6</v>
      </c>
      <c r="S388" t="inlineStr"/>
      <c r="T388" t="inlineStr"/>
      <c r="U388" t="inlineStr"/>
      <c r="V388" t="inlineStr"/>
      <c r="W388" t="inlineStr"/>
      <c r="X388" t="inlineStr">
        <is>
          <t>⏳ Chờ hàng về (T+2)</t>
        </is>
      </c>
      <c r="Y388">
        <f>IF(ISNUMBER(S388), ((S388-H388)/H388)-0.004, "")</f>
        <v/>
      </c>
      <c r="Z388">
        <f>IF(ISNUMBER(T388), ((T388-H388)/H388)-0.004, "")</f>
        <v/>
      </c>
      <c r="AA388">
        <f>IF(ISNUMBER(W388), ((W388-H388)/H388)-0.004, IF(P388&gt;0, ((N388-H388)/H388)-0.004, 0))</f>
        <v/>
      </c>
      <c r="AB388">
        <f>IF(AND(ISNUMBER(I388), I388&gt;0, ISNUMBER(O388), O388&gt;0), AA388-((O388-I388)/I388), AA388)</f>
        <v/>
      </c>
      <c r="AC388">
        <f>IF(ISNUMBER(Q388), (Q388-H388)/H388, 0)</f>
        <v/>
      </c>
      <c r="AD388">
        <f>IF(ISNUMBER(R388), (R388-H388)/H388, 0)</f>
        <v/>
      </c>
      <c r="AE388">
        <f>IF(ISNUMBER(Y388), IF(Y388&gt;0, "THẮNG", "THUA"), "CHỜ T+3")</f>
        <v/>
      </c>
      <c r="AF388">
        <f>IF(AND(P388=0, N388=H388, NOT(ISNUMBER(W388))), "ĐANG CHỜ", IF(AA388&gt;0, "THẮNG", "THUA"))</f>
        <v/>
      </c>
      <c r="AG388" t="inlineStr">
        <is>
          <t>https://quickchart.io/chart/render/zf-6d1d91d9-49cb-4e16-9983-31b01a3e97fb</t>
        </is>
      </c>
      <c r="AH388">
        <f>IF(AG388&lt;&gt;"", IMAGE(AG388, 1), "Chưa có ảnh")</f>
        <v/>
      </c>
    </row>
    <row r="389" ht="95" customHeight="1">
      <c r="A389" t="inlineStr">
        <is>
          <t>2026-10-21</t>
        </is>
      </c>
      <c r="B389" t="inlineStr">
        <is>
          <t>ALGO_05</t>
        </is>
      </c>
      <c r="C389" t="inlineStr">
        <is>
          <t>🎯 BỘ 05: ĐIỂM MUA KÉO NGƯỢC HỖ TRỢ NGẮN HẠN (MA20 PULLBACK)</t>
        </is>
      </c>
      <c r="D389" t="inlineStr">
        <is>
          <t>#2</t>
        </is>
      </c>
      <c r="E389" t="inlineStr">
        <is>
          <t>PVT</t>
        </is>
      </c>
      <c r="F389" t="inlineStr">
        <is>
          <t>HOSE</t>
        </is>
      </c>
      <c r="G389" t="inlineStr">
        <is>
          <t>Cảng biển &amp; Vận tải</t>
        </is>
      </c>
      <c r="H389" t="n">
        <v>24.35</v>
      </c>
      <c r="I389" t="n">
        <v>1703.29</v>
      </c>
      <c r="J389" t="n">
        <v>18.52</v>
      </c>
      <c r="K389" t="n">
        <v>0.55</v>
      </c>
      <c r="L389" t="n">
        <v>27.83</v>
      </c>
      <c r="M389" t="n">
        <v>22.77</v>
      </c>
      <c r="N389" t="n">
        <v>23.7</v>
      </c>
      <c r="O389" t="n">
        <v>1756.56</v>
      </c>
      <c r="P389" t="n">
        <v>2</v>
      </c>
      <c r="Q389" t="n">
        <v>24.45</v>
      </c>
      <c r="R389" t="n">
        <v>22.75</v>
      </c>
      <c r="S389" t="inlineStr"/>
      <c r="T389" t="inlineStr"/>
      <c r="U389" t="inlineStr"/>
      <c r="V389" t="inlineStr"/>
      <c r="W389" t="inlineStr"/>
      <c r="X389" t="inlineStr">
        <is>
          <t>⏳ Chờ hàng về (T+2)</t>
        </is>
      </c>
      <c r="Y389">
        <f>IF(ISNUMBER(S389), ((S389-H389)/H389)-0.004, "")</f>
        <v/>
      </c>
      <c r="Z389">
        <f>IF(ISNUMBER(T389), ((T389-H389)/H389)-0.004, "")</f>
        <v/>
      </c>
      <c r="AA389">
        <f>IF(ISNUMBER(W389), ((W389-H389)/H389)-0.004, IF(P389&gt;0, ((N389-H389)/H389)-0.004, 0))</f>
        <v/>
      </c>
      <c r="AB389">
        <f>IF(AND(ISNUMBER(I389), I389&gt;0, ISNUMBER(O389), O389&gt;0), AA389-((O389-I389)/I389), AA389)</f>
        <v/>
      </c>
      <c r="AC389">
        <f>IF(ISNUMBER(Q389), (Q389-H389)/H389, 0)</f>
        <v/>
      </c>
      <c r="AD389">
        <f>IF(ISNUMBER(R389), (R389-H389)/H389, 0)</f>
        <v/>
      </c>
      <c r="AE389">
        <f>IF(ISNUMBER(Y389), IF(Y389&gt;0, "THẮNG", "THUA"), "CHỜ T+3")</f>
        <v/>
      </c>
      <c r="AF389">
        <f>IF(AND(P389=0, N389=H389, NOT(ISNUMBER(W389))), "ĐANG CHỜ", IF(AA389&gt;0, "THẮNG", "THUA"))</f>
        <v/>
      </c>
      <c r="AG389" t="inlineStr">
        <is>
          <t>https://quickchart.io/chart/render/zf-c414f658-90a8-4680-af72-eaa6f8ea24cd</t>
        </is>
      </c>
      <c r="AH389">
        <f>IF(AG389&lt;&gt;"", IMAGE(AG389, 1), "Chưa có ảnh")</f>
        <v/>
      </c>
    </row>
    <row r="390" ht="95" customHeight="1">
      <c r="A390" t="inlineStr">
        <is>
          <t>2026-10-21</t>
        </is>
      </c>
      <c r="B390" t="inlineStr">
        <is>
          <t>ALGO_06</t>
        </is>
      </c>
      <c r="C390" t="inlineStr">
        <is>
          <t>📈 BỘ 06: ĐỒNG THUẬN ĐỘNG LƯỢNG MACD &amp; XU HƯỚNG ADX (TREND)</t>
        </is>
      </c>
      <c r="D390" t="inlineStr">
        <is>
          <t>#1</t>
        </is>
      </c>
      <c r="E390" t="inlineStr">
        <is>
          <t>NKG</t>
        </is>
      </c>
      <c r="F390" t="inlineStr">
        <is>
          <t>HOSE</t>
        </is>
      </c>
      <c r="G390" t="inlineStr">
        <is>
          <t>Thép &amp; VLXD</t>
        </is>
      </c>
      <c r="H390" t="n">
        <v>11.5</v>
      </c>
      <c r="I390" t="n">
        <v>1703.29</v>
      </c>
      <c r="J390" t="n">
        <v>114.35</v>
      </c>
      <c r="K390" t="n">
        <v>4.09</v>
      </c>
      <c r="L390" t="n">
        <v>12.92</v>
      </c>
      <c r="M390" t="n">
        <v>10.85</v>
      </c>
      <c r="N390" t="n">
        <v>11.8</v>
      </c>
      <c r="O390" t="n">
        <v>1756.56</v>
      </c>
      <c r="P390" t="n">
        <v>2</v>
      </c>
      <c r="Q390" t="n">
        <v>12</v>
      </c>
      <c r="R390" t="n">
        <v>11.15</v>
      </c>
      <c r="S390" t="inlineStr"/>
      <c r="T390" t="inlineStr"/>
      <c r="U390" t="inlineStr"/>
      <c r="V390" t="inlineStr"/>
      <c r="W390" t="inlineStr"/>
      <c r="X390" t="inlineStr">
        <is>
          <t>⏳ Chờ hàng về (T+2)</t>
        </is>
      </c>
      <c r="Y390">
        <f>IF(ISNUMBER(S390), ((S390-H390)/H390)-0.004, "")</f>
        <v/>
      </c>
      <c r="Z390">
        <f>IF(ISNUMBER(T390), ((T390-H390)/H390)-0.004, "")</f>
        <v/>
      </c>
      <c r="AA390">
        <f>IF(ISNUMBER(W390), ((W390-H390)/H390)-0.004, IF(P390&gt;0, ((N390-H390)/H390)-0.004, 0))</f>
        <v/>
      </c>
      <c r="AB390">
        <f>IF(AND(ISNUMBER(I390), I390&gt;0, ISNUMBER(O390), O390&gt;0), AA390-((O390-I390)/I390), AA390)</f>
        <v/>
      </c>
      <c r="AC390">
        <f>IF(ISNUMBER(Q390), (Q390-H390)/H390, 0)</f>
        <v/>
      </c>
      <c r="AD390">
        <f>IF(ISNUMBER(R390), (R390-H390)/H390, 0)</f>
        <v/>
      </c>
      <c r="AE390">
        <f>IF(ISNUMBER(Y390), IF(Y390&gt;0, "THẮNG", "THUA"), "CHỜ T+3")</f>
        <v/>
      </c>
      <c r="AF390">
        <f>IF(AND(P390=0, N390=H390, NOT(ISNUMBER(W390))), "ĐANG CHỜ", IF(AA390&gt;0, "THẮNG", "THUA"))</f>
        <v/>
      </c>
      <c r="AG390" t="inlineStr">
        <is>
          <t>https://quickchart.io/chart/render/zf-d3c04118-28c0-4faf-86bc-ea3cae89e2a9</t>
        </is>
      </c>
      <c r="AH390">
        <f>IF(AG390&lt;&gt;"", IMAGE(AG390, 1), "Chưa có ảnh")</f>
        <v/>
      </c>
    </row>
    <row r="391" ht="95" customHeight="1">
      <c r="A391" t="inlineStr">
        <is>
          <t>2026-10-21</t>
        </is>
      </c>
      <c r="B391" t="inlineStr">
        <is>
          <t>ALGO_06</t>
        </is>
      </c>
      <c r="C391" t="inlineStr">
        <is>
          <t>📈 BỘ 06: ĐỒNG THUẬN ĐỘNG LƯỢNG MACD &amp; XU HƯỚNG ADX (TREND)</t>
        </is>
      </c>
      <c r="D391" t="inlineStr">
        <is>
          <t>#2</t>
        </is>
      </c>
      <c r="E391" t="inlineStr">
        <is>
          <t>VLB</t>
        </is>
      </c>
      <c r="F391" t="inlineStr">
        <is>
          <t>UPCOM</t>
        </is>
      </c>
      <c r="G391" t="inlineStr">
        <is>
          <t>Khai khoáng &amp; VLXD</t>
        </is>
      </c>
      <c r="H391" t="n">
        <v>51</v>
      </c>
      <c r="I391" t="n">
        <v>1703.29</v>
      </c>
      <c r="J391" t="n">
        <v>88.43000000000001</v>
      </c>
      <c r="K391" t="n">
        <v>5.64</v>
      </c>
      <c r="L391" t="n">
        <v>54.64</v>
      </c>
      <c r="M391" t="n">
        <v>49.35</v>
      </c>
      <c r="N391" t="n">
        <v>51.3</v>
      </c>
      <c r="O391" t="n">
        <v>1756.56</v>
      </c>
      <c r="P391" t="n">
        <v>2</v>
      </c>
      <c r="Q391" t="n">
        <v>52.3</v>
      </c>
      <c r="R391" t="n">
        <v>48.8</v>
      </c>
      <c r="S391" t="inlineStr"/>
      <c r="T391" t="inlineStr"/>
      <c r="U391" t="inlineStr"/>
      <c r="V391" t="inlineStr"/>
      <c r="W391" t="inlineStr"/>
      <c r="X391" t="inlineStr">
        <is>
          <t>⏳ Chờ hàng về (T+2)</t>
        </is>
      </c>
      <c r="Y391">
        <f>IF(ISNUMBER(S391), ((S391-H391)/H391)-0.004, "")</f>
        <v/>
      </c>
      <c r="Z391">
        <f>IF(ISNUMBER(T391), ((T391-H391)/H391)-0.004, "")</f>
        <v/>
      </c>
      <c r="AA391">
        <f>IF(ISNUMBER(W391), ((W391-H391)/H391)-0.004, IF(P391&gt;0, ((N391-H391)/H391)-0.004, 0))</f>
        <v/>
      </c>
      <c r="AB391">
        <f>IF(AND(ISNUMBER(I391), I391&gt;0, ISNUMBER(O391), O391&gt;0), AA391-((O391-I391)/I391), AA391)</f>
        <v/>
      </c>
      <c r="AC391">
        <f>IF(ISNUMBER(Q391), (Q391-H391)/H391, 0)</f>
        <v/>
      </c>
      <c r="AD391">
        <f>IF(ISNUMBER(R391), (R391-H391)/H391, 0)</f>
        <v/>
      </c>
      <c r="AE391">
        <f>IF(ISNUMBER(Y391), IF(Y391&gt;0, "THẮNG", "THUA"), "CHỜ T+3")</f>
        <v/>
      </c>
      <c r="AF391">
        <f>IF(AND(P391=0, N391=H391, NOT(ISNUMBER(W391))), "ĐANG CHỜ", IF(AA391&gt;0, "THẮNG", "THUA"))</f>
        <v/>
      </c>
      <c r="AG391" t="inlineStr">
        <is>
          <t>https://quickchart.io/chart/render/zf-edafa4e5-44ac-4080-bbe5-fd09c19bcebc</t>
        </is>
      </c>
      <c r="AH391">
        <f>IF(AG391&lt;&gt;"", IMAGE(AG391, 1), "Chưa có ảnh")</f>
        <v/>
      </c>
    </row>
    <row r="392" ht="95" customHeight="1">
      <c r="A392" t="inlineStr">
        <is>
          <t>2026-10-21</t>
        </is>
      </c>
      <c r="B392" t="inlineStr">
        <is>
          <t>ALGO_06</t>
        </is>
      </c>
      <c r="C392" t="inlineStr">
        <is>
          <t>📈 BỘ 06: ĐỒNG THUẬN ĐỘNG LƯỢNG MACD &amp; XU HƯỚNG ADX (TREND)</t>
        </is>
      </c>
      <c r="D392" t="inlineStr">
        <is>
          <t>#3</t>
        </is>
      </c>
      <c r="E392" t="inlineStr">
        <is>
          <t>MSH</t>
        </is>
      </c>
      <c r="F392" t="inlineStr">
        <is>
          <t>HOSE</t>
        </is>
      </c>
      <c r="G392" t="inlineStr">
        <is>
          <t>Thủy sản &amp; Xuất khẩu</t>
        </is>
      </c>
      <c r="H392" t="n">
        <v>33.5</v>
      </c>
      <c r="I392" t="n">
        <v>1703.29</v>
      </c>
      <c r="J392" t="n">
        <v>82.12</v>
      </c>
      <c r="K392" t="n">
        <v>3.73</v>
      </c>
      <c r="L392" t="n">
        <v>35.89</v>
      </c>
      <c r="M392" t="n">
        <v>32.41</v>
      </c>
      <c r="N392" t="n">
        <v>33.5</v>
      </c>
      <c r="O392" t="n">
        <v>1756.56</v>
      </c>
      <c r="P392" t="n">
        <v>2</v>
      </c>
      <c r="Q392" t="n">
        <v>34</v>
      </c>
      <c r="R392" t="n">
        <v>32.8</v>
      </c>
      <c r="S392" t="inlineStr"/>
      <c r="T392" t="inlineStr"/>
      <c r="U392" t="inlineStr"/>
      <c r="V392" t="inlineStr"/>
      <c r="W392" t="inlineStr"/>
      <c r="X392" t="inlineStr">
        <is>
          <t>⏳ Chờ hàng về (T+2)</t>
        </is>
      </c>
      <c r="Y392">
        <f>IF(ISNUMBER(S392), ((S392-H392)/H392)-0.004, "")</f>
        <v/>
      </c>
      <c r="Z392">
        <f>IF(ISNUMBER(T392), ((T392-H392)/H392)-0.004, "")</f>
        <v/>
      </c>
      <c r="AA392">
        <f>IF(ISNUMBER(W392), ((W392-H392)/H392)-0.004, IF(P392&gt;0, ((N392-H392)/H392)-0.004, 0))</f>
        <v/>
      </c>
      <c r="AB392">
        <f>IF(AND(ISNUMBER(I392), I392&gt;0, ISNUMBER(O392), O392&gt;0), AA392-((O392-I392)/I392), AA392)</f>
        <v/>
      </c>
      <c r="AC392">
        <f>IF(ISNUMBER(Q392), (Q392-H392)/H392, 0)</f>
        <v/>
      </c>
      <c r="AD392">
        <f>IF(ISNUMBER(R392), (R392-H392)/H392, 0)</f>
        <v/>
      </c>
      <c r="AE392">
        <f>IF(ISNUMBER(Y392), IF(Y392&gt;0, "THẮNG", "THUA"), "CHỜ T+3")</f>
        <v/>
      </c>
      <c r="AF392">
        <f>IF(AND(P392=0, N392=H392, NOT(ISNUMBER(W392))), "ĐANG CHỜ", IF(AA392&gt;0, "THẮNG", "THUA"))</f>
        <v/>
      </c>
      <c r="AG392" t="inlineStr">
        <is>
          <t>https://quickchart.io/chart/render/zf-aee0b0fc-515c-44d5-bef9-780fe62f32f0</t>
        </is>
      </c>
      <c r="AH392">
        <f>IF(AG392&lt;&gt;"", IMAGE(AG392, 1), "Chưa có ảnh")</f>
        <v/>
      </c>
    </row>
    <row r="393" ht="95" customHeight="1">
      <c r="A393" t="inlineStr">
        <is>
          <t>2026-10-21</t>
        </is>
      </c>
      <c r="B393" t="inlineStr">
        <is>
          <t>ALGO_06</t>
        </is>
      </c>
      <c r="C393" t="inlineStr">
        <is>
          <t>📈 BỘ 06: ĐỒNG THUẬN ĐỘNG LƯỢNG MACD &amp; XU HƯỚNG ADX (TREND)</t>
        </is>
      </c>
      <c r="D393" t="inlineStr">
        <is>
          <t>#4</t>
        </is>
      </c>
      <c r="E393" t="inlineStr">
        <is>
          <t>HSG</t>
        </is>
      </c>
      <c r="F393" t="inlineStr">
        <is>
          <t>HOSE</t>
        </is>
      </c>
      <c r="G393" t="inlineStr">
        <is>
          <t>Thép &amp; VLXD</t>
        </is>
      </c>
      <c r="H393" t="n">
        <v>11.1</v>
      </c>
      <c r="I393" t="n">
        <v>1703.29</v>
      </c>
      <c r="J393" t="n">
        <v>76.58</v>
      </c>
      <c r="K393" t="n">
        <v>2.43</v>
      </c>
      <c r="L393" t="n">
        <v>12.15</v>
      </c>
      <c r="M393" t="n">
        <v>10.62</v>
      </c>
      <c r="N393" t="n">
        <v>10.95</v>
      </c>
      <c r="O393" t="n">
        <v>1756.56</v>
      </c>
      <c r="P393" t="n">
        <v>2</v>
      </c>
      <c r="Q393" t="n">
        <v>11.25</v>
      </c>
      <c r="R393" t="n">
        <v>10.75</v>
      </c>
      <c r="S393" t="inlineStr"/>
      <c r="T393" t="inlineStr"/>
      <c r="U393" t="inlineStr"/>
      <c r="V393" t="inlineStr"/>
      <c r="W393" t="inlineStr"/>
      <c r="X393" t="inlineStr">
        <is>
          <t>⏳ Chờ hàng về (T+2)</t>
        </is>
      </c>
      <c r="Y393">
        <f>IF(ISNUMBER(S393), ((S393-H393)/H393)-0.004, "")</f>
        <v/>
      </c>
      <c r="Z393">
        <f>IF(ISNUMBER(T393), ((T393-H393)/H393)-0.004, "")</f>
        <v/>
      </c>
      <c r="AA393">
        <f>IF(ISNUMBER(W393), ((W393-H393)/H393)-0.004, IF(P393&gt;0, ((N393-H393)/H393)-0.004, 0))</f>
        <v/>
      </c>
      <c r="AB393">
        <f>IF(AND(ISNUMBER(I393), I393&gt;0, ISNUMBER(O393), O393&gt;0), AA393-((O393-I393)/I393), AA393)</f>
        <v/>
      </c>
      <c r="AC393">
        <f>IF(ISNUMBER(Q393), (Q393-H393)/H393, 0)</f>
        <v/>
      </c>
      <c r="AD393">
        <f>IF(ISNUMBER(R393), (R393-H393)/H393, 0)</f>
        <v/>
      </c>
      <c r="AE393">
        <f>IF(ISNUMBER(Y393), IF(Y393&gt;0, "THẮNG", "THUA"), "CHỜ T+3")</f>
        <v/>
      </c>
      <c r="AF393">
        <f>IF(AND(P393=0, N393=H393, NOT(ISNUMBER(W393))), "ĐANG CHỜ", IF(AA393&gt;0, "THẮNG", "THUA"))</f>
        <v/>
      </c>
      <c r="AG393" t="inlineStr">
        <is>
          <t>https://quickchart.io/chart/render/zf-1d104e95-0235-4bcd-be47-08213799ae9f</t>
        </is>
      </c>
      <c r="AH393">
        <f>IF(AG393&lt;&gt;"", IMAGE(AG393, 1), "Chưa có ảnh")</f>
        <v/>
      </c>
    </row>
    <row r="394" ht="95" customHeight="1">
      <c r="A394" t="inlineStr">
        <is>
          <t>2026-10-21</t>
        </is>
      </c>
      <c r="B394" t="inlineStr">
        <is>
          <t>ALGO_06</t>
        </is>
      </c>
      <c r="C394" t="inlineStr">
        <is>
          <t>📈 BỘ 06: ĐỒNG THUẬN ĐỘNG LƯỢNG MACD &amp; XU HƯỚNG ADX (TREND)</t>
        </is>
      </c>
      <c r="D394" t="inlineStr">
        <is>
          <t>#5</t>
        </is>
      </c>
      <c r="E394" t="inlineStr">
        <is>
          <t>DPG</t>
        </is>
      </c>
      <c r="F394" t="inlineStr">
        <is>
          <t>HOSE</t>
        </is>
      </c>
      <c r="G394" t="inlineStr">
        <is>
          <t>Đầu tư công &amp; Xây dựng</t>
        </is>
      </c>
      <c r="H394" t="n">
        <v>30.05</v>
      </c>
      <c r="I394" t="n">
        <v>1703.29</v>
      </c>
      <c r="J394" t="n">
        <v>73.90000000000001</v>
      </c>
      <c r="K394" t="n">
        <v>2.67</v>
      </c>
      <c r="L394" t="n">
        <v>33.42</v>
      </c>
      <c r="M394" t="n">
        <v>28.52</v>
      </c>
      <c r="N394" t="n">
        <v>30.3</v>
      </c>
      <c r="O394" t="n">
        <v>1756.56</v>
      </c>
      <c r="P394" t="n">
        <v>2</v>
      </c>
      <c r="Q394" t="n">
        <v>31.25</v>
      </c>
      <c r="R394" t="n">
        <v>29.5</v>
      </c>
      <c r="S394" t="inlineStr"/>
      <c r="T394" t="inlineStr"/>
      <c r="U394" t="inlineStr"/>
      <c r="V394" t="inlineStr"/>
      <c r="W394" t="inlineStr"/>
      <c r="X394" t="inlineStr">
        <is>
          <t>⏳ Chờ hàng về (T+2)</t>
        </is>
      </c>
      <c r="Y394">
        <f>IF(ISNUMBER(S394), ((S394-H394)/H394)-0.004, "")</f>
        <v/>
      </c>
      <c r="Z394">
        <f>IF(ISNUMBER(T394), ((T394-H394)/H394)-0.004, "")</f>
        <v/>
      </c>
      <c r="AA394">
        <f>IF(ISNUMBER(W394), ((W394-H394)/H394)-0.004, IF(P394&gt;0, ((N394-H394)/H394)-0.004, 0))</f>
        <v/>
      </c>
      <c r="AB394">
        <f>IF(AND(ISNUMBER(I394), I394&gt;0, ISNUMBER(O394), O394&gt;0), AA394-((O394-I394)/I394), AA394)</f>
        <v/>
      </c>
      <c r="AC394">
        <f>IF(ISNUMBER(Q394), (Q394-H394)/H394, 0)</f>
        <v/>
      </c>
      <c r="AD394">
        <f>IF(ISNUMBER(R394), (R394-H394)/H394, 0)</f>
        <v/>
      </c>
      <c r="AE394">
        <f>IF(ISNUMBER(Y394), IF(Y394&gt;0, "THẮNG", "THUA"), "CHỜ T+3")</f>
        <v/>
      </c>
      <c r="AF394">
        <f>IF(AND(P394=0, N394=H394, NOT(ISNUMBER(W394))), "ĐANG CHỜ", IF(AA394&gt;0, "THẮNG", "THUA"))</f>
        <v/>
      </c>
      <c r="AG394" t="inlineStr">
        <is>
          <t>https://quickchart.io/chart/render/zf-f82c99c5-cb6b-4929-80bb-745f9fae8c57</t>
        </is>
      </c>
      <c r="AH394">
        <f>IF(AG394&lt;&gt;"", IMAGE(AG394, 1), "Chưa có ảnh")</f>
        <v/>
      </c>
    </row>
    <row r="395" ht="95" customHeight="1">
      <c r="A395" t="inlineStr">
        <is>
          <t>2026-10-21</t>
        </is>
      </c>
      <c r="B395" t="inlineStr">
        <is>
          <t>ALGO_07</t>
        </is>
      </c>
      <c r="C395" t="inlineStr">
        <is>
          <t>🍾 BỘ 07: NÉN CHẶT CỔ CHAI &amp; BUNG NÚT BOLLINGER (BB SQUEEZE)</t>
        </is>
      </c>
      <c r="D395" t="inlineStr">
        <is>
          <t>#1</t>
        </is>
      </c>
      <c r="E395" t="inlineStr">
        <is>
          <t>DTD</t>
        </is>
      </c>
      <c r="F395" t="inlineStr">
        <is>
          <t>HNX</t>
        </is>
      </c>
      <c r="G395" t="inlineStr">
        <is>
          <t>BĐS Khu Công Nghiệp</t>
        </is>
      </c>
      <c r="H395" t="n">
        <v>10.8</v>
      </c>
      <c r="I395" t="n">
        <v>1703.29</v>
      </c>
      <c r="J395" t="n">
        <v>98.7</v>
      </c>
      <c r="K395" t="n">
        <v>8.74</v>
      </c>
      <c r="L395" t="n">
        <v>11.67</v>
      </c>
      <c r="M395" t="n">
        <v>10.41</v>
      </c>
      <c r="N395" t="n">
        <v>10.7</v>
      </c>
      <c r="O395" t="n">
        <v>1756.56</v>
      </c>
      <c r="P395" t="n">
        <v>2</v>
      </c>
      <c r="Q395" t="n">
        <v>11</v>
      </c>
      <c r="R395" t="n">
        <v>10.4</v>
      </c>
      <c r="S395" t="inlineStr"/>
      <c r="T395" t="inlineStr"/>
      <c r="U395" t="inlineStr"/>
      <c r="V395" t="inlineStr"/>
      <c r="W395" t="inlineStr"/>
      <c r="X395" t="inlineStr">
        <is>
          <t>⏳ Chờ hàng về (T+2)</t>
        </is>
      </c>
      <c r="Y395">
        <f>IF(ISNUMBER(S395), ((S395-H395)/H395)-0.004, "")</f>
        <v/>
      </c>
      <c r="Z395">
        <f>IF(ISNUMBER(T395), ((T395-H395)/H395)-0.004, "")</f>
        <v/>
      </c>
      <c r="AA395">
        <f>IF(ISNUMBER(W395), ((W395-H395)/H395)-0.004, IF(P395&gt;0, ((N395-H395)/H395)-0.004, 0))</f>
        <v/>
      </c>
      <c r="AB395">
        <f>IF(AND(ISNUMBER(I395), I395&gt;0, ISNUMBER(O395), O395&gt;0), AA395-((O395-I395)/I395), AA395)</f>
        <v/>
      </c>
      <c r="AC395">
        <f>IF(ISNUMBER(Q395), (Q395-H395)/H395, 0)</f>
        <v/>
      </c>
      <c r="AD395">
        <f>IF(ISNUMBER(R395), (R395-H395)/H395, 0)</f>
        <v/>
      </c>
      <c r="AE395">
        <f>IF(ISNUMBER(Y395), IF(Y395&gt;0, "THẮNG", "THUA"), "CHỜ T+3")</f>
        <v/>
      </c>
      <c r="AF395">
        <f>IF(AND(P395=0, N395=H395, NOT(ISNUMBER(W395))), "ĐANG CHỜ", IF(AA395&gt;0, "THẮNG", "THUA"))</f>
        <v/>
      </c>
      <c r="AG395" t="inlineStr">
        <is>
          <t>https://quickchart.io/chart/render/zf-54700044-0a78-4972-8679-af6d983ddc66</t>
        </is>
      </c>
      <c r="AH395">
        <f>IF(AG395&lt;&gt;"", IMAGE(AG395, 1), "Chưa có ảnh")</f>
        <v/>
      </c>
    </row>
    <row r="396" ht="95" customHeight="1">
      <c r="A396" t="inlineStr">
        <is>
          <t>2026-10-21</t>
        </is>
      </c>
      <c r="B396" t="inlineStr">
        <is>
          <t>ALGO_07</t>
        </is>
      </c>
      <c r="C396" t="inlineStr">
        <is>
          <t>🍾 BỘ 07: NÉN CHẶT CỔ CHAI &amp; BUNG NÚT BOLLINGER (BB SQUEEZE)</t>
        </is>
      </c>
      <c r="D396" t="inlineStr">
        <is>
          <t>#2</t>
        </is>
      </c>
      <c r="E396" t="inlineStr">
        <is>
          <t>LCG</t>
        </is>
      </c>
      <c r="F396" t="inlineStr">
        <is>
          <t>HOSE</t>
        </is>
      </c>
      <c r="G396" t="inlineStr">
        <is>
          <t>Đầu tư công &amp; Xây dựng</t>
        </is>
      </c>
      <c r="H396" t="n">
        <v>6.85</v>
      </c>
      <c r="I396" t="n">
        <v>1703.29</v>
      </c>
      <c r="J396" t="n">
        <v>94.91</v>
      </c>
      <c r="K396" t="n">
        <v>7.17</v>
      </c>
      <c r="L396" t="n">
        <v>7.5</v>
      </c>
      <c r="M396" t="n">
        <v>6.55</v>
      </c>
      <c r="N396" t="n">
        <v>6.69</v>
      </c>
      <c r="O396" t="n">
        <v>1756.56</v>
      </c>
      <c r="P396" t="n">
        <v>2</v>
      </c>
      <c r="Q396" t="n">
        <v>6.89</v>
      </c>
      <c r="R396" t="n">
        <v>6.66</v>
      </c>
      <c r="S396" t="inlineStr"/>
      <c r="T396" t="inlineStr"/>
      <c r="U396" t="inlineStr"/>
      <c r="V396" t="inlineStr"/>
      <c r="W396" t="inlineStr"/>
      <c r="X396" t="inlineStr">
        <is>
          <t>⏳ Chờ hàng về (T+2)</t>
        </is>
      </c>
      <c r="Y396">
        <f>IF(ISNUMBER(S396), ((S396-H396)/H396)-0.004, "")</f>
        <v/>
      </c>
      <c r="Z396">
        <f>IF(ISNUMBER(T396), ((T396-H396)/H396)-0.004, "")</f>
        <v/>
      </c>
      <c r="AA396">
        <f>IF(ISNUMBER(W396), ((W396-H396)/H396)-0.004, IF(P396&gt;0, ((N396-H396)/H396)-0.004, 0))</f>
        <v/>
      </c>
      <c r="AB396">
        <f>IF(AND(ISNUMBER(I396), I396&gt;0, ISNUMBER(O396), O396&gt;0), AA396-((O396-I396)/I396), AA396)</f>
        <v/>
      </c>
      <c r="AC396">
        <f>IF(ISNUMBER(Q396), (Q396-H396)/H396, 0)</f>
        <v/>
      </c>
      <c r="AD396">
        <f>IF(ISNUMBER(R396), (R396-H396)/H396, 0)</f>
        <v/>
      </c>
      <c r="AE396">
        <f>IF(ISNUMBER(Y396), IF(Y396&gt;0, "THẮNG", "THUA"), "CHỜ T+3")</f>
        <v/>
      </c>
      <c r="AF396">
        <f>IF(AND(P396=0, N396=H396, NOT(ISNUMBER(W396))), "ĐANG CHỜ", IF(AA396&gt;0, "THẮNG", "THUA"))</f>
        <v/>
      </c>
      <c r="AG396" t="inlineStr">
        <is>
          <t>https://quickchart.io/chart/render/zf-cfc2678f-9eba-4ad8-864d-db2b9aeafaab</t>
        </is>
      </c>
      <c r="AH396">
        <f>IF(AG396&lt;&gt;"", IMAGE(AG396, 1), "Chưa có ảnh")</f>
        <v/>
      </c>
    </row>
    <row r="397" ht="95" customHeight="1">
      <c r="A397" t="inlineStr">
        <is>
          <t>2026-10-21</t>
        </is>
      </c>
      <c r="B397" t="inlineStr">
        <is>
          <t>ALGO_07</t>
        </is>
      </c>
      <c r="C397" t="inlineStr">
        <is>
          <t>🍾 BỘ 07: NÉN CHẶT CỔ CHAI &amp; BUNG NÚT BOLLINGER (BB SQUEEZE)</t>
        </is>
      </c>
      <c r="D397" t="inlineStr">
        <is>
          <t>#3</t>
        </is>
      </c>
      <c r="E397" t="inlineStr">
        <is>
          <t>VLB</t>
        </is>
      </c>
      <c r="F397" t="inlineStr">
        <is>
          <t>UPCOM</t>
        </is>
      </c>
      <c r="G397" t="inlineStr">
        <is>
          <t>Khai khoáng &amp; VLXD</t>
        </is>
      </c>
      <c r="H397" t="n">
        <v>51</v>
      </c>
      <c r="I397" t="n">
        <v>1703.29</v>
      </c>
      <c r="J397" t="n">
        <v>94.38</v>
      </c>
      <c r="K397" t="n">
        <v>5.64</v>
      </c>
      <c r="L397" t="n">
        <v>54.64</v>
      </c>
      <c r="M397" t="n">
        <v>49.35</v>
      </c>
      <c r="N397" t="n">
        <v>51.3</v>
      </c>
      <c r="O397" t="n">
        <v>1756.56</v>
      </c>
      <c r="P397" t="n">
        <v>2</v>
      </c>
      <c r="Q397" t="n">
        <v>52.3</v>
      </c>
      <c r="R397" t="n">
        <v>48.8</v>
      </c>
      <c r="S397" t="inlineStr"/>
      <c r="T397" t="inlineStr"/>
      <c r="U397" t="inlineStr"/>
      <c r="V397" t="inlineStr"/>
      <c r="W397" t="inlineStr"/>
      <c r="X397" t="inlineStr">
        <is>
          <t>⏳ Chờ hàng về (T+2)</t>
        </is>
      </c>
      <c r="Y397">
        <f>IF(ISNUMBER(S397), ((S397-H397)/H397)-0.004, "")</f>
        <v/>
      </c>
      <c r="Z397">
        <f>IF(ISNUMBER(T397), ((T397-H397)/H397)-0.004, "")</f>
        <v/>
      </c>
      <c r="AA397">
        <f>IF(ISNUMBER(W397), ((W397-H397)/H397)-0.004, IF(P397&gt;0, ((N397-H397)/H397)-0.004, 0))</f>
        <v/>
      </c>
      <c r="AB397">
        <f>IF(AND(ISNUMBER(I397), I397&gt;0, ISNUMBER(O397), O397&gt;0), AA397-((O397-I397)/I397), AA397)</f>
        <v/>
      </c>
      <c r="AC397">
        <f>IF(ISNUMBER(Q397), (Q397-H397)/H397, 0)</f>
        <v/>
      </c>
      <c r="AD397">
        <f>IF(ISNUMBER(R397), (R397-H397)/H397, 0)</f>
        <v/>
      </c>
      <c r="AE397">
        <f>IF(ISNUMBER(Y397), IF(Y397&gt;0, "THẮNG", "THUA"), "CHỜ T+3")</f>
        <v/>
      </c>
      <c r="AF397">
        <f>IF(AND(P397=0, N397=H397, NOT(ISNUMBER(W397))), "ĐANG CHỜ", IF(AA397&gt;0, "THẮNG", "THUA"))</f>
        <v/>
      </c>
      <c r="AG397" t="inlineStr">
        <is>
          <t>https://quickchart.io/chart/render/zf-edafa4e5-44ac-4080-bbe5-fd09c19bcebc</t>
        </is>
      </c>
      <c r="AH397">
        <f>IF(AG397&lt;&gt;"", IMAGE(AG397, 1), "Chưa có ảnh")</f>
        <v/>
      </c>
    </row>
    <row r="398" ht="95" customHeight="1">
      <c r="A398" t="inlineStr">
        <is>
          <t>2026-10-21</t>
        </is>
      </c>
      <c r="B398" t="inlineStr">
        <is>
          <t>ALGO_07</t>
        </is>
      </c>
      <c r="C398" t="inlineStr">
        <is>
          <t>🍾 BỘ 07: NÉN CHẶT CỔ CHAI &amp; BUNG NÚT BOLLINGER (BB SQUEEZE)</t>
        </is>
      </c>
      <c r="D398" t="inlineStr">
        <is>
          <t>#4</t>
        </is>
      </c>
      <c r="E398" t="inlineStr">
        <is>
          <t>PAN</t>
        </is>
      </c>
      <c r="F398" t="inlineStr">
        <is>
          <t>HOSE</t>
        </is>
      </c>
      <c r="G398" t="inlineStr">
        <is>
          <t>Dịch vụ &amp; Thương mại</t>
        </is>
      </c>
      <c r="H398" t="n">
        <v>18.95</v>
      </c>
      <c r="I398" t="n">
        <v>1703.29</v>
      </c>
      <c r="J398" t="n">
        <v>75.25</v>
      </c>
      <c r="K398" t="n">
        <v>3.6</v>
      </c>
      <c r="L398" t="n">
        <v>20.83</v>
      </c>
      <c r="M398" t="n">
        <v>18.1</v>
      </c>
      <c r="N398" t="n">
        <v>18.3</v>
      </c>
      <c r="O398" t="n">
        <v>1756.56</v>
      </c>
      <c r="P398" t="n">
        <v>2</v>
      </c>
      <c r="Q398" t="n">
        <v>19.15</v>
      </c>
      <c r="R398" t="n">
        <v>17.6</v>
      </c>
      <c r="S398" t="inlineStr"/>
      <c r="T398" t="inlineStr"/>
      <c r="U398" t="inlineStr"/>
      <c r="V398" t="inlineStr"/>
      <c r="W398" t="inlineStr"/>
      <c r="X398" t="inlineStr">
        <is>
          <t>⏳ Chờ hàng về (T+2)</t>
        </is>
      </c>
      <c r="Y398">
        <f>IF(ISNUMBER(S398), ((S398-H398)/H398)-0.004, "")</f>
        <v/>
      </c>
      <c r="Z398">
        <f>IF(ISNUMBER(T398), ((T398-H398)/H398)-0.004, "")</f>
        <v/>
      </c>
      <c r="AA398">
        <f>IF(ISNUMBER(W398), ((W398-H398)/H398)-0.004, IF(P398&gt;0, ((N398-H398)/H398)-0.004, 0))</f>
        <v/>
      </c>
      <c r="AB398">
        <f>IF(AND(ISNUMBER(I398), I398&gt;0, ISNUMBER(O398), O398&gt;0), AA398-((O398-I398)/I398), AA398)</f>
        <v/>
      </c>
      <c r="AC398">
        <f>IF(ISNUMBER(Q398), (Q398-H398)/H398, 0)</f>
        <v/>
      </c>
      <c r="AD398">
        <f>IF(ISNUMBER(R398), (R398-H398)/H398, 0)</f>
        <v/>
      </c>
      <c r="AE398">
        <f>IF(ISNUMBER(Y398), IF(Y398&gt;0, "THẮNG", "THUA"), "CHỜ T+3")</f>
        <v/>
      </c>
      <c r="AF398">
        <f>IF(AND(P398=0, N398=H398, NOT(ISNUMBER(W398))), "ĐANG CHỜ", IF(AA398&gt;0, "THẮNG", "THUA"))</f>
        <v/>
      </c>
      <c r="AG398" t="inlineStr">
        <is>
          <t>https://quickchart.io/chart/render/zf-9eb8dbd2-d85e-426f-8650-4253c642e34a</t>
        </is>
      </c>
      <c r="AH398">
        <f>IF(AG398&lt;&gt;"", IMAGE(AG398, 1), "Chưa có ảnh")</f>
        <v/>
      </c>
    </row>
    <row r="399" ht="95" customHeight="1">
      <c r="A399" t="inlineStr">
        <is>
          <t>2026-10-21</t>
        </is>
      </c>
      <c r="B399" t="inlineStr">
        <is>
          <t>ALGO_07</t>
        </is>
      </c>
      <c r="C399" t="inlineStr">
        <is>
          <t>🍾 BỘ 07: NÉN CHẶT CỔ CHAI &amp; BUNG NÚT BOLLINGER (BB SQUEEZE)</t>
        </is>
      </c>
      <c r="D399" t="inlineStr">
        <is>
          <t>#5</t>
        </is>
      </c>
      <c r="E399" t="inlineStr">
        <is>
          <t>PDR</t>
        </is>
      </c>
      <c r="F399" t="inlineStr">
        <is>
          <t>HOSE</t>
        </is>
      </c>
      <c r="G399" t="inlineStr">
        <is>
          <t>Bất động sản Dân dụng</t>
        </is>
      </c>
      <c r="H399" t="n">
        <v>11.65</v>
      </c>
      <c r="I399" t="n">
        <v>1703.29</v>
      </c>
      <c r="J399" t="n">
        <v>71.34999999999999</v>
      </c>
      <c r="K399" t="n">
        <v>2.48</v>
      </c>
      <c r="L399" t="n">
        <v>12.95</v>
      </c>
      <c r="M399" t="n">
        <v>11.06</v>
      </c>
      <c r="N399" t="n">
        <v>12.3</v>
      </c>
      <c r="O399" t="n">
        <v>1756.56</v>
      </c>
      <c r="P399" t="n">
        <v>2</v>
      </c>
      <c r="Q399" t="n">
        <v>12.3</v>
      </c>
      <c r="R399" t="n">
        <v>11.45</v>
      </c>
      <c r="S399" t="inlineStr"/>
      <c r="T399" t="inlineStr"/>
      <c r="U399" t="inlineStr"/>
      <c r="V399" t="inlineStr"/>
      <c r="W399" t="inlineStr"/>
      <c r="X399" t="inlineStr">
        <is>
          <t>⏳ Chờ hàng về (T+2)</t>
        </is>
      </c>
      <c r="Y399">
        <f>IF(ISNUMBER(S399), ((S399-H399)/H399)-0.004, "")</f>
        <v/>
      </c>
      <c r="Z399">
        <f>IF(ISNUMBER(T399), ((T399-H399)/H399)-0.004, "")</f>
        <v/>
      </c>
      <c r="AA399">
        <f>IF(ISNUMBER(W399), ((W399-H399)/H399)-0.004, IF(P399&gt;0, ((N399-H399)/H399)-0.004, 0))</f>
        <v/>
      </c>
      <c r="AB399">
        <f>IF(AND(ISNUMBER(I399), I399&gt;0, ISNUMBER(O399), O399&gt;0), AA399-((O399-I399)/I399), AA399)</f>
        <v/>
      </c>
      <c r="AC399">
        <f>IF(ISNUMBER(Q399), (Q399-H399)/H399, 0)</f>
        <v/>
      </c>
      <c r="AD399">
        <f>IF(ISNUMBER(R399), (R399-H399)/H399, 0)</f>
        <v/>
      </c>
      <c r="AE399">
        <f>IF(ISNUMBER(Y399), IF(Y399&gt;0, "THẮNG", "THUA"), "CHỜ T+3")</f>
        <v/>
      </c>
      <c r="AF399">
        <f>IF(AND(P399=0, N399=H399, NOT(ISNUMBER(W399))), "ĐANG CHỜ", IF(AA399&gt;0, "THẮNG", "THUA"))</f>
        <v/>
      </c>
      <c r="AG399" t="inlineStr">
        <is>
          <t>https://quickchart.io/chart/render/zf-cb090e8d-2027-4019-8e65-a3377bc1ac80</t>
        </is>
      </c>
      <c r="AH399">
        <f>IF(AG399&lt;&gt;"", IMAGE(AG399, 1), "Chưa có ảnh")</f>
        <v/>
      </c>
    </row>
    <row r="400" ht="95" customHeight="1">
      <c r="A400" t="inlineStr">
        <is>
          <t>2026-10-21</t>
        </is>
      </c>
      <c r="B400" t="inlineStr">
        <is>
          <t>ALGO_08</t>
        </is>
      </c>
      <c r="C400" t="inlineStr">
        <is>
          <t>🐳 BỘ 08: DÒNG TIỀN CÁ MẬP GOM NGẦM THANH KHOẢN LỚN (STEALTH)</t>
        </is>
      </c>
      <c r="D400" t="inlineStr">
        <is>
          <t>#1</t>
        </is>
      </c>
      <c r="E400" t="inlineStr">
        <is>
          <t>TPB</t>
        </is>
      </c>
      <c r="F400" t="inlineStr">
        <is>
          <t>HOSE</t>
        </is>
      </c>
      <c r="G400" t="inlineStr">
        <is>
          <t>Ngân hàng</t>
        </is>
      </c>
      <c r="H400" t="n">
        <v>12.2</v>
      </c>
      <c r="I400" t="n">
        <v>1703.29</v>
      </c>
      <c r="J400" t="n">
        <v>78.95</v>
      </c>
      <c r="K400" t="n">
        <v>2.63</v>
      </c>
      <c r="L400" t="n">
        <v>13.39</v>
      </c>
      <c r="M400" t="n">
        <v>11.66</v>
      </c>
      <c r="N400" t="n">
        <v>12.8</v>
      </c>
      <c r="O400" t="n">
        <v>1756.56</v>
      </c>
      <c r="P400" t="n">
        <v>2</v>
      </c>
      <c r="Q400" t="n">
        <v>13.05</v>
      </c>
      <c r="R400" t="n">
        <v>11.9</v>
      </c>
      <c r="S400" t="inlineStr"/>
      <c r="T400" t="inlineStr"/>
      <c r="U400" t="inlineStr"/>
      <c r="V400" t="inlineStr"/>
      <c r="W400" t="inlineStr"/>
      <c r="X400" t="inlineStr">
        <is>
          <t>⏳ Chờ hàng về (T+2)</t>
        </is>
      </c>
      <c r="Y400">
        <f>IF(ISNUMBER(S400), ((S400-H400)/H400)-0.004, "")</f>
        <v/>
      </c>
      <c r="Z400">
        <f>IF(ISNUMBER(T400), ((T400-H400)/H400)-0.004, "")</f>
        <v/>
      </c>
      <c r="AA400">
        <f>IF(ISNUMBER(W400), ((W400-H400)/H400)-0.004, IF(P400&gt;0, ((N400-H400)/H400)-0.004, 0))</f>
        <v/>
      </c>
      <c r="AB400">
        <f>IF(AND(ISNUMBER(I400), I400&gt;0, ISNUMBER(O400), O400&gt;0), AA400-((O400-I400)/I400), AA400)</f>
        <v/>
      </c>
      <c r="AC400">
        <f>IF(ISNUMBER(Q400), (Q400-H400)/H400, 0)</f>
        <v/>
      </c>
      <c r="AD400">
        <f>IF(ISNUMBER(R400), (R400-H400)/H400, 0)</f>
        <v/>
      </c>
      <c r="AE400">
        <f>IF(ISNUMBER(Y400), IF(Y400&gt;0, "THẮNG", "THUA"), "CHỜ T+3")</f>
        <v/>
      </c>
      <c r="AF400">
        <f>IF(AND(P400=0, N400=H400, NOT(ISNUMBER(W400))), "ĐANG CHỜ", IF(AA400&gt;0, "THẮNG", "THUA"))</f>
        <v/>
      </c>
      <c r="AG400" t="inlineStr">
        <is>
          <t>https://quickchart.io/chart/render/zf-fd6cbc06-3350-445b-b98a-bc4f90a00d0b</t>
        </is>
      </c>
      <c r="AH400">
        <f>IF(AG400&lt;&gt;"", IMAGE(AG400, 1), "Chưa có ảnh")</f>
        <v/>
      </c>
    </row>
    <row r="401" ht="95" customHeight="1">
      <c r="A401" t="inlineStr">
        <is>
          <t>2026-10-21</t>
        </is>
      </c>
      <c r="B401" t="inlineStr">
        <is>
          <t>ALGO_08</t>
        </is>
      </c>
      <c r="C401" t="inlineStr">
        <is>
          <t>🐳 BỘ 08: DÒNG TIỀN CÁ MẬP GOM NGẦM THANH KHOẢN LỚN (STEALTH)</t>
        </is>
      </c>
      <c r="D401" t="inlineStr">
        <is>
          <t>#2</t>
        </is>
      </c>
      <c r="E401" t="inlineStr">
        <is>
          <t>DXG</t>
        </is>
      </c>
      <c r="F401" t="inlineStr">
        <is>
          <t>HOSE</t>
        </is>
      </c>
      <c r="G401" t="inlineStr">
        <is>
          <t>Bất động sản Dân dụng</t>
        </is>
      </c>
      <c r="H401" t="n">
        <v>10.55</v>
      </c>
      <c r="I401" t="n">
        <v>1703.29</v>
      </c>
      <c r="J401" t="n">
        <v>77.73</v>
      </c>
      <c r="K401" t="n">
        <v>2.41</v>
      </c>
      <c r="L401" t="n">
        <v>11.92</v>
      </c>
      <c r="M401" t="n">
        <v>9.93</v>
      </c>
      <c r="N401" t="n">
        <v>10.6</v>
      </c>
      <c r="O401" t="n">
        <v>1756.56</v>
      </c>
      <c r="P401" t="n">
        <v>2</v>
      </c>
      <c r="Q401" t="n">
        <v>10.75</v>
      </c>
      <c r="R401" t="n">
        <v>10.3</v>
      </c>
      <c r="S401" t="inlineStr"/>
      <c r="T401" t="inlineStr"/>
      <c r="U401" t="inlineStr"/>
      <c r="V401" t="inlineStr"/>
      <c r="W401" t="inlineStr"/>
      <c r="X401" t="inlineStr">
        <is>
          <t>⏳ Chờ hàng về (T+2)</t>
        </is>
      </c>
      <c r="Y401">
        <f>IF(ISNUMBER(S401), ((S401-H401)/H401)-0.004, "")</f>
        <v/>
      </c>
      <c r="Z401">
        <f>IF(ISNUMBER(T401), ((T401-H401)/H401)-0.004, "")</f>
        <v/>
      </c>
      <c r="AA401">
        <f>IF(ISNUMBER(W401), ((W401-H401)/H401)-0.004, IF(P401&gt;0, ((N401-H401)/H401)-0.004, 0))</f>
        <v/>
      </c>
      <c r="AB401">
        <f>IF(AND(ISNUMBER(I401), I401&gt;0, ISNUMBER(O401), O401&gt;0), AA401-((O401-I401)/I401), AA401)</f>
        <v/>
      </c>
      <c r="AC401">
        <f>IF(ISNUMBER(Q401), (Q401-H401)/H401, 0)</f>
        <v/>
      </c>
      <c r="AD401">
        <f>IF(ISNUMBER(R401), (R401-H401)/H401, 0)</f>
        <v/>
      </c>
      <c r="AE401">
        <f>IF(ISNUMBER(Y401), IF(Y401&gt;0, "THẮNG", "THUA"), "CHỜ T+3")</f>
        <v/>
      </c>
      <c r="AF401">
        <f>IF(AND(P401=0, N401=H401, NOT(ISNUMBER(W401))), "ĐANG CHỜ", IF(AA401&gt;0, "THẮNG", "THUA"))</f>
        <v/>
      </c>
      <c r="AG401" t="inlineStr">
        <is>
          <t>https://quickchart.io/chart/render/zf-1be35cd5-fa5c-4dea-87e5-01c72e93504f</t>
        </is>
      </c>
      <c r="AH401">
        <f>IF(AG401&lt;&gt;"", IMAGE(AG401, 1), "Chưa có ảnh")</f>
        <v/>
      </c>
    </row>
    <row r="402" ht="95" customHeight="1">
      <c r="A402" t="inlineStr">
        <is>
          <t>2026-10-21</t>
        </is>
      </c>
      <c r="B402" t="inlineStr">
        <is>
          <t>ALGO_08</t>
        </is>
      </c>
      <c r="C402" t="inlineStr">
        <is>
          <t>🐳 BỘ 08: DÒNG TIỀN CÁ MẬP GOM NGẦM THANH KHOẢN LỚN (STEALTH)</t>
        </is>
      </c>
      <c r="D402" t="inlineStr">
        <is>
          <t>#3</t>
        </is>
      </c>
      <c r="E402" t="inlineStr">
        <is>
          <t>DIG</t>
        </is>
      </c>
      <c r="F402" t="inlineStr">
        <is>
          <t>HOSE</t>
        </is>
      </c>
      <c r="G402" t="inlineStr">
        <is>
          <t>Đầu tư công &amp; Xây dựng</t>
        </is>
      </c>
      <c r="H402" t="n">
        <v>9.83</v>
      </c>
      <c r="I402" t="n">
        <v>1703.29</v>
      </c>
      <c r="J402" t="n">
        <v>75.66</v>
      </c>
      <c r="K402" t="n">
        <v>3.03</v>
      </c>
      <c r="L402" t="n">
        <v>10.99</v>
      </c>
      <c r="M402" t="n">
        <v>9.300000000000001</v>
      </c>
      <c r="N402" t="n">
        <v>10.15</v>
      </c>
      <c r="O402" t="n">
        <v>1756.56</v>
      </c>
      <c r="P402" t="n">
        <v>2</v>
      </c>
      <c r="Q402" t="n">
        <v>10.3</v>
      </c>
      <c r="R402" t="n">
        <v>9.619999999999999</v>
      </c>
      <c r="S402" t="inlineStr"/>
      <c r="T402" t="inlineStr"/>
      <c r="U402" t="inlineStr"/>
      <c r="V402" t="inlineStr"/>
      <c r="W402" t="inlineStr"/>
      <c r="X402" t="inlineStr">
        <is>
          <t>⏳ Chờ hàng về (T+2)</t>
        </is>
      </c>
      <c r="Y402">
        <f>IF(ISNUMBER(S402), ((S402-H402)/H402)-0.004, "")</f>
        <v/>
      </c>
      <c r="Z402">
        <f>IF(ISNUMBER(T402), ((T402-H402)/H402)-0.004, "")</f>
        <v/>
      </c>
      <c r="AA402">
        <f>IF(ISNUMBER(W402), ((W402-H402)/H402)-0.004, IF(P402&gt;0, ((N402-H402)/H402)-0.004, 0))</f>
        <v/>
      </c>
      <c r="AB402">
        <f>IF(AND(ISNUMBER(I402), I402&gt;0, ISNUMBER(O402), O402&gt;0), AA402-((O402-I402)/I402), AA402)</f>
        <v/>
      </c>
      <c r="AC402">
        <f>IF(ISNUMBER(Q402), (Q402-H402)/H402, 0)</f>
        <v/>
      </c>
      <c r="AD402">
        <f>IF(ISNUMBER(R402), (R402-H402)/H402, 0)</f>
        <v/>
      </c>
      <c r="AE402">
        <f>IF(ISNUMBER(Y402), IF(Y402&gt;0, "THẮNG", "THUA"), "CHỜ T+3")</f>
        <v/>
      </c>
      <c r="AF402">
        <f>IF(AND(P402=0, N402=H402, NOT(ISNUMBER(W402))), "ĐANG CHỜ", IF(AA402&gt;0, "THẮNG", "THUA"))</f>
        <v/>
      </c>
      <c r="AG402" t="inlineStr">
        <is>
          <t>https://quickchart.io/chart/render/zf-25492366-7a43-414c-a794-d8a091121616</t>
        </is>
      </c>
      <c r="AH402">
        <f>IF(AG402&lt;&gt;"", IMAGE(AG402, 1), "Chưa có ảnh")</f>
        <v/>
      </c>
    </row>
    <row r="403" ht="95" customHeight="1">
      <c r="A403" t="inlineStr">
        <is>
          <t>2026-10-21</t>
        </is>
      </c>
      <c r="B403" t="inlineStr">
        <is>
          <t>ALGO_08</t>
        </is>
      </c>
      <c r="C403" t="inlineStr">
        <is>
          <t>🐳 BỘ 08: DÒNG TIỀN CÁ MẬP GOM NGẦM THANH KHOẢN LỚN (STEALTH)</t>
        </is>
      </c>
      <c r="D403" t="inlineStr">
        <is>
          <t>#4</t>
        </is>
      </c>
      <c r="E403" t="inlineStr">
        <is>
          <t>TCH</t>
        </is>
      </c>
      <c r="F403" t="inlineStr">
        <is>
          <t>HOSE</t>
        </is>
      </c>
      <c r="G403" t="inlineStr">
        <is>
          <t>Bất động sản Dân dụng</t>
        </is>
      </c>
      <c r="H403" t="n">
        <v>11.65</v>
      </c>
      <c r="I403" t="n">
        <v>1703.29</v>
      </c>
      <c r="J403" t="n">
        <v>75.56</v>
      </c>
      <c r="K403" t="n">
        <v>2.24</v>
      </c>
      <c r="L403" t="n">
        <v>13.23</v>
      </c>
      <c r="M403" t="n">
        <v>10.93</v>
      </c>
      <c r="N403" t="n">
        <v>12</v>
      </c>
      <c r="O403" t="n">
        <v>1756.56</v>
      </c>
      <c r="P403" t="n">
        <v>2</v>
      </c>
      <c r="Q403" t="n">
        <v>12.05</v>
      </c>
      <c r="R403" t="n">
        <v>11.3</v>
      </c>
      <c r="S403" t="inlineStr"/>
      <c r="T403" t="inlineStr"/>
      <c r="U403" t="inlineStr"/>
      <c r="V403" t="inlineStr"/>
      <c r="W403" t="inlineStr"/>
      <c r="X403" t="inlineStr">
        <is>
          <t>⏳ Chờ hàng về (T+2)</t>
        </is>
      </c>
      <c r="Y403">
        <f>IF(ISNUMBER(S403), ((S403-H403)/H403)-0.004, "")</f>
        <v/>
      </c>
      <c r="Z403">
        <f>IF(ISNUMBER(T403), ((T403-H403)/H403)-0.004, "")</f>
        <v/>
      </c>
      <c r="AA403">
        <f>IF(ISNUMBER(W403), ((W403-H403)/H403)-0.004, IF(P403&gt;0, ((N403-H403)/H403)-0.004, 0))</f>
        <v/>
      </c>
      <c r="AB403">
        <f>IF(AND(ISNUMBER(I403), I403&gt;0, ISNUMBER(O403), O403&gt;0), AA403-((O403-I403)/I403), AA403)</f>
        <v/>
      </c>
      <c r="AC403">
        <f>IF(ISNUMBER(Q403), (Q403-H403)/H403, 0)</f>
        <v/>
      </c>
      <c r="AD403">
        <f>IF(ISNUMBER(R403), (R403-H403)/H403, 0)</f>
        <v/>
      </c>
      <c r="AE403">
        <f>IF(ISNUMBER(Y403), IF(Y403&gt;0, "THẮNG", "THUA"), "CHỜ T+3")</f>
        <v/>
      </c>
      <c r="AF403">
        <f>IF(AND(P403=0, N403=H403, NOT(ISNUMBER(W403))), "ĐANG CHỜ", IF(AA403&gt;0, "THẮNG", "THUA"))</f>
        <v/>
      </c>
      <c r="AG403" t="inlineStr">
        <is>
          <t>https://quickchart.io/chart/render/zf-1ea6903c-01f0-4c58-852e-c361de57ed74</t>
        </is>
      </c>
      <c r="AH403">
        <f>IF(AG403&lt;&gt;"", IMAGE(AG403, 1), "Chưa có ảnh")</f>
        <v/>
      </c>
    </row>
    <row r="404" ht="95" customHeight="1">
      <c r="A404" t="inlineStr">
        <is>
          <t>2026-10-21</t>
        </is>
      </c>
      <c r="B404" t="inlineStr">
        <is>
          <t>ALGO_08</t>
        </is>
      </c>
      <c r="C404" t="inlineStr">
        <is>
          <t>🐳 BỘ 08: DÒNG TIỀN CÁ MẬP GOM NGẦM THANH KHOẢN LỚN (STEALTH)</t>
        </is>
      </c>
      <c r="D404" t="inlineStr">
        <is>
          <t>#5</t>
        </is>
      </c>
      <c r="E404" t="inlineStr">
        <is>
          <t>MSN</t>
        </is>
      </c>
      <c r="F404" t="inlineStr">
        <is>
          <t>HOSE</t>
        </is>
      </c>
      <c r="G404" t="inlineStr">
        <is>
          <t>Thực phẩm &amp; Tiêu dùng</t>
        </is>
      </c>
      <c r="H404" t="n">
        <v>74.8</v>
      </c>
      <c r="I404" t="n">
        <v>1703.29</v>
      </c>
      <c r="J404" t="n">
        <v>74.98999999999999</v>
      </c>
      <c r="K404" t="n">
        <v>1.57</v>
      </c>
      <c r="L404" t="n">
        <v>81.52</v>
      </c>
      <c r="M404" t="n">
        <v>71.73999999999999</v>
      </c>
      <c r="N404" t="n">
        <v>74.5</v>
      </c>
      <c r="O404" t="n">
        <v>1756.56</v>
      </c>
      <c r="P404" t="n">
        <v>2</v>
      </c>
      <c r="Q404" t="n">
        <v>75</v>
      </c>
      <c r="R404" t="n">
        <v>73.40000000000001</v>
      </c>
      <c r="S404" t="inlineStr"/>
      <c r="T404" t="inlineStr"/>
      <c r="U404" t="inlineStr"/>
      <c r="V404" t="inlineStr"/>
      <c r="W404" t="inlineStr"/>
      <c r="X404" t="inlineStr">
        <is>
          <t>⏳ Chờ hàng về (T+2)</t>
        </is>
      </c>
      <c r="Y404">
        <f>IF(ISNUMBER(S404), ((S404-H404)/H404)-0.004, "")</f>
        <v/>
      </c>
      <c r="Z404">
        <f>IF(ISNUMBER(T404), ((T404-H404)/H404)-0.004, "")</f>
        <v/>
      </c>
      <c r="AA404">
        <f>IF(ISNUMBER(W404), ((W404-H404)/H404)-0.004, IF(P404&gt;0, ((N404-H404)/H404)-0.004, 0))</f>
        <v/>
      </c>
      <c r="AB404">
        <f>IF(AND(ISNUMBER(I404), I404&gt;0, ISNUMBER(O404), O404&gt;0), AA404-((O404-I404)/I404), AA404)</f>
        <v/>
      </c>
      <c r="AC404">
        <f>IF(ISNUMBER(Q404), (Q404-H404)/H404, 0)</f>
        <v/>
      </c>
      <c r="AD404">
        <f>IF(ISNUMBER(R404), (R404-H404)/H404, 0)</f>
        <v/>
      </c>
      <c r="AE404">
        <f>IF(ISNUMBER(Y404), IF(Y404&gt;0, "THẮNG", "THUA"), "CHỜ T+3")</f>
        <v/>
      </c>
      <c r="AF404">
        <f>IF(AND(P404=0, N404=H404, NOT(ISNUMBER(W404))), "ĐANG CHỜ", IF(AA404&gt;0, "THẮNG", "THUA"))</f>
        <v/>
      </c>
      <c r="AG404" t="inlineStr">
        <is>
          <t>https://quickchart.io/chart/render/zf-431bbcac-56ce-4e1e-9a7c-41dfc7155fe9</t>
        </is>
      </c>
      <c r="AH404">
        <f>IF(AG404&lt;&gt;"", IMAGE(AG404, 1), "Chưa có ảnh")</f>
        <v/>
      </c>
    </row>
    <row r="405" ht="95" customHeight="1">
      <c r="A405" t="inlineStr">
        <is>
          <t>2026-10-21</t>
        </is>
      </c>
      <c r="B405" t="inlineStr">
        <is>
          <t>ALGO_09</t>
        </is>
      </c>
      <c r="C405" t="inlineStr">
        <is>
          <t>🔄 BỘ 09: CHUYỂN PHA DÀI HẠN &amp; VƯỢT MA200 (MA200 TURNAROUND)</t>
        </is>
      </c>
      <c r="D405" t="inlineStr">
        <is>
          <t>#1</t>
        </is>
      </c>
      <c r="E405" t="inlineStr">
        <is>
          <t>VLB</t>
        </is>
      </c>
      <c r="F405" t="inlineStr">
        <is>
          <t>UPCOM</t>
        </is>
      </c>
      <c r="G405" t="inlineStr">
        <is>
          <t>Khai khoáng &amp; VLXD</t>
        </is>
      </c>
      <c r="H405" t="n">
        <v>51</v>
      </c>
      <c r="I405" t="n">
        <v>1703.29</v>
      </c>
      <c r="J405" t="n">
        <v>72.69</v>
      </c>
      <c r="K405" t="n">
        <v>5.64</v>
      </c>
      <c r="L405" t="n">
        <v>54.64</v>
      </c>
      <c r="M405" t="n">
        <v>49.35</v>
      </c>
      <c r="N405" t="n">
        <v>51.3</v>
      </c>
      <c r="O405" t="n">
        <v>1756.56</v>
      </c>
      <c r="P405" t="n">
        <v>2</v>
      </c>
      <c r="Q405" t="n">
        <v>52.3</v>
      </c>
      <c r="R405" t="n">
        <v>48.8</v>
      </c>
      <c r="S405" t="inlineStr"/>
      <c r="T405" t="inlineStr"/>
      <c r="U405" t="inlineStr"/>
      <c r="V405" t="inlineStr"/>
      <c r="W405" t="inlineStr"/>
      <c r="X405" t="inlineStr">
        <is>
          <t>⏳ Chờ hàng về (T+2)</t>
        </is>
      </c>
      <c r="Y405">
        <f>IF(ISNUMBER(S405), ((S405-H405)/H405)-0.004, "")</f>
        <v/>
      </c>
      <c r="Z405">
        <f>IF(ISNUMBER(T405), ((T405-H405)/H405)-0.004, "")</f>
        <v/>
      </c>
      <c r="AA405">
        <f>IF(ISNUMBER(W405), ((W405-H405)/H405)-0.004, IF(P405&gt;0, ((N405-H405)/H405)-0.004, 0))</f>
        <v/>
      </c>
      <c r="AB405">
        <f>IF(AND(ISNUMBER(I405), I405&gt;0, ISNUMBER(O405), O405&gt;0), AA405-((O405-I405)/I405), AA405)</f>
        <v/>
      </c>
      <c r="AC405">
        <f>IF(ISNUMBER(Q405), (Q405-H405)/H405, 0)</f>
        <v/>
      </c>
      <c r="AD405">
        <f>IF(ISNUMBER(R405), (R405-H405)/H405, 0)</f>
        <v/>
      </c>
      <c r="AE405">
        <f>IF(ISNUMBER(Y405), IF(Y405&gt;0, "THẮNG", "THUA"), "CHỜ T+3")</f>
        <v/>
      </c>
      <c r="AF405">
        <f>IF(AND(P405=0, N405=H405, NOT(ISNUMBER(W405))), "ĐANG CHỜ", IF(AA405&gt;0, "THẮNG", "THUA"))</f>
        <v/>
      </c>
      <c r="AG405" t="inlineStr">
        <is>
          <t>https://quickchart.io/chart/render/zf-edafa4e5-44ac-4080-bbe5-fd09c19bcebc</t>
        </is>
      </c>
      <c r="AH405">
        <f>IF(AG405&lt;&gt;"", IMAGE(AG405, 1), "Chưa có ảnh")</f>
        <v/>
      </c>
    </row>
    <row r="406" ht="95" customHeight="1">
      <c r="A406" t="inlineStr">
        <is>
          <t>2026-10-21</t>
        </is>
      </c>
      <c r="B406" t="inlineStr">
        <is>
          <t>ALGO_09</t>
        </is>
      </c>
      <c r="C406" t="inlineStr">
        <is>
          <t>🔄 BỘ 09: CHUYỂN PHA DÀI HẠN &amp; VƯỢT MA200 (MA200 TURNAROUND)</t>
        </is>
      </c>
      <c r="D406" t="inlineStr">
        <is>
          <t>#2</t>
        </is>
      </c>
      <c r="E406" t="inlineStr">
        <is>
          <t>MSN</t>
        </is>
      </c>
      <c r="F406" t="inlineStr">
        <is>
          <t>HOSE</t>
        </is>
      </c>
      <c r="G406" t="inlineStr">
        <is>
          <t>Thực phẩm &amp; Tiêu dùng</t>
        </is>
      </c>
      <c r="H406" t="n">
        <v>74.8</v>
      </c>
      <c r="I406" t="n">
        <v>1703.29</v>
      </c>
      <c r="J406" t="n">
        <v>50.16</v>
      </c>
      <c r="K406" t="n">
        <v>1.57</v>
      </c>
      <c r="L406" t="n">
        <v>81.52</v>
      </c>
      <c r="M406" t="n">
        <v>71.73999999999999</v>
      </c>
      <c r="N406" t="n">
        <v>74.5</v>
      </c>
      <c r="O406" t="n">
        <v>1756.56</v>
      </c>
      <c r="P406" t="n">
        <v>2</v>
      </c>
      <c r="Q406" t="n">
        <v>75</v>
      </c>
      <c r="R406" t="n">
        <v>73.40000000000001</v>
      </c>
      <c r="S406" t="inlineStr"/>
      <c r="T406" t="inlineStr"/>
      <c r="U406" t="inlineStr"/>
      <c r="V406" t="inlineStr"/>
      <c r="W406" t="inlineStr"/>
      <c r="X406" t="inlineStr">
        <is>
          <t>⏳ Chờ hàng về (T+2)</t>
        </is>
      </c>
      <c r="Y406">
        <f>IF(ISNUMBER(S406), ((S406-H406)/H406)-0.004, "")</f>
        <v/>
      </c>
      <c r="Z406">
        <f>IF(ISNUMBER(T406), ((T406-H406)/H406)-0.004, "")</f>
        <v/>
      </c>
      <c r="AA406">
        <f>IF(ISNUMBER(W406), ((W406-H406)/H406)-0.004, IF(P406&gt;0, ((N406-H406)/H406)-0.004, 0))</f>
        <v/>
      </c>
      <c r="AB406">
        <f>IF(AND(ISNUMBER(I406), I406&gt;0, ISNUMBER(O406), O406&gt;0), AA406-((O406-I406)/I406), AA406)</f>
        <v/>
      </c>
      <c r="AC406">
        <f>IF(ISNUMBER(Q406), (Q406-H406)/H406, 0)</f>
        <v/>
      </c>
      <c r="AD406">
        <f>IF(ISNUMBER(R406), (R406-H406)/H406, 0)</f>
        <v/>
      </c>
      <c r="AE406">
        <f>IF(ISNUMBER(Y406), IF(Y406&gt;0, "THẮNG", "THUA"), "CHỜ T+3")</f>
        <v/>
      </c>
      <c r="AF406">
        <f>IF(AND(P406=0, N406=H406, NOT(ISNUMBER(W406))), "ĐANG CHỜ", IF(AA406&gt;0, "THẮNG", "THUA"))</f>
        <v/>
      </c>
      <c r="AG406" t="inlineStr">
        <is>
          <t>https://quickchart.io/chart/render/zf-431bbcac-56ce-4e1e-9a7c-41dfc7155fe9</t>
        </is>
      </c>
      <c r="AH406">
        <f>IF(AG406&lt;&gt;"", IMAGE(AG406, 1), "Chưa có ảnh")</f>
        <v/>
      </c>
    </row>
    <row r="407" ht="95" customHeight="1">
      <c r="A407" t="inlineStr">
        <is>
          <t>2026-10-21</t>
        </is>
      </c>
      <c r="B407" t="inlineStr">
        <is>
          <t>ALGO_09</t>
        </is>
      </c>
      <c r="C407" t="inlineStr">
        <is>
          <t>🔄 BỘ 09: CHUYỂN PHA DÀI HẠN &amp; VƯỢT MA200 (MA200 TURNAROUND)</t>
        </is>
      </c>
      <c r="D407" t="inlineStr">
        <is>
          <t>#3</t>
        </is>
      </c>
      <c r="E407" t="inlineStr">
        <is>
          <t>ORS</t>
        </is>
      </c>
      <c r="F407" t="inlineStr">
        <is>
          <t>HOSE</t>
        </is>
      </c>
      <c r="G407" t="inlineStr">
        <is>
          <t>Chứng khoán</t>
        </is>
      </c>
      <c r="H407" t="n">
        <v>13.8</v>
      </c>
      <c r="I407" t="n">
        <v>1703.29</v>
      </c>
      <c r="J407" t="n">
        <v>44.8</v>
      </c>
      <c r="K407" t="n">
        <v>1.6</v>
      </c>
      <c r="L407" t="n">
        <v>15.04</v>
      </c>
      <c r="M407" t="n">
        <v>13.23</v>
      </c>
      <c r="N407" t="n">
        <v>15.55</v>
      </c>
      <c r="O407" t="n">
        <v>1756.56</v>
      </c>
      <c r="P407" t="n">
        <v>2</v>
      </c>
      <c r="Q407" t="n">
        <v>15.6</v>
      </c>
      <c r="R407" t="n">
        <v>13.7</v>
      </c>
      <c r="S407" t="inlineStr"/>
      <c r="T407" t="inlineStr"/>
      <c r="U407" t="inlineStr"/>
      <c r="V407" t="inlineStr"/>
      <c r="W407" t="inlineStr"/>
      <c r="X407" t="inlineStr">
        <is>
          <t>⏳ Chờ hàng về (T+2)</t>
        </is>
      </c>
      <c r="Y407">
        <f>IF(ISNUMBER(S407), ((S407-H407)/H407)-0.004, "")</f>
        <v/>
      </c>
      <c r="Z407">
        <f>IF(ISNUMBER(T407), ((T407-H407)/H407)-0.004, "")</f>
        <v/>
      </c>
      <c r="AA407">
        <f>IF(ISNUMBER(W407), ((W407-H407)/H407)-0.004, IF(P407&gt;0, ((N407-H407)/H407)-0.004, 0))</f>
        <v/>
      </c>
      <c r="AB407">
        <f>IF(AND(ISNUMBER(I407), I407&gt;0, ISNUMBER(O407), O407&gt;0), AA407-((O407-I407)/I407), AA407)</f>
        <v/>
      </c>
      <c r="AC407">
        <f>IF(ISNUMBER(Q407), (Q407-H407)/H407, 0)</f>
        <v/>
      </c>
      <c r="AD407">
        <f>IF(ISNUMBER(R407), (R407-H407)/H407, 0)</f>
        <v/>
      </c>
      <c r="AE407">
        <f>IF(ISNUMBER(Y407), IF(Y407&gt;0, "THẮNG", "THUA"), "CHỜ T+3")</f>
        <v/>
      </c>
      <c r="AF407">
        <f>IF(AND(P407=0, N407=H407, NOT(ISNUMBER(W407))), "ĐANG CHỜ", IF(AA407&gt;0, "THẮNG", "THUA"))</f>
        <v/>
      </c>
      <c r="AG407" t="inlineStr">
        <is>
          <t>https://quickchart.io/chart/render/zf-7a7ab991-2c65-46ac-9572-9beb8f2697ec</t>
        </is>
      </c>
      <c r="AH407">
        <f>IF(AG407&lt;&gt;"", IMAGE(AG407, 1), "Chưa có ảnh")</f>
        <v/>
      </c>
    </row>
    <row r="408" ht="95" customHeight="1">
      <c r="A408" t="inlineStr">
        <is>
          <t>2026-10-21</t>
        </is>
      </c>
      <c r="B408" t="inlineStr">
        <is>
          <t>ALGO_10</t>
        </is>
      </c>
      <c r="C408" t="inlineStr">
        <is>
          <t>🚀 BỘ 10: SÓNG ĐẦU CƠ BETA CAO &amp; DÒNG TIỀN NÓNG (HIGH-BETA)</t>
        </is>
      </c>
      <c r="D408" t="inlineStr">
        <is>
          <t>#1</t>
        </is>
      </c>
      <c r="E408" t="inlineStr">
        <is>
          <t>DTD</t>
        </is>
      </c>
      <c r="F408" t="inlineStr">
        <is>
          <t>HNX</t>
        </is>
      </c>
      <c r="G408" t="inlineStr">
        <is>
          <t>BĐS Khu Công Nghiệp</t>
        </is>
      </c>
      <c r="H408" t="n">
        <v>10.8</v>
      </c>
      <c r="I408" t="n">
        <v>1703.29</v>
      </c>
      <c r="J408" t="n">
        <v>91.53</v>
      </c>
      <c r="K408" t="n">
        <v>8.74</v>
      </c>
      <c r="L408" t="n">
        <v>11.67</v>
      </c>
      <c r="M408" t="n">
        <v>10.41</v>
      </c>
      <c r="N408" t="n">
        <v>10.7</v>
      </c>
      <c r="O408" t="n">
        <v>1756.56</v>
      </c>
      <c r="P408" t="n">
        <v>2</v>
      </c>
      <c r="Q408" t="n">
        <v>11</v>
      </c>
      <c r="R408" t="n">
        <v>10.4</v>
      </c>
      <c r="S408" t="inlineStr"/>
      <c r="T408" t="inlineStr"/>
      <c r="U408" t="inlineStr"/>
      <c r="V408" t="inlineStr"/>
      <c r="W408" t="inlineStr"/>
      <c r="X408" t="inlineStr">
        <is>
          <t>⏳ Chờ hàng về (T+2)</t>
        </is>
      </c>
      <c r="Y408">
        <f>IF(ISNUMBER(S408), ((S408-H408)/H408)-0.004, "")</f>
        <v/>
      </c>
      <c r="Z408">
        <f>IF(ISNUMBER(T408), ((T408-H408)/H408)-0.004, "")</f>
        <v/>
      </c>
      <c r="AA408">
        <f>IF(ISNUMBER(W408), ((W408-H408)/H408)-0.004, IF(P408&gt;0, ((N408-H408)/H408)-0.004, 0))</f>
        <v/>
      </c>
      <c r="AB408">
        <f>IF(AND(ISNUMBER(I408), I408&gt;0, ISNUMBER(O408), O408&gt;0), AA408-((O408-I408)/I408), AA408)</f>
        <v/>
      </c>
      <c r="AC408">
        <f>IF(ISNUMBER(Q408), (Q408-H408)/H408, 0)</f>
        <v/>
      </c>
      <c r="AD408">
        <f>IF(ISNUMBER(R408), (R408-H408)/H408, 0)</f>
        <v/>
      </c>
      <c r="AE408">
        <f>IF(ISNUMBER(Y408), IF(Y408&gt;0, "THẮNG", "THUA"), "CHỜ T+3")</f>
        <v/>
      </c>
      <c r="AF408">
        <f>IF(AND(P408=0, N408=H408, NOT(ISNUMBER(W408))), "ĐANG CHỜ", IF(AA408&gt;0, "THẮNG", "THUA"))</f>
        <v/>
      </c>
      <c r="AG408" t="inlineStr">
        <is>
          <t>https://quickchart.io/chart/render/zf-54700044-0a78-4972-8679-af6d983ddc66</t>
        </is>
      </c>
      <c r="AH408">
        <f>IF(AG408&lt;&gt;"", IMAGE(AG408, 1), "Chưa có ảnh")</f>
        <v/>
      </c>
    </row>
    <row r="409" ht="95" customHeight="1">
      <c r="A409" t="inlineStr">
        <is>
          <t>2026-10-21</t>
        </is>
      </c>
      <c r="B409" t="inlineStr">
        <is>
          <t>ALGO_10</t>
        </is>
      </c>
      <c r="C409" t="inlineStr">
        <is>
          <t>🚀 BỘ 10: SÓNG ĐẦU CƠ BETA CAO &amp; DÒNG TIỀN NÓNG (HIGH-BETA)</t>
        </is>
      </c>
      <c r="D409" t="inlineStr">
        <is>
          <t>#2</t>
        </is>
      </c>
      <c r="E409" t="inlineStr">
        <is>
          <t>LCG</t>
        </is>
      </c>
      <c r="F409" t="inlineStr">
        <is>
          <t>HOSE</t>
        </is>
      </c>
      <c r="G409" t="inlineStr">
        <is>
          <t>Đầu tư công &amp; Xây dựng</t>
        </is>
      </c>
      <c r="H409" t="n">
        <v>6.85</v>
      </c>
      <c r="I409" t="n">
        <v>1703.29</v>
      </c>
      <c r="J409" t="n">
        <v>89.69</v>
      </c>
      <c r="K409" t="n">
        <v>7.17</v>
      </c>
      <c r="L409" t="n">
        <v>7.5</v>
      </c>
      <c r="M409" t="n">
        <v>6.55</v>
      </c>
      <c r="N409" t="n">
        <v>6.69</v>
      </c>
      <c r="O409" t="n">
        <v>1756.56</v>
      </c>
      <c r="P409" t="n">
        <v>2</v>
      </c>
      <c r="Q409" t="n">
        <v>6.89</v>
      </c>
      <c r="R409" t="n">
        <v>6.66</v>
      </c>
      <c r="S409" t="inlineStr"/>
      <c r="T409" t="inlineStr"/>
      <c r="U409" t="inlineStr"/>
      <c r="V409" t="inlineStr"/>
      <c r="W409" t="inlineStr"/>
      <c r="X409" t="inlineStr">
        <is>
          <t>⏳ Chờ hàng về (T+2)</t>
        </is>
      </c>
      <c r="Y409">
        <f>IF(ISNUMBER(S409), ((S409-H409)/H409)-0.004, "")</f>
        <v/>
      </c>
      <c r="Z409">
        <f>IF(ISNUMBER(T409), ((T409-H409)/H409)-0.004, "")</f>
        <v/>
      </c>
      <c r="AA409">
        <f>IF(ISNUMBER(W409), ((W409-H409)/H409)-0.004, IF(P409&gt;0, ((N409-H409)/H409)-0.004, 0))</f>
        <v/>
      </c>
      <c r="AB409">
        <f>IF(AND(ISNUMBER(I409), I409&gt;0, ISNUMBER(O409), O409&gt;0), AA409-((O409-I409)/I409), AA409)</f>
        <v/>
      </c>
      <c r="AC409">
        <f>IF(ISNUMBER(Q409), (Q409-H409)/H409, 0)</f>
        <v/>
      </c>
      <c r="AD409">
        <f>IF(ISNUMBER(R409), (R409-H409)/H409, 0)</f>
        <v/>
      </c>
      <c r="AE409">
        <f>IF(ISNUMBER(Y409), IF(Y409&gt;0, "THẮNG", "THUA"), "CHỜ T+3")</f>
        <v/>
      </c>
      <c r="AF409">
        <f>IF(AND(P409=0, N409=H409, NOT(ISNUMBER(W409))), "ĐANG CHỜ", IF(AA409&gt;0, "THẮNG", "THUA"))</f>
        <v/>
      </c>
      <c r="AG409" t="inlineStr">
        <is>
          <t>https://quickchart.io/chart/render/zf-cfc2678f-9eba-4ad8-864d-db2b9aeafaab</t>
        </is>
      </c>
      <c r="AH409">
        <f>IF(AG409&lt;&gt;"", IMAGE(AG409, 1), "Chưa có ảnh")</f>
        <v/>
      </c>
    </row>
    <row r="410" ht="95" customHeight="1">
      <c r="A410" t="inlineStr">
        <is>
          <t>2026-10-21</t>
        </is>
      </c>
      <c r="B410" t="inlineStr">
        <is>
          <t>ALGO_10</t>
        </is>
      </c>
      <c r="C410" t="inlineStr">
        <is>
          <t>🚀 BỘ 10: SÓNG ĐẦU CƠ BETA CAO &amp; DÒNG TIỀN NÓNG (HIGH-BETA)</t>
        </is>
      </c>
      <c r="D410" t="inlineStr">
        <is>
          <t>#3</t>
        </is>
      </c>
      <c r="E410" t="inlineStr">
        <is>
          <t>VLB</t>
        </is>
      </c>
      <c r="F410" t="inlineStr">
        <is>
          <t>UPCOM</t>
        </is>
      </c>
      <c r="G410" t="inlineStr">
        <is>
          <t>Khai khoáng &amp; VLXD</t>
        </is>
      </c>
      <c r="H410" t="n">
        <v>51</v>
      </c>
      <c r="I410" t="n">
        <v>1703.29</v>
      </c>
      <c r="J410" t="n">
        <v>82.7</v>
      </c>
      <c r="K410" t="n">
        <v>5.64</v>
      </c>
      <c r="L410" t="n">
        <v>54.64</v>
      </c>
      <c r="M410" t="n">
        <v>49.35</v>
      </c>
      <c r="N410" t="n">
        <v>51.3</v>
      </c>
      <c r="O410" t="n">
        <v>1756.56</v>
      </c>
      <c r="P410" t="n">
        <v>2</v>
      </c>
      <c r="Q410" t="n">
        <v>52.3</v>
      </c>
      <c r="R410" t="n">
        <v>48.8</v>
      </c>
      <c r="S410" t="inlineStr"/>
      <c r="T410" t="inlineStr"/>
      <c r="U410" t="inlineStr"/>
      <c r="V410" t="inlineStr"/>
      <c r="W410" t="inlineStr"/>
      <c r="X410" t="inlineStr">
        <is>
          <t>⏳ Chờ hàng về (T+2)</t>
        </is>
      </c>
      <c r="Y410">
        <f>IF(ISNUMBER(S410), ((S410-H410)/H410)-0.004, "")</f>
        <v/>
      </c>
      <c r="Z410">
        <f>IF(ISNUMBER(T410), ((T410-H410)/H410)-0.004, "")</f>
        <v/>
      </c>
      <c r="AA410">
        <f>IF(ISNUMBER(W410), ((W410-H410)/H410)-0.004, IF(P410&gt;0, ((N410-H410)/H410)-0.004, 0))</f>
        <v/>
      </c>
      <c r="AB410">
        <f>IF(AND(ISNUMBER(I410), I410&gt;0, ISNUMBER(O410), O410&gt;0), AA410-((O410-I410)/I410), AA410)</f>
        <v/>
      </c>
      <c r="AC410">
        <f>IF(ISNUMBER(Q410), (Q410-H410)/H410, 0)</f>
        <v/>
      </c>
      <c r="AD410">
        <f>IF(ISNUMBER(R410), (R410-H410)/H410, 0)</f>
        <v/>
      </c>
      <c r="AE410">
        <f>IF(ISNUMBER(Y410), IF(Y410&gt;0, "THẮNG", "THUA"), "CHỜ T+3")</f>
        <v/>
      </c>
      <c r="AF410">
        <f>IF(AND(P410=0, N410=H410, NOT(ISNUMBER(W410))), "ĐANG CHỜ", IF(AA410&gt;0, "THẮNG", "THUA"))</f>
        <v/>
      </c>
      <c r="AG410" t="inlineStr">
        <is>
          <t>https://quickchart.io/chart/render/zf-edafa4e5-44ac-4080-bbe5-fd09c19bcebc</t>
        </is>
      </c>
      <c r="AH410">
        <f>IF(AG410&lt;&gt;"", IMAGE(AG410, 1), "Chưa có ảnh")</f>
        <v/>
      </c>
    </row>
    <row r="411" ht="95" customHeight="1">
      <c r="A411" t="inlineStr">
        <is>
          <t>2026-10-21</t>
        </is>
      </c>
      <c r="B411" t="inlineStr">
        <is>
          <t>ALGO_10</t>
        </is>
      </c>
      <c r="C411" t="inlineStr">
        <is>
          <t>🚀 BỘ 10: SÓNG ĐẦU CƠ BETA CAO &amp; DÒNG TIỀN NÓNG (HIGH-BETA)</t>
        </is>
      </c>
      <c r="D411" t="inlineStr">
        <is>
          <t>#4</t>
        </is>
      </c>
      <c r="E411" t="inlineStr">
        <is>
          <t>DGT</t>
        </is>
      </c>
      <c r="F411" t="inlineStr">
        <is>
          <t>UPCOM</t>
        </is>
      </c>
      <c r="G411" t="inlineStr">
        <is>
          <t>Bán lẻ &amp; Phân phối</t>
        </is>
      </c>
      <c r="H411" t="n">
        <v>4.4</v>
      </c>
      <c r="I411" t="n">
        <v>1703.29</v>
      </c>
      <c r="J411" t="n">
        <v>81.27</v>
      </c>
      <c r="K411" t="n">
        <v>1.82</v>
      </c>
      <c r="L411" t="n">
        <v>5.03</v>
      </c>
      <c r="M411" t="n">
        <v>4.11</v>
      </c>
      <c r="N411" t="n">
        <v>4.3</v>
      </c>
      <c r="O411" t="n">
        <v>1756.56</v>
      </c>
      <c r="P411" t="n">
        <v>2</v>
      </c>
      <c r="Q411" t="n">
        <v>4.4</v>
      </c>
      <c r="R411" t="n">
        <v>4.1</v>
      </c>
      <c r="S411" t="inlineStr"/>
      <c r="T411" t="inlineStr"/>
      <c r="U411" t="inlineStr"/>
      <c r="V411" t="inlineStr"/>
      <c r="W411" t="inlineStr"/>
      <c r="X411" t="inlineStr">
        <is>
          <t>⏳ Chờ hàng về (T+2)</t>
        </is>
      </c>
      <c r="Y411">
        <f>IF(ISNUMBER(S411), ((S411-H411)/H411)-0.004, "")</f>
        <v/>
      </c>
      <c r="Z411">
        <f>IF(ISNUMBER(T411), ((T411-H411)/H411)-0.004, "")</f>
        <v/>
      </c>
      <c r="AA411">
        <f>IF(ISNUMBER(W411), ((W411-H411)/H411)-0.004, IF(P411&gt;0, ((N411-H411)/H411)-0.004, 0))</f>
        <v/>
      </c>
      <c r="AB411">
        <f>IF(AND(ISNUMBER(I411), I411&gt;0, ISNUMBER(O411), O411&gt;0), AA411-((O411-I411)/I411), AA411)</f>
        <v/>
      </c>
      <c r="AC411">
        <f>IF(ISNUMBER(Q411), (Q411-H411)/H411, 0)</f>
        <v/>
      </c>
      <c r="AD411">
        <f>IF(ISNUMBER(R411), (R411-H411)/H411, 0)</f>
        <v/>
      </c>
      <c r="AE411">
        <f>IF(ISNUMBER(Y411), IF(Y411&gt;0, "THẮNG", "THUA"), "CHỜ T+3")</f>
        <v/>
      </c>
      <c r="AF411">
        <f>IF(AND(P411=0, N411=H411, NOT(ISNUMBER(W411))), "ĐANG CHỜ", IF(AA411&gt;0, "THẮNG", "THUA"))</f>
        <v/>
      </c>
      <c r="AG411" t="inlineStr">
        <is>
          <t>https://quickchart.io/chart/render/zf-9935b24a-f0fe-46ba-bf74-37097b892155</t>
        </is>
      </c>
      <c r="AH411">
        <f>IF(AG411&lt;&gt;"", IMAGE(AG411, 1), "Chưa có ảnh")</f>
        <v/>
      </c>
    </row>
    <row r="412" ht="95" customHeight="1">
      <c r="A412" t="inlineStr">
        <is>
          <t>2026-10-21</t>
        </is>
      </c>
      <c r="B412" t="inlineStr">
        <is>
          <t>ALGO_10</t>
        </is>
      </c>
      <c r="C412" t="inlineStr">
        <is>
          <t>🚀 BỘ 10: SÓNG ĐẦU CƠ BETA CAO &amp; DÒNG TIỀN NÓNG (HIGH-BETA)</t>
        </is>
      </c>
      <c r="D412" t="inlineStr">
        <is>
          <t>#5</t>
        </is>
      </c>
      <c r="E412" t="inlineStr">
        <is>
          <t>DHB</t>
        </is>
      </c>
      <c r="F412" t="inlineStr">
        <is>
          <t>UPCOM</t>
        </is>
      </c>
      <c r="G412" t="inlineStr">
        <is>
          <t>Hóa chất &amp; Chế biến</t>
        </is>
      </c>
      <c r="H412" t="n">
        <v>12.4</v>
      </c>
      <c r="I412" t="n">
        <v>1703.29</v>
      </c>
      <c r="J412" t="n">
        <v>75.40000000000001</v>
      </c>
      <c r="K412" t="n">
        <v>3.89</v>
      </c>
      <c r="L412" t="n">
        <v>14.17</v>
      </c>
      <c r="M412" t="n">
        <v>11.59</v>
      </c>
      <c r="N412" t="n">
        <v>12</v>
      </c>
      <c r="O412" t="n">
        <v>1756.56</v>
      </c>
      <c r="P412" t="n">
        <v>2</v>
      </c>
      <c r="Q412" t="n">
        <v>12.5</v>
      </c>
      <c r="R412" t="n">
        <v>11.8</v>
      </c>
      <c r="S412" t="inlineStr"/>
      <c r="T412" t="inlineStr"/>
      <c r="U412" t="inlineStr"/>
      <c r="V412" t="inlineStr"/>
      <c r="W412" t="inlineStr"/>
      <c r="X412" t="inlineStr">
        <is>
          <t>⏳ Chờ hàng về (T+2)</t>
        </is>
      </c>
      <c r="Y412">
        <f>IF(ISNUMBER(S412), ((S412-H412)/H412)-0.004, "")</f>
        <v/>
      </c>
      <c r="Z412">
        <f>IF(ISNUMBER(T412), ((T412-H412)/H412)-0.004, "")</f>
        <v/>
      </c>
      <c r="AA412">
        <f>IF(ISNUMBER(W412), ((W412-H412)/H412)-0.004, IF(P412&gt;0, ((N412-H412)/H412)-0.004, 0))</f>
        <v/>
      </c>
      <c r="AB412">
        <f>IF(AND(ISNUMBER(I412), I412&gt;0, ISNUMBER(O412), O412&gt;0), AA412-((O412-I412)/I412), AA412)</f>
        <v/>
      </c>
      <c r="AC412">
        <f>IF(ISNUMBER(Q412), (Q412-H412)/H412, 0)</f>
        <v/>
      </c>
      <c r="AD412">
        <f>IF(ISNUMBER(R412), (R412-H412)/H412, 0)</f>
        <v/>
      </c>
      <c r="AE412">
        <f>IF(ISNUMBER(Y412), IF(Y412&gt;0, "THẮNG", "THUA"), "CHỜ T+3")</f>
        <v/>
      </c>
      <c r="AF412">
        <f>IF(AND(P412=0, N412=H412, NOT(ISNUMBER(W412))), "ĐANG CHỜ", IF(AA412&gt;0, "THẮNG", "THUA"))</f>
        <v/>
      </c>
      <c r="AG412" t="inlineStr">
        <is>
          <t>https://quickchart.io/chart/render/zf-cee1a35e-8288-41a3-a9fd-0e2635c4aab6</t>
        </is>
      </c>
      <c r="AH412">
        <f>IF(AG412&lt;&gt;"", IMAGE(AG412, 1), "Chưa có ảnh")</f>
        <v/>
      </c>
    </row>
    <row r="413" ht="95" customHeight="1">
      <c r="A413" t="inlineStr">
        <is>
          <t>2026-10-21</t>
        </is>
      </c>
      <c r="B413" t="inlineStr">
        <is>
          <t>ALGO_11</t>
        </is>
      </c>
      <c r="C413" t="inlineStr">
        <is>
          <t>💎 BỘ 11: MUA SỚM TRONG NỀN TÍCH LŨY (GIL MORALES POCKET PIVOT)</t>
        </is>
      </c>
      <c r="D413" t="inlineStr">
        <is>
          <t>#1</t>
        </is>
      </c>
      <c r="E413" t="inlineStr">
        <is>
          <t>DPR</t>
        </is>
      </c>
      <c r="F413" t="inlineStr">
        <is>
          <t>HOSE</t>
        </is>
      </c>
      <c r="G413" t="inlineStr">
        <is>
          <t>BĐS Khu Công Nghiệp</t>
        </is>
      </c>
      <c r="H413" t="n">
        <v>38.15</v>
      </c>
      <c r="I413" t="n">
        <v>1703.29</v>
      </c>
      <c r="J413" t="n">
        <v>36.4</v>
      </c>
      <c r="K413" t="n">
        <v>2.2</v>
      </c>
      <c r="L413" t="n">
        <v>41.09</v>
      </c>
      <c r="M413" t="n">
        <v>36.81</v>
      </c>
      <c r="N413" t="n">
        <v>38.25</v>
      </c>
      <c r="O413" t="n">
        <v>1756.56</v>
      </c>
      <c r="P413" t="n">
        <v>2</v>
      </c>
      <c r="Q413" t="n">
        <v>38.6</v>
      </c>
      <c r="R413" t="n">
        <v>37.7</v>
      </c>
      <c r="S413" t="inlineStr"/>
      <c r="T413" t="inlineStr"/>
      <c r="U413" t="inlineStr"/>
      <c r="V413" t="inlineStr"/>
      <c r="W413" t="inlineStr"/>
      <c r="X413" t="inlineStr">
        <is>
          <t>⏳ Chờ hàng về (T+2)</t>
        </is>
      </c>
      <c r="Y413">
        <f>IF(ISNUMBER(S413), ((S413-H413)/H413)-0.004, "")</f>
        <v/>
      </c>
      <c r="Z413">
        <f>IF(ISNUMBER(T413), ((T413-H413)/H413)-0.004, "")</f>
        <v/>
      </c>
      <c r="AA413">
        <f>IF(ISNUMBER(W413), ((W413-H413)/H413)-0.004, IF(P413&gt;0, ((N413-H413)/H413)-0.004, 0))</f>
        <v/>
      </c>
      <c r="AB413">
        <f>IF(AND(ISNUMBER(I413), I413&gt;0, ISNUMBER(O413), O413&gt;0), AA413-((O413-I413)/I413), AA413)</f>
        <v/>
      </c>
      <c r="AC413">
        <f>IF(ISNUMBER(Q413), (Q413-H413)/H413, 0)</f>
        <v/>
      </c>
      <c r="AD413">
        <f>IF(ISNUMBER(R413), (R413-H413)/H413, 0)</f>
        <v/>
      </c>
      <c r="AE413">
        <f>IF(ISNUMBER(Y413), IF(Y413&gt;0, "THẮNG", "THUA"), "CHỜ T+3")</f>
        <v/>
      </c>
      <c r="AF413">
        <f>IF(AND(P413=0, N413=H413, NOT(ISNUMBER(W413))), "ĐANG CHỜ", IF(AA413&gt;0, "THẮNG", "THUA"))</f>
        <v/>
      </c>
      <c r="AG413" t="inlineStr">
        <is>
          <t>https://quickchart.io/chart/render/zf-9991af71-4641-44f0-80cf-a8c0b61a9d3e</t>
        </is>
      </c>
      <c r="AH413">
        <f>IF(AG413&lt;&gt;"", IMAGE(AG413, 1), "Chưa có ảnh")</f>
        <v/>
      </c>
    </row>
    <row r="414" ht="95" customHeight="1">
      <c r="A414" t="inlineStr">
        <is>
          <t>2026-10-21</t>
        </is>
      </c>
      <c r="B414" t="inlineStr">
        <is>
          <t>ALGO_11</t>
        </is>
      </c>
      <c r="C414" t="inlineStr">
        <is>
          <t>💎 BỘ 11: MUA SỚM TRONG NỀN TÍCH LŨY (GIL MORALES POCKET PIVOT)</t>
        </is>
      </c>
      <c r="D414" t="inlineStr">
        <is>
          <t>#2</t>
        </is>
      </c>
      <c r="E414" t="inlineStr">
        <is>
          <t>HTN</t>
        </is>
      </c>
      <c r="F414" t="inlineStr">
        <is>
          <t>HOSE</t>
        </is>
      </c>
      <c r="G414" t="inlineStr">
        <is>
          <t>Đầu tư công &amp; Xây dựng</t>
        </is>
      </c>
      <c r="H414" t="n">
        <v>7.35</v>
      </c>
      <c r="I414" t="n">
        <v>1703.29</v>
      </c>
      <c r="J414" t="n">
        <v>31.62</v>
      </c>
      <c r="K414" t="n">
        <v>1.74</v>
      </c>
      <c r="L414" t="n">
        <v>8.289999999999999</v>
      </c>
      <c r="M414" t="n">
        <v>6.92</v>
      </c>
      <c r="N414" t="n">
        <v>7.76</v>
      </c>
      <c r="O414" t="n">
        <v>1756.56</v>
      </c>
      <c r="P414" t="n">
        <v>2</v>
      </c>
      <c r="Q414" t="n">
        <v>7.76</v>
      </c>
      <c r="R414" t="n">
        <v>7.21</v>
      </c>
      <c r="S414" t="inlineStr"/>
      <c r="T414" t="inlineStr"/>
      <c r="U414" t="inlineStr"/>
      <c r="V414" t="inlineStr"/>
      <c r="W414" t="inlineStr"/>
      <c r="X414" t="inlineStr">
        <is>
          <t>⏳ Chờ hàng về (T+2)</t>
        </is>
      </c>
      <c r="Y414">
        <f>IF(ISNUMBER(S414), ((S414-H414)/H414)-0.004, "")</f>
        <v/>
      </c>
      <c r="Z414">
        <f>IF(ISNUMBER(T414), ((T414-H414)/H414)-0.004, "")</f>
        <v/>
      </c>
      <c r="AA414">
        <f>IF(ISNUMBER(W414), ((W414-H414)/H414)-0.004, IF(P414&gt;0, ((N414-H414)/H414)-0.004, 0))</f>
        <v/>
      </c>
      <c r="AB414">
        <f>IF(AND(ISNUMBER(I414), I414&gt;0, ISNUMBER(O414), O414&gt;0), AA414-((O414-I414)/I414), AA414)</f>
        <v/>
      </c>
      <c r="AC414">
        <f>IF(ISNUMBER(Q414), (Q414-H414)/H414, 0)</f>
        <v/>
      </c>
      <c r="AD414">
        <f>IF(ISNUMBER(R414), (R414-H414)/H414, 0)</f>
        <v/>
      </c>
      <c r="AE414">
        <f>IF(ISNUMBER(Y414), IF(Y414&gt;0, "THẮNG", "THUA"), "CHỜ T+3")</f>
        <v/>
      </c>
      <c r="AF414">
        <f>IF(AND(P414=0, N414=H414, NOT(ISNUMBER(W414))), "ĐANG CHỜ", IF(AA414&gt;0, "THẮNG", "THUA"))</f>
        <v/>
      </c>
      <c r="AG414" t="inlineStr">
        <is>
          <t>https://quickchart.io/chart/render/zf-fc02021a-a870-4b60-8235-e5476f80261c</t>
        </is>
      </c>
      <c r="AH414">
        <f>IF(AG414&lt;&gt;"", IMAGE(AG414, 1), "Chưa có ảnh")</f>
        <v/>
      </c>
    </row>
    <row r="415" ht="95" customHeight="1">
      <c r="A415" t="inlineStr">
        <is>
          <t>2026-10-21</t>
        </is>
      </c>
      <c r="B415" t="inlineStr">
        <is>
          <t>ALGO_11</t>
        </is>
      </c>
      <c r="C415" t="inlineStr">
        <is>
          <t>💎 BỘ 11: MUA SỚM TRONG NỀN TÍCH LŨY (GIL MORALES POCKET PIVOT)</t>
        </is>
      </c>
      <c r="D415" t="inlineStr">
        <is>
          <t>#3</t>
        </is>
      </c>
      <c r="E415" t="inlineStr">
        <is>
          <t>AAA</t>
        </is>
      </c>
      <c r="F415" t="inlineStr">
        <is>
          <t>HOSE</t>
        </is>
      </c>
      <c r="G415" t="inlineStr">
        <is>
          <t>Hóa chất &amp; Phân bón</t>
        </is>
      </c>
      <c r="H415" t="n">
        <v>7.28</v>
      </c>
      <c r="I415" t="n">
        <v>1703.29</v>
      </c>
      <c r="J415" t="n">
        <v>31.39</v>
      </c>
      <c r="K415" t="n">
        <v>1.8</v>
      </c>
      <c r="L415" t="n">
        <v>7.92</v>
      </c>
      <c r="M415" t="n">
        <v>6.99</v>
      </c>
      <c r="N415" t="n">
        <v>7.28</v>
      </c>
      <c r="O415" t="n">
        <v>1756.56</v>
      </c>
      <c r="P415" t="n">
        <v>2</v>
      </c>
      <c r="Q415" t="n">
        <v>7.37</v>
      </c>
      <c r="R415" t="n">
        <v>7.16</v>
      </c>
      <c r="S415" t="inlineStr"/>
      <c r="T415" t="inlineStr"/>
      <c r="U415" t="inlineStr"/>
      <c r="V415" t="inlineStr"/>
      <c r="W415" t="inlineStr"/>
      <c r="X415" t="inlineStr">
        <is>
          <t>⏳ Chờ hàng về (T+2)</t>
        </is>
      </c>
      <c r="Y415">
        <f>IF(ISNUMBER(S415), ((S415-H415)/H415)-0.004, "")</f>
        <v/>
      </c>
      <c r="Z415">
        <f>IF(ISNUMBER(T415), ((T415-H415)/H415)-0.004, "")</f>
        <v/>
      </c>
      <c r="AA415">
        <f>IF(ISNUMBER(W415), ((W415-H415)/H415)-0.004, IF(P415&gt;0, ((N415-H415)/H415)-0.004, 0))</f>
        <v/>
      </c>
      <c r="AB415">
        <f>IF(AND(ISNUMBER(I415), I415&gt;0, ISNUMBER(O415), O415&gt;0), AA415-((O415-I415)/I415), AA415)</f>
        <v/>
      </c>
      <c r="AC415">
        <f>IF(ISNUMBER(Q415), (Q415-H415)/H415, 0)</f>
        <v/>
      </c>
      <c r="AD415">
        <f>IF(ISNUMBER(R415), (R415-H415)/H415, 0)</f>
        <v/>
      </c>
      <c r="AE415">
        <f>IF(ISNUMBER(Y415), IF(Y415&gt;0, "THẮNG", "THUA"), "CHỜ T+3")</f>
        <v/>
      </c>
      <c r="AF415">
        <f>IF(AND(P415=0, N415=H415, NOT(ISNUMBER(W415))), "ĐANG CHỜ", IF(AA415&gt;0, "THẮNG", "THUA"))</f>
        <v/>
      </c>
      <c r="AG415" t="inlineStr">
        <is>
          <t>https://quickchart.io/chart/render/zf-8dc4c819-bd26-4397-ad82-e03237671b96</t>
        </is>
      </c>
      <c r="AH415">
        <f>IF(AG415&lt;&gt;"", IMAGE(AG415, 1), "Chưa có ảnh")</f>
        <v/>
      </c>
    </row>
    <row r="416" ht="95" customHeight="1">
      <c r="A416" t="inlineStr">
        <is>
          <t>2026-10-21</t>
        </is>
      </c>
      <c r="B416" t="inlineStr">
        <is>
          <t>ALGO_11</t>
        </is>
      </c>
      <c r="C416" t="inlineStr">
        <is>
          <t>💎 BỘ 11: MUA SỚM TRONG NỀN TÍCH LŨY (GIL MORALES POCKET PIVOT)</t>
        </is>
      </c>
      <c r="D416" t="inlineStr">
        <is>
          <t>#4</t>
        </is>
      </c>
      <c r="E416" t="inlineStr">
        <is>
          <t>VOS</t>
        </is>
      </c>
      <c r="F416" t="inlineStr">
        <is>
          <t>HOSE</t>
        </is>
      </c>
      <c r="G416" t="inlineStr">
        <is>
          <t>Cảng biển &amp; Vận tải</t>
        </is>
      </c>
      <c r="H416" t="n">
        <v>12.15</v>
      </c>
      <c r="I416" t="n">
        <v>1703.29</v>
      </c>
      <c r="J416" t="n">
        <v>28.73</v>
      </c>
      <c r="K416" t="n">
        <v>1.45</v>
      </c>
      <c r="L416" t="n">
        <v>13.89</v>
      </c>
      <c r="M416" t="n">
        <v>11.36</v>
      </c>
      <c r="N416" t="n">
        <v>12</v>
      </c>
      <c r="O416" t="n">
        <v>1756.56</v>
      </c>
      <c r="P416" t="n">
        <v>2</v>
      </c>
      <c r="Q416" t="n">
        <v>12.3</v>
      </c>
      <c r="R416" t="n">
        <v>11.65</v>
      </c>
      <c r="S416" t="inlineStr"/>
      <c r="T416" t="inlineStr"/>
      <c r="U416" t="inlineStr"/>
      <c r="V416" t="inlineStr"/>
      <c r="W416" t="inlineStr"/>
      <c r="X416" t="inlineStr">
        <is>
          <t>⏳ Chờ hàng về (T+2)</t>
        </is>
      </c>
      <c r="Y416">
        <f>IF(ISNUMBER(S416), ((S416-H416)/H416)-0.004, "")</f>
        <v/>
      </c>
      <c r="Z416">
        <f>IF(ISNUMBER(T416), ((T416-H416)/H416)-0.004, "")</f>
        <v/>
      </c>
      <c r="AA416">
        <f>IF(ISNUMBER(W416), ((W416-H416)/H416)-0.004, IF(P416&gt;0, ((N416-H416)/H416)-0.004, 0))</f>
        <v/>
      </c>
      <c r="AB416">
        <f>IF(AND(ISNUMBER(I416), I416&gt;0, ISNUMBER(O416), O416&gt;0), AA416-((O416-I416)/I416), AA416)</f>
        <v/>
      </c>
      <c r="AC416">
        <f>IF(ISNUMBER(Q416), (Q416-H416)/H416, 0)</f>
        <v/>
      </c>
      <c r="AD416">
        <f>IF(ISNUMBER(R416), (R416-H416)/H416, 0)</f>
        <v/>
      </c>
      <c r="AE416">
        <f>IF(ISNUMBER(Y416), IF(Y416&gt;0, "THẮNG", "THUA"), "CHỜ T+3")</f>
        <v/>
      </c>
      <c r="AF416">
        <f>IF(AND(P416=0, N416=H416, NOT(ISNUMBER(W416))), "ĐANG CHỜ", IF(AA416&gt;0, "THẮNG", "THUA"))</f>
        <v/>
      </c>
      <c r="AG416" t="inlineStr">
        <is>
          <t>https://quickchart.io/chart/render/zf-10605a52-651b-4c2b-83e9-e0fa86fe9cba</t>
        </is>
      </c>
      <c r="AH416">
        <f>IF(AG416&lt;&gt;"", IMAGE(AG416, 1), "Chưa có ảnh")</f>
        <v/>
      </c>
    </row>
    <row r="417" ht="95" customHeight="1">
      <c r="A417" t="inlineStr">
        <is>
          <t>2026-10-21</t>
        </is>
      </c>
      <c r="B417" t="inlineStr">
        <is>
          <t>ALGO_12</t>
        </is>
      </c>
      <c r="C417" t="inlineStr">
        <is>
          <t>🏆 BỘ 12: MẪU HÌNH SIÊU CỔ PHIẾU SEPA (MINERVINI TREND TEMPLATE)</t>
        </is>
      </c>
      <c r="D417" t="inlineStr">
        <is>
          <t>#1</t>
        </is>
      </c>
      <c r="E417" t="inlineStr">
        <is>
          <t>MSR</t>
        </is>
      </c>
      <c r="F417" t="inlineStr">
        <is>
          <t>UPCOM</t>
        </is>
      </c>
      <c r="G417" t="inlineStr">
        <is>
          <t>Bán lẻ &amp; Phân phối</t>
        </is>
      </c>
      <c r="H417" t="n">
        <v>64.7</v>
      </c>
      <c r="I417" t="n">
        <v>1703.29</v>
      </c>
      <c r="J417" t="n">
        <v>198.23</v>
      </c>
      <c r="K417" t="n">
        <v>0.65</v>
      </c>
      <c r="L417" t="n">
        <v>73.95</v>
      </c>
      <c r="M417" t="n">
        <v>60.49</v>
      </c>
      <c r="N417" t="n">
        <v>64.90000000000001</v>
      </c>
      <c r="O417" t="n">
        <v>1756.56</v>
      </c>
      <c r="P417" t="n">
        <v>2</v>
      </c>
      <c r="Q417" t="n">
        <v>65.3</v>
      </c>
      <c r="R417" t="n">
        <v>60</v>
      </c>
      <c r="S417" t="inlineStr"/>
      <c r="T417" t="inlineStr"/>
      <c r="U417" t="inlineStr"/>
      <c r="V417" t="inlineStr"/>
      <c r="W417" t="inlineStr"/>
      <c r="X417" t="inlineStr">
        <is>
          <t>⏳ Chờ hàng về (T+2)</t>
        </is>
      </c>
      <c r="Y417">
        <f>IF(ISNUMBER(S417), ((S417-H417)/H417)-0.004, "")</f>
        <v/>
      </c>
      <c r="Z417">
        <f>IF(ISNUMBER(T417), ((T417-H417)/H417)-0.004, "")</f>
        <v/>
      </c>
      <c r="AA417">
        <f>IF(ISNUMBER(W417), ((W417-H417)/H417)-0.004, IF(P417&gt;0, ((N417-H417)/H417)-0.004, 0))</f>
        <v/>
      </c>
      <c r="AB417">
        <f>IF(AND(ISNUMBER(I417), I417&gt;0, ISNUMBER(O417), O417&gt;0), AA417-((O417-I417)/I417), AA417)</f>
        <v/>
      </c>
      <c r="AC417">
        <f>IF(ISNUMBER(Q417), (Q417-H417)/H417, 0)</f>
        <v/>
      </c>
      <c r="AD417">
        <f>IF(ISNUMBER(R417), (R417-H417)/H417, 0)</f>
        <v/>
      </c>
      <c r="AE417">
        <f>IF(ISNUMBER(Y417), IF(Y417&gt;0, "THẮNG", "THUA"), "CHỜ T+3")</f>
        <v/>
      </c>
      <c r="AF417">
        <f>IF(AND(P417=0, N417=H417, NOT(ISNUMBER(W417))), "ĐANG CHỜ", IF(AA417&gt;0, "THẮNG", "THUA"))</f>
        <v/>
      </c>
      <c r="AG417" t="inlineStr">
        <is>
          <t>https://quickchart.io/chart/render/zf-b2f0bae4-645d-423c-ae15-2380e4b8681f</t>
        </is>
      </c>
      <c r="AH417">
        <f>IF(AG417&lt;&gt;"", IMAGE(AG417, 1), "Chưa có ảnh")</f>
        <v/>
      </c>
    </row>
    <row r="418" ht="95" customHeight="1">
      <c r="A418" t="inlineStr">
        <is>
          <t>2026-10-21</t>
        </is>
      </c>
      <c r="B418" t="inlineStr">
        <is>
          <t>ALGO_12</t>
        </is>
      </c>
      <c r="C418" t="inlineStr">
        <is>
          <t>🏆 BỘ 12: MẪU HÌNH SIÊU CỔ PHIẾU SEPA (MINERVINI TREND TEMPLATE)</t>
        </is>
      </c>
      <c r="D418" t="inlineStr">
        <is>
          <t>#2</t>
        </is>
      </c>
      <c r="E418" t="inlineStr">
        <is>
          <t>PVP</t>
        </is>
      </c>
      <c r="F418" t="inlineStr">
        <is>
          <t>HOSE</t>
        </is>
      </c>
      <c r="G418" t="inlineStr">
        <is>
          <t>Dầu khí &amp; Năng lượng</t>
        </is>
      </c>
      <c r="H418" t="n">
        <v>22.85</v>
      </c>
      <c r="I418" t="n">
        <v>1703.29</v>
      </c>
      <c r="J418" t="n">
        <v>125.02</v>
      </c>
      <c r="K418" t="n">
        <v>0.45</v>
      </c>
      <c r="L418" t="n">
        <v>26.12</v>
      </c>
      <c r="M418" t="n">
        <v>21.36</v>
      </c>
      <c r="N418" t="n">
        <v>21.8</v>
      </c>
      <c r="O418" t="n">
        <v>1756.56</v>
      </c>
      <c r="P418" t="n">
        <v>2</v>
      </c>
      <c r="Q418" t="n">
        <v>23</v>
      </c>
      <c r="R418" t="n">
        <v>20.95</v>
      </c>
      <c r="S418" t="inlineStr"/>
      <c r="T418" t="inlineStr"/>
      <c r="U418" t="inlineStr"/>
      <c r="V418" t="inlineStr"/>
      <c r="W418" t="inlineStr"/>
      <c r="X418" t="inlineStr">
        <is>
          <t>⏳ Chờ hàng về (T+2)</t>
        </is>
      </c>
      <c r="Y418">
        <f>IF(ISNUMBER(S418), ((S418-H418)/H418)-0.004, "")</f>
        <v/>
      </c>
      <c r="Z418">
        <f>IF(ISNUMBER(T418), ((T418-H418)/H418)-0.004, "")</f>
        <v/>
      </c>
      <c r="AA418">
        <f>IF(ISNUMBER(W418), ((W418-H418)/H418)-0.004, IF(P418&gt;0, ((N418-H418)/H418)-0.004, 0))</f>
        <v/>
      </c>
      <c r="AB418">
        <f>IF(AND(ISNUMBER(I418), I418&gt;0, ISNUMBER(O418), O418&gt;0), AA418-((O418-I418)/I418), AA418)</f>
        <v/>
      </c>
      <c r="AC418">
        <f>IF(ISNUMBER(Q418), (Q418-H418)/H418, 0)</f>
        <v/>
      </c>
      <c r="AD418">
        <f>IF(ISNUMBER(R418), (R418-H418)/H418, 0)</f>
        <v/>
      </c>
      <c r="AE418">
        <f>IF(ISNUMBER(Y418), IF(Y418&gt;0, "THẮNG", "THUA"), "CHỜ T+3")</f>
        <v/>
      </c>
      <c r="AF418">
        <f>IF(AND(P418=0, N418=H418, NOT(ISNUMBER(W418))), "ĐANG CHỜ", IF(AA418&gt;0, "THẮNG", "THUA"))</f>
        <v/>
      </c>
      <c r="AG418" t="inlineStr">
        <is>
          <t>https://quickchart.io/chart/render/zf-70163839-1439-46d1-95a8-63d5a1a5dab1</t>
        </is>
      </c>
      <c r="AH418">
        <f>IF(AG418&lt;&gt;"", IMAGE(AG418, 1), "Chưa có ảnh")</f>
        <v/>
      </c>
    </row>
    <row r="419" ht="95" customHeight="1">
      <c r="A419" t="inlineStr">
        <is>
          <t>2026-10-21</t>
        </is>
      </c>
      <c r="B419" t="inlineStr">
        <is>
          <t>ALGO_12</t>
        </is>
      </c>
      <c r="C419" t="inlineStr">
        <is>
          <t>🏆 BỘ 12: MẪU HÌNH SIÊU CỔ PHIẾU SEPA (MINERVINI TREND TEMPLATE)</t>
        </is>
      </c>
      <c r="D419" t="inlineStr">
        <is>
          <t>#3</t>
        </is>
      </c>
      <c r="E419" t="inlineStr">
        <is>
          <t>DXP</t>
        </is>
      </c>
      <c r="F419" t="inlineStr">
        <is>
          <t>HNX</t>
        </is>
      </c>
      <c r="G419" t="inlineStr">
        <is>
          <t>Cảng biển &amp; Vận tải</t>
        </is>
      </c>
      <c r="H419" t="n">
        <v>15.7</v>
      </c>
      <c r="I419" t="n">
        <v>1703.29</v>
      </c>
      <c r="J419" t="n">
        <v>120.49</v>
      </c>
      <c r="K419" t="n">
        <v>0.58</v>
      </c>
      <c r="L419" t="n">
        <v>17.91</v>
      </c>
      <c r="M419" t="n">
        <v>14.7</v>
      </c>
      <c r="N419" t="n">
        <v>15.2</v>
      </c>
      <c r="O419" t="n">
        <v>1756.56</v>
      </c>
      <c r="P419" t="n">
        <v>2</v>
      </c>
      <c r="Q419" t="n">
        <v>15.8</v>
      </c>
      <c r="R419" t="n">
        <v>14.6</v>
      </c>
      <c r="S419" t="inlineStr"/>
      <c r="T419" t="inlineStr"/>
      <c r="U419" t="inlineStr"/>
      <c r="V419" t="inlineStr"/>
      <c r="W419" t="inlineStr"/>
      <c r="X419" t="inlineStr">
        <is>
          <t>⏳ Chờ hàng về (T+2)</t>
        </is>
      </c>
      <c r="Y419">
        <f>IF(ISNUMBER(S419), ((S419-H419)/H419)-0.004, "")</f>
        <v/>
      </c>
      <c r="Z419">
        <f>IF(ISNUMBER(T419), ((T419-H419)/H419)-0.004, "")</f>
        <v/>
      </c>
      <c r="AA419">
        <f>IF(ISNUMBER(W419), ((W419-H419)/H419)-0.004, IF(P419&gt;0, ((N419-H419)/H419)-0.004, 0))</f>
        <v/>
      </c>
      <c r="AB419">
        <f>IF(AND(ISNUMBER(I419), I419&gt;0, ISNUMBER(O419), O419&gt;0), AA419-((O419-I419)/I419), AA419)</f>
        <v/>
      </c>
      <c r="AC419">
        <f>IF(ISNUMBER(Q419), (Q419-H419)/H419, 0)</f>
        <v/>
      </c>
      <c r="AD419">
        <f>IF(ISNUMBER(R419), (R419-H419)/H419, 0)</f>
        <v/>
      </c>
      <c r="AE419">
        <f>IF(ISNUMBER(Y419), IF(Y419&gt;0, "THẮNG", "THUA"), "CHỜ T+3")</f>
        <v/>
      </c>
      <c r="AF419">
        <f>IF(AND(P419=0, N419=H419, NOT(ISNUMBER(W419))), "ĐANG CHỜ", IF(AA419&gt;0, "THẮNG", "THUA"))</f>
        <v/>
      </c>
      <c r="AG419" t="inlineStr">
        <is>
          <t>https://quickchart.io/chart/render/zf-6340056a-aadd-4985-bdf9-5a5526b81754</t>
        </is>
      </c>
      <c r="AH419">
        <f>IF(AG419&lt;&gt;"", IMAGE(AG419, 1), "Chưa có ảnh")</f>
        <v/>
      </c>
    </row>
    <row r="420" ht="95" customHeight="1">
      <c r="A420" t="inlineStr">
        <is>
          <t>2026-10-21</t>
        </is>
      </c>
      <c r="B420" t="inlineStr">
        <is>
          <t>ALGO_12</t>
        </is>
      </c>
      <c r="C420" t="inlineStr">
        <is>
          <t>🏆 BỘ 12: MẪU HÌNH SIÊU CỔ PHIẾU SEPA (MINERVINI TREND TEMPLATE)</t>
        </is>
      </c>
      <c r="D420" t="inlineStr">
        <is>
          <t>#4</t>
        </is>
      </c>
      <c r="E420" t="inlineStr">
        <is>
          <t>MSB</t>
        </is>
      </c>
      <c r="F420" t="inlineStr">
        <is>
          <t>HOSE</t>
        </is>
      </c>
      <c r="G420" t="inlineStr">
        <is>
          <t>Ngân hàng</t>
        </is>
      </c>
      <c r="H420" t="n">
        <v>15.1</v>
      </c>
      <c r="I420" t="n">
        <v>1703.29</v>
      </c>
      <c r="J420" t="n">
        <v>117.23</v>
      </c>
      <c r="K420" t="n">
        <v>0.39</v>
      </c>
      <c r="L420" t="n">
        <v>16.44</v>
      </c>
      <c r="M420" t="n">
        <v>14.49</v>
      </c>
      <c r="N420" t="n">
        <v>15.45</v>
      </c>
      <c r="O420" t="n">
        <v>1756.56</v>
      </c>
      <c r="P420" t="n">
        <v>2</v>
      </c>
      <c r="Q420" t="n">
        <v>15.6</v>
      </c>
      <c r="R420" t="n">
        <v>14.95</v>
      </c>
      <c r="S420" t="inlineStr"/>
      <c r="T420" t="inlineStr"/>
      <c r="U420" t="inlineStr"/>
      <c r="V420" t="inlineStr"/>
      <c r="W420" t="inlineStr"/>
      <c r="X420" t="inlineStr">
        <is>
          <t>⏳ Chờ hàng về (T+2)</t>
        </is>
      </c>
      <c r="Y420">
        <f>IF(ISNUMBER(S420), ((S420-H420)/H420)-0.004, "")</f>
        <v/>
      </c>
      <c r="Z420">
        <f>IF(ISNUMBER(T420), ((T420-H420)/H420)-0.004, "")</f>
        <v/>
      </c>
      <c r="AA420">
        <f>IF(ISNUMBER(W420), ((W420-H420)/H420)-0.004, IF(P420&gt;0, ((N420-H420)/H420)-0.004, 0))</f>
        <v/>
      </c>
      <c r="AB420">
        <f>IF(AND(ISNUMBER(I420), I420&gt;0, ISNUMBER(O420), O420&gt;0), AA420-((O420-I420)/I420), AA420)</f>
        <v/>
      </c>
      <c r="AC420">
        <f>IF(ISNUMBER(Q420), (Q420-H420)/H420, 0)</f>
        <v/>
      </c>
      <c r="AD420">
        <f>IF(ISNUMBER(R420), (R420-H420)/H420, 0)</f>
        <v/>
      </c>
      <c r="AE420">
        <f>IF(ISNUMBER(Y420), IF(Y420&gt;0, "THẮNG", "THUA"), "CHỜ T+3")</f>
        <v/>
      </c>
      <c r="AF420">
        <f>IF(AND(P420=0, N420=H420, NOT(ISNUMBER(W420))), "ĐANG CHỜ", IF(AA420&gt;0, "THẮNG", "THUA"))</f>
        <v/>
      </c>
      <c r="AG420" t="inlineStr">
        <is>
          <t>https://quickchart.io/chart/render/zf-2ede9606-6cb4-4d97-bee5-2dcc6c79fd6c</t>
        </is>
      </c>
      <c r="AH420">
        <f>IF(AG420&lt;&gt;"", IMAGE(AG420, 1), "Chưa có ảnh")</f>
        <v/>
      </c>
    </row>
    <row r="421" ht="95" customHeight="1">
      <c r="A421" t="inlineStr">
        <is>
          <t>2026-10-21</t>
        </is>
      </c>
      <c r="B421" t="inlineStr">
        <is>
          <t>ALGO_12</t>
        </is>
      </c>
      <c r="C421" t="inlineStr">
        <is>
          <t>🏆 BỘ 12: MẪU HÌNH SIÊU CỔ PHIẾU SEPA (MINERVINI TREND TEMPLATE)</t>
        </is>
      </c>
      <c r="D421" t="inlineStr">
        <is>
          <t>#5</t>
        </is>
      </c>
      <c r="E421" t="inlineStr">
        <is>
          <t>FRT</t>
        </is>
      </c>
      <c r="F421" t="inlineStr">
        <is>
          <t>HOSE</t>
        </is>
      </c>
      <c r="G421" t="inlineStr">
        <is>
          <t>Bán lẻ &amp; Phân phối</t>
        </is>
      </c>
      <c r="H421" t="n">
        <v>149.5</v>
      </c>
      <c r="I421" t="n">
        <v>1703.29</v>
      </c>
      <c r="J421" t="n">
        <v>108</v>
      </c>
      <c r="K421" t="n">
        <v>0.15</v>
      </c>
      <c r="L421" t="n">
        <v>168.48</v>
      </c>
      <c r="M421" t="n">
        <v>140.87</v>
      </c>
      <c r="N421" t="n">
        <v>152.5</v>
      </c>
      <c r="O421" t="n">
        <v>1756.56</v>
      </c>
      <c r="P421" t="n">
        <v>2</v>
      </c>
      <c r="Q421" t="n">
        <v>154.8</v>
      </c>
      <c r="R421" t="n">
        <v>147.9</v>
      </c>
      <c r="S421" t="inlineStr"/>
      <c r="T421" t="inlineStr"/>
      <c r="U421" t="inlineStr"/>
      <c r="V421" t="inlineStr"/>
      <c r="W421" t="inlineStr"/>
      <c r="X421" t="inlineStr">
        <is>
          <t>⏳ Chờ hàng về (T+2)</t>
        </is>
      </c>
      <c r="Y421">
        <f>IF(ISNUMBER(S421), ((S421-H421)/H421)-0.004, "")</f>
        <v/>
      </c>
      <c r="Z421">
        <f>IF(ISNUMBER(T421), ((T421-H421)/H421)-0.004, "")</f>
        <v/>
      </c>
      <c r="AA421">
        <f>IF(ISNUMBER(W421), ((W421-H421)/H421)-0.004, IF(P421&gt;0, ((N421-H421)/H421)-0.004, 0))</f>
        <v/>
      </c>
      <c r="AB421">
        <f>IF(AND(ISNUMBER(I421), I421&gt;0, ISNUMBER(O421), O421&gt;0), AA421-((O421-I421)/I421), AA421)</f>
        <v/>
      </c>
      <c r="AC421">
        <f>IF(ISNUMBER(Q421), (Q421-H421)/H421, 0)</f>
        <v/>
      </c>
      <c r="AD421">
        <f>IF(ISNUMBER(R421), (R421-H421)/H421, 0)</f>
        <v/>
      </c>
      <c r="AE421">
        <f>IF(ISNUMBER(Y421), IF(Y421&gt;0, "THẮNG", "THUA"), "CHỜ T+3")</f>
        <v/>
      </c>
      <c r="AF421">
        <f>IF(AND(P421=0, N421=H421, NOT(ISNUMBER(W421))), "ĐANG CHỜ", IF(AA421&gt;0, "THẮNG", "THUA"))</f>
        <v/>
      </c>
      <c r="AG421" t="inlineStr">
        <is>
          <t>https://quickchart.io/chart/render/zf-3cc227d7-c943-4921-a881-17f702a31c7c</t>
        </is>
      </c>
      <c r="AH421">
        <f>IF(AG421&lt;&gt;"", IMAGE(AG421, 1), "Chưa có ảnh")</f>
        <v/>
      </c>
    </row>
    <row r="422" ht="95" customHeight="1">
      <c r="A422" t="inlineStr">
        <is>
          <t>2026-10-21</t>
        </is>
      </c>
      <c r="B422" t="inlineStr">
        <is>
          <t>ALGO_13</t>
        </is>
      </c>
      <c r="C422" t="inlineStr">
        <is>
          <t>☄️ BỘ 13: BỨT PHÁ KHOẢNG TRỐNG GIÁ KÈM CẦU LỚN (POWER GAP-UP)</t>
        </is>
      </c>
      <c r="D422" t="inlineStr">
        <is>
          <t>#1</t>
        </is>
      </c>
      <c r="E422" t="inlineStr">
        <is>
          <t>AGM</t>
        </is>
      </c>
      <c r="F422" t="inlineStr">
        <is>
          <t>UPCOM</t>
        </is>
      </c>
      <c r="G422" t="inlineStr">
        <is>
          <t>Thực phẩm &amp; Tiêu dùng</t>
        </is>
      </c>
      <c r="H422" t="n">
        <v>2.1</v>
      </c>
      <c r="I422" t="n">
        <v>1703.29</v>
      </c>
      <c r="J422" t="n">
        <v>111</v>
      </c>
      <c r="K422" t="n">
        <v>59.16</v>
      </c>
      <c r="L422" t="n">
        <v>2.4</v>
      </c>
      <c r="M422" t="n">
        <v>1.96</v>
      </c>
      <c r="N422" t="n">
        <v>2.1</v>
      </c>
      <c r="O422" t="n">
        <v>1756.56</v>
      </c>
      <c r="P422" t="n">
        <v>2</v>
      </c>
      <c r="Q422" t="n">
        <v>2.1</v>
      </c>
      <c r="R422" t="n">
        <v>2</v>
      </c>
      <c r="S422" t="inlineStr"/>
      <c r="T422" t="inlineStr"/>
      <c r="U422" t="inlineStr"/>
      <c r="V422" t="inlineStr"/>
      <c r="W422" t="inlineStr"/>
      <c r="X422" t="inlineStr">
        <is>
          <t>⏳ Chờ hàng về (T+2)</t>
        </is>
      </c>
      <c r="Y422">
        <f>IF(ISNUMBER(S422), ((S422-H422)/H422)-0.004, "")</f>
        <v/>
      </c>
      <c r="Z422">
        <f>IF(ISNUMBER(T422), ((T422-H422)/H422)-0.004, "")</f>
        <v/>
      </c>
      <c r="AA422">
        <f>IF(ISNUMBER(W422), ((W422-H422)/H422)-0.004, IF(P422&gt;0, ((N422-H422)/H422)-0.004, 0))</f>
        <v/>
      </c>
      <c r="AB422">
        <f>IF(AND(ISNUMBER(I422), I422&gt;0, ISNUMBER(O422), O422&gt;0), AA422-((O422-I422)/I422), AA422)</f>
        <v/>
      </c>
      <c r="AC422">
        <f>IF(ISNUMBER(Q422), (Q422-H422)/H422, 0)</f>
        <v/>
      </c>
      <c r="AD422">
        <f>IF(ISNUMBER(R422), (R422-H422)/H422, 0)</f>
        <v/>
      </c>
      <c r="AE422">
        <f>IF(ISNUMBER(Y422), IF(Y422&gt;0, "THẮNG", "THUA"), "CHỜ T+3")</f>
        <v/>
      </c>
      <c r="AF422">
        <f>IF(AND(P422=0, N422=H422, NOT(ISNUMBER(W422))), "ĐANG CHỜ", IF(AA422&gt;0, "THẮNG", "THUA"))</f>
        <v/>
      </c>
      <c r="AG422" t="inlineStr">
        <is>
          <t>https://quickchart.io/chart/render/zf-2338830a-3479-4a32-ae62-e4ab9028ac74</t>
        </is>
      </c>
      <c r="AH422">
        <f>IF(AG422&lt;&gt;"", IMAGE(AG422, 1), "Chưa có ảnh")</f>
        <v/>
      </c>
    </row>
    <row r="423" ht="95" customHeight="1">
      <c r="A423" t="inlineStr">
        <is>
          <t>2026-10-21</t>
        </is>
      </c>
      <c r="B423" t="inlineStr">
        <is>
          <t>ALGO_13</t>
        </is>
      </c>
      <c r="C423" t="inlineStr">
        <is>
          <t>☄️ BỘ 13: BỨT PHÁ KHOẢNG TRỐNG GIÁ KÈM CẦU LỚN (POWER GAP-UP)</t>
        </is>
      </c>
      <c r="D423" t="inlineStr">
        <is>
          <t>#2</t>
        </is>
      </c>
      <c r="E423" t="inlineStr">
        <is>
          <t>LCG</t>
        </is>
      </c>
      <c r="F423" t="inlineStr">
        <is>
          <t>HOSE</t>
        </is>
      </c>
      <c r="G423" t="inlineStr">
        <is>
          <t>Đầu tư công &amp; Xây dựng</t>
        </is>
      </c>
      <c r="H423" t="n">
        <v>6.85</v>
      </c>
      <c r="I423" t="n">
        <v>1703.29</v>
      </c>
      <c r="J423" t="n">
        <v>87.98999999999999</v>
      </c>
      <c r="K423" t="n">
        <v>7.17</v>
      </c>
      <c r="L423" t="n">
        <v>7.5</v>
      </c>
      <c r="M423" t="n">
        <v>6.55</v>
      </c>
      <c r="N423" t="n">
        <v>6.69</v>
      </c>
      <c r="O423" t="n">
        <v>1756.56</v>
      </c>
      <c r="P423" t="n">
        <v>2</v>
      </c>
      <c r="Q423" t="n">
        <v>6.89</v>
      </c>
      <c r="R423" t="n">
        <v>6.66</v>
      </c>
      <c r="S423" t="inlineStr"/>
      <c r="T423" t="inlineStr"/>
      <c r="U423" t="inlineStr"/>
      <c r="V423" t="inlineStr"/>
      <c r="W423" t="inlineStr"/>
      <c r="X423" t="inlineStr">
        <is>
          <t>⏳ Chờ hàng về (T+2)</t>
        </is>
      </c>
      <c r="Y423">
        <f>IF(ISNUMBER(S423), ((S423-H423)/H423)-0.004, "")</f>
        <v/>
      </c>
      <c r="Z423">
        <f>IF(ISNUMBER(T423), ((T423-H423)/H423)-0.004, "")</f>
        <v/>
      </c>
      <c r="AA423">
        <f>IF(ISNUMBER(W423), ((W423-H423)/H423)-0.004, IF(P423&gt;0, ((N423-H423)/H423)-0.004, 0))</f>
        <v/>
      </c>
      <c r="AB423">
        <f>IF(AND(ISNUMBER(I423), I423&gt;0, ISNUMBER(O423), O423&gt;0), AA423-((O423-I423)/I423), AA423)</f>
        <v/>
      </c>
      <c r="AC423">
        <f>IF(ISNUMBER(Q423), (Q423-H423)/H423, 0)</f>
        <v/>
      </c>
      <c r="AD423">
        <f>IF(ISNUMBER(R423), (R423-H423)/H423, 0)</f>
        <v/>
      </c>
      <c r="AE423">
        <f>IF(ISNUMBER(Y423), IF(Y423&gt;0, "THẮNG", "THUA"), "CHỜ T+3")</f>
        <v/>
      </c>
      <c r="AF423">
        <f>IF(AND(P423=0, N423=H423, NOT(ISNUMBER(W423))), "ĐANG CHỜ", IF(AA423&gt;0, "THẮNG", "THUA"))</f>
        <v/>
      </c>
      <c r="AG423" t="inlineStr">
        <is>
          <t>https://quickchart.io/chart/render/zf-cfc2678f-9eba-4ad8-864d-db2b9aeafaab</t>
        </is>
      </c>
      <c r="AH423">
        <f>IF(AG423&lt;&gt;"", IMAGE(AG423, 1), "Chưa có ảnh")</f>
        <v/>
      </c>
    </row>
    <row r="424" ht="95" customHeight="1">
      <c r="A424" t="inlineStr">
        <is>
          <t>2026-10-21</t>
        </is>
      </c>
      <c r="B424" t="inlineStr">
        <is>
          <t>ALGO_13</t>
        </is>
      </c>
      <c r="C424" t="inlineStr">
        <is>
          <t>☄️ BỘ 13: BỨT PHÁ KHOẢNG TRỐNG GIÁ KÈM CẦU LỚN (POWER GAP-UP)</t>
        </is>
      </c>
      <c r="D424" t="inlineStr">
        <is>
          <t>#3</t>
        </is>
      </c>
      <c r="E424" t="inlineStr">
        <is>
          <t>NKG</t>
        </is>
      </c>
      <c r="F424" t="inlineStr">
        <is>
          <t>HOSE</t>
        </is>
      </c>
      <c r="G424" t="inlineStr">
        <is>
          <t>Thép &amp; VLXD</t>
        </is>
      </c>
      <c r="H424" t="n">
        <v>11.5</v>
      </c>
      <c r="I424" t="n">
        <v>1703.29</v>
      </c>
      <c r="J424" t="n">
        <v>60.34</v>
      </c>
      <c r="K424" t="n">
        <v>4.09</v>
      </c>
      <c r="L424" t="n">
        <v>12.92</v>
      </c>
      <c r="M424" t="n">
        <v>10.85</v>
      </c>
      <c r="N424" t="n">
        <v>11.8</v>
      </c>
      <c r="O424" t="n">
        <v>1756.56</v>
      </c>
      <c r="P424" t="n">
        <v>2</v>
      </c>
      <c r="Q424" t="n">
        <v>12</v>
      </c>
      <c r="R424" t="n">
        <v>11.15</v>
      </c>
      <c r="S424" t="inlineStr"/>
      <c r="T424" t="inlineStr"/>
      <c r="U424" t="inlineStr"/>
      <c r="V424" t="inlineStr"/>
      <c r="W424" t="inlineStr"/>
      <c r="X424" t="inlineStr">
        <is>
          <t>⏳ Chờ hàng về (T+2)</t>
        </is>
      </c>
      <c r="Y424">
        <f>IF(ISNUMBER(S424), ((S424-H424)/H424)-0.004, "")</f>
        <v/>
      </c>
      <c r="Z424">
        <f>IF(ISNUMBER(T424), ((T424-H424)/H424)-0.004, "")</f>
        <v/>
      </c>
      <c r="AA424">
        <f>IF(ISNUMBER(W424), ((W424-H424)/H424)-0.004, IF(P424&gt;0, ((N424-H424)/H424)-0.004, 0))</f>
        <v/>
      </c>
      <c r="AB424">
        <f>IF(AND(ISNUMBER(I424), I424&gt;0, ISNUMBER(O424), O424&gt;0), AA424-((O424-I424)/I424), AA424)</f>
        <v/>
      </c>
      <c r="AC424">
        <f>IF(ISNUMBER(Q424), (Q424-H424)/H424, 0)</f>
        <v/>
      </c>
      <c r="AD424">
        <f>IF(ISNUMBER(R424), (R424-H424)/H424, 0)</f>
        <v/>
      </c>
      <c r="AE424">
        <f>IF(ISNUMBER(Y424), IF(Y424&gt;0, "THẮNG", "THUA"), "CHỜ T+3")</f>
        <v/>
      </c>
      <c r="AF424">
        <f>IF(AND(P424=0, N424=H424, NOT(ISNUMBER(W424))), "ĐANG CHỜ", IF(AA424&gt;0, "THẮNG", "THUA"))</f>
        <v/>
      </c>
      <c r="AG424" t="inlineStr">
        <is>
          <t>https://quickchart.io/chart/render/zf-d3c04118-28c0-4faf-86bc-ea3cae89e2a9</t>
        </is>
      </c>
      <c r="AH424">
        <f>IF(AG424&lt;&gt;"", IMAGE(AG424, 1), "Chưa có ảnh")</f>
        <v/>
      </c>
    </row>
    <row r="425" ht="95" customHeight="1">
      <c r="A425" t="inlineStr">
        <is>
          <t>2026-10-21</t>
        </is>
      </c>
      <c r="B425" t="inlineStr">
        <is>
          <t>ALGO_13</t>
        </is>
      </c>
      <c r="C425" t="inlineStr">
        <is>
          <t>☄️ BỘ 13: BỨT PHÁ KHOẢNG TRỐNG GIÁ KÈM CẦU LỚN (POWER GAP-UP)</t>
        </is>
      </c>
      <c r="D425" t="inlineStr">
        <is>
          <t>#4</t>
        </is>
      </c>
      <c r="E425" t="inlineStr">
        <is>
          <t>MSH</t>
        </is>
      </c>
      <c r="F425" t="inlineStr">
        <is>
          <t>HOSE</t>
        </is>
      </c>
      <c r="G425" t="inlineStr">
        <is>
          <t>Thủy sản &amp; Xuất khẩu</t>
        </is>
      </c>
      <c r="H425" t="n">
        <v>33.5</v>
      </c>
      <c r="I425" t="n">
        <v>1703.29</v>
      </c>
      <c r="J425" t="n">
        <v>60.33</v>
      </c>
      <c r="K425" t="n">
        <v>3.73</v>
      </c>
      <c r="L425" t="n">
        <v>35.89</v>
      </c>
      <c r="M425" t="n">
        <v>32.41</v>
      </c>
      <c r="N425" t="n">
        <v>33.5</v>
      </c>
      <c r="O425" t="n">
        <v>1756.56</v>
      </c>
      <c r="P425" t="n">
        <v>2</v>
      </c>
      <c r="Q425" t="n">
        <v>34</v>
      </c>
      <c r="R425" t="n">
        <v>32.8</v>
      </c>
      <c r="S425" t="inlineStr"/>
      <c r="T425" t="inlineStr"/>
      <c r="U425" t="inlineStr"/>
      <c r="V425" t="inlineStr"/>
      <c r="W425" t="inlineStr"/>
      <c r="X425" t="inlineStr">
        <is>
          <t>⏳ Chờ hàng về (T+2)</t>
        </is>
      </c>
      <c r="Y425">
        <f>IF(ISNUMBER(S425), ((S425-H425)/H425)-0.004, "")</f>
        <v/>
      </c>
      <c r="Z425">
        <f>IF(ISNUMBER(T425), ((T425-H425)/H425)-0.004, "")</f>
        <v/>
      </c>
      <c r="AA425">
        <f>IF(ISNUMBER(W425), ((W425-H425)/H425)-0.004, IF(P425&gt;0, ((N425-H425)/H425)-0.004, 0))</f>
        <v/>
      </c>
      <c r="AB425">
        <f>IF(AND(ISNUMBER(I425), I425&gt;0, ISNUMBER(O425), O425&gt;0), AA425-((O425-I425)/I425), AA425)</f>
        <v/>
      </c>
      <c r="AC425">
        <f>IF(ISNUMBER(Q425), (Q425-H425)/H425, 0)</f>
        <v/>
      </c>
      <c r="AD425">
        <f>IF(ISNUMBER(R425), (R425-H425)/H425, 0)</f>
        <v/>
      </c>
      <c r="AE425">
        <f>IF(ISNUMBER(Y425), IF(Y425&gt;0, "THẮNG", "THUA"), "CHỜ T+3")</f>
        <v/>
      </c>
      <c r="AF425">
        <f>IF(AND(P425=0, N425=H425, NOT(ISNUMBER(W425))), "ĐANG CHỜ", IF(AA425&gt;0, "THẮNG", "THUA"))</f>
        <v/>
      </c>
      <c r="AG425" t="inlineStr">
        <is>
          <t>https://quickchart.io/chart/render/zf-aee0b0fc-515c-44d5-bef9-780fe62f32f0</t>
        </is>
      </c>
      <c r="AH425">
        <f>IF(AG425&lt;&gt;"", IMAGE(AG425, 1), "Chưa có ảnh")</f>
        <v/>
      </c>
    </row>
    <row r="426" ht="95" customHeight="1">
      <c r="A426" t="inlineStr">
        <is>
          <t>2026-10-21</t>
        </is>
      </c>
      <c r="B426" t="inlineStr">
        <is>
          <t>ALGO_13</t>
        </is>
      </c>
      <c r="C426" t="inlineStr">
        <is>
          <t>☄️ BỘ 13: BỨT PHÁ KHOẢNG TRỐNG GIÁ KÈM CẦU LỚN (POWER GAP-UP)</t>
        </is>
      </c>
      <c r="D426" t="inlineStr">
        <is>
          <t>#5</t>
        </is>
      </c>
      <c r="E426" t="inlineStr">
        <is>
          <t>GEE</t>
        </is>
      </c>
      <c r="F426" t="inlineStr">
        <is>
          <t>HOSE</t>
        </is>
      </c>
      <c r="G426" t="inlineStr">
        <is>
          <t>Công nghệ &amp; Viễn thông</t>
        </is>
      </c>
      <c r="H426" t="n">
        <v>69.09999999999999</v>
      </c>
      <c r="I426" t="n">
        <v>1703.29</v>
      </c>
      <c r="J426" t="n">
        <v>59.35</v>
      </c>
      <c r="K426" t="n">
        <v>3.69</v>
      </c>
      <c r="L426" t="n">
        <v>78.98</v>
      </c>
      <c r="M426" t="n">
        <v>64.61</v>
      </c>
      <c r="N426" t="n">
        <v>71.40000000000001</v>
      </c>
      <c r="O426" t="n">
        <v>1756.56</v>
      </c>
      <c r="P426" t="n">
        <v>2</v>
      </c>
      <c r="Q426" t="n">
        <v>75</v>
      </c>
      <c r="R426" t="n">
        <v>67</v>
      </c>
      <c r="S426" t="inlineStr"/>
      <c r="T426" t="inlineStr"/>
      <c r="U426" t="inlineStr"/>
      <c r="V426" t="inlineStr"/>
      <c r="W426" t="inlineStr"/>
      <c r="X426" t="inlineStr">
        <is>
          <t>⏳ Chờ hàng về (T+2)</t>
        </is>
      </c>
      <c r="Y426">
        <f>IF(ISNUMBER(S426), ((S426-H426)/H426)-0.004, "")</f>
        <v/>
      </c>
      <c r="Z426">
        <f>IF(ISNUMBER(T426), ((T426-H426)/H426)-0.004, "")</f>
        <v/>
      </c>
      <c r="AA426">
        <f>IF(ISNUMBER(W426), ((W426-H426)/H426)-0.004, IF(P426&gt;0, ((N426-H426)/H426)-0.004, 0))</f>
        <v/>
      </c>
      <c r="AB426">
        <f>IF(AND(ISNUMBER(I426), I426&gt;0, ISNUMBER(O426), O426&gt;0), AA426-((O426-I426)/I426), AA426)</f>
        <v/>
      </c>
      <c r="AC426">
        <f>IF(ISNUMBER(Q426), (Q426-H426)/H426, 0)</f>
        <v/>
      </c>
      <c r="AD426">
        <f>IF(ISNUMBER(R426), (R426-H426)/H426, 0)</f>
        <v/>
      </c>
      <c r="AE426">
        <f>IF(ISNUMBER(Y426), IF(Y426&gt;0, "THẮNG", "THUA"), "CHỜ T+3")</f>
        <v/>
      </c>
      <c r="AF426">
        <f>IF(AND(P426=0, N426=H426, NOT(ISNUMBER(W426))), "ĐANG CHỜ", IF(AA426&gt;0, "THẮNG", "THUA"))</f>
        <v/>
      </c>
      <c r="AG426" t="inlineStr">
        <is>
          <t>https://quickchart.io/chart/render/zf-33d9217b-7406-45f4-8108-aa0a9b95c76b</t>
        </is>
      </c>
      <c r="AH426">
        <f>IF(AG426&lt;&gt;"", IMAGE(AG426, 1), "Chưa có ảnh")</f>
        <v/>
      </c>
    </row>
    <row r="427" ht="95" customHeight="1">
      <c r="A427" t="inlineStr">
        <is>
          <t>2026-10-21</t>
        </is>
      </c>
      <c r="B427" t="inlineStr">
        <is>
          <t>ALGO_14</t>
        </is>
      </c>
      <c r="C427" t="inlineStr">
        <is>
          <t>🟩 BỘ 14: NẾN CƯỜNG LỰC MARUBOZU ÁP ĐẢO (BULLISH MARUBOZU)</t>
        </is>
      </c>
      <c r="D427" t="inlineStr">
        <is>
          <t>#1</t>
        </is>
      </c>
      <c r="E427" t="inlineStr">
        <is>
          <t>DTD</t>
        </is>
      </c>
      <c r="F427" t="inlineStr">
        <is>
          <t>HNX</t>
        </is>
      </c>
      <c r="G427" t="inlineStr">
        <is>
          <t>BĐS Khu Công Nghiệp</t>
        </is>
      </c>
      <c r="H427" t="n">
        <v>10.8</v>
      </c>
      <c r="I427" t="n">
        <v>1703.29</v>
      </c>
      <c r="J427" t="n">
        <v>82.38</v>
      </c>
      <c r="K427" t="n">
        <v>8.74</v>
      </c>
      <c r="L427" t="n">
        <v>11.67</v>
      </c>
      <c r="M427" t="n">
        <v>10.41</v>
      </c>
      <c r="N427" t="n">
        <v>10.7</v>
      </c>
      <c r="O427" t="n">
        <v>1756.56</v>
      </c>
      <c r="P427" t="n">
        <v>2</v>
      </c>
      <c r="Q427" t="n">
        <v>11</v>
      </c>
      <c r="R427" t="n">
        <v>10.4</v>
      </c>
      <c r="S427" t="inlineStr"/>
      <c r="T427" t="inlineStr"/>
      <c r="U427" t="inlineStr"/>
      <c r="V427" t="inlineStr"/>
      <c r="W427" t="inlineStr"/>
      <c r="X427" t="inlineStr">
        <is>
          <t>⏳ Chờ hàng về (T+2)</t>
        </is>
      </c>
      <c r="Y427">
        <f>IF(ISNUMBER(S427), ((S427-H427)/H427)-0.004, "")</f>
        <v/>
      </c>
      <c r="Z427">
        <f>IF(ISNUMBER(T427), ((T427-H427)/H427)-0.004, "")</f>
        <v/>
      </c>
      <c r="AA427">
        <f>IF(ISNUMBER(W427), ((W427-H427)/H427)-0.004, IF(P427&gt;0, ((N427-H427)/H427)-0.004, 0))</f>
        <v/>
      </c>
      <c r="AB427">
        <f>IF(AND(ISNUMBER(I427), I427&gt;0, ISNUMBER(O427), O427&gt;0), AA427-((O427-I427)/I427), AA427)</f>
        <v/>
      </c>
      <c r="AC427">
        <f>IF(ISNUMBER(Q427), (Q427-H427)/H427, 0)</f>
        <v/>
      </c>
      <c r="AD427">
        <f>IF(ISNUMBER(R427), (R427-H427)/H427, 0)</f>
        <v/>
      </c>
      <c r="AE427">
        <f>IF(ISNUMBER(Y427), IF(Y427&gt;0, "THẮNG", "THUA"), "CHỜ T+3")</f>
        <v/>
      </c>
      <c r="AF427">
        <f>IF(AND(P427=0, N427=H427, NOT(ISNUMBER(W427))), "ĐANG CHỜ", IF(AA427&gt;0, "THẮNG", "THUA"))</f>
        <v/>
      </c>
      <c r="AG427" t="inlineStr">
        <is>
          <t>https://quickchart.io/chart/render/zf-54700044-0a78-4972-8679-af6d983ddc66</t>
        </is>
      </c>
      <c r="AH427">
        <f>IF(AG427&lt;&gt;"", IMAGE(AG427, 1), "Chưa có ảnh")</f>
        <v/>
      </c>
    </row>
    <row r="428" ht="95" customHeight="1">
      <c r="A428" t="inlineStr">
        <is>
          <t>2026-10-21</t>
        </is>
      </c>
      <c r="B428" t="inlineStr">
        <is>
          <t>ALGO_14</t>
        </is>
      </c>
      <c r="C428" t="inlineStr">
        <is>
          <t>🟩 BỘ 14: NẾN CƯỜNG LỰC MARUBOZU ÁP ĐẢO (BULLISH MARUBOZU)</t>
        </is>
      </c>
      <c r="D428" t="inlineStr">
        <is>
          <t>#2</t>
        </is>
      </c>
      <c r="E428" t="inlineStr">
        <is>
          <t>DXS</t>
        </is>
      </c>
      <c r="F428" t="inlineStr">
        <is>
          <t>HOSE</t>
        </is>
      </c>
      <c r="G428" t="inlineStr">
        <is>
          <t>Bất động sản Dân dụng</t>
        </is>
      </c>
      <c r="H428" t="n">
        <v>5.14</v>
      </c>
      <c r="I428" t="n">
        <v>1703.29</v>
      </c>
      <c r="J428" t="n">
        <v>57.06</v>
      </c>
      <c r="K428" t="n">
        <v>1.96</v>
      </c>
      <c r="L428" t="n">
        <v>5.88</v>
      </c>
      <c r="M428" t="n">
        <v>4.81</v>
      </c>
      <c r="N428" t="n">
        <v>5.26</v>
      </c>
      <c r="O428" t="n">
        <v>1756.56</v>
      </c>
      <c r="P428" t="n">
        <v>2</v>
      </c>
      <c r="Q428" t="n">
        <v>5.35</v>
      </c>
      <c r="R428" t="n">
        <v>4.95</v>
      </c>
      <c r="S428" t="inlineStr"/>
      <c r="T428" t="inlineStr"/>
      <c r="U428" t="inlineStr"/>
      <c r="V428" t="inlineStr"/>
      <c r="W428" t="inlineStr"/>
      <c r="X428" t="inlineStr">
        <is>
          <t>⏳ Chờ hàng về (T+2)</t>
        </is>
      </c>
      <c r="Y428">
        <f>IF(ISNUMBER(S428), ((S428-H428)/H428)-0.004, "")</f>
        <v/>
      </c>
      <c r="Z428">
        <f>IF(ISNUMBER(T428), ((T428-H428)/H428)-0.004, "")</f>
        <v/>
      </c>
      <c r="AA428">
        <f>IF(ISNUMBER(W428), ((W428-H428)/H428)-0.004, IF(P428&gt;0, ((N428-H428)/H428)-0.004, 0))</f>
        <v/>
      </c>
      <c r="AB428">
        <f>IF(AND(ISNUMBER(I428), I428&gt;0, ISNUMBER(O428), O428&gt;0), AA428-((O428-I428)/I428), AA428)</f>
        <v/>
      </c>
      <c r="AC428">
        <f>IF(ISNUMBER(Q428), (Q428-H428)/H428, 0)</f>
        <v/>
      </c>
      <c r="AD428">
        <f>IF(ISNUMBER(R428), (R428-H428)/H428, 0)</f>
        <v/>
      </c>
      <c r="AE428">
        <f>IF(ISNUMBER(Y428), IF(Y428&gt;0, "THẮNG", "THUA"), "CHỜ T+3")</f>
        <v/>
      </c>
      <c r="AF428">
        <f>IF(AND(P428=0, N428=H428, NOT(ISNUMBER(W428))), "ĐANG CHỜ", IF(AA428&gt;0, "THẮNG", "THUA"))</f>
        <v/>
      </c>
      <c r="AG428" t="inlineStr">
        <is>
          <t>https://quickchart.io/chart/render/zf-ad49a420-674f-4ee4-a7e2-b7b33d98799b</t>
        </is>
      </c>
      <c r="AH428">
        <f>IF(AG428&lt;&gt;"", IMAGE(AG428, 1), "Chưa có ảnh")</f>
        <v/>
      </c>
    </row>
    <row r="429" ht="95" customHeight="1">
      <c r="A429" t="inlineStr">
        <is>
          <t>2026-10-21</t>
        </is>
      </c>
      <c r="B429" t="inlineStr">
        <is>
          <t>ALGO_14</t>
        </is>
      </c>
      <c r="C429" t="inlineStr">
        <is>
          <t>🟩 BỘ 14: NẾN CƯỜNG LỰC MARUBOZU ÁP ĐẢO (BULLISH MARUBOZU)</t>
        </is>
      </c>
      <c r="D429" t="inlineStr">
        <is>
          <t>#3</t>
        </is>
      </c>
      <c r="E429" t="inlineStr">
        <is>
          <t>NLG</t>
        </is>
      </c>
      <c r="F429" t="inlineStr">
        <is>
          <t>HOSE</t>
        </is>
      </c>
      <c r="G429" t="inlineStr">
        <is>
          <t>Bất động sản Dân dụng</t>
        </is>
      </c>
      <c r="H429" t="n">
        <v>22.15</v>
      </c>
      <c r="I429" t="n">
        <v>1703.29</v>
      </c>
      <c r="J429" t="n">
        <v>56.08</v>
      </c>
      <c r="K429" t="n">
        <v>2.44</v>
      </c>
      <c r="L429" t="n">
        <v>24.45</v>
      </c>
      <c r="M429" t="n">
        <v>21.1</v>
      </c>
      <c r="N429" t="n">
        <v>23.05</v>
      </c>
      <c r="O429" t="n">
        <v>1756.56</v>
      </c>
      <c r="P429" t="n">
        <v>2</v>
      </c>
      <c r="Q429" t="n">
        <v>23.45</v>
      </c>
      <c r="R429" t="n">
        <v>21.65</v>
      </c>
      <c r="S429" t="inlineStr"/>
      <c r="T429" t="inlineStr"/>
      <c r="U429" t="inlineStr"/>
      <c r="V429" t="inlineStr"/>
      <c r="W429" t="inlineStr"/>
      <c r="X429" t="inlineStr">
        <is>
          <t>⏳ Chờ hàng về (T+2)</t>
        </is>
      </c>
      <c r="Y429">
        <f>IF(ISNUMBER(S429), ((S429-H429)/H429)-0.004, "")</f>
        <v/>
      </c>
      <c r="Z429">
        <f>IF(ISNUMBER(T429), ((T429-H429)/H429)-0.004, "")</f>
        <v/>
      </c>
      <c r="AA429">
        <f>IF(ISNUMBER(W429), ((W429-H429)/H429)-0.004, IF(P429&gt;0, ((N429-H429)/H429)-0.004, 0))</f>
        <v/>
      </c>
      <c r="AB429">
        <f>IF(AND(ISNUMBER(I429), I429&gt;0, ISNUMBER(O429), O429&gt;0), AA429-((O429-I429)/I429), AA429)</f>
        <v/>
      </c>
      <c r="AC429">
        <f>IF(ISNUMBER(Q429), (Q429-H429)/H429, 0)</f>
        <v/>
      </c>
      <c r="AD429">
        <f>IF(ISNUMBER(R429), (R429-H429)/H429, 0)</f>
        <v/>
      </c>
      <c r="AE429">
        <f>IF(ISNUMBER(Y429), IF(Y429&gt;0, "THẮNG", "THUA"), "CHỜ T+3")</f>
        <v/>
      </c>
      <c r="AF429">
        <f>IF(AND(P429=0, N429=H429, NOT(ISNUMBER(W429))), "ĐANG CHỜ", IF(AA429&gt;0, "THẮNG", "THUA"))</f>
        <v/>
      </c>
      <c r="AG429" t="inlineStr">
        <is>
          <t>https://quickchart.io/chart/render/zf-ef42f8ea-df8c-47b5-92cf-3b2680ad32f8</t>
        </is>
      </c>
      <c r="AH429">
        <f>IF(AG429&lt;&gt;"", IMAGE(AG429, 1), "Chưa có ảnh")</f>
        <v/>
      </c>
    </row>
    <row r="430" ht="95" customHeight="1">
      <c r="A430" t="inlineStr">
        <is>
          <t>2026-10-21</t>
        </is>
      </c>
      <c r="B430" t="inlineStr">
        <is>
          <t>ALGO_14</t>
        </is>
      </c>
      <c r="C430" t="inlineStr">
        <is>
          <t>🟩 BỘ 14: NẾN CƯỜNG LỰC MARUBOZU ÁP ĐẢO (BULLISH MARUBOZU)</t>
        </is>
      </c>
      <c r="D430" t="inlineStr">
        <is>
          <t>#4</t>
        </is>
      </c>
      <c r="E430" t="inlineStr">
        <is>
          <t>DIG</t>
        </is>
      </c>
      <c r="F430" t="inlineStr">
        <is>
          <t>HOSE</t>
        </is>
      </c>
      <c r="G430" t="inlineStr">
        <is>
          <t>Đầu tư công &amp; Xây dựng</t>
        </is>
      </c>
      <c r="H430" t="n">
        <v>9.83</v>
      </c>
      <c r="I430" t="n">
        <v>1703.29</v>
      </c>
      <c r="J430" t="n">
        <v>55.49</v>
      </c>
      <c r="K430" t="n">
        <v>3.03</v>
      </c>
      <c r="L430" t="n">
        <v>10.99</v>
      </c>
      <c r="M430" t="n">
        <v>9.300000000000001</v>
      </c>
      <c r="N430" t="n">
        <v>10.15</v>
      </c>
      <c r="O430" t="n">
        <v>1756.56</v>
      </c>
      <c r="P430" t="n">
        <v>2</v>
      </c>
      <c r="Q430" t="n">
        <v>10.3</v>
      </c>
      <c r="R430" t="n">
        <v>9.619999999999999</v>
      </c>
      <c r="S430" t="inlineStr"/>
      <c r="T430" t="inlineStr"/>
      <c r="U430" t="inlineStr"/>
      <c r="V430" t="inlineStr"/>
      <c r="W430" t="inlineStr"/>
      <c r="X430" t="inlineStr">
        <is>
          <t>⏳ Chờ hàng về (T+2)</t>
        </is>
      </c>
      <c r="Y430">
        <f>IF(ISNUMBER(S430), ((S430-H430)/H430)-0.004, "")</f>
        <v/>
      </c>
      <c r="Z430">
        <f>IF(ISNUMBER(T430), ((T430-H430)/H430)-0.004, "")</f>
        <v/>
      </c>
      <c r="AA430">
        <f>IF(ISNUMBER(W430), ((W430-H430)/H430)-0.004, IF(P430&gt;0, ((N430-H430)/H430)-0.004, 0))</f>
        <v/>
      </c>
      <c r="AB430">
        <f>IF(AND(ISNUMBER(I430), I430&gt;0, ISNUMBER(O430), O430&gt;0), AA430-((O430-I430)/I430), AA430)</f>
        <v/>
      </c>
      <c r="AC430">
        <f>IF(ISNUMBER(Q430), (Q430-H430)/H430, 0)</f>
        <v/>
      </c>
      <c r="AD430">
        <f>IF(ISNUMBER(R430), (R430-H430)/H430, 0)</f>
        <v/>
      </c>
      <c r="AE430">
        <f>IF(ISNUMBER(Y430), IF(Y430&gt;0, "THẮNG", "THUA"), "CHỜ T+3")</f>
        <v/>
      </c>
      <c r="AF430">
        <f>IF(AND(P430=0, N430=H430, NOT(ISNUMBER(W430))), "ĐANG CHỜ", IF(AA430&gt;0, "THẮNG", "THUA"))</f>
        <v/>
      </c>
      <c r="AG430" t="inlineStr">
        <is>
          <t>https://quickchart.io/chart/render/zf-25492366-7a43-414c-a794-d8a091121616</t>
        </is>
      </c>
      <c r="AH430">
        <f>IF(AG430&lt;&gt;"", IMAGE(AG430, 1), "Chưa có ảnh")</f>
        <v/>
      </c>
    </row>
    <row r="431" ht="95" customHeight="1">
      <c r="A431" t="inlineStr">
        <is>
          <t>2026-10-21</t>
        </is>
      </c>
      <c r="B431" t="inlineStr">
        <is>
          <t>ALGO_14</t>
        </is>
      </c>
      <c r="C431" t="inlineStr">
        <is>
          <t>🟩 BỘ 14: NẾN CƯỜNG LỰC MARUBOZU ÁP ĐẢO (BULLISH MARUBOZU)</t>
        </is>
      </c>
      <c r="D431" t="inlineStr">
        <is>
          <t>#5</t>
        </is>
      </c>
      <c r="E431" t="inlineStr">
        <is>
          <t>CII</t>
        </is>
      </c>
      <c r="F431" t="inlineStr">
        <is>
          <t>HOSE</t>
        </is>
      </c>
      <c r="G431" t="inlineStr">
        <is>
          <t>Đầu tư công &amp; Xây dựng</t>
        </is>
      </c>
      <c r="H431" t="n">
        <v>13.75</v>
      </c>
      <c r="I431" t="n">
        <v>1703.29</v>
      </c>
      <c r="J431" t="n">
        <v>55.13</v>
      </c>
      <c r="K431" t="n">
        <v>2.64</v>
      </c>
      <c r="L431" t="n">
        <v>15.72</v>
      </c>
      <c r="M431" t="n">
        <v>12.86</v>
      </c>
      <c r="N431" t="n">
        <v>14.05</v>
      </c>
      <c r="O431" t="n">
        <v>1756.56</v>
      </c>
      <c r="P431" t="n">
        <v>2</v>
      </c>
      <c r="Q431" t="n">
        <v>14.3</v>
      </c>
      <c r="R431" t="n">
        <v>13.3</v>
      </c>
      <c r="S431" t="inlineStr"/>
      <c r="T431" t="inlineStr"/>
      <c r="U431" t="inlineStr"/>
      <c r="V431" t="inlineStr"/>
      <c r="W431" t="inlineStr"/>
      <c r="X431" t="inlineStr">
        <is>
          <t>⏳ Chờ hàng về (T+2)</t>
        </is>
      </c>
      <c r="Y431">
        <f>IF(ISNUMBER(S431), ((S431-H431)/H431)-0.004, "")</f>
        <v/>
      </c>
      <c r="Z431">
        <f>IF(ISNUMBER(T431), ((T431-H431)/H431)-0.004, "")</f>
        <v/>
      </c>
      <c r="AA431">
        <f>IF(ISNUMBER(W431), ((W431-H431)/H431)-0.004, IF(P431&gt;0, ((N431-H431)/H431)-0.004, 0))</f>
        <v/>
      </c>
      <c r="AB431">
        <f>IF(AND(ISNUMBER(I431), I431&gt;0, ISNUMBER(O431), O431&gt;0), AA431-((O431-I431)/I431), AA431)</f>
        <v/>
      </c>
      <c r="AC431">
        <f>IF(ISNUMBER(Q431), (Q431-H431)/H431, 0)</f>
        <v/>
      </c>
      <c r="AD431">
        <f>IF(ISNUMBER(R431), (R431-H431)/H431, 0)</f>
        <v/>
      </c>
      <c r="AE431">
        <f>IF(ISNUMBER(Y431), IF(Y431&gt;0, "THẮNG", "THUA"), "CHỜ T+3")</f>
        <v/>
      </c>
      <c r="AF431">
        <f>IF(AND(P431=0, N431=H431, NOT(ISNUMBER(W431))), "ĐANG CHỜ", IF(AA431&gt;0, "THẮNG", "THUA"))</f>
        <v/>
      </c>
      <c r="AG431" t="inlineStr">
        <is>
          <t>https://quickchart.io/chart/render/zf-cc81b5d8-4f5e-468f-952c-4c002809d561</t>
        </is>
      </c>
      <c r="AH431">
        <f>IF(AG431&lt;&gt;"", IMAGE(AG431, 1), "Chưa có ảnh")</f>
        <v/>
      </c>
    </row>
    <row r="432" ht="95" customHeight="1">
      <c r="A432" t="inlineStr">
        <is>
          <t>2026-10-21</t>
        </is>
      </c>
      <c r="B432" t="inlineStr">
        <is>
          <t>ALGO_15</t>
        </is>
      </c>
      <c r="C432" t="inlineStr">
        <is>
          <t>🌊 BỘ 15: ÁP LỰC MUA CHỦ ĐỘNG TRONG PHIÊN (MONEY FLOW SURGE)</t>
        </is>
      </c>
      <c r="D432" t="inlineStr">
        <is>
          <t>#1</t>
        </is>
      </c>
      <c r="E432" t="inlineStr">
        <is>
          <t>NKG</t>
        </is>
      </c>
      <c r="F432" t="inlineStr">
        <is>
          <t>HOSE</t>
        </is>
      </c>
      <c r="G432" t="inlineStr">
        <is>
          <t>Thép &amp; VLXD</t>
        </is>
      </c>
      <c r="H432" t="n">
        <v>11.5</v>
      </c>
      <c r="I432" t="n">
        <v>1703.29</v>
      </c>
      <c r="J432" t="n">
        <v>104.29</v>
      </c>
      <c r="K432" t="n">
        <v>4.09</v>
      </c>
      <c r="L432" t="n">
        <v>12.92</v>
      </c>
      <c r="M432" t="n">
        <v>10.85</v>
      </c>
      <c r="N432" t="n">
        <v>11.8</v>
      </c>
      <c r="O432" t="n">
        <v>1756.56</v>
      </c>
      <c r="P432" t="n">
        <v>2</v>
      </c>
      <c r="Q432" t="n">
        <v>12</v>
      </c>
      <c r="R432" t="n">
        <v>11.15</v>
      </c>
      <c r="S432" t="inlineStr"/>
      <c r="T432" t="inlineStr"/>
      <c r="U432" t="inlineStr"/>
      <c r="V432" t="inlineStr"/>
      <c r="W432" t="inlineStr"/>
      <c r="X432" t="inlineStr">
        <is>
          <t>⏳ Chờ hàng về (T+2)</t>
        </is>
      </c>
      <c r="Y432">
        <f>IF(ISNUMBER(S432), ((S432-H432)/H432)-0.004, "")</f>
        <v/>
      </c>
      <c r="Z432">
        <f>IF(ISNUMBER(T432), ((T432-H432)/H432)-0.004, "")</f>
        <v/>
      </c>
      <c r="AA432">
        <f>IF(ISNUMBER(W432), ((W432-H432)/H432)-0.004, IF(P432&gt;0, ((N432-H432)/H432)-0.004, 0))</f>
        <v/>
      </c>
      <c r="AB432">
        <f>IF(AND(ISNUMBER(I432), I432&gt;0, ISNUMBER(O432), O432&gt;0), AA432-((O432-I432)/I432), AA432)</f>
        <v/>
      </c>
      <c r="AC432">
        <f>IF(ISNUMBER(Q432), (Q432-H432)/H432, 0)</f>
        <v/>
      </c>
      <c r="AD432">
        <f>IF(ISNUMBER(R432), (R432-H432)/H432, 0)</f>
        <v/>
      </c>
      <c r="AE432">
        <f>IF(ISNUMBER(Y432), IF(Y432&gt;0, "THẮNG", "THUA"), "CHỜ T+3")</f>
        <v/>
      </c>
      <c r="AF432">
        <f>IF(AND(P432=0, N432=H432, NOT(ISNUMBER(W432))), "ĐANG CHỜ", IF(AA432&gt;0, "THẮNG", "THUA"))</f>
        <v/>
      </c>
      <c r="AG432" t="inlineStr">
        <is>
          <t>https://quickchart.io/chart/render/zf-d3c04118-28c0-4faf-86bc-ea3cae89e2a9</t>
        </is>
      </c>
      <c r="AH432">
        <f>IF(AG432&lt;&gt;"", IMAGE(AG432, 1), "Chưa có ảnh")</f>
        <v/>
      </c>
    </row>
    <row r="433" ht="95" customHeight="1">
      <c r="A433" t="inlineStr">
        <is>
          <t>2026-10-21</t>
        </is>
      </c>
      <c r="B433" t="inlineStr">
        <is>
          <t>ALGO_15</t>
        </is>
      </c>
      <c r="C433" t="inlineStr">
        <is>
          <t>🌊 BỘ 15: ÁP LỰC MUA CHỦ ĐỘNG TRONG PHIÊN (MONEY FLOW SURGE)</t>
        </is>
      </c>
      <c r="D433" t="inlineStr">
        <is>
          <t>#2</t>
        </is>
      </c>
      <c r="E433" t="inlineStr">
        <is>
          <t>DTD</t>
        </is>
      </c>
      <c r="F433" t="inlineStr">
        <is>
          <t>HNX</t>
        </is>
      </c>
      <c r="G433" t="inlineStr">
        <is>
          <t>BĐS Khu Công Nghiệp</t>
        </is>
      </c>
      <c r="H433" t="n">
        <v>10.8</v>
      </c>
      <c r="I433" t="n">
        <v>1703.29</v>
      </c>
      <c r="J433" t="n">
        <v>97.31</v>
      </c>
      <c r="K433" t="n">
        <v>8.74</v>
      </c>
      <c r="L433" t="n">
        <v>11.67</v>
      </c>
      <c r="M433" t="n">
        <v>10.41</v>
      </c>
      <c r="N433" t="n">
        <v>10.7</v>
      </c>
      <c r="O433" t="n">
        <v>1756.56</v>
      </c>
      <c r="P433" t="n">
        <v>2</v>
      </c>
      <c r="Q433" t="n">
        <v>11</v>
      </c>
      <c r="R433" t="n">
        <v>10.4</v>
      </c>
      <c r="S433" t="inlineStr"/>
      <c r="T433" t="inlineStr"/>
      <c r="U433" t="inlineStr"/>
      <c r="V433" t="inlineStr"/>
      <c r="W433" t="inlineStr"/>
      <c r="X433" t="inlineStr">
        <is>
          <t>⏳ Chờ hàng về (T+2)</t>
        </is>
      </c>
      <c r="Y433">
        <f>IF(ISNUMBER(S433), ((S433-H433)/H433)-0.004, "")</f>
        <v/>
      </c>
      <c r="Z433">
        <f>IF(ISNUMBER(T433), ((T433-H433)/H433)-0.004, "")</f>
        <v/>
      </c>
      <c r="AA433">
        <f>IF(ISNUMBER(W433), ((W433-H433)/H433)-0.004, IF(P433&gt;0, ((N433-H433)/H433)-0.004, 0))</f>
        <v/>
      </c>
      <c r="AB433">
        <f>IF(AND(ISNUMBER(I433), I433&gt;0, ISNUMBER(O433), O433&gt;0), AA433-((O433-I433)/I433), AA433)</f>
        <v/>
      </c>
      <c r="AC433">
        <f>IF(ISNUMBER(Q433), (Q433-H433)/H433, 0)</f>
        <v/>
      </c>
      <c r="AD433">
        <f>IF(ISNUMBER(R433), (R433-H433)/H433, 0)</f>
        <v/>
      </c>
      <c r="AE433">
        <f>IF(ISNUMBER(Y433), IF(Y433&gt;0, "THẮNG", "THUA"), "CHỜ T+3")</f>
        <v/>
      </c>
      <c r="AF433">
        <f>IF(AND(P433=0, N433=H433, NOT(ISNUMBER(W433))), "ĐANG CHỜ", IF(AA433&gt;0, "THẮNG", "THUA"))</f>
        <v/>
      </c>
      <c r="AG433" t="inlineStr">
        <is>
          <t>https://quickchart.io/chart/render/zf-54700044-0a78-4972-8679-af6d983ddc66</t>
        </is>
      </c>
      <c r="AH433">
        <f>IF(AG433&lt;&gt;"", IMAGE(AG433, 1), "Chưa có ảnh")</f>
        <v/>
      </c>
    </row>
    <row r="434" ht="95" customHeight="1">
      <c r="A434" t="inlineStr">
        <is>
          <t>2026-10-21</t>
        </is>
      </c>
      <c r="B434" t="inlineStr">
        <is>
          <t>ALGO_15</t>
        </is>
      </c>
      <c r="C434" t="inlineStr">
        <is>
          <t>🌊 BỘ 15: ÁP LỰC MUA CHỦ ĐỘNG TRONG PHIÊN (MONEY FLOW SURGE)</t>
        </is>
      </c>
      <c r="D434" t="inlineStr">
        <is>
          <t>#3</t>
        </is>
      </c>
      <c r="E434" t="inlineStr">
        <is>
          <t>LCG</t>
        </is>
      </c>
      <c r="F434" t="inlineStr">
        <is>
          <t>HOSE</t>
        </is>
      </c>
      <c r="G434" t="inlineStr">
        <is>
          <t>Đầu tư công &amp; Xây dựng</t>
        </is>
      </c>
      <c r="H434" t="n">
        <v>6.85</v>
      </c>
      <c r="I434" t="n">
        <v>1703.29</v>
      </c>
      <c r="J434" t="n">
        <v>95.13</v>
      </c>
      <c r="K434" t="n">
        <v>7.17</v>
      </c>
      <c r="L434" t="n">
        <v>7.5</v>
      </c>
      <c r="M434" t="n">
        <v>6.55</v>
      </c>
      <c r="N434" t="n">
        <v>6.69</v>
      </c>
      <c r="O434" t="n">
        <v>1756.56</v>
      </c>
      <c r="P434" t="n">
        <v>2</v>
      </c>
      <c r="Q434" t="n">
        <v>6.89</v>
      </c>
      <c r="R434" t="n">
        <v>6.66</v>
      </c>
      <c r="S434" t="inlineStr"/>
      <c r="T434" t="inlineStr"/>
      <c r="U434" t="inlineStr"/>
      <c r="V434" t="inlineStr"/>
      <c r="W434" t="inlineStr"/>
      <c r="X434" t="inlineStr">
        <is>
          <t>⏳ Chờ hàng về (T+2)</t>
        </is>
      </c>
      <c r="Y434">
        <f>IF(ISNUMBER(S434), ((S434-H434)/H434)-0.004, "")</f>
        <v/>
      </c>
      <c r="Z434">
        <f>IF(ISNUMBER(T434), ((T434-H434)/H434)-0.004, "")</f>
        <v/>
      </c>
      <c r="AA434">
        <f>IF(ISNUMBER(W434), ((W434-H434)/H434)-0.004, IF(P434&gt;0, ((N434-H434)/H434)-0.004, 0))</f>
        <v/>
      </c>
      <c r="AB434">
        <f>IF(AND(ISNUMBER(I434), I434&gt;0, ISNUMBER(O434), O434&gt;0), AA434-((O434-I434)/I434), AA434)</f>
        <v/>
      </c>
      <c r="AC434">
        <f>IF(ISNUMBER(Q434), (Q434-H434)/H434, 0)</f>
        <v/>
      </c>
      <c r="AD434">
        <f>IF(ISNUMBER(R434), (R434-H434)/H434, 0)</f>
        <v/>
      </c>
      <c r="AE434">
        <f>IF(ISNUMBER(Y434), IF(Y434&gt;0, "THẮNG", "THUA"), "CHỜ T+3")</f>
        <v/>
      </c>
      <c r="AF434">
        <f>IF(AND(P434=0, N434=H434, NOT(ISNUMBER(W434))), "ĐANG CHỜ", IF(AA434&gt;0, "THẮNG", "THUA"))</f>
        <v/>
      </c>
      <c r="AG434" t="inlineStr">
        <is>
          <t>https://quickchart.io/chart/render/zf-cfc2678f-9eba-4ad8-864d-db2b9aeafaab</t>
        </is>
      </c>
      <c r="AH434">
        <f>IF(AG434&lt;&gt;"", IMAGE(AG434, 1), "Chưa có ảnh")</f>
        <v/>
      </c>
    </row>
    <row r="435" ht="95" customHeight="1">
      <c r="A435" t="inlineStr">
        <is>
          <t>2026-10-21</t>
        </is>
      </c>
      <c r="B435" t="inlineStr">
        <is>
          <t>ALGO_15</t>
        </is>
      </c>
      <c r="C435" t="inlineStr">
        <is>
          <t>🌊 BỘ 15: ÁP LỰC MUA CHỦ ĐỘNG TRONG PHIÊN (MONEY FLOW SURGE)</t>
        </is>
      </c>
      <c r="D435" t="inlineStr">
        <is>
          <t>#4</t>
        </is>
      </c>
      <c r="E435" t="inlineStr">
        <is>
          <t>CII</t>
        </is>
      </c>
      <c r="F435" t="inlineStr">
        <is>
          <t>HOSE</t>
        </is>
      </c>
      <c r="G435" t="inlineStr">
        <is>
          <t>Đầu tư công &amp; Xây dựng</t>
        </is>
      </c>
      <c r="H435" t="n">
        <v>13.75</v>
      </c>
      <c r="I435" t="n">
        <v>1703.29</v>
      </c>
      <c r="J435" t="n">
        <v>80.90000000000001</v>
      </c>
      <c r="K435" t="n">
        <v>2.64</v>
      </c>
      <c r="L435" t="n">
        <v>15.72</v>
      </c>
      <c r="M435" t="n">
        <v>12.86</v>
      </c>
      <c r="N435" t="n">
        <v>14.05</v>
      </c>
      <c r="O435" t="n">
        <v>1756.56</v>
      </c>
      <c r="P435" t="n">
        <v>2</v>
      </c>
      <c r="Q435" t="n">
        <v>14.3</v>
      </c>
      <c r="R435" t="n">
        <v>13.3</v>
      </c>
      <c r="S435" t="inlineStr"/>
      <c r="T435" t="inlineStr"/>
      <c r="U435" t="inlineStr"/>
      <c r="V435" t="inlineStr"/>
      <c r="W435" t="inlineStr"/>
      <c r="X435" t="inlineStr">
        <is>
          <t>⏳ Chờ hàng về (T+2)</t>
        </is>
      </c>
      <c r="Y435">
        <f>IF(ISNUMBER(S435), ((S435-H435)/H435)-0.004, "")</f>
        <v/>
      </c>
      <c r="Z435">
        <f>IF(ISNUMBER(T435), ((T435-H435)/H435)-0.004, "")</f>
        <v/>
      </c>
      <c r="AA435">
        <f>IF(ISNUMBER(W435), ((W435-H435)/H435)-0.004, IF(P435&gt;0, ((N435-H435)/H435)-0.004, 0))</f>
        <v/>
      </c>
      <c r="AB435">
        <f>IF(AND(ISNUMBER(I435), I435&gt;0, ISNUMBER(O435), O435&gt;0), AA435-((O435-I435)/I435), AA435)</f>
        <v/>
      </c>
      <c r="AC435">
        <f>IF(ISNUMBER(Q435), (Q435-H435)/H435, 0)</f>
        <v/>
      </c>
      <c r="AD435">
        <f>IF(ISNUMBER(R435), (R435-H435)/H435, 0)</f>
        <v/>
      </c>
      <c r="AE435">
        <f>IF(ISNUMBER(Y435), IF(Y435&gt;0, "THẮNG", "THUA"), "CHỜ T+3")</f>
        <v/>
      </c>
      <c r="AF435">
        <f>IF(AND(P435=0, N435=H435, NOT(ISNUMBER(W435))), "ĐANG CHỜ", IF(AA435&gt;0, "THẮNG", "THUA"))</f>
        <v/>
      </c>
      <c r="AG435" t="inlineStr">
        <is>
          <t>https://quickchart.io/chart/render/zf-cc81b5d8-4f5e-468f-952c-4c002809d561</t>
        </is>
      </c>
      <c r="AH435">
        <f>IF(AG435&lt;&gt;"", IMAGE(AG435, 1), "Chưa có ảnh")</f>
        <v/>
      </c>
    </row>
    <row r="436" ht="95" customHeight="1">
      <c r="A436" t="inlineStr">
        <is>
          <t>2026-10-21</t>
        </is>
      </c>
      <c r="B436" t="inlineStr">
        <is>
          <t>ALGO_15</t>
        </is>
      </c>
      <c r="C436" t="inlineStr">
        <is>
          <t>🌊 BỘ 15: ÁP LỰC MUA CHỦ ĐỘNG TRONG PHIÊN (MONEY FLOW SURGE)</t>
        </is>
      </c>
      <c r="D436" t="inlineStr">
        <is>
          <t>#5</t>
        </is>
      </c>
      <c r="E436" t="inlineStr">
        <is>
          <t>HSG</t>
        </is>
      </c>
      <c r="F436" t="inlineStr">
        <is>
          <t>HOSE</t>
        </is>
      </c>
      <c r="G436" t="inlineStr">
        <is>
          <t>Thép &amp; VLXD</t>
        </is>
      </c>
      <c r="H436" t="n">
        <v>11.1</v>
      </c>
      <c r="I436" t="n">
        <v>1703.29</v>
      </c>
      <c r="J436" t="n">
        <v>76.25</v>
      </c>
      <c r="K436" t="n">
        <v>2.43</v>
      </c>
      <c r="L436" t="n">
        <v>12.15</v>
      </c>
      <c r="M436" t="n">
        <v>10.62</v>
      </c>
      <c r="N436" t="n">
        <v>10.95</v>
      </c>
      <c r="O436" t="n">
        <v>1756.56</v>
      </c>
      <c r="P436" t="n">
        <v>2</v>
      </c>
      <c r="Q436" t="n">
        <v>11.25</v>
      </c>
      <c r="R436" t="n">
        <v>10.75</v>
      </c>
      <c r="S436" t="inlineStr"/>
      <c r="T436" t="inlineStr"/>
      <c r="U436" t="inlineStr"/>
      <c r="V436" t="inlineStr"/>
      <c r="W436" t="inlineStr"/>
      <c r="X436" t="inlineStr">
        <is>
          <t>⏳ Chờ hàng về (T+2)</t>
        </is>
      </c>
      <c r="Y436">
        <f>IF(ISNUMBER(S436), ((S436-H436)/H436)-0.004, "")</f>
        <v/>
      </c>
      <c r="Z436">
        <f>IF(ISNUMBER(T436), ((T436-H436)/H436)-0.004, "")</f>
        <v/>
      </c>
      <c r="AA436">
        <f>IF(ISNUMBER(W436), ((W436-H436)/H436)-0.004, IF(P436&gt;0, ((N436-H436)/H436)-0.004, 0))</f>
        <v/>
      </c>
      <c r="AB436">
        <f>IF(AND(ISNUMBER(I436), I436&gt;0, ISNUMBER(O436), O436&gt;0), AA436-((O436-I436)/I436), AA436)</f>
        <v/>
      </c>
      <c r="AC436">
        <f>IF(ISNUMBER(Q436), (Q436-H436)/H436, 0)</f>
        <v/>
      </c>
      <c r="AD436">
        <f>IF(ISNUMBER(R436), (R436-H436)/H436, 0)</f>
        <v/>
      </c>
      <c r="AE436">
        <f>IF(ISNUMBER(Y436), IF(Y436&gt;0, "THẮNG", "THUA"), "CHỜ T+3")</f>
        <v/>
      </c>
      <c r="AF436">
        <f>IF(AND(P436=0, N436=H436, NOT(ISNUMBER(W436))), "ĐANG CHỜ", IF(AA436&gt;0, "THẮNG", "THUA"))</f>
        <v/>
      </c>
      <c r="AG436" t="inlineStr">
        <is>
          <t>https://quickchart.io/chart/render/zf-1d104e95-0235-4bcd-be47-08213799ae9f</t>
        </is>
      </c>
      <c r="AH436">
        <f>IF(AG436&lt;&gt;"", IMAGE(AG436, 1), "Chưa có ảnh")</f>
        <v/>
      </c>
    </row>
    <row r="437" ht="95" customHeight="1">
      <c r="A437" t="inlineStr">
        <is>
          <t>2026-10-21</t>
        </is>
      </c>
      <c r="B437" t="inlineStr">
        <is>
          <t>ALGO_16</t>
        </is>
      </c>
      <c r="C437" t="inlineStr">
        <is>
          <t>✨ BỘ 16: GIAO CẮT VÀNG TRUNG HẠN (GOLDEN CROSS SMA20 x SMA50)</t>
        </is>
      </c>
      <c r="D437" t="inlineStr">
        <is>
          <t>#1</t>
        </is>
      </c>
      <c r="E437" t="inlineStr">
        <is>
          <t>VLB</t>
        </is>
      </c>
      <c r="F437" t="inlineStr">
        <is>
          <t>UPCOM</t>
        </is>
      </c>
      <c r="G437" t="inlineStr">
        <is>
          <t>Khai khoáng &amp; VLXD</t>
        </is>
      </c>
      <c r="H437" t="n">
        <v>51</v>
      </c>
      <c r="I437" t="n">
        <v>1703.29</v>
      </c>
      <c r="J437" t="n">
        <v>72.65000000000001</v>
      </c>
      <c r="K437" t="n">
        <v>5.64</v>
      </c>
      <c r="L437" t="n">
        <v>54.64</v>
      </c>
      <c r="M437" t="n">
        <v>49.35</v>
      </c>
      <c r="N437" t="n">
        <v>51.3</v>
      </c>
      <c r="O437" t="n">
        <v>1756.56</v>
      </c>
      <c r="P437" t="n">
        <v>2</v>
      </c>
      <c r="Q437" t="n">
        <v>52.3</v>
      </c>
      <c r="R437" t="n">
        <v>48.8</v>
      </c>
      <c r="S437" t="inlineStr"/>
      <c r="T437" t="inlineStr"/>
      <c r="U437" t="inlineStr"/>
      <c r="V437" t="inlineStr"/>
      <c r="W437" t="inlineStr"/>
      <c r="X437" t="inlineStr">
        <is>
          <t>⏳ Chờ hàng về (T+2)</t>
        </is>
      </c>
      <c r="Y437">
        <f>IF(ISNUMBER(S437), ((S437-H437)/H437)-0.004, "")</f>
        <v/>
      </c>
      <c r="Z437">
        <f>IF(ISNUMBER(T437), ((T437-H437)/H437)-0.004, "")</f>
        <v/>
      </c>
      <c r="AA437">
        <f>IF(ISNUMBER(W437), ((W437-H437)/H437)-0.004, IF(P437&gt;0, ((N437-H437)/H437)-0.004, 0))</f>
        <v/>
      </c>
      <c r="AB437">
        <f>IF(AND(ISNUMBER(I437), I437&gt;0, ISNUMBER(O437), O437&gt;0), AA437-((O437-I437)/I437), AA437)</f>
        <v/>
      </c>
      <c r="AC437">
        <f>IF(ISNUMBER(Q437), (Q437-H437)/H437, 0)</f>
        <v/>
      </c>
      <c r="AD437">
        <f>IF(ISNUMBER(R437), (R437-H437)/H437, 0)</f>
        <v/>
      </c>
      <c r="AE437">
        <f>IF(ISNUMBER(Y437), IF(Y437&gt;0, "THẮNG", "THUA"), "CHỜ T+3")</f>
        <v/>
      </c>
      <c r="AF437">
        <f>IF(AND(P437=0, N437=H437, NOT(ISNUMBER(W437))), "ĐANG CHỜ", IF(AA437&gt;0, "THẮNG", "THUA"))</f>
        <v/>
      </c>
      <c r="AG437" t="inlineStr">
        <is>
          <t>https://quickchart.io/chart/render/zf-edafa4e5-44ac-4080-bbe5-fd09c19bcebc</t>
        </is>
      </c>
      <c r="AH437">
        <f>IF(AG437&lt;&gt;"", IMAGE(AG437, 1), "Chưa có ảnh")</f>
        <v/>
      </c>
    </row>
    <row r="438" ht="95" customHeight="1">
      <c r="A438" t="inlineStr">
        <is>
          <t>2026-10-21</t>
        </is>
      </c>
      <c r="B438" t="inlineStr">
        <is>
          <t>ALGO_16</t>
        </is>
      </c>
      <c r="C438" t="inlineStr">
        <is>
          <t>✨ BỘ 16: GIAO CẮT VÀNG TRUNG HẠN (GOLDEN CROSS SMA20 x SMA50)</t>
        </is>
      </c>
      <c r="D438" t="inlineStr">
        <is>
          <t>#2</t>
        </is>
      </c>
      <c r="E438" t="inlineStr">
        <is>
          <t>MSH</t>
        </is>
      </c>
      <c r="F438" t="inlineStr">
        <is>
          <t>HOSE</t>
        </is>
      </c>
      <c r="G438" t="inlineStr">
        <is>
          <t>Thủy sản &amp; Xuất khẩu</t>
        </is>
      </c>
      <c r="H438" t="n">
        <v>33.5</v>
      </c>
      <c r="I438" t="n">
        <v>1703.29</v>
      </c>
      <c r="J438" t="n">
        <v>60.55</v>
      </c>
      <c r="K438" t="n">
        <v>3.73</v>
      </c>
      <c r="L438" t="n">
        <v>35.89</v>
      </c>
      <c r="M438" t="n">
        <v>32.41</v>
      </c>
      <c r="N438" t="n">
        <v>33.5</v>
      </c>
      <c r="O438" t="n">
        <v>1756.56</v>
      </c>
      <c r="P438" t="n">
        <v>2</v>
      </c>
      <c r="Q438" t="n">
        <v>34</v>
      </c>
      <c r="R438" t="n">
        <v>32.8</v>
      </c>
      <c r="S438" t="inlineStr"/>
      <c r="T438" t="inlineStr"/>
      <c r="U438" t="inlineStr"/>
      <c r="V438" t="inlineStr"/>
      <c r="W438" t="inlineStr"/>
      <c r="X438" t="inlineStr">
        <is>
          <t>⏳ Chờ hàng về (T+2)</t>
        </is>
      </c>
      <c r="Y438">
        <f>IF(ISNUMBER(S438), ((S438-H438)/H438)-0.004, "")</f>
        <v/>
      </c>
      <c r="Z438">
        <f>IF(ISNUMBER(T438), ((T438-H438)/H438)-0.004, "")</f>
        <v/>
      </c>
      <c r="AA438">
        <f>IF(ISNUMBER(W438), ((W438-H438)/H438)-0.004, IF(P438&gt;0, ((N438-H438)/H438)-0.004, 0))</f>
        <v/>
      </c>
      <c r="AB438">
        <f>IF(AND(ISNUMBER(I438), I438&gt;0, ISNUMBER(O438), O438&gt;0), AA438-((O438-I438)/I438), AA438)</f>
        <v/>
      </c>
      <c r="AC438">
        <f>IF(ISNUMBER(Q438), (Q438-H438)/H438, 0)</f>
        <v/>
      </c>
      <c r="AD438">
        <f>IF(ISNUMBER(R438), (R438-H438)/H438, 0)</f>
        <v/>
      </c>
      <c r="AE438">
        <f>IF(ISNUMBER(Y438), IF(Y438&gt;0, "THẮNG", "THUA"), "CHỜ T+3")</f>
        <v/>
      </c>
      <c r="AF438">
        <f>IF(AND(P438=0, N438=H438, NOT(ISNUMBER(W438))), "ĐANG CHỜ", IF(AA438&gt;0, "THẮNG", "THUA"))</f>
        <v/>
      </c>
      <c r="AG438" t="inlineStr">
        <is>
          <t>https://quickchart.io/chart/render/zf-aee0b0fc-515c-44d5-bef9-780fe62f32f0</t>
        </is>
      </c>
      <c r="AH438">
        <f>IF(AG438&lt;&gt;"", IMAGE(AG438, 1), "Chưa có ảnh")</f>
        <v/>
      </c>
    </row>
    <row r="439" ht="95" customHeight="1">
      <c r="A439" t="inlineStr">
        <is>
          <t>2026-10-21</t>
        </is>
      </c>
      <c r="B439" t="inlineStr">
        <is>
          <t>ALGO_16</t>
        </is>
      </c>
      <c r="C439" t="inlineStr">
        <is>
          <t>✨ BỘ 16: GIAO CẮT VÀNG TRUNG HẠN (GOLDEN CROSS SMA20 x SMA50)</t>
        </is>
      </c>
      <c r="D439" t="inlineStr">
        <is>
          <t>#3</t>
        </is>
      </c>
      <c r="E439" t="inlineStr">
        <is>
          <t>CTD</t>
        </is>
      </c>
      <c r="F439" t="inlineStr">
        <is>
          <t>HOSE</t>
        </is>
      </c>
      <c r="G439" t="inlineStr">
        <is>
          <t>Đầu tư công &amp; Xây dựng</t>
        </is>
      </c>
      <c r="H439" t="n">
        <v>66.2</v>
      </c>
      <c r="I439" t="n">
        <v>1703.29</v>
      </c>
      <c r="J439" t="n">
        <v>46.68</v>
      </c>
      <c r="K439" t="n">
        <v>1.32</v>
      </c>
      <c r="L439" t="n">
        <v>72.55</v>
      </c>
      <c r="M439" t="n">
        <v>63.31</v>
      </c>
      <c r="N439" t="n">
        <v>66</v>
      </c>
      <c r="O439" t="n">
        <v>1756.56</v>
      </c>
      <c r="P439" t="n">
        <v>2</v>
      </c>
      <c r="Q439" t="n">
        <v>67.8</v>
      </c>
      <c r="R439" t="n">
        <v>65.09999999999999</v>
      </c>
      <c r="S439" t="inlineStr"/>
      <c r="T439" t="inlineStr"/>
      <c r="U439" t="inlineStr"/>
      <c r="V439" t="inlineStr"/>
      <c r="W439" t="inlineStr"/>
      <c r="X439" t="inlineStr">
        <is>
          <t>⏳ Chờ hàng về (T+2)</t>
        </is>
      </c>
      <c r="Y439">
        <f>IF(ISNUMBER(S439), ((S439-H439)/H439)-0.004, "")</f>
        <v/>
      </c>
      <c r="Z439">
        <f>IF(ISNUMBER(T439), ((T439-H439)/H439)-0.004, "")</f>
        <v/>
      </c>
      <c r="AA439">
        <f>IF(ISNUMBER(W439), ((W439-H439)/H439)-0.004, IF(P439&gt;0, ((N439-H439)/H439)-0.004, 0))</f>
        <v/>
      </c>
      <c r="AB439">
        <f>IF(AND(ISNUMBER(I439), I439&gt;0, ISNUMBER(O439), O439&gt;0), AA439-((O439-I439)/I439), AA439)</f>
        <v/>
      </c>
      <c r="AC439">
        <f>IF(ISNUMBER(Q439), (Q439-H439)/H439, 0)</f>
        <v/>
      </c>
      <c r="AD439">
        <f>IF(ISNUMBER(R439), (R439-H439)/H439, 0)</f>
        <v/>
      </c>
      <c r="AE439">
        <f>IF(ISNUMBER(Y439), IF(Y439&gt;0, "THẮNG", "THUA"), "CHỜ T+3")</f>
        <v/>
      </c>
      <c r="AF439">
        <f>IF(AND(P439=0, N439=H439, NOT(ISNUMBER(W439))), "ĐANG CHỜ", IF(AA439&gt;0, "THẮNG", "THUA"))</f>
        <v/>
      </c>
      <c r="AG439" t="inlineStr">
        <is>
          <t>https://quickchart.io/chart/render/zf-a40a5bd9-5732-4e39-a09e-9b47e98b4899</t>
        </is>
      </c>
      <c r="AH439">
        <f>IF(AG439&lt;&gt;"", IMAGE(AG439, 1), "Chưa có ảnh")</f>
        <v/>
      </c>
    </row>
    <row r="440" ht="95" customHeight="1">
      <c r="A440" t="inlineStr">
        <is>
          <t>2026-10-21</t>
        </is>
      </c>
      <c r="B440" t="inlineStr">
        <is>
          <t>ALGO_16</t>
        </is>
      </c>
      <c r="C440" t="inlineStr">
        <is>
          <t>✨ BỘ 16: GIAO CẮT VÀNG TRUNG HẠN (GOLDEN CROSS SMA20 x SMA50)</t>
        </is>
      </c>
      <c r="D440" t="inlineStr">
        <is>
          <t>#4</t>
        </is>
      </c>
      <c r="E440" t="inlineStr">
        <is>
          <t>DPR</t>
        </is>
      </c>
      <c r="F440" t="inlineStr">
        <is>
          <t>HOSE</t>
        </is>
      </c>
      <c r="G440" t="inlineStr">
        <is>
          <t>BĐS Khu Công Nghiệp</t>
        </is>
      </c>
      <c r="H440" t="n">
        <v>38.15</v>
      </c>
      <c r="I440" t="n">
        <v>1703.29</v>
      </c>
      <c r="J440" t="n">
        <v>37.08</v>
      </c>
      <c r="K440" t="n">
        <v>2.2</v>
      </c>
      <c r="L440" t="n">
        <v>41.09</v>
      </c>
      <c r="M440" t="n">
        <v>36.81</v>
      </c>
      <c r="N440" t="n">
        <v>38.25</v>
      </c>
      <c r="O440" t="n">
        <v>1756.56</v>
      </c>
      <c r="P440" t="n">
        <v>2</v>
      </c>
      <c r="Q440" t="n">
        <v>38.6</v>
      </c>
      <c r="R440" t="n">
        <v>37.7</v>
      </c>
      <c r="S440" t="inlineStr"/>
      <c r="T440" t="inlineStr"/>
      <c r="U440" t="inlineStr"/>
      <c r="V440" t="inlineStr"/>
      <c r="W440" t="inlineStr"/>
      <c r="X440" t="inlineStr">
        <is>
          <t>⏳ Chờ hàng về (T+2)</t>
        </is>
      </c>
      <c r="Y440">
        <f>IF(ISNUMBER(S440), ((S440-H440)/H440)-0.004, "")</f>
        <v/>
      </c>
      <c r="Z440">
        <f>IF(ISNUMBER(T440), ((T440-H440)/H440)-0.004, "")</f>
        <v/>
      </c>
      <c r="AA440">
        <f>IF(ISNUMBER(W440), ((W440-H440)/H440)-0.004, IF(P440&gt;0, ((N440-H440)/H440)-0.004, 0))</f>
        <v/>
      </c>
      <c r="AB440">
        <f>IF(AND(ISNUMBER(I440), I440&gt;0, ISNUMBER(O440), O440&gt;0), AA440-((O440-I440)/I440), AA440)</f>
        <v/>
      </c>
      <c r="AC440">
        <f>IF(ISNUMBER(Q440), (Q440-H440)/H440, 0)</f>
        <v/>
      </c>
      <c r="AD440">
        <f>IF(ISNUMBER(R440), (R440-H440)/H440, 0)</f>
        <v/>
      </c>
      <c r="AE440">
        <f>IF(ISNUMBER(Y440), IF(Y440&gt;0, "THẮNG", "THUA"), "CHỜ T+3")</f>
        <v/>
      </c>
      <c r="AF440">
        <f>IF(AND(P440=0, N440=H440, NOT(ISNUMBER(W440))), "ĐANG CHỜ", IF(AA440&gt;0, "THẮNG", "THUA"))</f>
        <v/>
      </c>
      <c r="AG440" t="inlineStr">
        <is>
          <t>https://quickchart.io/chart/render/zf-9991af71-4641-44f0-80cf-a8c0b61a9d3e</t>
        </is>
      </c>
      <c r="AH440">
        <f>IF(AG440&lt;&gt;"", IMAGE(AG440, 1), "Chưa có ảnh")</f>
        <v/>
      </c>
    </row>
    <row r="441" ht="95" customHeight="1">
      <c r="A441" t="inlineStr">
        <is>
          <t>2026-10-21</t>
        </is>
      </c>
      <c r="B441" t="inlineStr">
        <is>
          <t>ALGO_16</t>
        </is>
      </c>
      <c r="C441" t="inlineStr">
        <is>
          <t>✨ BỘ 16: GIAO CẮT VÀNG TRUNG HẠN (GOLDEN CROSS SMA20 x SMA50)</t>
        </is>
      </c>
      <c r="D441" t="inlineStr">
        <is>
          <t>#5</t>
        </is>
      </c>
      <c r="E441" t="inlineStr">
        <is>
          <t>MSN</t>
        </is>
      </c>
      <c r="F441" t="inlineStr">
        <is>
          <t>HOSE</t>
        </is>
      </c>
      <c r="G441" t="inlineStr">
        <is>
          <t>Thực phẩm &amp; Tiêu dùng</t>
        </is>
      </c>
      <c r="H441" t="n">
        <v>74.8</v>
      </c>
      <c r="I441" t="n">
        <v>1703.29</v>
      </c>
      <c r="J441" t="n">
        <v>32.75</v>
      </c>
      <c r="K441" t="n">
        <v>1.57</v>
      </c>
      <c r="L441" t="n">
        <v>81.52</v>
      </c>
      <c r="M441" t="n">
        <v>71.73999999999999</v>
      </c>
      <c r="N441" t="n">
        <v>74.5</v>
      </c>
      <c r="O441" t="n">
        <v>1756.56</v>
      </c>
      <c r="P441" t="n">
        <v>2</v>
      </c>
      <c r="Q441" t="n">
        <v>75</v>
      </c>
      <c r="R441" t="n">
        <v>73.40000000000001</v>
      </c>
      <c r="S441" t="inlineStr"/>
      <c r="T441" t="inlineStr"/>
      <c r="U441" t="inlineStr"/>
      <c r="V441" t="inlineStr"/>
      <c r="W441" t="inlineStr"/>
      <c r="X441" t="inlineStr">
        <is>
          <t>⏳ Chờ hàng về (T+2)</t>
        </is>
      </c>
      <c r="Y441">
        <f>IF(ISNUMBER(S441), ((S441-H441)/H441)-0.004, "")</f>
        <v/>
      </c>
      <c r="Z441">
        <f>IF(ISNUMBER(T441), ((T441-H441)/H441)-0.004, "")</f>
        <v/>
      </c>
      <c r="AA441">
        <f>IF(ISNUMBER(W441), ((W441-H441)/H441)-0.004, IF(P441&gt;0, ((N441-H441)/H441)-0.004, 0))</f>
        <v/>
      </c>
      <c r="AB441">
        <f>IF(AND(ISNUMBER(I441), I441&gt;0, ISNUMBER(O441), O441&gt;0), AA441-((O441-I441)/I441), AA441)</f>
        <v/>
      </c>
      <c r="AC441">
        <f>IF(ISNUMBER(Q441), (Q441-H441)/H441, 0)</f>
        <v/>
      </c>
      <c r="AD441">
        <f>IF(ISNUMBER(R441), (R441-H441)/H441, 0)</f>
        <v/>
      </c>
      <c r="AE441">
        <f>IF(ISNUMBER(Y441), IF(Y441&gt;0, "THẮNG", "THUA"), "CHỜ T+3")</f>
        <v/>
      </c>
      <c r="AF441">
        <f>IF(AND(P441=0, N441=H441, NOT(ISNUMBER(W441))), "ĐANG CHỜ", IF(AA441&gt;0, "THẮNG", "THUA"))</f>
        <v/>
      </c>
      <c r="AG441" t="inlineStr">
        <is>
          <t>https://quickchart.io/chart/render/zf-431bbcac-56ce-4e1e-9a7c-41dfc7155fe9</t>
        </is>
      </c>
      <c r="AH441">
        <f>IF(AG441&lt;&gt;"", IMAGE(AG441, 1), "Chưa có ảnh")</f>
        <v/>
      </c>
    </row>
    <row r="442" ht="95" customHeight="1">
      <c r="A442" t="inlineStr">
        <is>
          <t>2026-10-21</t>
        </is>
      </c>
      <c r="B442" t="inlineStr">
        <is>
          <t>ALGO_17</t>
        </is>
      </c>
      <c r="C442" t="inlineStr">
        <is>
          <t>🌈 BỘ 17: DẢI RUY-BĂNG EMA ĐỒNG THUẬN TĂNG (EMA RIBBON TREND)</t>
        </is>
      </c>
      <c r="D442" t="inlineStr">
        <is>
          <t>#1</t>
        </is>
      </c>
      <c r="E442" t="inlineStr">
        <is>
          <t>DXP</t>
        </is>
      </c>
      <c r="F442" t="inlineStr">
        <is>
          <t>HNX</t>
        </is>
      </c>
      <c r="G442" t="inlineStr">
        <is>
          <t>Cảng biển &amp; Vận tải</t>
        </is>
      </c>
      <c r="H442" t="n">
        <v>15.7</v>
      </c>
      <c r="I442" t="n">
        <v>1703.29</v>
      </c>
      <c r="J442" t="n">
        <v>85.02</v>
      </c>
      <c r="K442" t="n">
        <v>0.58</v>
      </c>
      <c r="L442" t="n">
        <v>17.91</v>
      </c>
      <c r="M442" t="n">
        <v>14.7</v>
      </c>
      <c r="N442" t="n">
        <v>15.2</v>
      </c>
      <c r="O442" t="n">
        <v>1756.56</v>
      </c>
      <c r="P442" t="n">
        <v>2</v>
      </c>
      <c r="Q442" t="n">
        <v>15.8</v>
      </c>
      <c r="R442" t="n">
        <v>14.6</v>
      </c>
      <c r="S442" t="inlineStr"/>
      <c r="T442" t="inlineStr"/>
      <c r="U442" t="inlineStr"/>
      <c r="V442" t="inlineStr"/>
      <c r="W442" t="inlineStr"/>
      <c r="X442" t="inlineStr">
        <is>
          <t>⏳ Chờ hàng về (T+2)</t>
        </is>
      </c>
      <c r="Y442">
        <f>IF(ISNUMBER(S442), ((S442-H442)/H442)-0.004, "")</f>
        <v/>
      </c>
      <c r="Z442">
        <f>IF(ISNUMBER(T442), ((T442-H442)/H442)-0.004, "")</f>
        <v/>
      </c>
      <c r="AA442">
        <f>IF(ISNUMBER(W442), ((W442-H442)/H442)-0.004, IF(P442&gt;0, ((N442-H442)/H442)-0.004, 0))</f>
        <v/>
      </c>
      <c r="AB442">
        <f>IF(AND(ISNUMBER(I442), I442&gt;0, ISNUMBER(O442), O442&gt;0), AA442-((O442-I442)/I442), AA442)</f>
        <v/>
      </c>
      <c r="AC442">
        <f>IF(ISNUMBER(Q442), (Q442-H442)/H442, 0)</f>
        <v/>
      </c>
      <c r="AD442">
        <f>IF(ISNUMBER(R442), (R442-H442)/H442, 0)</f>
        <v/>
      </c>
      <c r="AE442">
        <f>IF(ISNUMBER(Y442), IF(Y442&gt;0, "THẮNG", "THUA"), "CHỜ T+3")</f>
        <v/>
      </c>
      <c r="AF442">
        <f>IF(AND(P442=0, N442=H442, NOT(ISNUMBER(W442))), "ĐANG CHỜ", IF(AA442&gt;0, "THẮNG", "THUA"))</f>
        <v/>
      </c>
      <c r="AG442" t="inlineStr">
        <is>
          <t>https://quickchart.io/chart/render/zf-6340056a-aadd-4985-bdf9-5a5526b81754</t>
        </is>
      </c>
      <c r="AH442">
        <f>IF(AG442&lt;&gt;"", IMAGE(AG442, 1), "Chưa có ảnh")</f>
        <v/>
      </c>
    </row>
    <row r="443" ht="95" customHeight="1">
      <c r="A443" t="inlineStr">
        <is>
          <t>2026-10-21</t>
        </is>
      </c>
      <c r="B443" t="inlineStr">
        <is>
          <t>ALGO_17</t>
        </is>
      </c>
      <c r="C443" t="inlineStr">
        <is>
          <t>🌈 BỘ 17: DẢI RUY-BĂNG EMA ĐỒNG THUẬN TĂNG (EMA RIBBON TREND)</t>
        </is>
      </c>
      <c r="D443" t="inlineStr">
        <is>
          <t>#2</t>
        </is>
      </c>
      <c r="E443" t="inlineStr">
        <is>
          <t>MSB</t>
        </is>
      </c>
      <c r="F443" t="inlineStr">
        <is>
          <t>HOSE</t>
        </is>
      </c>
      <c r="G443" t="inlineStr">
        <is>
          <t>Ngân hàng</t>
        </is>
      </c>
      <c r="H443" t="n">
        <v>15.1</v>
      </c>
      <c r="I443" t="n">
        <v>1703.29</v>
      </c>
      <c r="J443" t="n">
        <v>84.19</v>
      </c>
      <c r="K443" t="n">
        <v>0.39</v>
      </c>
      <c r="L443" t="n">
        <v>16.44</v>
      </c>
      <c r="M443" t="n">
        <v>14.49</v>
      </c>
      <c r="N443" t="n">
        <v>15.45</v>
      </c>
      <c r="O443" t="n">
        <v>1756.56</v>
      </c>
      <c r="P443" t="n">
        <v>2</v>
      </c>
      <c r="Q443" t="n">
        <v>15.6</v>
      </c>
      <c r="R443" t="n">
        <v>14.95</v>
      </c>
      <c r="S443" t="inlineStr"/>
      <c r="T443" t="inlineStr"/>
      <c r="U443" t="inlineStr"/>
      <c r="V443" t="inlineStr"/>
      <c r="W443" t="inlineStr"/>
      <c r="X443" t="inlineStr">
        <is>
          <t>⏳ Chờ hàng về (T+2)</t>
        </is>
      </c>
      <c r="Y443">
        <f>IF(ISNUMBER(S443), ((S443-H443)/H443)-0.004, "")</f>
        <v/>
      </c>
      <c r="Z443">
        <f>IF(ISNUMBER(T443), ((T443-H443)/H443)-0.004, "")</f>
        <v/>
      </c>
      <c r="AA443">
        <f>IF(ISNUMBER(W443), ((W443-H443)/H443)-0.004, IF(P443&gt;0, ((N443-H443)/H443)-0.004, 0))</f>
        <v/>
      </c>
      <c r="AB443">
        <f>IF(AND(ISNUMBER(I443), I443&gt;0, ISNUMBER(O443), O443&gt;0), AA443-((O443-I443)/I443), AA443)</f>
        <v/>
      </c>
      <c r="AC443">
        <f>IF(ISNUMBER(Q443), (Q443-H443)/H443, 0)</f>
        <v/>
      </c>
      <c r="AD443">
        <f>IF(ISNUMBER(R443), (R443-H443)/H443, 0)</f>
        <v/>
      </c>
      <c r="AE443">
        <f>IF(ISNUMBER(Y443), IF(Y443&gt;0, "THẮNG", "THUA"), "CHỜ T+3")</f>
        <v/>
      </c>
      <c r="AF443">
        <f>IF(AND(P443=0, N443=H443, NOT(ISNUMBER(W443))), "ĐANG CHỜ", IF(AA443&gt;0, "THẮNG", "THUA"))</f>
        <v/>
      </c>
      <c r="AG443" t="inlineStr">
        <is>
          <t>https://quickchart.io/chart/render/zf-2ede9606-6cb4-4d97-bee5-2dcc6c79fd6c</t>
        </is>
      </c>
      <c r="AH443">
        <f>IF(AG443&lt;&gt;"", IMAGE(AG443, 1), "Chưa có ảnh")</f>
        <v/>
      </c>
    </row>
    <row r="444" ht="95" customHeight="1">
      <c r="A444" t="inlineStr">
        <is>
          <t>2026-10-21</t>
        </is>
      </c>
      <c r="B444" t="inlineStr">
        <is>
          <t>ALGO_17</t>
        </is>
      </c>
      <c r="C444" t="inlineStr">
        <is>
          <t>🌈 BỘ 17: DẢI RUY-BĂNG EMA ĐỒNG THUẬN TĂNG (EMA RIBBON TREND)</t>
        </is>
      </c>
      <c r="D444" t="inlineStr">
        <is>
          <t>#3</t>
        </is>
      </c>
      <c r="E444" t="inlineStr">
        <is>
          <t>VLB</t>
        </is>
      </c>
      <c r="F444" t="inlineStr">
        <is>
          <t>UPCOM</t>
        </is>
      </c>
      <c r="G444" t="inlineStr">
        <is>
          <t>Khai khoáng &amp; VLXD</t>
        </is>
      </c>
      <c r="H444" t="n">
        <v>51</v>
      </c>
      <c r="I444" t="n">
        <v>1703.29</v>
      </c>
      <c r="J444" t="n">
        <v>64.13</v>
      </c>
      <c r="K444" t="n">
        <v>5.64</v>
      </c>
      <c r="L444" t="n">
        <v>54.64</v>
      </c>
      <c r="M444" t="n">
        <v>49.35</v>
      </c>
      <c r="N444" t="n">
        <v>51.3</v>
      </c>
      <c r="O444" t="n">
        <v>1756.56</v>
      </c>
      <c r="P444" t="n">
        <v>2</v>
      </c>
      <c r="Q444" t="n">
        <v>52.3</v>
      </c>
      <c r="R444" t="n">
        <v>48.8</v>
      </c>
      <c r="S444" t="inlineStr"/>
      <c r="T444" t="inlineStr"/>
      <c r="U444" t="inlineStr"/>
      <c r="V444" t="inlineStr"/>
      <c r="W444" t="inlineStr"/>
      <c r="X444" t="inlineStr">
        <is>
          <t>⏳ Chờ hàng về (T+2)</t>
        </is>
      </c>
      <c r="Y444">
        <f>IF(ISNUMBER(S444), ((S444-H444)/H444)-0.004, "")</f>
        <v/>
      </c>
      <c r="Z444">
        <f>IF(ISNUMBER(T444), ((T444-H444)/H444)-0.004, "")</f>
        <v/>
      </c>
      <c r="AA444">
        <f>IF(ISNUMBER(W444), ((W444-H444)/H444)-0.004, IF(P444&gt;0, ((N444-H444)/H444)-0.004, 0))</f>
        <v/>
      </c>
      <c r="AB444">
        <f>IF(AND(ISNUMBER(I444), I444&gt;0, ISNUMBER(O444), O444&gt;0), AA444-((O444-I444)/I444), AA444)</f>
        <v/>
      </c>
      <c r="AC444">
        <f>IF(ISNUMBER(Q444), (Q444-H444)/H444, 0)</f>
        <v/>
      </c>
      <c r="AD444">
        <f>IF(ISNUMBER(R444), (R444-H444)/H444, 0)</f>
        <v/>
      </c>
      <c r="AE444">
        <f>IF(ISNUMBER(Y444), IF(Y444&gt;0, "THẮNG", "THUA"), "CHỜ T+3")</f>
        <v/>
      </c>
      <c r="AF444">
        <f>IF(AND(P444=0, N444=H444, NOT(ISNUMBER(W444))), "ĐANG CHỜ", IF(AA444&gt;0, "THẮNG", "THUA"))</f>
        <v/>
      </c>
      <c r="AG444" t="inlineStr">
        <is>
          <t>https://quickchart.io/chart/render/zf-edafa4e5-44ac-4080-bbe5-fd09c19bcebc</t>
        </is>
      </c>
      <c r="AH444">
        <f>IF(AG444&lt;&gt;"", IMAGE(AG444, 1), "Chưa có ảnh")</f>
        <v/>
      </c>
    </row>
    <row r="445" ht="95" customHeight="1">
      <c r="A445" t="inlineStr">
        <is>
          <t>2026-10-21</t>
        </is>
      </c>
      <c r="B445" t="inlineStr">
        <is>
          <t>ALGO_17</t>
        </is>
      </c>
      <c r="C445" t="inlineStr">
        <is>
          <t>🌈 BỘ 17: DẢI RUY-BĂNG EMA ĐỒNG THUẬN TĂNG (EMA RIBBON TREND)</t>
        </is>
      </c>
      <c r="D445" t="inlineStr">
        <is>
          <t>#4</t>
        </is>
      </c>
      <c r="E445" t="inlineStr">
        <is>
          <t>ASP</t>
        </is>
      </c>
      <c r="F445" t="inlineStr">
        <is>
          <t>HOSE</t>
        </is>
      </c>
      <c r="G445" t="inlineStr">
        <is>
          <t>Dầu khí &amp; Năng lượng</t>
        </is>
      </c>
      <c r="H445" t="n">
        <v>16.25</v>
      </c>
      <c r="I445" t="n">
        <v>1703.29</v>
      </c>
      <c r="J445" t="n">
        <v>57.65</v>
      </c>
      <c r="K445" t="n">
        <v>9.24</v>
      </c>
      <c r="L445" t="n">
        <v>18.57</v>
      </c>
      <c r="M445" t="n">
        <v>15.19</v>
      </c>
      <c r="N445" t="n">
        <v>16.7</v>
      </c>
      <c r="O445" t="n">
        <v>1756.56</v>
      </c>
      <c r="P445" t="n">
        <v>2</v>
      </c>
      <c r="Q445" t="n">
        <v>16.7</v>
      </c>
      <c r="R445" t="n">
        <v>15.8</v>
      </c>
      <c r="S445" t="inlineStr"/>
      <c r="T445" t="inlineStr"/>
      <c r="U445" t="inlineStr"/>
      <c r="V445" t="inlineStr"/>
      <c r="W445" t="inlineStr"/>
      <c r="X445" t="inlineStr">
        <is>
          <t>⏳ Chờ hàng về (T+2)</t>
        </is>
      </c>
      <c r="Y445">
        <f>IF(ISNUMBER(S445), ((S445-H445)/H445)-0.004, "")</f>
        <v/>
      </c>
      <c r="Z445">
        <f>IF(ISNUMBER(T445), ((T445-H445)/H445)-0.004, "")</f>
        <v/>
      </c>
      <c r="AA445">
        <f>IF(ISNUMBER(W445), ((W445-H445)/H445)-0.004, IF(P445&gt;0, ((N445-H445)/H445)-0.004, 0))</f>
        <v/>
      </c>
      <c r="AB445">
        <f>IF(AND(ISNUMBER(I445), I445&gt;0, ISNUMBER(O445), O445&gt;0), AA445-((O445-I445)/I445), AA445)</f>
        <v/>
      </c>
      <c r="AC445">
        <f>IF(ISNUMBER(Q445), (Q445-H445)/H445, 0)</f>
        <v/>
      </c>
      <c r="AD445">
        <f>IF(ISNUMBER(R445), (R445-H445)/H445, 0)</f>
        <v/>
      </c>
      <c r="AE445">
        <f>IF(ISNUMBER(Y445), IF(Y445&gt;0, "THẮNG", "THUA"), "CHỜ T+3")</f>
        <v/>
      </c>
      <c r="AF445">
        <f>IF(AND(P445=0, N445=H445, NOT(ISNUMBER(W445))), "ĐANG CHỜ", IF(AA445&gt;0, "THẮNG", "THUA"))</f>
        <v/>
      </c>
      <c r="AG445" t="inlineStr">
        <is>
          <t>https://quickchart.io/chart/render/zf-16498c5e-7607-42bd-a1cf-2124c511381d</t>
        </is>
      </c>
      <c r="AH445">
        <f>IF(AG445&lt;&gt;"", IMAGE(AG445, 1), "Chưa có ảnh")</f>
        <v/>
      </c>
    </row>
    <row r="446" ht="95" customHeight="1">
      <c r="A446" t="inlineStr">
        <is>
          <t>2026-10-21</t>
        </is>
      </c>
      <c r="B446" t="inlineStr">
        <is>
          <t>ALGO_17</t>
        </is>
      </c>
      <c r="C446" t="inlineStr">
        <is>
          <t>🌈 BỘ 17: DẢI RUY-BĂNG EMA ĐỒNG THUẬN TĂNG (EMA RIBBON TREND)</t>
        </is>
      </c>
      <c r="D446" t="inlineStr">
        <is>
          <t>#5</t>
        </is>
      </c>
      <c r="E446" t="inlineStr">
        <is>
          <t>HTN</t>
        </is>
      </c>
      <c r="F446" t="inlineStr">
        <is>
          <t>HOSE</t>
        </is>
      </c>
      <c r="G446" t="inlineStr">
        <is>
          <t>Đầu tư công &amp; Xây dựng</t>
        </is>
      </c>
      <c r="H446" t="n">
        <v>7.35</v>
      </c>
      <c r="I446" t="n">
        <v>1703.29</v>
      </c>
      <c r="J446" t="n">
        <v>55.62</v>
      </c>
      <c r="K446" t="n">
        <v>1.74</v>
      </c>
      <c r="L446" t="n">
        <v>8.289999999999999</v>
      </c>
      <c r="M446" t="n">
        <v>6.92</v>
      </c>
      <c r="N446" t="n">
        <v>7.76</v>
      </c>
      <c r="O446" t="n">
        <v>1756.56</v>
      </c>
      <c r="P446" t="n">
        <v>2</v>
      </c>
      <c r="Q446" t="n">
        <v>7.76</v>
      </c>
      <c r="R446" t="n">
        <v>7.21</v>
      </c>
      <c r="S446" t="inlineStr"/>
      <c r="T446" t="inlineStr"/>
      <c r="U446" t="inlineStr"/>
      <c r="V446" t="inlineStr"/>
      <c r="W446" t="inlineStr"/>
      <c r="X446" t="inlineStr">
        <is>
          <t>⏳ Chờ hàng về (T+2)</t>
        </is>
      </c>
      <c r="Y446">
        <f>IF(ISNUMBER(S446), ((S446-H446)/H446)-0.004, "")</f>
        <v/>
      </c>
      <c r="Z446">
        <f>IF(ISNUMBER(T446), ((T446-H446)/H446)-0.004, "")</f>
        <v/>
      </c>
      <c r="AA446">
        <f>IF(ISNUMBER(W446), ((W446-H446)/H446)-0.004, IF(P446&gt;0, ((N446-H446)/H446)-0.004, 0))</f>
        <v/>
      </c>
      <c r="AB446">
        <f>IF(AND(ISNUMBER(I446), I446&gt;0, ISNUMBER(O446), O446&gt;0), AA446-((O446-I446)/I446), AA446)</f>
        <v/>
      </c>
      <c r="AC446">
        <f>IF(ISNUMBER(Q446), (Q446-H446)/H446, 0)</f>
        <v/>
      </c>
      <c r="AD446">
        <f>IF(ISNUMBER(R446), (R446-H446)/H446, 0)</f>
        <v/>
      </c>
      <c r="AE446">
        <f>IF(ISNUMBER(Y446), IF(Y446&gt;0, "THẮNG", "THUA"), "CHỜ T+3")</f>
        <v/>
      </c>
      <c r="AF446">
        <f>IF(AND(P446=0, N446=H446, NOT(ISNUMBER(W446))), "ĐANG CHỜ", IF(AA446&gt;0, "THẮNG", "THUA"))</f>
        <v/>
      </c>
      <c r="AG446" t="inlineStr">
        <is>
          <t>https://quickchart.io/chart/render/zf-fc02021a-a870-4b60-8235-e5476f80261c</t>
        </is>
      </c>
      <c r="AH446">
        <f>IF(AG446&lt;&gt;"", IMAGE(AG446, 1), "Chưa có ảnh")</f>
        <v/>
      </c>
    </row>
    <row r="447" ht="95" customHeight="1">
      <c r="A447" t="inlineStr">
        <is>
          <t>2026-10-21</t>
        </is>
      </c>
      <c r="B447" t="inlineStr">
        <is>
          <t>ALGO_18</t>
        </is>
      </c>
      <c r="C447" t="inlineStr">
        <is>
          <t>🔁 BỘ 18: ĐẢO CHIỀU ĐỘNG LƯỢNG STOCHASTIC (STOCHASTIC CROSS)</t>
        </is>
      </c>
      <c r="D447" t="inlineStr">
        <is>
          <t>#1</t>
        </is>
      </c>
      <c r="E447" t="inlineStr">
        <is>
          <t>GEE</t>
        </is>
      </c>
      <c r="F447" t="inlineStr">
        <is>
          <t>HOSE</t>
        </is>
      </c>
      <c r="G447" t="inlineStr">
        <is>
          <t>Công nghệ &amp; Viễn thông</t>
        </is>
      </c>
      <c r="H447" t="n">
        <v>69.09999999999999</v>
      </c>
      <c r="I447" t="n">
        <v>1703.29</v>
      </c>
      <c r="J447" t="n">
        <v>72.29000000000001</v>
      </c>
      <c r="K447" t="n">
        <v>3.69</v>
      </c>
      <c r="L447" t="n">
        <v>78.98</v>
      </c>
      <c r="M447" t="n">
        <v>64.61</v>
      </c>
      <c r="N447" t="n">
        <v>71.40000000000001</v>
      </c>
      <c r="O447" t="n">
        <v>1756.56</v>
      </c>
      <c r="P447" t="n">
        <v>2</v>
      </c>
      <c r="Q447" t="n">
        <v>75</v>
      </c>
      <c r="R447" t="n">
        <v>67</v>
      </c>
      <c r="S447" t="inlineStr"/>
      <c r="T447" t="inlineStr"/>
      <c r="U447" t="inlineStr"/>
      <c r="V447" t="inlineStr"/>
      <c r="W447" t="inlineStr"/>
      <c r="X447" t="inlineStr">
        <is>
          <t>⏳ Chờ hàng về (T+2)</t>
        </is>
      </c>
      <c r="Y447">
        <f>IF(ISNUMBER(S447), ((S447-H447)/H447)-0.004, "")</f>
        <v/>
      </c>
      <c r="Z447">
        <f>IF(ISNUMBER(T447), ((T447-H447)/H447)-0.004, "")</f>
        <v/>
      </c>
      <c r="AA447">
        <f>IF(ISNUMBER(W447), ((W447-H447)/H447)-0.004, IF(P447&gt;0, ((N447-H447)/H447)-0.004, 0))</f>
        <v/>
      </c>
      <c r="AB447">
        <f>IF(AND(ISNUMBER(I447), I447&gt;0, ISNUMBER(O447), O447&gt;0), AA447-((O447-I447)/I447), AA447)</f>
        <v/>
      </c>
      <c r="AC447">
        <f>IF(ISNUMBER(Q447), (Q447-H447)/H447, 0)</f>
        <v/>
      </c>
      <c r="AD447">
        <f>IF(ISNUMBER(R447), (R447-H447)/H447, 0)</f>
        <v/>
      </c>
      <c r="AE447">
        <f>IF(ISNUMBER(Y447), IF(Y447&gt;0, "THẮNG", "THUA"), "CHỜ T+3")</f>
        <v/>
      </c>
      <c r="AF447">
        <f>IF(AND(P447=0, N447=H447, NOT(ISNUMBER(W447))), "ĐANG CHỜ", IF(AA447&gt;0, "THẮNG", "THUA"))</f>
        <v/>
      </c>
      <c r="AG447" t="inlineStr">
        <is>
          <t>https://quickchart.io/chart/render/zf-33d9217b-7406-45f4-8108-aa0a9b95c76b</t>
        </is>
      </c>
      <c r="AH447">
        <f>IF(AG447&lt;&gt;"", IMAGE(AG447, 1), "Chưa có ảnh")</f>
        <v/>
      </c>
    </row>
    <row r="448" ht="95" customHeight="1">
      <c r="A448" t="inlineStr">
        <is>
          <t>2026-10-21</t>
        </is>
      </c>
      <c r="B448" t="inlineStr">
        <is>
          <t>ALGO_18</t>
        </is>
      </c>
      <c r="C448" t="inlineStr">
        <is>
          <t>🔁 BỘ 18: ĐẢO CHIỀU ĐỘNG LƯỢNG STOCHASTIC (STOCHASTIC CROSS)</t>
        </is>
      </c>
      <c r="D448" t="inlineStr">
        <is>
          <t>#2</t>
        </is>
      </c>
      <c r="E448" t="inlineStr">
        <is>
          <t>VOS</t>
        </is>
      </c>
      <c r="F448" t="inlineStr">
        <is>
          <t>HOSE</t>
        </is>
      </c>
      <c r="G448" t="inlineStr">
        <is>
          <t>Cảng biển &amp; Vận tải</t>
        </is>
      </c>
      <c r="H448" t="n">
        <v>12.15</v>
      </c>
      <c r="I448" t="n">
        <v>1703.29</v>
      </c>
      <c r="J448" t="n">
        <v>63.32</v>
      </c>
      <c r="K448" t="n">
        <v>1.45</v>
      </c>
      <c r="L448" t="n">
        <v>13.89</v>
      </c>
      <c r="M448" t="n">
        <v>11.36</v>
      </c>
      <c r="N448" t="n">
        <v>12</v>
      </c>
      <c r="O448" t="n">
        <v>1756.56</v>
      </c>
      <c r="P448" t="n">
        <v>2</v>
      </c>
      <c r="Q448" t="n">
        <v>12.3</v>
      </c>
      <c r="R448" t="n">
        <v>11.65</v>
      </c>
      <c r="S448" t="inlineStr"/>
      <c r="T448" t="inlineStr"/>
      <c r="U448" t="inlineStr"/>
      <c r="V448" t="inlineStr"/>
      <c r="W448" t="inlineStr"/>
      <c r="X448" t="inlineStr">
        <is>
          <t>⏳ Chờ hàng về (T+2)</t>
        </is>
      </c>
      <c r="Y448">
        <f>IF(ISNUMBER(S448), ((S448-H448)/H448)-0.004, "")</f>
        <v/>
      </c>
      <c r="Z448">
        <f>IF(ISNUMBER(T448), ((T448-H448)/H448)-0.004, "")</f>
        <v/>
      </c>
      <c r="AA448">
        <f>IF(ISNUMBER(W448), ((W448-H448)/H448)-0.004, IF(P448&gt;0, ((N448-H448)/H448)-0.004, 0))</f>
        <v/>
      </c>
      <c r="AB448">
        <f>IF(AND(ISNUMBER(I448), I448&gt;0, ISNUMBER(O448), O448&gt;0), AA448-((O448-I448)/I448), AA448)</f>
        <v/>
      </c>
      <c r="AC448">
        <f>IF(ISNUMBER(Q448), (Q448-H448)/H448, 0)</f>
        <v/>
      </c>
      <c r="AD448">
        <f>IF(ISNUMBER(R448), (R448-H448)/H448, 0)</f>
        <v/>
      </c>
      <c r="AE448">
        <f>IF(ISNUMBER(Y448), IF(Y448&gt;0, "THẮNG", "THUA"), "CHỜ T+3")</f>
        <v/>
      </c>
      <c r="AF448">
        <f>IF(AND(P448=0, N448=H448, NOT(ISNUMBER(W448))), "ĐANG CHỜ", IF(AA448&gt;0, "THẮNG", "THUA"))</f>
        <v/>
      </c>
      <c r="AG448" t="inlineStr">
        <is>
          <t>https://quickchart.io/chart/render/zf-10605a52-651b-4c2b-83e9-e0fa86fe9cba</t>
        </is>
      </c>
      <c r="AH448">
        <f>IF(AG448&lt;&gt;"", IMAGE(AG448, 1), "Chưa có ảnh")</f>
        <v/>
      </c>
    </row>
    <row r="449" ht="95" customHeight="1">
      <c r="A449" t="inlineStr">
        <is>
          <t>2026-10-21</t>
        </is>
      </c>
      <c r="B449" t="inlineStr">
        <is>
          <t>ALGO_18</t>
        </is>
      </c>
      <c r="C449" t="inlineStr">
        <is>
          <t>🔁 BỘ 18: ĐẢO CHIỀU ĐỘNG LƯỢNG STOCHASTIC (STOCHASTIC CROSS)</t>
        </is>
      </c>
      <c r="D449" t="inlineStr">
        <is>
          <t>#3</t>
        </is>
      </c>
      <c r="E449" t="inlineStr">
        <is>
          <t>HAH</t>
        </is>
      </c>
      <c r="F449" t="inlineStr">
        <is>
          <t>HOSE</t>
        </is>
      </c>
      <c r="G449" t="inlineStr">
        <is>
          <t>Cảng biển &amp; Vận tải</t>
        </is>
      </c>
      <c r="H449" t="n">
        <v>50.3</v>
      </c>
      <c r="I449" t="n">
        <v>1703.29</v>
      </c>
      <c r="J449" t="n">
        <v>40.82</v>
      </c>
      <c r="K449" t="n">
        <v>0.82</v>
      </c>
      <c r="L449" t="n">
        <v>55.53</v>
      </c>
      <c r="M449" t="n">
        <v>47.92</v>
      </c>
      <c r="N449" t="n">
        <v>51.3</v>
      </c>
      <c r="O449" t="n">
        <v>1756.56</v>
      </c>
      <c r="P449" t="n">
        <v>2</v>
      </c>
      <c r="Q449" t="n">
        <v>51.3</v>
      </c>
      <c r="R449" t="n">
        <v>49.3</v>
      </c>
      <c r="S449" t="inlineStr"/>
      <c r="T449" t="inlineStr"/>
      <c r="U449" t="inlineStr"/>
      <c r="V449" t="inlineStr"/>
      <c r="W449" t="inlineStr"/>
      <c r="X449" t="inlineStr">
        <is>
          <t>⏳ Chờ hàng về (T+2)</t>
        </is>
      </c>
      <c r="Y449">
        <f>IF(ISNUMBER(S449), ((S449-H449)/H449)-0.004, "")</f>
        <v/>
      </c>
      <c r="Z449">
        <f>IF(ISNUMBER(T449), ((T449-H449)/H449)-0.004, "")</f>
        <v/>
      </c>
      <c r="AA449">
        <f>IF(ISNUMBER(W449), ((W449-H449)/H449)-0.004, IF(P449&gt;0, ((N449-H449)/H449)-0.004, 0))</f>
        <v/>
      </c>
      <c r="AB449">
        <f>IF(AND(ISNUMBER(I449), I449&gt;0, ISNUMBER(O449), O449&gt;0), AA449-((O449-I449)/I449), AA449)</f>
        <v/>
      </c>
      <c r="AC449">
        <f>IF(ISNUMBER(Q449), (Q449-H449)/H449, 0)</f>
        <v/>
      </c>
      <c r="AD449">
        <f>IF(ISNUMBER(R449), (R449-H449)/H449, 0)</f>
        <v/>
      </c>
      <c r="AE449">
        <f>IF(ISNUMBER(Y449), IF(Y449&gt;0, "THẮNG", "THUA"), "CHỜ T+3")</f>
        <v/>
      </c>
      <c r="AF449">
        <f>IF(AND(P449=0, N449=H449, NOT(ISNUMBER(W449))), "ĐANG CHỜ", IF(AA449&gt;0, "THẮNG", "THUA"))</f>
        <v/>
      </c>
      <c r="AG449" t="inlineStr">
        <is>
          <t>https://quickchart.io/chart/render/zf-82f720e2-3ea4-48c0-948a-c3d660f7cdc6</t>
        </is>
      </c>
      <c r="AH449">
        <f>IF(AG449&lt;&gt;"", IMAGE(AG449, 1), "Chưa có ảnh")</f>
        <v/>
      </c>
    </row>
    <row r="450" ht="95" customHeight="1">
      <c r="A450" t="inlineStr">
        <is>
          <t>2026-10-21</t>
        </is>
      </c>
      <c r="B450" t="inlineStr">
        <is>
          <t>ALGO_18</t>
        </is>
      </c>
      <c r="C450" t="inlineStr">
        <is>
          <t>🔁 BỘ 18: ĐẢO CHIỀU ĐỘNG LƯỢNG STOCHASTIC (STOCHASTIC CROSS)</t>
        </is>
      </c>
      <c r="D450" t="inlineStr">
        <is>
          <t>#4</t>
        </is>
      </c>
      <c r="E450" t="inlineStr">
        <is>
          <t>HTN</t>
        </is>
      </c>
      <c r="F450" t="inlineStr">
        <is>
          <t>HOSE</t>
        </is>
      </c>
      <c r="G450" t="inlineStr">
        <is>
          <t>Đầu tư công &amp; Xây dựng</t>
        </is>
      </c>
      <c r="H450" t="n">
        <v>7.35</v>
      </c>
      <c r="I450" t="n">
        <v>1703.29</v>
      </c>
      <c r="J450" t="n">
        <v>39.73</v>
      </c>
      <c r="K450" t="n">
        <v>1.74</v>
      </c>
      <c r="L450" t="n">
        <v>8.289999999999999</v>
      </c>
      <c r="M450" t="n">
        <v>6.92</v>
      </c>
      <c r="N450" t="n">
        <v>7.76</v>
      </c>
      <c r="O450" t="n">
        <v>1756.56</v>
      </c>
      <c r="P450" t="n">
        <v>2</v>
      </c>
      <c r="Q450" t="n">
        <v>7.76</v>
      </c>
      <c r="R450" t="n">
        <v>7.21</v>
      </c>
      <c r="S450" t="inlineStr"/>
      <c r="T450" t="inlineStr"/>
      <c r="U450" t="inlineStr"/>
      <c r="V450" t="inlineStr"/>
      <c r="W450" t="inlineStr"/>
      <c r="X450" t="inlineStr">
        <is>
          <t>⏳ Chờ hàng về (T+2)</t>
        </is>
      </c>
      <c r="Y450">
        <f>IF(ISNUMBER(S450), ((S450-H450)/H450)-0.004, "")</f>
        <v/>
      </c>
      <c r="Z450">
        <f>IF(ISNUMBER(T450), ((T450-H450)/H450)-0.004, "")</f>
        <v/>
      </c>
      <c r="AA450">
        <f>IF(ISNUMBER(W450), ((W450-H450)/H450)-0.004, IF(P450&gt;0, ((N450-H450)/H450)-0.004, 0))</f>
        <v/>
      </c>
      <c r="AB450">
        <f>IF(AND(ISNUMBER(I450), I450&gt;0, ISNUMBER(O450), O450&gt;0), AA450-((O450-I450)/I450), AA450)</f>
        <v/>
      </c>
      <c r="AC450">
        <f>IF(ISNUMBER(Q450), (Q450-H450)/H450, 0)</f>
        <v/>
      </c>
      <c r="AD450">
        <f>IF(ISNUMBER(R450), (R450-H450)/H450, 0)</f>
        <v/>
      </c>
      <c r="AE450">
        <f>IF(ISNUMBER(Y450), IF(Y450&gt;0, "THẮNG", "THUA"), "CHỜ T+3")</f>
        <v/>
      </c>
      <c r="AF450">
        <f>IF(AND(P450=0, N450=H450, NOT(ISNUMBER(W450))), "ĐANG CHỜ", IF(AA450&gt;0, "THẮNG", "THUA"))</f>
        <v/>
      </c>
      <c r="AG450" t="inlineStr">
        <is>
          <t>https://quickchart.io/chart/render/zf-fc02021a-a870-4b60-8235-e5476f80261c</t>
        </is>
      </c>
      <c r="AH450">
        <f>IF(AG450&lt;&gt;"", IMAGE(AG450, 1), "Chưa có ảnh")</f>
        <v/>
      </c>
    </row>
    <row r="451" ht="95" customHeight="1">
      <c r="A451" t="inlineStr">
        <is>
          <t>2026-10-21</t>
        </is>
      </c>
      <c r="B451" t="inlineStr">
        <is>
          <t>ALGO_18</t>
        </is>
      </c>
      <c r="C451" t="inlineStr">
        <is>
          <t>🔁 BỘ 18: ĐẢO CHIỀU ĐỘNG LƯỢNG STOCHASTIC (STOCHASTIC CROSS)</t>
        </is>
      </c>
      <c r="D451" t="inlineStr">
        <is>
          <t>#5</t>
        </is>
      </c>
      <c r="E451" t="inlineStr">
        <is>
          <t>VTO</t>
        </is>
      </c>
      <c r="F451" t="inlineStr">
        <is>
          <t>HOSE</t>
        </is>
      </c>
      <c r="G451" t="inlineStr">
        <is>
          <t>Cảng biển &amp; Vận tải</t>
        </is>
      </c>
      <c r="H451" t="n">
        <v>11.4</v>
      </c>
      <c r="I451" t="n">
        <v>1703.29</v>
      </c>
      <c r="J451" t="n">
        <v>37.07</v>
      </c>
      <c r="K451" t="n">
        <v>0.78</v>
      </c>
      <c r="L451" t="n">
        <v>12.59</v>
      </c>
      <c r="M451" t="n">
        <v>10.86</v>
      </c>
      <c r="N451" t="n">
        <v>10.9</v>
      </c>
      <c r="O451" t="n">
        <v>1756.56</v>
      </c>
      <c r="P451" t="n">
        <v>2</v>
      </c>
      <c r="Q451" t="n">
        <v>11.5</v>
      </c>
      <c r="R451" t="n">
        <v>10.8</v>
      </c>
      <c r="S451" t="inlineStr"/>
      <c r="T451" t="inlineStr"/>
      <c r="U451" t="inlineStr"/>
      <c r="V451" t="inlineStr"/>
      <c r="W451" t="inlineStr"/>
      <c r="X451" t="inlineStr">
        <is>
          <t>⏳ Chờ hàng về (T+2)</t>
        </is>
      </c>
      <c r="Y451">
        <f>IF(ISNUMBER(S451), ((S451-H451)/H451)-0.004, "")</f>
        <v/>
      </c>
      <c r="Z451">
        <f>IF(ISNUMBER(T451), ((T451-H451)/H451)-0.004, "")</f>
        <v/>
      </c>
      <c r="AA451">
        <f>IF(ISNUMBER(W451), ((W451-H451)/H451)-0.004, IF(P451&gt;0, ((N451-H451)/H451)-0.004, 0))</f>
        <v/>
      </c>
      <c r="AB451">
        <f>IF(AND(ISNUMBER(I451), I451&gt;0, ISNUMBER(O451), O451&gt;0), AA451-((O451-I451)/I451), AA451)</f>
        <v/>
      </c>
      <c r="AC451">
        <f>IF(ISNUMBER(Q451), (Q451-H451)/H451, 0)</f>
        <v/>
      </c>
      <c r="AD451">
        <f>IF(ISNUMBER(R451), (R451-H451)/H451, 0)</f>
        <v/>
      </c>
      <c r="AE451">
        <f>IF(ISNUMBER(Y451), IF(Y451&gt;0, "THẮNG", "THUA"), "CHỜ T+3")</f>
        <v/>
      </c>
      <c r="AF451">
        <f>IF(AND(P451=0, N451=H451, NOT(ISNUMBER(W451))), "ĐANG CHỜ", IF(AA451&gt;0, "THẮNG", "THUA"))</f>
        <v/>
      </c>
      <c r="AG451" t="inlineStr">
        <is>
          <t>https://quickchart.io/chart/render/zf-d56153f2-40b3-4a15-892f-715755db73fe</t>
        </is>
      </c>
      <c r="AH451">
        <f>IF(AG451&lt;&gt;"", IMAGE(AG451, 1), "Chưa có ảnh")</f>
        <v/>
      </c>
    </row>
    <row r="452" ht="95" customHeight="1">
      <c r="A452" t="inlineStr">
        <is>
          <t>2026-10-21</t>
        </is>
      </c>
      <c r="B452" t="inlineStr">
        <is>
          <t>ALGO_19</t>
        </is>
      </c>
      <c r="C452" t="inlineStr">
        <is>
          <t>⚡ BỘ 19: BỨT PHÁ XUNG LỰC ĐỘNG LƯỢNG CCI &gt; 100 (CCI THRUST)</t>
        </is>
      </c>
      <c r="D452" t="inlineStr">
        <is>
          <t>#1</t>
        </is>
      </c>
      <c r="E452" t="inlineStr">
        <is>
          <t>LCG</t>
        </is>
      </c>
      <c r="F452" t="inlineStr">
        <is>
          <t>HOSE</t>
        </is>
      </c>
      <c r="G452" t="inlineStr">
        <is>
          <t>Đầu tư công &amp; Xây dựng</t>
        </is>
      </c>
      <c r="H452" t="n">
        <v>6.85</v>
      </c>
      <c r="I452" t="n">
        <v>1703.29</v>
      </c>
      <c r="J452" t="n">
        <v>112.26</v>
      </c>
      <c r="K452" t="n">
        <v>7.17</v>
      </c>
      <c r="L452" t="n">
        <v>7.5</v>
      </c>
      <c r="M452" t="n">
        <v>6.55</v>
      </c>
      <c r="N452" t="n">
        <v>6.69</v>
      </c>
      <c r="O452" t="n">
        <v>1756.56</v>
      </c>
      <c r="P452" t="n">
        <v>2</v>
      </c>
      <c r="Q452" t="n">
        <v>6.89</v>
      </c>
      <c r="R452" t="n">
        <v>6.66</v>
      </c>
      <c r="S452" t="inlineStr"/>
      <c r="T452" t="inlineStr"/>
      <c r="U452" t="inlineStr"/>
      <c r="V452" t="inlineStr"/>
      <c r="W452" t="inlineStr"/>
      <c r="X452" t="inlineStr">
        <is>
          <t>⏳ Chờ hàng về (T+2)</t>
        </is>
      </c>
      <c r="Y452">
        <f>IF(ISNUMBER(S452), ((S452-H452)/H452)-0.004, "")</f>
        <v/>
      </c>
      <c r="Z452">
        <f>IF(ISNUMBER(T452), ((T452-H452)/H452)-0.004, "")</f>
        <v/>
      </c>
      <c r="AA452">
        <f>IF(ISNUMBER(W452), ((W452-H452)/H452)-0.004, IF(P452&gt;0, ((N452-H452)/H452)-0.004, 0))</f>
        <v/>
      </c>
      <c r="AB452">
        <f>IF(AND(ISNUMBER(I452), I452&gt;0, ISNUMBER(O452), O452&gt;0), AA452-((O452-I452)/I452), AA452)</f>
        <v/>
      </c>
      <c r="AC452">
        <f>IF(ISNUMBER(Q452), (Q452-H452)/H452, 0)</f>
        <v/>
      </c>
      <c r="AD452">
        <f>IF(ISNUMBER(R452), (R452-H452)/H452, 0)</f>
        <v/>
      </c>
      <c r="AE452">
        <f>IF(ISNUMBER(Y452), IF(Y452&gt;0, "THẮNG", "THUA"), "CHỜ T+3")</f>
        <v/>
      </c>
      <c r="AF452">
        <f>IF(AND(P452=0, N452=H452, NOT(ISNUMBER(W452))), "ĐANG CHỜ", IF(AA452&gt;0, "THẮNG", "THUA"))</f>
        <v/>
      </c>
      <c r="AG452" t="inlineStr">
        <is>
          <t>https://quickchart.io/chart/render/zf-cfc2678f-9eba-4ad8-864d-db2b9aeafaab</t>
        </is>
      </c>
      <c r="AH452">
        <f>IF(AG452&lt;&gt;"", IMAGE(AG452, 1), "Chưa có ảnh")</f>
        <v/>
      </c>
    </row>
    <row r="453" ht="95" customHeight="1">
      <c r="A453" t="inlineStr">
        <is>
          <t>2026-10-21</t>
        </is>
      </c>
      <c r="B453" t="inlineStr">
        <is>
          <t>ALGO_19</t>
        </is>
      </c>
      <c r="C453" t="inlineStr">
        <is>
          <t>⚡ BỘ 19: BỨT PHÁ XUNG LỰC ĐỘNG LƯỢNG CCI &gt; 100 (CCI THRUST)</t>
        </is>
      </c>
      <c r="D453" t="inlineStr">
        <is>
          <t>#2</t>
        </is>
      </c>
      <c r="E453" t="inlineStr">
        <is>
          <t>NKG</t>
        </is>
      </c>
      <c r="F453" t="inlineStr">
        <is>
          <t>HOSE</t>
        </is>
      </c>
      <c r="G453" t="inlineStr">
        <is>
          <t>Thép &amp; VLXD</t>
        </is>
      </c>
      <c r="H453" t="n">
        <v>11.5</v>
      </c>
      <c r="I453" t="n">
        <v>1703.29</v>
      </c>
      <c r="J453" t="n">
        <v>104.1</v>
      </c>
      <c r="K453" t="n">
        <v>4.09</v>
      </c>
      <c r="L453" t="n">
        <v>12.92</v>
      </c>
      <c r="M453" t="n">
        <v>10.85</v>
      </c>
      <c r="N453" t="n">
        <v>11.8</v>
      </c>
      <c r="O453" t="n">
        <v>1756.56</v>
      </c>
      <c r="P453" t="n">
        <v>2</v>
      </c>
      <c r="Q453" t="n">
        <v>12</v>
      </c>
      <c r="R453" t="n">
        <v>11.15</v>
      </c>
      <c r="S453" t="inlineStr"/>
      <c r="T453" t="inlineStr"/>
      <c r="U453" t="inlineStr"/>
      <c r="V453" t="inlineStr"/>
      <c r="W453" t="inlineStr"/>
      <c r="X453" t="inlineStr">
        <is>
          <t>⏳ Chờ hàng về (T+2)</t>
        </is>
      </c>
      <c r="Y453">
        <f>IF(ISNUMBER(S453), ((S453-H453)/H453)-0.004, "")</f>
        <v/>
      </c>
      <c r="Z453">
        <f>IF(ISNUMBER(T453), ((T453-H453)/H453)-0.004, "")</f>
        <v/>
      </c>
      <c r="AA453">
        <f>IF(ISNUMBER(W453), ((W453-H453)/H453)-0.004, IF(P453&gt;0, ((N453-H453)/H453)-0.004, 0))</f>
        <v/>
      </c>
      <c r="AB453">
        <f>IF(AND(ISNUMBER(I453), I453&gt;0, ISNUMBER(O453), O453&gt;0), AA453-((O453-I453)/I453), AA453)</f>
        <v/>
      </c>
      <c r="AC453">
        <f>IF(ISNUMBER(Q453), (Q453-H453)/H453, 0)</f>
        <v/>
      </c>
      <c r="AD453">
        <f>IF(ISNUMBER(R453), (R453-H453)/H453, 0)</f>
        <v/>
      </c>
      <c r="AE453">
        <f>IF(ISNUMBER(Y453), IF(Y453&gt;0, "THẮNG", "THUA"), "CHỜ T+3")</f>
        <v/>
      </c>
      <c r="AF453">
        <f>IF(AND(P453=0, N453=H453, NOT(ISNUMBER(W453))), "ĐANG CHỜ", IF(AA453&gt;0, "THẮNG", "THUA"))</f>
        <v/>
      </c>
      <c r="AG453" t="inlineStr">
        <is>
          <t>https://quickchart.io/chart/render/zf-d3c04118-28c0-4faf-86bc-ea3cae89e2a9</t>
        </is>
      </c>
      <c r="AH453">
        <f>IF(AG453&lt;&gt;"", IMAGE(AG453, 1), "Chưa có ảnh")</f>
        <v/>
      </c>
    </row>
    <row r="454" ht="95" customHeight="1">
      <c r="A454" t="inlineStr">
        <is>
          <t>2026-10-21</t>
        </is>
      </c>
      <c r="B454" t="inlineStr">
        <is>
          <t>ALGO_19</t>
        </is>
      </c>
      <c r="C454" t="inlineStr">
        <is>
          <t>⚡ BỘ 19: BỨT PHÁ XUNG LỰC ĐỘNG LƯỢNG CCI &gt; 100 (CCI THRUST)</t>
        </is>
      </c>
      <c r="D454" t="inlineStr">
        <is>
          <t>#3</t>
        </is>
      </c>
      <c r="E454" t="inlineStr">
        <is>
          <t>ASP</t>
        </is>
      </c>
      <c r="F454" t="inlineStr">
        <is>
          <t>HOSE</t>
        </is>
      </c>
      <c r="G454" t="inlineStr">
        <is>
          <t>Dầu khí &amp; Năng lượng</t>
        </is>
      </c>
      <c r="H454" t="n">
        <v>16.25</v>
      </c>
      <c r="I454" t="n">
        <v>1703.29</v>
      </c>
      <c r="J454" t="n">
        <v>88.17</v>
      </c>
      <c r="K454" t="n">
        <v>9.24</v>
      </c>
      <c r="L454" t="n">
        <v>18.57</v>
      </c>
      <c r="M454" t="n">
        <v>15.19</v>
      </c>
      <c r="N454" t="n">
        <v>16.7</v>
      </c>
      <c r="O454" t="n">
        <v>1756.56</v>
      </c>
      <c r="P454" t="n">
        <v>2</v>
      </c>
      <c r="Q454" t="n">
        <v>16.7</v>
      </c>
      <c r="R454" t="n">
        <v>15.8</v>
      </c>
      <c r="S454" t="inlineStr"/>
      <c r="T454" t="inlineStr"/>
      <c r="U454" t="inlineStr"/>
      <c r="V454" t="inlineStr"/>
      <c r="W454" t="inlineStr"/>
      <c r="X454" t="inlineStr">
        <is>
          <t>⏳ Chờ hàng về (T+2)</t>
        </is>
      </c>
      <c r="Y454">
        <f>IF(ISNUMBER(S454), ((S454-H454)/H454)-0.004, "")</f>
        <v/>
      </c>
      <c r="Z454">
        <f>IF(ISNUMBER(T454), ((T454-H454)/H454)-0.004, "")</f>
        <v/>
      </c>
      <c r="AA454">
        <f>IF(ISNUMBER(W454), ((W454-H454)/H454)-0.004, IF(P454&gt;0, ((N454-H454)/H454)-0.004, 0))</f>
        <v/>
      </c>
      <c r="AB454">
        <f>IF(AND(ISNUMBER(I454), I454&gt;0, ISNUMBER(O454), O454&gt;0), AA454-((O454-I454)/I454), AA454)</f>
        <v/>
      </c>
      <c r="AC454">
        <f>IF(ISNUMBER(Q454), (Q454-H454)/H454, 0)</f>
        <v/>
      </c>
      <c r="AD454">
        <f>IF(ISNUMBER(R454), (R454-H454)/H454, 0)</f>
        <v/>
      </c>
      <c r="AE454">
        <f>IF(ISNUMBER(Y454), IF(Y454&gt;0, "THẮNG", "THUA"), "CHỜ T+3")</f>
        <v/>
      </c>
      <c r="AF454">
        <f>IF(AND(P454=0, N454=H454, NOT(ISNUMBER(W454))), "ĐANG CHỜ", IF(AA454&gt;0, "THẮNG", "THUA"))</f>
        <v/>
      </c>
      <c r="AG454" t="inlineStr">
        <is>
          <t>https://quickchart.io/chart/render/zf-16498c5e-7607-42bd-a1cf-2124c511381d</t>
        </is>
      </c>
      <c r="AH454">
        <f>IF(AG454&lt;&gt;"", IMAGE(AG454, 1), "Chưa có ảnh")</f>
        <v/>
      </c>
    </row>
    <row r="455" ht="95" customHeight="1">
      <c r="A455" t="inlineStr">
        <is>
          <t>2026-10-21</t>
        </is>
      </c>
      <c r="B455" t="inlineStr">
        <is>
          <t>ALGO_19</t>
        </is>
      </c>
      <c r="C455" t="inlineStr">
        <is>
          <t>⚡ BỘ 19: BỨT PHÁ XUNG LỰC ĐỘNG LƯỢNG CCI &gt; 100 (CCI THRUST)</t>
        </is>
      </c>
      <c r="D455" t="inlineStr">
        <is>
          <t>#4</t>
        </is>
      </c>
      <c r="E455" t="inlineStr">
        <is>
          <t>CII</t>
        </is>
      </c>
      <c r="F455" t="inlineStr">
        <is>
          <t>HOSE</t>
        </is>
      </c>
      <c r="G455" t="inlineStr">
        <is>
          <t>Đầu tư công &amp; Xây dựng</t>
        </is>
      </c>
      <c r="H455" t="n">
        <v>13.75</v>
      </c>
      <c r="I455" t="n">
        <v>1703.29</v>
      </c>
      <c r="J455" t="n">
        <v>88</v>
      </c>
      <c r="K455" t="n">
        <v>2.64</v>
      </c>
      <c r="L455" t="n">
        <v>15.72</v>
      </c>
      <c r="M455" t="n">
        <v>12.86</v>
      </c>
      <c r="N455" t="n">
        <v>14.05</v>
      </c>
      <c r="O455" t="n">
        <v>1756.56</v>
      </c>
      <c r="P455" t="n">
        <v>2</v>
      </c>
      <c r="Q455" t="n">
        <v>14.3</v>
      </c>
      <c r="R455" t="n">
        <v>13.3</v>
      </c>
      <c r="S455" t="inlineStr"/>
      <c r="T455" t="inlineStr"/>
      <c r="U455" t="inlineStr"/>
      <c r="V455" t="inlineStr"/>
      <c r="W455" t="inlineStr"/>
      <c r="X455" t="inlineStr">
        <is>
          <t>⏳ Chờ hàng về (T+2)</t>
        </is>
      </c>
      <c r="Y455">
        <f>IF(ISNUMBER(S455), ((S455-H455)/H455)-0.004, "")</f>
        <v/>
      </c>
      <c r="Z455">
        <f>IF(ISNUMBER(T455), ((T455-H455)/H455)-0.004, "")</f>
        <v/>
      </c>
      <c r="AA455">
        <f>IF(ISNUMBER(W455), ((W455-H455)/H455)-0.004, IF(P455&gt;0, ((N455-H455)/H455)-0.004, 0))</f>
        <v/>
      </c>
      <c r="AB455">
        <f>IF(AND(ISNUMBER(I455), I455&gt;0, ISNUMBER(O455), O455&gt;0), AA455-((O455-I455)/I455), AA455)</f>
        <v/>
      </c>
      <c r="AC455">
        <f>IF(ISNUMBER(Q455), (Q455-H455)/H455, 0)</f>
        <v/>
      </c>
      <c r="AD455">
        <f>IF(ISNUMBER(R455), (R455-H455)/H455, 0)</f>
        <v/>
      </c>
      <c r="AE455">
        <f>IF(ISNUMBER(Y455), IF(Y455&gt;0, "THẮNG", "THUA"), "CHỜ T+3")</f>
        <v/>
      </c>
      <c r="AF455">
        <f>IF(AND(P455=0, N455=H455, NOT(ISNUMBER(W455))), "ĐANG CHỜ", IF(AA455&gt;0, "THẮNG", "THUA"))</f>
        <v/>
      </c>
      <c r="AG455" t="inlineStr">
        <is>
          <t>https://quickchart.io/chart/render/zf-cc81b5d8-4f5e-468f-952c-4c002809d561</t>
        </is>
      </c>
      <c r="AH455">
        <f>IF(AG455&lt;&gt;"", IMAGE(AG455, 1), "Chưa có ảnh")</f>
        <v/>
      </c>
    </row>
    <row r="456" ht="95" customHeight="1">
      <c r="A456" t="inlineStr">
        <is>
          <t>2026-10-21</t>
        </is>
      </c>
      <c r="B456" t="inlineStr">
        <is>
          <t>ALGO_19</t>
        </is>
      </c>
      <c r="C456" t="inlineStr">
        <is>
          <t>⚡ BỘ 19: BỨT PHÁ XUNG LỰC ĐỘNG LƯỢNG CCI &gt; 100 (CCI THRUST)</t>
        </is>
      </c>
      <c r="D456" t="inlineStr">
        <is>
          <t>#5</t>
        </is>
      </c>
      <c r="E456" t="inlineStr">
        <is>
          <t>MSH</t>
        </is>
      </c>
      <c r="F456" t="inlineStr">
        <is>
          <t>HOSE</t>
        </is>
      </c>
      <c r="G456" t="inlineStr">
        <is>
          <t>Thủy sản &amp; Xuất khẩu</t>
        </is>
      </c>
      <c r="H456" t="n">
        <v>33.5</v>
      </c>
      <c r="I456" t="n">
        <v>1703.29</v>
      </c>
      <c r="J456" t="n">
        <v>80.59</v>
      </c>
      <c r="K456" t="n">
        <v>3.73</v>
      </c>
      <c r="L456" t="n">
        <v>35.89</v>
      </c>
      <c r="M456" t="n">
        <v>32.41</v>
      </c>
      <c r="N456" t="n">
        <v>33.5</v>
      </c>
      <c r="O456" t="n">
        <v>1756.56</v>
      </c>
      <c r="P456" t="n">
        <v>2</v>
      </c>
      <c r="Q456" t="n">
        <v>34</v>
      </c>
      <c r="R456" t="n">
        <v>32.8</v>
      </c>
      <c r="S456" t="inlineStr"/>
      <c r="T456" t="inlineStr"/>
      <c r="U456" t="inlineStr"/>
      <c r="V456" t="inlineStr"/>
      <c r="W456" t="inlineStr"/>
      <c r="X456" t="inlineStr">
        <is>
          <t>⏳ Chờ hàng về (T+2)</t>
        </is>
      </c>
      <c r="Y456">
        <f>IF(ISNUMBER(S456), ((S456-H456)/H456)-0.004, "")</f>
        <v/>
      </c>
      <c r="Z456">
        <f>IF(ISNUMBER(T456), ((T456-H456)/H456)-0.004, "")</f>
        <v/>
      </c>
      <c r="AA456">
        <f>IF(ISNUMBER(W456), ((W456-H456)/H456)-0.004, IF(P456&gt;0, ((N456-H456)/H456)-0.004, 0))</f>
        <v/>
      </c>
      <c r="AB456">
        <f>IF(AND(ISNUMBER(I456), I456&gt;0, ISNUMBER(O456), O456&gt;0), AA456-((O456-I456)/I456), AA456)</f>
        <v/>
      </c>
      <c r="AC456">
        <f>IF(ISNUMBER(Q456), (Q456-H456)/H456, 0)</f>
        <v/>
      </c>
      <c r="AD456">
        <f>IF(ISNUMBER(R456), (R456-H456)/H456, 0)</f>
        <v/>
      </c>
      <c r="AE456">
        <f>IF(ISNUMBER(Y456), IF(Y456&gt;0, "THẮNG", "THUA"), "CHỜ T+3")</f>
        <v/>
      </c>
      <c r="AF456">
        <f>IF(AND(P456=0, N456=H456, NOT(ISNUMBER(W456))), "ĐANG CHỜ", IF(AA456&gt;0, "THẮNG", "THUA"))</f>
        <v/>
      </c>
      <c r="AG456" t="inlineStr">
        <is>
          <t>https://quickchart.io/chart/render/zf-aee0b0fc-515c-44d5-bef9-780fe62f32f0</t>
        </is>
      </c>
      <c r="AH456">
        <f>IF(AG456&lt;&gt;"", IMAGE(AG456, 1), "Chưa có ảnh")</f>
        <v/>
      </c>
    </row>
    <row r="457" ht="95" customHeight="1">
      <c r="A457" t="inlineStr">
        <is>
          <t>2026-10-21</t>
        </is>
      </c>
      <c r="B457" t="inlineStr">
        <is>
          <t>ALGO_21</t>
        </is>
      </c>
      <c r="C457" t="inlineStr">
        <is>
          <t>🚩 BỘ 21: HẤP THỤ CUNG GIÁ CAO - NỀN CHỒNG NỀN (HIGH-TIGHT FLAG)</t>
        </is>
      </c>
      <c r="D457" t="inlineStr">
        <is>
          <t>#1</t>
        </is>
      </c>
      <c r="E457" t="inlineStr">
        <is>
          <t>MSR</t>
        </is>
      </c>
      <c r="F457" t="inlineStr">
        <is>
          <t>UPCOM</t>
        </is>
      </c>
      <c r="G457" t="inlineStr">
        <is>
          <t>Bán lẻ &amp; Phân phối</t>
        </is>
      </c>
      <c r="H457" t="n">
        <v>64.7</v>
      </c>
      <c r="I457" t="n">
        <v>1703.29</v>
      </c>
      <c r="J457" t="n">
        <v>94.20999999999999</v>
      </c>
      <c r="K457" t="n">
        <v>0.65</v>
      </c>
      <c r="L457" t="n">
        <v>73.95</v>
      </c>
      <c r="M457" t="n">
        <v>60.49</v>
      </c>
      <c r="N457" t="n">
        <v>64.90000000000001</v>
      </c>
      <c r="O457" t="n">
        <v>1756.56</v>
      </c>
      <c r="P457" t="n">
        <v>2</v>
      </c>
      <c r="Q457" t="n">
        <v>65.3</v>
      </c>
      <c r="R457" t="n">
        <v>60</v>
      </c>
      <c r="S457" t="inlineStr"/>
      <c r="T457" t="inlineStr"/>
      <c r="U457" t="inlineStr"/>
      <c r="V457" t="inlineStr"/>
      <c r="W457" t="inlineStr"/>
      <c r="X457" t="inlineStr">
        <is>
          <t>⏳ Chờ hàng về (T+2)</t>
        </is>
      </c>
      <c r="Y457">
        <f>IF(ISNUMBER(S457), ((S457-H457)/H457)-0.004, "")</f>
        <v/>
      </c>
      <c r="Z457">
        <f>IF(ISNUMBER(T457), ((T457-H457)/H457)-0.004, "")</f>
        <v/>
      </c>
      <c r="AA457">
        <f>IF(ISNUMBER(W457), ((W457-H457)/H457)-0.004, IF(P457&gt;0, ((N457-H457)/H457)-0.004, 0))</f>
        <v/>
      </c>
      <c r="AB457">
        <f>IF(AND(ISNUMBER(I457), I457&gt;0, ISNUMBER(O457), O457&gt;0), AA457-((O457-I457)/I457), AA457)</f>
        <v/>
      </c>
      <c r="AC457">
        <f>IF(ISNUMBER(Q457), (Q457-H457)/H457, 0)</f>
        <v/>
      </c>
      <c r="AD457">
        <f>IF(ISNUMBER(R457), (R457-H457)/H457, 0)</f>
        <v/>
      </c>
      <c r="AE457">
        <f>IF(ISNUMBER(Y457), IF(Y457&gt;0, "THẮNG", "THUA"), "CHỜ T+3")</f>
        <v/>
      </c>
      <c r="AF457">
        <f>IF(AND(P457=0, N457=H457, NOT(ISNUMBER(W457))), "ĐANG CHỜ", IF(AA457&gt;0, "THẮNG", "THUA"))</f>
        <v/>
      </c>
      <c r="AG457" t="inlineStr">
        <is>
          <t>https://quickchart.io/chart/render/zf-b2f0bae4-645d-423c-ae15-2380e4b8681f</t>
        </is>
      </c>
      <c r="AH457">
        <f>IF(AG457&lt;&gt;"", IMAGE(AG457, 1), "Chưa có ảnh")</f>
        <v/>
      </c>
    </row>
    <row r="458" ht="95" customHeight="1">
      <c r="A458" t="inlineStr">
        <is>
          <t>2026-10-21</t>
        </is>
      </c>
      <c r="B458" t="inlineStr">
        <is>
          <t>ALGO_21</t>
        </is>
      </c>
      <c r="C458" t="inlineStr">
        <is>
          <t>🚩 BỘ 21: HẤP THỤ CUNG GIÁ CAO - NỀN CHỒNG NỀN (HIGH-TIGHT FLAG)</t>
        </is>
      </c>
      <c r="D458" t="inlineStr">
        <is>
          <t>#2</t>
        </is>
      </c>
      <c r="E458" t="inlineStr">
        <is>
          <t>DXP</t>
        </is>
      </c>
      <c r="F458" t="inlineStr">
        <is>
          <t>HNX</t>
        </is>
      </c>
      <c r="G458" t="inlineStr">
        <is>
          <t>Cảng biển &amp; Vận tải</t>
        </is>
      </c>
      <c r="H458" t="n">
        <v>15.7</v>
      </c>
      <c r="I458" t="n">
        <v>1703.29</v>
      </c>
      <c r="J458" t="n">
        <v>62.41</v>
      </c>
      <c r="K458" t="n">
        <v>0.58</v>
      </c>
      <c r="L458" t="n">
        <v>17.91</v>
      </c>
      <c r="M458" t="n">
        <v>14.7</v>
      </c>
      <c r="N458" t="n">
        <v>15.2</v>
      </c>
      <c r="O458" t="n">
        <v>1756.56</v>
      </c>
      <c r="P458" t="n">
        <v>2</v>
      </c>
      <c r="Q458" t="n">
        <v>15.8</v>
      </c>
      <c r="R458" t="n">
        <v>14.6</v>
      </c>
      <c r="S458" t="inlineStr"/>
      <c r="T458" t="inlineStr"/>
      <c r="U458" t="inlineStr"/>
      <c r="V458" t="inlineStr"/>
      <c r="W458" t="inlineStr"/>
      <c r="X458" t="inlineStr">
        <is>
          <t>⏳ Chờ hàng về (T+2)</t>
        </is>
      </c>
      <c r="Y458">
        <f>IF(ISNUMBER(S458), ((S458-H458)/H458)-0.004, "")</f>
        <v/>
      </c>
      <c r="Z458">
        <f>IF(ISNUMBER(T458), ((T458-H458)/H458)-0.004, "")</f>
        <v/>
      </c>
      <c r="AA458">
        <f>IF(ISNUMBER(W458), ((W458-H458)/H458)-0.004, IF(P458&gt;0, ((N458-H458)/H458)-0.004, 0))</f>
        <v/>
      </c>
      <c r="AB458">
        <f>IF(AND(ISNUMBER(I458), I458&gt;0, ISNUMBER(O458), O458&gt;0), AA458-((O458-I458)/I458), AA458)</f>
        <v/>
      </c>
      <c r="AC458">
        <f>IF(ISNUMBER(Q458), (Q458-H458)/H458, 0)</f>
        <v/>
      </c>
      <c r="AD458">
        <f>IF(ISNUMBER(R458), (R458-H458)/H458, 0)</f>
        <v/>
      </c>
      <c r="AE458">
        <f>IF(ISNUMBER(Y458), IF(Y458&gt;0, "THẮNG", "THUA"), "CHỜ T+3")</f>
        <v/>
      </c>
      <c r="AF458">
        <f>IF(AND(P458=0, N458=H458, NOT(ISNUMBER(W458))), "ĐANG CHỜ", IF(AA458&gt;0, "THẮNG", "THUA"))</f>
        <v/>
      </c>
      <c r="AG458" t="inlineStr">
        <is>
          <t>https://quickchart.io/chart/render/zf-6340056a-aadd-4985-bdf9-5a5526b81754</t>
        </is>
      </c>
      <c r="AH458">
        <f>IF(AG458&lt;&gt;"", IMAGE(AG458, 1), "Chưa có ảnh")</f>
        <v/>
      </c>
    </row>
    <row r="459" ht="95" customHeight="1">
      <c r="A459" t="inlineStr">
        <is>
          <t>2026-10-21</t>
        </is>
      </c>
      <c r="B459" t="inlineStr">
        <is>
          <t>ALGO_21</t>
        </is>
      </c>
      <c r="C459" t="inlineStr">
        <is>
          <t>🚩 BỘ 21: HẤP THỤ CUNG GIÁ CAO - NỀN CHỒNG NỀN (HIGH-TIGHT FLAG)</t>
        </is>
      </c>
      <c r="D459" t="inlineStr">
        <is>
          <t>#3</t>
        </is>
      </c>
      <c r="E459" t="inlineStr">
        <is>
          <t>MSB</t>
        </is>
      </c>
      <c r="F459" t="inlineStr">
        <is>
          <t>HOSE</t>
        </is>
      </c>
      <c r="G459" t="inlineStr">
        <is>
          <t>Ngân hàng</t>
        </is>
      </c>
      <c r="H459" t="n">
        <v>15.1</v>
      </c>
      <c r="I459" t="n">
        <v>1703.29</v>
      </c>
      <c r="J459" t="n">
        <v>58.38</v>
      </c>
      <c r="K459" t="n">
        <v>0.39</v>
      </c>
      <c r="L459" t="n">
        <v>16.44</v>
      </c>
      <c r="M459" t="n">
        <v>14.49</v>
      </c>
      <c r="N459" t="n">
        <v>15.45</v>
      </c>
      <c r="O459" t="n">
        <v>1756.56</v>
      </c>
      <c r="P459" t="n">
        <v>2</v>
      </c>
      <c r="Q459" t="n">
        <v>15.6</v>
      </c>
      <c r="R459" t="n">
        <v>14.95</v>
      </c>
      <c r="S459" t="inlineStr"/>
      <c r="T459" t="inlineStr"/>
      <c r="U459" t="inlineStr"/>
      <c r="V459" t="inlineStr"/>
      <c r="W459" t="inlineStr"/>
      <c r="X459" t="inlineStr">
        <is>
          <t>⏳ Chờ hàng về (T+2)</t>
        </is>
      </c>
      <c r="Y459">
        <f>IF(ISNUMBER(S459), ((S459-H459)/H459)-0.004, "")</f>
        <v/>
      </c>
      <c r="Z459">
        <f>IF(ISNUMBER(T459), ((T459-H459)/H459)-0.004, "")</f>
        <v/>
      </c>
      <c r="AA459">
        <f>IF(ISNUMBER(W459), ((W459-H459)/H459)-0.004, IF(P459&gt;0, ((N459-H459)/H459)-0.004, 0))</f>
        <v/>
      </c>
      <c r="AB459">
        <f>IF(AND(ISNUMBER(I459), I459&gt;0, ISNUMBER(O459), O459&gt;0), AA459-((O459-I459)/I459), AA459)</f>
        <v/>
      </c>
      <c r="AC459">
        <f>IF(ISNUMBER(Q459), (Q459-H459)/H459, 0)</f>
        <v/>
      </c>
      <c r="AD459">
        <f>IF(ISNUMBER(R459), (R459-H459)/H459, 0)</f>
        <v/>
      </c>
      <c r="AE459">
        <f>IF(ISNUMBER(Y459), IF(Y459&gt;0, "THẮNG", "THUA"), "CHỜ T+3")</f>
        <v/>
      </c>
      <c r="AF459">
        <f>IF(AND(P459=0, N459=H459, NOT(ISNUMBER(W459))), "ĐANG CHỜ", IF(AA459&gt;0, "THẮNG", "THUA"))</f>
        <v/>
      </c>
      <c r="AG459" t="inlineStr">
        <is>
          <t>https://quickchart.io/chart/render/zf-2ede9606-6cb4-4d97-bee5-2dcc6c79fd6c</t>
        </is>
      </c>
      <c r="AH459">
        <f>IF(AG459&lt;&gt;"", IMAGE(AG459, 1), "Chưa có ảnh")</f>
        <v/>
      </c>
    </row>
    <row r="460" ht="95" customHeight="1">
      <c r="A460" t="inlineStr">
        <is>
          <t>2026-10-21</t>
        </is>
      </c>
      <c r="B460" t="inlineStr">
        <is>
          <t>ALGO_21</t>
        </is>
      </c>
      <c r="C460" t="inlineStr">
        <is>
          <t>🚩 BỘ 21: HẤP THỤ CUNG GIÁ CAO - NỀN CHỒNG NỀN (HIGH-TIGHT FLAG)</t>
        </is>
      </c>
      <c r="D460" t="inlineStr">
        <is>
          <t>#4</t>
        </is>
      </c>
      <c r="E460" t="inlineStr">
        <is>
          <t>VPB</t>
        </is>
      </c>
      <c r="F460" t="inlineStr">
        <is>
          <t>HOSE</t>
        </is>
      </c>
      <c r="G460" t="inlineStr">
        <is>
          <t>Ngân hàng</t>
        </is>
      </c>
      <c r="H460" t="n">
        <v>23.85</v>
      </c>
      <c r="I460" t="n">
        <v>1703.29</v>
      </c>
      <c r="J460" t="n">
        <v>48.35</v>
      </c>
      <c r="K460" t="n">
        <v>0.24</v>
      </c>
      <c r="L460" t="n">
        <v>26.27</v>
      </c>
      <c r="M460" t="n">
        <v>22.75</v>
      </c>
      <c r="N460" t="n">
        <v>23.75</v>
      </c>
      <c r="O460" t="n">
        <v>1756.56</v>
      </c>
      <c r="P460" t="n">
        <v>2</v>
      </c>
      <c r="Q460" t="n">
        <v>24.1</v>
      </c>
      <c r="R460" t="n">
        <v>23.6</v>
      </c>
      <c r="S460" t="inlineStr"/>
      <c r="T460" t="inlineStr"/>
      <c r="U460" t="inlineStr"/>
      <c r="V460" t="inlineStr"/>
      <c r="W460" t="inlineStr"/>
      <c r="X460" t="inlineStr">
        <is>
          <t>⏳ Chờ hàng về (T+2)</t>
        </is>
      </c>
      <c r="Y460">
        <f>IF(ISNUMBER(S460), ((S460-H460)/H460)-0.004, "")</f>
        <v/>
      </c>
      <c r="Z460">
        <f>IF(ISNUMBER(T460), ((T460-H460)/H460)-0.004, "")</f>
        <v/>
      </c>
      <c r="AA460">
        <f>IF(ISNUMBER(W460), ((W460-H460)/H460)-0.004, IF(P460&gt;0, ((N460-H460)/H460)-0.004, 0))</f>
        <v/>
      </c>
      <c r="AB460">
        <f>IF(AND(ISNUMBER(I460), I460&gt;0, ISNUMBER(O460), O460&gt;0), AA460-((O460-I460)/I460), AA460)</f>
        <v/>
      </c>
      <c r="AC460">
        <f>IF(ISNUMBER(Q460), (Q460-H460)/H460, 0)</f>
        <v/>
      </c>
      <c r="AD460">
        <f>IF(ISNUMBER(R460), (R460-H460)/H460, 0)</f>
        <v/>
      </c>
      <c r="AE460">
        <f>IF(ISNUMBER(Y460), IF(Y460&gt;0, "THẮNG", "THUA"), "CHỜ T+3")</f>
        <v/>
      </c>
      <c r="AF460">
        <f>IF(AND(P460=0, N460=H460, NOT(ISNUMBER(W460))), "ĐANG CHỜ", IF(AA460&gt;0, "THẮNG", "THUA"))</f>
        <v/>
      </c>
      <c r="AG460" t="inlineStr">
        <is>
          <t>https://quickchart.io/chart/render/zf-6a5c6eca-e8b2-4f1e-a4c0-2d70c23fc14e</t>
        </is>
      </c>
      <c r="AH460">
        <f>IF(AG460&lt;&gt;"", IMAGE(AG460, 1), "Chưa có ảnh")</f>
        <v/>
      </c>
    </row>
    <row r="461" ht="95" customHeight="1">
      <c r="A461" t="inlineStr">
        <is>
          <t>2026-10-21</t>
        </is>
      </c>
      <c r="B461" t="inlineStr">
        <is>
          <t>ALGO_21</t>
        </is>
      </c>
      <c r="C461" t="inlineStr">
        <is>
          <t>🚩 BỘ 21: HẤP THỤ CUNG GIÁ CAO - NỀN CHỒNG NỀN (HIGH-TIGHT FLAG)</t>
        </is>
      </c>
      <c r="D461" t="inlineStr">
        <is>
          <t>#5</t>
        </is>
      </c>
      <c r="E461" t="inlineStr">
        <is>
          <t>CDC</t>
        </is>
      </c>
      <c r="F461" t="inlineStr">
        <is>
          <t>HOSE</t>
        </is>
      </c>
      <c r="G461" t="inlineStr">
        <is>
          <t>Bất động sản Dân dụng</t>
        </is>
      </c>
      <c r="H461" t="n">
        <v>22</v>
      </c>
      <c r="I461" t="n">
        <v>1703.29</v>
      </c>
      <c r="J461" t="n">
        <v>43.26</v>
      </c>
      <c r="K461" t="n">
        <v>0.4</v>
      </c>
      <c r="L461" t="n">
        <v>25.15</v>
      </c>
      <c r="M461" t="n">
        <v>20.57</v>
      </c>
      <c r="N461" t="n">
        <v>22.9</v>
      </c>
      <c r="O461" t="n">
        <v>1756.56</v>
      </c>
      <c r="P461" t="n">
        <v>2</v>
      </c>
      <c r="Q461" t="n">
        <v>23</v>
      </c>
      <c r="R461" t="n">
        <v>21.2</v>
      </c>
      <c r="S461" t="inlineStr"/>
      <c r="T461" t="inlineStr"/>
      <c r="U461" t="inlineStr"/>
      <c r="V461" t="inlineStr"/>
      <c r="W461" t="inlineStr"/>
      <c r="X461" t="inlineStr">
        <is>
          <t>⏳ Chờ hàng về (T+2)</t>
        </is>
      </c>
      <c r="Y461">
        <f>IF(ISNUMBER(S461), ((S461-H461)/H461)-0.004, "")</f>
        <v/>
      </c>
      <c r="Z461">
        <f>IF(ISNUMBER(T461), ((T461-H461)/H461)-0.004, "")</f>
        <v/>
      </c>
      <c r="AA461">
        <f>IF(ISNUMBER(W461), ((W461-H461)/H461)-0.004, IF(P461&gt;0, ((N461-H461)/H461)-0.004, 0))</f>
        <v/>
      </c>
      <c r="AB461">
        <f>IF(AND(ISNUMBER(I461), I461&gt;0, ISNUMBER(O461), O461&gt;0), AA461-((O461-I461)/I461), AA461)</f>
        <v/>
      </c>
      <c r="AC461">
        <f>IF(ISNUMBER(Q461), (Q461-H461)/H461, 0)</f>
        <v/>
      </c>
      <c r="AD461">
        <f>IF(ISNUMBER(R461), (R461-H461)/H461, 0)</f>
        <v/>
      </c>
      <c r="AE461">
        <f>IF(ISNUMBER(Y461), IF(Y461&gt;0, "THẮNG", "THUA"), "CHỜ T+3")</f>
        <v/>
      </c>
      <c r="AF461">
        <f>IF(AND(P461=0, N461=H461, NOT(ISNUMBER(W461))), "ĐANG CHỜ", IF(AA461&gt;0, "THẮNG", "THUA"))</f>
        <v/>
      </c>
      <c r="AG461" t="inlineStr">
        <is>
          <t>https://quickchart.io/chart/render/zf-fe9d97b9-a785-4968-b02b-b5b665ae3773</t>
        </is>
      </c>
      <c r="AH461">
        <f>IF(AG461&lt;&gt;"", IMAGE(AG461, 1), "Chưa có ảnh")</f>
        <v/>
      </c>
    </row>
    <row r="462" ht="95" customHeight="1">
      <c r="A462" t="inlineStr">
        <is>
          <t>2026-10-21</t>
        </is>
      </c>
      <c r="B462" t="inlineStr">
        <is>
          <t>ALGO_22</t>
        </is>
      </c>
      <c r="C462" t="inlineStr">
        <is>
          <t>🛡️ BỘ 22: LÁ CHẮN PHÂN KỲ NGƯỢC BÃO VN-INDEX (ANTI-INDEX SHIELD)</t>
        </is>
      </c>
      <c r="D462" t="inlineStr">
        <is>
          <t>#1</t>
        </is>
      </c>
      <c r="E462" t="inlineStr">
        <is>
          <t>NKG</t>
        </is>
      </c>
      <c r="F462" t="inlineStr">
        <is>
          <t>HOSE</t>
        </is>
      </c>
      <c r="G462" t="inlineStr">
        <is>
          <t>Thép &amp; VLXD</t>
        </is>
      </c>
      <c r="H462" t="n">
        <v>11.5</v>
      </c>
      <c r="I462" t="n">
        <v>1703.29</v>
      </c>
      <c r="J462" t="n">
        <v>109.28</v>
      </c>
      <c r="K462" t="n">
        <v>4.09</v>
      </c>
      <c r="L462" t="n">
        <v>12.92</v>
      </c>
      <c r="M462" t="n">
        <v>10.85</v>
      </c>
      <c r="N462" t="n">
        <v>11.8</v>
      </c>
      <c r="O462" t="n">
        <v>1756.56</v>
      </c>
      <c r="P462" t="n">
        <v>2</v>
      </c>
      <c r="Q462" t="n">
        <v>12</v>
      </c>
      <c r="R462" t="n">
        <v>11.15</v>
      </c>
      <c r="S462" t="inlineStr"/>
      <c r="T462" t="inlineStr"/>
      <c r="U462" t="inlineStr"/>
      <c r="V462" t="inlineStr"/>
      <c r="W462" t="inlineStr"/>
      <c r="X462" t="inlineStr">
        <is>
          <t>⏳ Chờ hàng về (T+2)</t>
        </is>
      </c>
      <c r="Y462">
        <f>IF(ISNUMBER(S462), ((S462-H462)/H462)-0.004, "")</f>
        <v/>
      </c>
      <c r="Z462">
        <f>IF(ISNUMBER(T462), ((T462-H462)/H462)-0.004, "")</f>
        <v/>
      </c>
      <c r="AA462">
        <f>IF(ISNUMBER(W462), ((W462-H462)/H462)-0.004, IF(P462&gt;0, ((N462-H462)/H462)-0.004, 0))</f>
        <v/>
      </c>
      <c r="AB462">
        <f>IF(AND(ISNUMBER(I462), I462&gt;0, ISNUMBER(O462), O462&gt;0), AA462-((O462-I462)/I462), AA462)</f>
        <v/>
      </c>
      <c r="AC462">
        <f>IF(ISNUMBER(Q462), (Q462-H462)/H462, 0)</f>
        <v/>
      </c>
      <c r="AD462">
        <f>IF(ISNUMBER(R462), (R462-H462)/H462, 0)</f>
        <v/>
      </c>
      <c r="AE462">
        <f>IF(ISNUMBER(Y462), IF(Y462&gt;0, "THẮNG", "THUA"), "CHỜ T+3")</f>
        <v/>
      </c>
      <c r="AF462">
        <f>IF(AND(P462=0, N462=H462, NOT(ISNUMBER(W462))), "ĐANG CHỜ", IF(AA462&gt;0, "THẮNG", "THUA"))</f>
        <v/>
      </c>
      <c r="AG462" t="inlineStr">
        <is>
          <t>https://quickchart.io/chart/render/zf-d3c04118-28c0-4faf-86bc-ea3cae89e2a9</t>
        </is>
      </c>
      <c r="AH462">
        <f>IF(AG462&lt;&gt;"", IMAGE(AG462, 1), "Chưa có ảnh")</f>
        <v/>
      </c>
    </row>
    <row r="463" ht="95" customHeight="1">
      <c r="A463" t="inlineStr">
        <is>
          <t>2026-10-21</t>
        </is>
      </c>
      <c r="B463" t="inlineStr">
        <is>
          <t>ALGO_22</t>
        </is>
      </c>
      <c r="C463" t="inlineStr">
        <is>
          <t>🛡️ BỘ 22: LÁ CHẮN PHÂN KỲ NGƯỢC BÃO VN-INDEX (ANTI-INDEX SHIELD)</t>
        </is>
      </c>
      <c r="D463" t="inlineStr">
        <is>
          <t>#2</t>
        </is>
      </c>
      <c r="E463" t="inlineStr">
        <is>
          <t>CII</t>
        </is>
      </c>
      <c r="F463" t="inlineStr">
        <is>
          <t>HOSE</t>
        </is>
      </c>
      <c r="G463" t="inlineStr">
        <is>
          <t>Đầu tư công &amp; Xây dựng</t>
        </is>
      </c>
      <c r="H463" t="n">
        <v>13.75</v>
      </c>
      <c r="I463" t="n">
        <v>1703.29</v>
      </c>
      <c r="J463" t="n">
        <v>81.11</v>
      </c>
      <c r="K463" t="n">
        <v>2.64</v>
      </c>
      <c r="L463" t="n">
        <v>15.72</v>
      </c>
      <c r="M463" t="n">
        <v>12.86</v>
      </c>
      <c r="N463" t="n">
        <v>14.05</v>
      </c>
      <c r="O463" t="n">
        <v>1756.56</v>
      </c>
      <c r="P463" t="n">
        <v>2</v>
      </c>
      <c r="Q463" t="n">
        <v>14.3</v>
      </c>
      <c r="R463" t="n">
        <v>13.3</v>
      </c>
      <c r="S463" t="inlineStr"/>
      <c r="T463" t="inlineStr"/>
      <c r="U463" t="inlineStr"/>
      <c r="V463" t="inlineStr"/>
      <c r="W463" t="inlineStr"/>
      <c r="X463" t="inlineStr">
        <is>
          <t>⏳ Chờ hàng về (T+2)</t>
        </is>
      </c>
      <c r="Y463">
        <f>IF(ISNUMBER(S463), ((S463-H463)/H463)-0.004, "")</f>
        <v/>
      </c>
      <c r="Z463">
        <f>IF(ISNUMBER(T463), ((T463-H463)/H463)-0.004, "")</f>
        <v/>
      </c>
      <c r="AA463">
        <f>IF(ISNUMBER(W463), ((W463-H463)/H463)-0.004, IF(P463&gt;0, ((N463-H463)/H463)-0.004, 0))</f>
        <v/>
      </c>
      <c r="AB463">
        <f>IF(AND(ISNUMBER(I463), I463&gt;0, ISNUMBER(O463), O463&gt;0), AA463-((O463-I463)/I463), AA463)</f>
        <v/>
      </c>
      <c r="AC463">
        <f>IF(ISNUMBER(Q463), (Q463-H463)/H463, 0)</f>
        <v/>
      </c>
      <c r="AD463">
        <f>IF(ISNUMBER(R463), (R463-H463)/H463, 0)</f>
        <v/>
      </c>
      <c r="AE463">
        <f>IF(ISNUMBER(Y463), IF(Y463&gt;0, "THẮNG", "THUA"), "CHỜ T+3")</f>
        <v/>
      </c>
      <c r="AF463">
        <f>IF(AND(P463=0, N463=H463, NOT(ISNUMBER(W463))), "ĐANG CHỜ", IF(AA463&gt;0, "THẮNG", "THUA"))</f>
        <v/>
      </c>
      <c r="AG463" t="inlineStr">
        <is>
          <t>https://quickchart.io/chart/render/zf-cc81b5d8-4f5e-468f-952c-4c002809d561</t>
        </is>
      </c>
      <c r="AH463">
        <f>IF(AG463&lt;&gt;"", IMAGE(AG463, 1), "Chưa có ảnh")</f>
        <v/>
      </c>
    </row>
    <row r="464" ht="95" customHeight="1">
      <c r="A464" t="inlineStr">
        <is>
          <t>2026-10-21</t>
        </is>
      </c>
      <c r="B464" t="inlineStr">
        <is>
          <t>ALGO_22</t>
        </is>
      </c>
      <c r="C464" t="inlineStr">
        <is>
          <t>🛡️ BỘ 22: LÁ CHẮN PHÂN KỲ NGƯỢC BÃO VN-INDEX (ANTI-INDEX SHIELD)</t>
        </is>
      </c>
      <c r="D464" t="inlineStr">
        <is>
          <t>#3</t>
        </is>
      </c>
      <c r="E464" t="inlineStr">
        <is>
          <t>HSG</t>
        </is>
      </c>
      <c r="F464" t="inlineStr">
        <is>
          <t>HOSE</t>
        </is>
      </c>
      <c r="G464" t="inlineStr">
        <is>
          <t>Thép &amp; VLXD</t>
        </is>
      </c>
      <c r="H464" t="n">
        <v>11.1</v>
      </c>
      <c r="I464" t="n">
        <v>1703.29</v>
      </c>
      <c r="J464" t="n">
        <v>77.13</v>
      </c>
      <c r="K464" t="n">
        <v>2.43</v>
      </c>
      <c r="L464" t="n">
        <v>12.15</v>
      </c>
      <c r="M464" t="n">
        <v>10.62</v>
      </c>
      <c r="N464" t="n">
        <v>10.95</v>
      </c>
      <c r="O464" t="n">
        <v>1756.56</v>
      </c>
      <c r="P464" t="n">
        <v>2</v>
      </c>
      <c r="Q464" t="n">
        <v>11.25</v>
      </c>
      <c r="R464" t="n">
        <v>10.75</v>
      </c>
      <c r="S464" t="inlineStr"/>
      <c r="T464" t="inlineStr"/>
      <c r="U464" t="inlineStr"/>
      <c r="V464" t="inlineStr"/>
      <c r="W464" t="inlineStr"/>
      <c r="X464" t="inlineStr">
        <is>
          <t>⏳ Chờ hàng về (T+2)</t>
        </is>
      </c>
      <c r="Y464">
        <f>IF(ISNUMBER(S464), ((S464-H464)/H464)-0.004, "")</f>
        <v/>
      </c>
      <c r="Z464">
        <f>IF(ISNUMBER(T464), ((T464-H464)/H464)-0.004, "")</f>
        <v/>
      </c>
      <c r="AA464">
        <f>IF(ISNUMBER(W464), ((W464-H464)/H464)-0.004, IF(P464&gt;0, ((N464-H464)/H464)-0.004, 0))</f>
        <v/>
      </c>
      <c r="AB464">
        <f>IF(AND(ISNUMBER(I464), I464&gt;0, ISNUMBER(O464), O464&gt;0), AA464-((O464-I464)/I464), AA464)</f>
        <v/>
      </c>
      <c r="AC464">
        <f>IF(ISNUMBER(Q464), (Q464-H464)/H464, 0)</f>
        <v/>
      </c>
      <c r="AD464">
        <f>IF(ISNUMBER(R464), (R464-H464)/H464, 0)</f>
        <v/>
      </c>
      <c r="AE464">
        <f>IF(ISNUMBER(Y464), IF(Y464&gt;0, "THẮNG", "THUA"), "CHỜ T+3")</f>
        <v/>
      </c>
      <c r="AF464">
        <f>IF(AND(P464=0, N464=H464, NOT(ISNUMBER(W464))), "ĐANG CHỜ", IF(AA464&gt;0, "THẮNG", "THUA"))</f>
        <v/>
      </c>
      <c r="AG464" t="inlineStr">
        <is>
          <t>https://quickchart.io/chart/render/zf-1d104e95-0235-4bcd-be47-08213799ae9f</t>
        </is>
      </c>
      <c r="AH464">
        <f>IF(AG464&lt;&gt;"", IMAGE(AG464, 1), "Chưa có ảnh")</f>
        <v/>
      </c>
    </row>
    <row r="465" ht="95" customHeight="1">
      <c r="A465" t="inlineStr">
        <is>
          <t>2026-10-21</t>
        </is>
      </c>
      <c r="B465" t="inlineStr">
        <is>
          <t>ALGO_22</t>
        </is>
      </c>
      <c r="C465" t="inlineStr">
        <is>
          <t>🛡️ BỘ 22: LÁ CHẮN PHÂN KỲ NGƯỢC BÃO VN-INDEX (ANTI-INDEX SHIELD)</t>
        </is>
      </c>
      <c r="D465" t="inlineStr">
        <is>
          <t>#4</t>
        </is>
      </c>
      <c r="E465" t="inlineStr">
        <is>
          <t>BSI</t>
        </is>
      </c>
      <c r="F465" t="inlineStr">
        <is>
          <t>HOSE</t>
        </is>
      </c>
      <c r="G465" t="inlineStr">
        <is>
          <t>Chứng khoán</t>
        </is>
      </c>
      <c r="H465" t="n">
        <v>27.25</v>
      </c>
      <c r="I465" t="n">
        <v>1703.29</v>
      </c>
      <c r="J465" t="n">
        <v>73.67</v>
      </c>
      <c r="K465" t="n">
        <v>1.37</v>
      </c>
      <c r="L465" t="n">
        <v>30.56</v>
      </c>
      <c r="M465" t="n">
        <v>25.74</v>
      </c>
      <c r="N465" t="n">
        <v>27.1</v>
      </c>
      <c r="O465" t="n">
        <v>1756.56</v>
      </c>
      <c r="P465" t="n">
        <v>2</v>
      </c>
      <c r="Q465" t="n">
        <v>27.75</v>
      </c>
      <c r="R465" t="n">
        <v>26.6</v>
      </c>
      <c r="S465" t="inlineStr"/>
      <c r="T465" t="inlineStr"/>
      <c r="U465" t="inlineStr"/>
      <c r="V465" t="inlineStr"/>
      <c r="W465" t="inlineStr"/>
      <c r="X465" t="inlineStr">
        <is>
          <t>⏳ Chờ hàng về (T+2)</t>
        </is>
      </c>
      <c r="Y465">
        <f>IF(ISNUMBER(S465), ((S465-H465)/H465)-0.004, "")</f>
        <v/>
      </c>
      <c r="Z465">
        <f>IF(ISNUMBER(T465), ((T465-H465)/H465)-0.004, "")</f>
        <v/>
      </c>
      <c r="AA465">
        <f>IF(ISNUMBER(W465), ((W465-H465)/H465)-0.004, IF(P465&gt;0, ((N465-H465)/H465)-0.004, 0))</f>
        <v/>
      </c>
      <c r="AB465">
        <f>IF(AND(ISNUMBER(I465), I465&gt;0, ISNUMBER(O465), O465&gt;0), AA465-((O465-I465)/I465), AA465)</f>
        <v/>
      </c>
      <c r="AC465">
        <f>IF(ISNUMBER(Q465), (Q465-H465)/H465, 0)</f>
        <v/>
      </c>
      <c r="AD465">
        <f>IF(ISNUMBER(R465), (R465-H465)/H465, 0)</f>
        <v/>
      </c>
      <c r="AE465">
        <f>IF(ISNUMBER(Y465), IF(Y465&gt;0, "THẮNG", "THUA"), "CHỜ T+3")</f>
        <v/>
      </c>
      <c r="AF465">
        <f>IF(AND(P465=0, N465=H465, NOT(ISNUMBER(W465))), "ĐANG CHỜ", IF(AA465&gt;0, "THẮNG", "THUA"))</f>
        <v/>
      </c>
      <c r="AG465" t="inlineStr">
        <is>
          <t>https://quickchart.io/chart/render/zf-468573a7-86f4-4c09-8f31-39abc754ed0f</t>
        </is>
      </c>
      <c r="AH465">
        <f>IF(AG465&lt;&gt;"", IMAGE(AG465, 1), "Chưa có ảnh")</f>
        <v/>
      </c>
    </row>
    <row r="466" ht="95" customHeight="1">
      <c r="A466" t="inlineStr">
        <is>
          <t>2026-10-21</t>
        </is>
      </c>
      <c r="B466" t="inlineStr">
        <is>
          <t>ALGO_22</t>
        </is>
      </c>
      <c r="C466" t="inlineStr">
        <is>
          <t>🛡️ BỘ 22: LÁ CHẮN PHÂN KỲ NGƯỢC BÃO VN-INDEX (ANTI-INDEX SHIELD)</t>
        </is>
      </c>
      <c r="D466" t="inlineStr">
        <is>
          <t>#5</t>
        </is>
      </c>
      <c r="E466" t="inlineStr">
        <is>
          <t>DTD</t>
        </is>
      </c>
      <c r="F466" t="inlineStr">
        <is>
          <t>HNX</t>
        </is>
      </c>
      <c r="G466" t="inlineStr">
        <is>
          <t>BĐS Khu Công Nghiệp</t>
        </is>
      </c>
      <c r="H466" t="n">
        <v>10.8</v>
      </c>
      <c r="I466" t="n">
        <v>1703.29</v>
      </c>
      <c r="J466" t="n">
        <v>68.27</v>
      </c>
      <c r="K466" t="n">
        <v>8.74</v>
      </c>
      <c r="L466" t="n">
        <v>11.67</v>
      </c>
      <c r="M466" t="n">
        <v>10.41</v>
      </c>
      <c r="N466" t="n">
        <v>10.7</v>
      </c>
      <c r="O466" t="n">
        <v>1756.56</v>
      </c>
      <c r="P466" t="n">
        <v>2</v>
      </c>
      <c r="Q466" t="n">
        <v>11</v>
      </c>
      <c r="R466" t="n">
        <v>10.4</v>
      </c>
      <c r="S466" t="inlineStr"/>
      <c r="T466" t="inlineStr"/>
      <c r="U466" t="inlineStr"/>
      <c r="V466" t="inlineStr"/>
      <c r="W466" t="inlineStr"/>
      <c r="X466" t="inlineStr">
        <is>
          <t>⏳ Chờ hàng về (T+2)</t>
        </is>
      </c>
      <c r="Y466">
        <f>IF(ISNUMBER(S466), ((S466-H466)/H466)-0.004, "")</f>
        <v/>
      </c>
      <c r="Z466">
        <f>IF(ISNUMBER(T466), ((T466-H466)/H466)-0.004, "")</f>
        <v/>
      </c>
      <c r="AA466">
        <f>IF(ISNUMBER(W466), ((W466-H466)/H466)-0.004, IF(P466&gt;0, ((N466-H466)/H466)-0.004, 0))</f>
        <v/>
      </c>
      <c r="AB466">
        <f>IF(AND(ISNUMBER(I466), I466&gt;0, ISNUMBER(O466), O466&gt;0), AA466-((O466-I466)/I466), AA466)</f>
        <v/>
      </c>
      <c r="AC466">
        <f>IF(ISNUMBER(Q466), (Q466-H466)/H466, 0)</f>
        <v/>
      </c>
      <c r="AD466">
        <f>IF(ISNUMBER(R466), (R466-H466)/H466, 0)</f>
        <v/>
      </c>
      <c r="AE466">
        <f>IF(ISNUMBER(Y466), IF(Y466&gt;0, "THẮNG", "THUA"), "CHỜ T+3")</f>
        <v/>
      </c>
      <c r="AF466">
        <f>IF(AND(P466=0, N466=H466, NOT(ISNUMBER(W466))), "ĐANG CHỜ", IF(AA466&gt;0, "THẮNG", "THUA"))</f>
        <v/>
      </c>
      <c r="AG466" t="inlineStr">
        <is>
          <t>https://quickchart.io/chart/render/zf-54700044-0a78-4972-8679-af6d983ddc66</t>
        </is>
      </c>
      <c r="AH466">
        <f>IF(AG466&lt;&gt;"", IMAGE(AG466, 1), "Chưa có ảnh")</f>
        <v/>
      </c>
    </row>
    <row r="467" ht="95" customHeight="1">
      <c r="A467" t="inlineStr">
        <is>
          <t>2026-10-21</t>
        </is>
      </c>
      <c r="B467" t="inlineStr">
        <is>
          <t>ALGO_23</t>
        </is>
      </c>
      <c r="C467" t="inlineStr">
        <is>
          <t>🏦 BỘ 23: BỨT PHÁ GIÁ VỐN TỔ CHỨC VWMA (VWMA BREAKOUT)</t>
        </is>
      </c>
      <c r="D467" t="inlineStr">
        <is>
          <t>#1</t>
        </is>
      </c>
      <c r="E467" t="inlineStr">
        <is>
          <t>HDG</t>
        </is>
      </c>
      <c r="F467" t="inlineStr">
        <is>
          <t>HOSE</t>
        </is>
      </c>
      <c r="G467" t="inlineStr">
        <is>
          <t>Bất động sản Dân dụng</t>
        </is>
      </c>
      <c r="H467" t="n">
        <v>15.35</v>
      </c>
      <c r="I467" t="n">
        <v>1703.29</v>
      </c>
      <c r="J467" t="n">
        <v>77.84</v>
      </c>
      <c r="K467" t="n">
        <v>5</v>
      </c>
      <c r="L467" t="n">
        <v>16.85</v>
      </c>
      <c r="M467" t="n">
        <v>14.67</v>
      </c>
      <c r="N467" t="n">
        <v>15.6</v>
      </c>
      <c r="O467" t="n">
        <v>1756.56</v>
      </c>
      <c r="P467" t="n">
        <v>2</v>
      </c>
      <c r="Q467" t="n">
        <v>15.7</v>
      </c>
      <c r="R467" t="n">
        <v>14.9</v>
      </c>
      <c r="S467" t="inlineStr"/>
      <c r="T467" t="inlineStr"/>
      <c r="U467" t="inlineStr"/>
      <c r="V467" t="inlineStr"/>
      <c r="W467" t="inlineStr"/>
      <c r="X467" t="inlineStr">
        <is>
          <t>⏳ Chờ hàng về (T+2)</t>
        </is>
      </c>
      <c r="Y467">
        <f>IF(ISNUMBER(S467), ((S467-H467)/H467)-0.004, "")</f>
        <v/>
      </c>
      <c r="Z467">
        <f>IF(ISNUMBER(T467), ((T467-H467)/H467)-0.004, "")</f>
        <v/>
      </c>
      <c r="AA467">
        <f>IF(ISNUMBER(W467), ((W467-H467)/H467)-0.004, IF(P467&gt;0, ((N467-H467)/H467)-0.004, 0))</f>
        <v/>
      </c>
      <c r="AB467">
        <f>IF(AND(ISNUMBER(I467), I467&gt;0, ISNUMBER(O467), O467&gt;0), AA467-((O467-I467)/I467), AA467)</f>
        <v/>
      </c>
      <c r="AC467">
        <f>IF(ISNUMBER(Q467), (Q467-H467)/H467, 0)</f>
        <v/>
      </c>
      <c r="AD467">
        <f>IF(ISNUMBER(R467), (R467-H467)/H467, 0)</f>
        <v/>
      </c>
      <c r="AE467">
        <f>IF(ISNUMBER(Y467), IF(Y467&gt;0, "THẮNG", "THUA"), "CHỜ T+3")</f>
        <v/>
      </c>
      <c r="AF467">
        <f>IF(AND(P467=0, N467=H467, NOT(ISNUMBER(W467))), "ĐANG CHỜ", IF(AA467&gt;0, "THẮNG", "THUA"))</f>
        <v/>
      </c>
      <c r="AG467" t="inlineStr">
        <is>
          <t>https://quickchart.io/chart/render/zf-fdc29536-91f2-4677-905d-f2c21649bc47</t>
        </is>
      </c>
      <c r="AH467">
        <f>IF(AG467&lt;&gt;"", IMAGE(AG467, 1), "Chưa có ảnh")</f>
        <v/>
      </c>
    </row>
    <row r="468" ht="95" customHeight="1">
      <c r="A468" t="inlineStr">
        <is>
          <t>2026-10-21</t>
        </is>
      </c>
      <c r="B468" t="inlineStr">
        <is>
          <t>ALGO_23</t>
        </is>
      </c>
      <c r="C468" t="inlineStr">
        <is>
          <t>🏦 BỘ 23: BỨT PHÁ GIÁ VỐN TỔ CHỨC VWMA (VWMA BREAKOUT)</t>
        </is>
      </c>
      <c r="D468" t="inlineStr">
        <is>
          <t>#2</t>
        </is>
      </c>
      <c r="E468" t="inlineStr">
        <is>
          <t>VLB</t>
        </is>
      </c>
      <c r="F468" t="inlineStr">
        <is>
          <t>UPCOM</t>
        </is>
      </c>
      <c r="G468" t="inlineStr">
        <is>
          <t>Khai khoáng &amp; VLXD</t>
        </is>
      </c>
      <c r="H468" t="n">
        <v>51</v>
      </c>
      <c r="I468" t="n">
        <v>1703.29</v>
      </c>
      <c r="J468" t="n">
        <v>77.66</v>
      </c>
      <c r="K468" t="n">
        <v>5.64</v>
      </c>
      <c r="L468" t="n">
        <v>54.64</v>
      </c>
      <c r="M468" t="n">
        <v>49.35</v>
      </c>
      <c r="N468" t="n">
        <v>51.3</v>
      </c>
      <c r="O468" t="n">
        <v>1756.56</v>
      </c>
      <c r="P468" t="n">
        <v>2</v>
      </c>
      <c r="Q468" t="n">
        <v>52.3</v>
      </c>
      <c r="R468" t="n">
        <v>48.8</v>
      </c>
      <c r="S468" t="inlineStr"/>
      <c r="T468" t="inlineStr"/>
      <c r="U468" t="inlineStr"/>
      <c r="V468" t="inlineStr"/>
      <c r="W468" t="inlineStr"/>
      <c r="X468" t="inlineStr">
        <is>
          <t>⏳ Chờ hàng về (T+2)</t>
        </is>
      </c>
      <c r="Y468">
        <f>IF(ISNUMBER(S468), ((S468-H468)/H468)-0.004, "")</f>
        <v/>
      </c>
      <c r="Z468">
        <f>IF(ISNUMBER(T468), ((T468-H468)/H468)-0.004, "")</f>
        <v/>
      </c>
      <c r="AA468">
        <f>IF(ISNUMBER(W468), ((W468-H468)/H468)-0.004, IF(P468&gt;0, ((N468-H468)/H468)-0.004, 0))</f>
        <v/>
      </c>
      <c r="AB468">
        <f>IF(AND(ISNUMBER(I468), I468&gt;0, ISNUMBER(O468), O468&gt;0), AA468-((O468-I468)/I468), AA468)</f>
        <v/>
      </c>
      <c r="AC468">
        <f>IF(ISNUMBER(Q468), (Q468-H468)/H468, 0)</f>
        <v/>
      </c>
      <c r="AD468">
        <f>IF(ISNUMBER(R468), (R468-H468)/H468, 0)</f>
        <v/>
      </c>
      <c r="AE468">
        <f>IF(ISNUMBER(Y468), IF(Y468&gt;0, "THẮNG", "THUA"), "CHỜ T+3")</f>
        <v/>
      </c>
      <c r="AF468">
        <f>IF(AND(P468=0, N468=H468, NOT(ISNUMBER(W468))), "ĐANG CHỜ", IF(AA468&gt;0, "THẮNG", "THUA"))</f>
        <v/>
      </c>
      <c r="AG468" t="inlineStr">
        <is>
          <t>https://quickchart.io/chart/render/zf-edafa4e5-44ac-4080-bbe5-fd09c19bcebc</t>
        </is>
      </c>
      <c r="AH468">
        <f>IF(AG468&lt;&gt;"", IMAGE(AG468, 1), "Chưa có ảnh")</f>
        <v/>
      </c>
    </row>
    <row r="469" ht="95" customHeight="1">
      <c r="A469" t="inlineStr">
        <is>
          <t>2026-10-21</t>
        </is>
      </c>
      <c r="B469" t="inlineStr">
        <is>
          <t>ALGO_23</t>
        </is>
      </c>
      <c r="C469" t="inlineStr">
        <is>
          <t>🏦 BỘ 23: BỨT PHÁ GIÁ VỐN TỔ CHỨC VWMA (VWMA BREAKOUT)</t>
        </is>
      </c>
      <c r="D469" t="inlineStr">
        <is>
          <t>#3</t>
        </is>
      </c>
      <c r="E469" t="inlineStr">
        <is>
          <t>GEX</t>
        </is>
      </c>
      <c r="F469" t="inlineStr">
        <is>
          <t>HOSE</t>
        </is>
      </c>
      <c r="G469" t="inlineStr">
        <is>
          <t>Dầu khí &amp; Năng lượng</t>
        </is>
      </c>
      <c r="H469" t="n">
        <v>23.6</v>
      </c>
      <c r="I469" t="n">
        <v>1703.29</v>
      </c>
      <c r="J469" t="n">
        <v>61.19</v>
      </c>
      <c r="K469" t="n">
        <v>3.19</v>
      </c>
      <c r="L469" t="n">
        <v>26.86</v>
      </c>
      <c r="M469" t="n">
        <v>22.12</v>
      </c>
      <c r="N469" t="n">
        <v>23.5</v>
      </c>
      <c r="O469" t="n">
        <v>1756.56</v>
      </c>
      <c r="P469" t="n">
        <v>2</v>
      </c>
      <c r="Q469" t="n">
        <v>24.2</v>
      </c>
      <c r="R469" t="n">
        <v>23</v>
      </c>
      <c r="S469" t="inlineStr"/>
      <c r="T469" t="inlineStr"/>
      <c r="U469" t="inlineStr"/>
      <c r="V469" t="inlineStr"/>
      <c r="W469" t="inlineStr"/>
      <c r="X469" t="inlineStr">
        <is>
          <t>⏳ Chờ hàng về (T+2)</t>
        </is>
      </c>
      <c r="Y469">
        <f>IF(ISNUMBER(S469), ((S469-H469)/H469)-0.004, "")</f>
        <v/>
      </c>
      <c r="Z469">
        <f>IF(ISNUMBER(T469), ((T469-H469)/H469)-0.004, "")</f>
        <v/>
      </c>
      <c r="AA469">
        <f>IF(ISNUMBER(W469), ((W469-H469)/H469)-0.004, IF(P469&gt;0, ((N469-H469)/H469)-0.004, 0))</f>
        <v/>
      </c>
      <c r="AB469">
        <f>IF(AND(ISNUMBER(I469), I469&gt;0, ISNUMBER(O469), O469&gt;0), AA469-((O469-I469)/I469), AA469)</f>
        <v/>
      </c>
      <c r="AC469">
        <f>IF(ISNUMBER(Q469), (Q469-H469)/H469, 0)</f>
        <v/>
      </c>
      <c r="AD469">
        <f>IF(ISNUMBER(R469), (R469-H469)/H469, 0)</f>
        <v/>
      </c>
      <c r="AE469">
        <f>IF(ISNUMBER(Y469), IF(Y469&gt;0, "THẮNG", "THUA"), "CHỜ T+3")</f>
        <v/>
      </c>
      <c r="AF469">
        <f>IF(AND(P469=0, N469=H469, NOT(ISNUMBER(W469))), "ĐANG CHỜ", IF(AA469&gt;0, "THẮNG", "THUA"))</f>
        <v/>
      </c>
      <c r="AG469" t="inlineStr">
        <is>
          <t>https://quickchart.io/chart/render/zf-c6b606ae-c393-4b5b-be07-c425b7d9861a</t>
        </is>
      </c>
      <c r="AH469">
        <f>IF(AG469&lt;&gt;"", IMAGE(AG469, 1), "Chưa có ảnh")</f>
        <v/>
      </c>
    </row>
    <row r="470" ht="95" customHeight="1">
      <c r="A470" t="inlineStr">
        <is>
          <t>2026-10-21</t>
        </is>
      </c>
      <c r="B470" t="inlineStr">
        <is>
          <t>ALGO_23</t>
        </is>
      </c>
      <c r="C470" t="inlineStr">
        <is>
          <t>🏦 BỘ 23: BỨT PHÁ GIÁ VỐN TỔ CHỨC VWMA (VWMA BREAKOUT)</t>
        </is>
      </c>
      <c r="D470" t="inlineStr">
        <is>
          <t>#4</t>
        </is>
      </c>
      <c r="E470" t="inlineStr">
        <is>
          <t>PAN</t>
        </is>
      </c>
      <c r="F470" t="inlineStr">
        <is>
          <t>HOSE</t>
        </is>
      </c>
      <c r="G470" t="inlineStr">
        <is>
          <t>Dịch vụ &amp; Thương mại</t>
        </is>
      </c>
      <c r="H470" t="n">
        <v>18.95</v>
      </c>
      <c r="I470" t="n">
        <v>1703.29</v>
      </c>
      <c r="J470" t="n">
        <v>57.38</v>
      </c>
      <c r="K470" t="n">
        <v>3.6</v>
      </c>
      <c r="L470" t="n">
        <v>20.83</v>
      </c>
      <c r="M470" t="n">
        <v>18.1</v>
      </c>
      <c r="N470" t="n">
        <v>18.3</v>
      </c>
      <c r="O470" t="n">
        <v>1756.56</v>
      </c>
      <c r="P470" t="n">
        <v>2</v>
      </c>
      <c r="Q470" t="n">
        <v>19.15</v>
      </c>
      <c r="R470" t="n">
        <v>17.6</v>
      </c>
      <c r="S470" t="inlineStr"/>
      <c r="T470" t="inlineStr"/>
      <c r="U470" t="inlineStr"/>
      <c r="V470" t="inlineStr"/>
      <c r="W470" t="inlineStr"/>
      <c r="X470" t="inlineStr">
        <is>
          <t>⏳ Chờ hàng về (T+2)</t>
        </is>
      </c>
      <c r="Y470">
        <f>IF(ISNUMBER(S470), ((S470-H470)/H470)-0.004, "")</f>
        <v/>
      </c>
      <c r="Z470">
        <f>IF(ISNUMBER(T470), ((T470-H470)/H470)-0.004, "")</f>
        <v/>
      </c>
      <c r="AA470">
        <f>IF(ISNUMBER(W470), ((W470-H470)/H470)-0.004, IF(P470&gt;0, ((N470-H470)/H470)-0.004, 0))</f>
        <v/>
      </c>
      <c r="AB470">
        <f>IF(AND(ISNUMBER(I470), I470&gt;0, ISNUMBER(O470), O470&gt;0), AA470-((O470-I470)/I470), AA470)</f>
        <v/>
      </c>
      <c r="AC470">
        <f>IF(ISNUMBER(Q470), (Q470-H470)/H470, 0)</f>
        <v/>
      </c>
      <c r="AD470">
        <f>IF(ISNUMBER(R470), (R470-H470)/H470, 0)</f>
        <v/>
      </c>
      <c r="AE470">
        <f>IF(ISNUMBER(Y470), IF(Y470&gt;0, "THẮNG", "THUA"), "CHỜ T+3")</f>
        <v/>
      </c>
      <c r="AF470">
        <f>IF(AND(P470=0, N470=H470, NOT(ISNUMBER(W470))), "ĐANG CHỜ", IF(AA470&gt;0, "THẮNG", "THUA"))</f>
        <v/>
      </c>
      <c r="AG470" t="inlineStr">
        <is>
          <t>https://quickchart.io/chart/render/zf-9eb8dbd2-d85e-426f-8650-4253c642e34a</t>
        </is>
      </c>
      <c r="AH470">
        <f>IF(AG470&lt;&gt;"", IMAGE(AG470, 1), "Chưa có ảnh")</f>
        <v/>
      </c>
    </row>
    <row r="471" ht="95" customHeight="1">
      <c r="A471" t="inlineStr">
        <is>
          <t>2026-10-21</t>
        </is>
      </c>
      <c r="B471" t="inlineStr">
        <is>
          <t>ALGO_23</t>
        </is>
      </c>
      <c r="C471" t="inlineStr">
        <is>
          <t>🏦 BỘ 23: BỨT PHÁ GIÁ VỐN TỔ CHỨC VWMA (VWMA BREAKOUT)</t>
        </is>
      </c>
      <c r="D471" t="inlineStr">
        <is>
          <t>#5</t>
        </is>
      </c>
      <c r="E471" t="inlineStr">
        <is>
          <t>HHS</t>
        </is>
      </c>
      <c r="F471" t="inlineStr">
        <is>
          <t>HOSE</t>
        </is>
      </c>
      <c r="G471" t="inlineStr">
        <is>
          <t>Hàng tiêu dùng</t>
        </is>
      </c>
      <c r="H471" t="n">
        <v>9.27</v>
      </c>
      <c r="I471" t="n">
        <v>1703.29</v>
      </c>
      <c r="J471" t="n">
        <v>54.28</v>
      </c>
      <c r="K471" t="n">
        <v>2.58</v>
      </c>
      <c r="L471" t="n">
        <v>10.37</v>
      </c>
      <c r="M471" t="n">
        <v>8.77</v>
      </c>
      <c r="N471" t="n">
        <v>9.41</v>
      </c>
      <c r="O471" t="n">
        <v>1756.56</v>
      </c>
      <c r="P471" t="n">
        <v>2</v>
      </c>
      <c r="Q471" t="n">
        <v>9.58</v>
      </c>
      <c r="R471" t="n">
        <v>9.050000000000001</v>
      </c>
      <c r="S471" t="inlineStr"/>
      <c r="T471" t="inlineStr"/>
      <c r="U471" t="inlineStr"/>
      <c r="V471" t="inlineStr"/>
      <c r="W471" t="inlineStr"/>
      <c r="X471" t="inlineStr">
        <is>
          <t>⏳ Chờ hàng về (T+2)</t>
        </is>
      </c>
      <c r="Y471">
        <f>IF(ISNUMBER(S471), ((S471-H471)/H471)-0.004, "")</f>
        <v/>
      </c>
      <c r="Z471">
        <f>IF(ISNUMBER(T471), ((T471-H471)/H471)-0.004, "")</f>
        <v/>
      </c>
      <c r="AA471">
        <f>IF(ISNUMBER(W471), ((W471-H471)/H471)-0.004, IF(P471&gt;0, ((N471-H471)/H471)-0.004, 0))</f>
        <v/>
      </c>
      <c r="AB471">
        <f>IF(AND(ISNUMBER(I471), I471&gt;0, ISNUMBER(O471), O471&gt;0), AA471-((O471-I471)/I471), AA471)</f>
        <v/>
      </c>
      <c r="AC471">
        <f>IF(ISNUMBER(Q471), (Q471-H471)/H471, 0)</f>
        <v/>
      </c>
      <c r="AD471">
        <f>IF(ISNUMBER(R471), (R471-H471)/H471, 0)</f>
        <v/>
      </c>
      <c r="AE471">
        <f>IF(ISNUMBER(Y471), IF(Y471&gt;0, "THẮNG", "THUA"), "CHỜ T+3")</f>
        <v/>
      </c>
      <c r="AF471">
        <f>IF(AND(P471=0, N471=H471, NOT(ISNUMBER(W471))), "ĐANG CHỜ", IF(AA471&gt;0, "THẮNG", "THUA"))</f>
        <v/>
      </c>
      <c r="AG471" t="inlineStr">
        <is>
          <t>https://quickchart.io/chart/render/zf-ebaca698-0652-48cb-85f3-512125af0783</t>
        </is>
      </c>
      <c r="AH471">
        <f>IF(AG471&lt;&gt;"", IMAGE(AG471, 1), "Chưa có ảnh")</f>
        <v/>
      </c>
    </row>
    <row r="472" ht="95" customHeight="1">
      <c r="A472" t="inlineStr">
        <is>
          <t>2026-10-21</t>
        </is>
      </c>
      <c r="B472" t="inlineStr">
        <is>
          <t>ALGO_24</t>
        </is>
      </c>
      <c r="C472" t="inlineStr">
        <is>
          <t>💥 BỘ 24: BÙNG NỔ BIÊN ĐỘ BIẾN ĐỘNG ATR (ATR EXPANSION)</t>
        </is>
      </c>
      <c r="D472" t="inlineStr">
        <is>
          <t>#1</t>
        </is>
      </c>
      <c r="E472" t="inlineStr">
        <is>
          <t>DTD</t>
        </is>
      </c>
      <c r="F472" t="inlineStr">
        <is>
          <t>HNX</t>
        </is>
      </c>
      <c r="G472" t="inlineStr">
        <is>
          <t>BĐS Khu Công Nghiệp</t>
        </is>
      </c>
      <c r="H472" t="n">
        <v>10.8</v>
      </c>
      <c r="I472" t="n">
        <v>1703.29</v>
      </c>
      <c r="J472" t="n">
        <v>78.72</v>
      </c>
      <c r="K472" t="n">
        <v>8.74</v>
      </c>
      <c r="L472" t="n">
        <v>11.67</v>
      </c>
      <c r="M472" t="n">
        <v>10.41</v>
      </c>
      <c r="N472" t="n">
        <v>10.7</v>
      </c>
      <c r="O472" t="n">
        <v>1756.56</v>
      </c>
      <c r="P472" t="n">
        <v>2</v>
      </c>
      <c r="Q472" t="n">
        <v>11</v>
      </c>
      <c r="R472" t="n">
        <v>10.4</v>
      </c>
      <c r="S472" t="inlineStr"/>
      <c r="T472" t="inlineStr"/>
      <c r="U472" t="inlineStr"/>
      <c r="V472" t="inlineStr"/>
      <c r="W472" t="inlineStr"/>
      <c r="X472" t="inlineStr">
        <is>
          <t>⏳ Chờ hàng về (T+2)</t>
        </is>
      </c>
      <c r="Y472">
        <f>IF(ISNUMBER(S472), ((S472-H472)/H472)-0.004, "")</f>
        <v/>
      </c>
      <c r="Z472">
        <f>IF(ISNUMBER(T472), ((T472-H472)/H472)-0.004, "")</f>
        <v/>
      </c>
      <c r="AA472">
        <f>IF(ISNUMBER(W472), ((W472-H472)/H472)-0.004, IF(P472&gt;0, ((N472-H472)/H472)-0.004, 0))</f>
        <v/>
      </c>
      <c r="AB472">
        <f>IF(AND(ISNUMBER(I472), I472&gt;0, ISNUMBER(O472), O472&gt;0), AA472-((O472-I472)/I472), AA472)</f>
        <v/>
      </c>
      <c r="AC472">
        <f>IF(ISNUMBER(Q472), (Q472-H472)/H472, 0)</f>
        <v/>
      </c>
      <c r="AD472">
        <f>IF(ISNUMBER(R472), (R472-H472)/H472, 0)</f>
        <v/>
      </c>
      <c r="AE472">
        <f>IF(ISNUMBER(Y472), IF(Y472&gt;0, "THẮNG", "THUA"), "CHỜ T+3")</f>
        <v/>
      </c>
      <c r="AF472">
        <f>IF(AND(P472=0, N472=H472, NOT(ISNUMBER(W472))), "ĐANG CHỜ", IF(AA472&gt;0, "THẮNG", "THUA"))</f>
        <v/>
      </c>
      <c r="AG472" t="inlineStr">
        <is>
          <t>https://quickchart.io/chart/render/zf-54700044-0a78-4972-8679-af6d983ddc66</t>
        </is>
      </c>
      <c r="AH472">
        <f>IF(AG472&lt;&gt;"", IMAGE(AG472, 1), "Chưa có ảnh")</f>
        <v/>
      </c>
    </row>
    <row r="473" ht="95" customHeight="1">
      <c r="A473" t="inlineStr">
        <is>
          <t>2026-10-21</t>
        </is>
      </c>
      <c r="B473" t="inlineStr">
        <is>
          <t>ALGO_24</t>
        </is>
      </c>
      <c r="C473" t="inlineStr">
        <is>
          <t>💥 BỘ 24: BÙNG NỔ BIÊN ĐỘ BIẾN ĐỘNG ATR (ATR EXPANSION)</t>
        </is>
      </c>
      <c r="D473" t="inlineStr">
        <is>
          <t>#2</t>
        </is>
      </c>
      <c r="E473" t="inlineStr">
        <is>
          <t>LCG</t>
        </is>
      </c>
      <c r="F473" t="inlineStr">
        <is>
          <t>HOSE</t>
        </is>
      </c>
      <c r="G473" t="inlineStr">
        <is>
          <t>Đầu tư công &amp; Xây dựng</t>
        </is>
      </c>
      <c r="H473" t="n">
        <v>6.85</v>
      </c>
      <c r="I473" t="n">
        <v>1703.29</v>
      </c>
      <c r="J473" t="n">
        <v>74.79000000000001</v>
      </c>
      <c r="K473" t="n">
        <v>7.17</v>
      </c>
      <c r="L473" t="n">
        <v>7.5</v>
      </c>
      <c r="M473" t="n">
        <v>6.55</v>
      </c>
      <c r="N473" t="n">
        <v>6.69</v>
      </c>
      <c r="O473" t="n">
        <v>1756.56</v>
      </c>
      <c r="P473" t="n">
        <v>2</v>
      </c>
      <c r="Q473" t="n">
        <v>6.89</v>
      </c>
      <c r="R473" t="n">
        <v>6.66</v>
      </c>
      <c r="S473" t="inlineStr"/>
      <c r="T473" t="inlineStr"/>
      <c r="U473" t="inlineStr"/>
      <c r="V473" t="inlineStr"/>
      <c r="W473" t="inlineStr"/>
      <c r="X473" t="inlineStr">
        <is>
          <t>⏳ Chờ hàng về (T+2)</t>
        </is>
      </c>
      <c r="Y473">
        <f>IF(ISNUMBER(S473), ((S473-H473)/H473)-0.004, "")</f>
        <v/>
      </c>
      <c r="Z473">
        <f>IF(ISNUMBER(T473), ((T473-H473)/H473)-0.004, "")</f>
        <v/>
      </c>
      <c r="AA473">
        <f>IF(ISNUMBER(W473), ((W473-H473)/H473)-0.004, IF(P473&gt;0, ((N473-H473)/H473)-0.004, 0))</f>
        <v/>
      </c>
      <c r="AB473">
        <f>IF(AND(ISNUMBER(I473), I473&gt;0, ISNUMBER(O473), O473&gt;0), AA473-((O473-I473)/I473), AA473)</f>
        <v/>
      </c>
      <c r="AC473">
        <f>IF(ISNUMBER(Q473), (Q473-H473)/H473, 0)</f>
        <v/>
      </c>
      <c r="AD473">
        <f>IF(ISNUMBER(R473), (R473-H473)/H473, 0)</f>
        <v/>
      </c>
      <c r="AE473">
        <f>IF(ISNUMBER(Y473), IF(Y473&gt;0, "THẮNG", "THUA"), "CHỜ T+3")</f>
        <v/>
      </c>
      <c r="AF473">
        <f>IF(AND(P473=0, N473=H473, NOT(ISNUMBER(W473))), "ĐANG CHỜ", IF(AA473&gt;0, "THẮNG", "THUA"))</f>
        <v/>
      </c>
      <c r="AG473" t="inlineStr">
        <is>
          <t>https://quickchart.io/chart/render/zf-cfc2678f-9eba-4ad8-864d-db2b9aeafaab</t>
        </is>
      </c>
      <c r="AH473">
        <f>IF(AG473&lt;&gt;"", IMAGE(AG473, 1), "Chưa có ảnh")</f>
        <v/>
      </c>
    </row>
    <row r="474" ht="95" customHeight="1">
      <c r="A474" t="inlineStr">
        <is>
          <t>2026-10-21</t>
        </is>
      </c>
      <c r="B474" t="inlineStr">
        <is>
          <t>ALGO_24</t>
        </is>
      </c>
      <c r="C474" t="inlineStr">
        <is>
          <t>💥 BỘ 24: BÙNG NỔ BIÊN ĐỘ BIẾN ĐỘNG ATR (ATR EXPANSION)</t>
        </is>
      </c>
      <c r="D474" t="inlineStr">
        <is>
          <t>#3</t>
        </is>
      </c>
      <c r="E474" t="inlineStr">
        <is>
          <t>HDG</t>
        </is>
      </c>
      <c r="F474" t="inlineStr">
        <is>
          <t>HOSE</t>
        </is>
      </c>
      <c r="G474" t="inlineStr">
        <is>
          <t>Bất động sản Dân dụng</t>
        </is>
      </c>
      <c r="H474" t="n">
        <v>15.35</v>
      </c>
      <c r="I474" t="n">
        <v>1703.29</v>
      </c>
      <c r="J474" t="n">
        <v>62.4</v>
      </c>
      <c r="K474" t="n">
        <v>5</v>
      </c>
      <c r="L474" t="n">
        <v>16.85</v>
      </c>
      <c r="M474" t="n">
        <v>14.67</v>
      </c>
      <c r="N474" t="n">
        <v>15.6</v>
      </c>
      <c r="O474" t="n">
        <v>1756.56</v>
      </c>
      <c r="P474" t="n">
        <v>2</v>
      </c>
      <c r="Q474" t="n">
        <v>15.7</v>
      </c>
      <c r="R474" t="n">
        <v>14.9</v>
      </c>
      <c r="S474" t="inlineStr"/>
      <c r="T474" t="inlineStr"/>
      <c r="U474" t="inlineStr"/>
      <c r="V474" t="inlineStr"/>
      <c r="W474" t="inlineStr"/>
      <c r="X474" t="inlineStr">
        <is>
          <t>⏳ Chờ hàng về (T+2)</t>
        </is>
      </c>
      <c r="Y474">
        <f>IF(ISNUMBER(S474), ((S474-H474)/H474)-0.004, "")</f>
        <v/>
      </c>
      <c r="Z474">
        <f>IF(ISNUMBER(T474), ((T474-H474)/H474)-0.004, "")</f>
        <v/>
      </c>
      <c r="AA474">
        <f>IF(ISNUMBER(W474), ((W474-H474)/H474)-0.004, IF(P474&gt;0, ((N474-H474)/H474)-0.004, 0))</f>
        <v/>
      </c>
      <c r="AB474">
        <f>IF(AND(ISNUMBER(I474), I474&gt;0, ISNUMBER(O474), O474&gt;0), AA474-((O474-I474)/I474), AA474)</f>
        <v/>
      </c>
      <c r="AC474">
        <f>IF(ISNUMBER(Q474), (Q474-H474)/H474, 0)</f>
        <v/>
      </c>
      <c r="AD474">
        <f>IF(ISNUMBER(R474), (R474-H474)/H474, 0)</f>
        <v/>
      </c>
      <c r="AE474">
        <f>IF(ISNUMBER(Y474), IF(Y474&gt;0, "THẮNG", "THUA"), "CHỜ T+3")</f>
        <v/>
      </c>
      <c r="AF474">
        <f>IF(AND(P474=0, N474=H474, NOT(ISNUMBER(W474))), "ĐANG CHỜ", IF(AA474&gt;0, "THẮNG", "THUA"))</f>
        <v/>
      </c>
      <c r="AG474" t="inlineStr">
        <is>
          <t>https://quickchart.io/chart/render/zf-fdc29536-91f2-4677-905d-f2c21649bc47</t>
        </is>
      </c>
      <c r="AH474">
        <f>IF(AG474&lt;&gt;"", IMAGE(AG474, 1), "Chưa có ảnh")</f>
        <v/>
      </c>
    </row>
    <row r="475" ht="95" customHeight="1">
      <c r="A475" t="inlineStr">
        <is>
          <t>2026-10-21</t>
        </is>
      </c>
      <c r="B475" t="inlineStr">
        <is>
          <t>ALGO_24</t>
        </is>
      </c>
      <c r="C475" t="inlineStr">
        <is>
          <t>💥 BỘ 24: BÙNG NỔ BIÊN ĐỘ BIẾN ĐỘNG ATR (ATR EXPANSION)</t>
        </is>
      </c>
      <c r="D475" t="inlineStr">
        <is>
          <t>#4</t>
        </is>
      </c>
      <c r="E475" t="inlineStr">
        <is>
          <t>MSH</t>
        </is>
      </c>
      <c r="F475" t="inlineStr">
        <is>
          <t>HOSE</t>
        </is>
      </c>
      <c r="G475" t="inlineStr">
        <is>
          <t>Thủy sản &amp; Xuất khẩu</t>
        </is>
      </c>
      <c r="H475" t="n">
        <v>33.5</v>
      </c>
      <c r="I475" t="n">
        <v>1703.29</v>
      </c>
      <c r="J475" t="n">
        <v>57.28</v>
      </c>
      <c r="K475" t="n">
        <v>3.73</v>
      </c>
      <c r="L475" t="n">
        <v>35.89</v>
      </c>
      <c r="M475" t="n">
        <v>32.41</v>
      </c>
      <c r="N475" t="n">
        <v>33.5</v>
      </c>
      <c r="O475" t="n">
        <v>1756.56</v>
      </c>
      <c r="P475" t="n">
        <v>2</v>
      </c>
      <c r="Q475" t="n">
        <v>34</v>
      </c>
      <c r="R475" t="n">
        <v>32.8</v>
      </c>
      <c r="S475" t="inlineStr"/>
      <c r="T475" t="inlineStr"/>
      <c r="U475" t="inlineStr"/>
      <c r="V475" t="inlineStr"/>
      <c r="W475" t="inlineStr"/>
      <c r="X475" t="inlineStr">
        <is>
          <t>⏳ Chờ hàng về (T+2)</t>
        </is>
      </c>
      <c r="Y475">
        <f>IF(ISNUMBER(S475), ((S475-H475)/H475)-0.004, "")</f>
        <v/>
      </c>
      <c r="Z475">
        <f>IF(ISNUMBER(T475), ((T475-H475)/H475)-0.004, "")</f>
        <v/>
      </c>
      <c r="AA475">
        <f>IF(ISNUMBER(W475), ((W475-H475)/H475)-0.004, IF(P475&gt;0, ((N475-H475)/H475)-0.004, 0))</f>
        <v/>
      </c>
      <c r="AB475">
        <f>IF(AND(ISNUMBER(I475), I475&gt;0, ISNUMBER(O475), O475&gt;0), AA475-((O475-I475)/I475), AA475)</f>
        <v/>
      </c>
      <c r="AC475">
        <f>IF(ISNUMBER(Q475), (Q475-H475)/H475, 0)</f>
        <v/>
      </c>
      <c r="AD475">
        <f>IF(ISNUMBER(R475), (R475-H475)/H475, 0)</f>
        <v/>
      </c>
      <c r="AE475">
        <f>IF(ISNUMBER(Y475), IF(Y475&gt;0, "THẮNG", "THUA"), "CHỜ T+3")</f>
        <v/>
      </c>
      <c r="AF475">
        <f>IF(AND(P475=0, N475=H475, NOT(ISNUMBER(W475))), "ĐANG CHỜ", IF(AA475&gt;0, "THẮNG", "THUA"))</f>
        <v/>
      </c>
      <c r="AG475" t="inlineStr">
        <is>
          <t>https://quickchart.io/chart/render/zf-aee0b0fc-515c-44d5-bef9-780fe62f32f0</t>
        </is>
      </c>
      <c r="AH475">
        <f>IF(AG475&lt;&gt;"", IMAGE(AG475, 1), "Chưa có ảnh")</f>
        <v/>
      </c>
    </row>
    <row r="476" ht="95" customHeight="1">
      <c r="A476" t="inlineStr">
        <is>
          <t>2026-10-21</t>
        </is>
      </c>
      <c r="B476" t="inlineStr">
        <is>
          <t>ALGO_24</t>
        </is>
      </c>
      <c r="C476" t="inlineStr">
        <is>
          <t>💥 BỘ 24: BÙNG NỔ BIÊN ĐỘ BIẾN ĐỘNG ATR (ATR EXPANSION)</t>
        </is>
      </c>
      <c r="D476" t="inlineStr">
        <is>
          <t>#5</t>
        </is>
      </c>
      <c r="E476" t="inlineStr">
        <is>
          <t>HDC</t>
        </is>
      </c>
      <c r="F476" t="inlineStr">
        <is>
          <t>HOSE</t>
        </is>
      </c>
      <c r="G476" t="inlineStr">
        <is>
          <t>Bất động sản Dân dụng</t>
        </is>
      </c>
      <c r="H476" t="n">
        <v>10.85</v>
      </c>
      <c r="I476" t="n">
        <v>1703.29</v>
      </c>
      <c r="J476" t="n">
        <v>45.7</v>
      </c>
      <c r="K476" t="n">
        <v>3.15</v>
      </c>
      <c r="L476" t="n">
        <v>12.23</v>
      </c>
      <c r="M476" t="n">
        <v>10.22</v>
      </c>
      <c r="N476" t="n">
        <v>11.8</v>
      </c>
      <c r="O476" t="n">
        <v>1756.56</v>
      </c>
      <c r="P476" t="n">
        <v>2</v>
      </c>
      <c r="Q476" t="n">
        <v>11.9</v>
      </c>
      <c r="R476" t="n">
        <v>10.5</v>
      </c>
      <c r="S476" t="inlineStr"/>
      <c r="T476" t="inlineStr"/>
      <c r="U476" t="inlineStr"/>
      <c r="V476" t="inlineStr"/>
      <c r="W476" t="inlineStr"/>
      <c r="X476" t="inlineStr">
        <is>
          <t>⏳ Chờ hàng về (T+2)</t>
        </is>
      </c>
      <c r="Y476">
        <f>IF(ISNUMBER(S476), ((S476-H476)/H476)-0.004, "")</f>
        <v/>
      </c>
      <c r="Z476">
        <f>IF(ISNUMBER(T476), ((T476-H476)/H476)-0.004, "")</f>
        <v/>
      </c>
      <c r="AA476">
        <f>IF(ISNUMBER(W476), ((W476-H476)/H476)-0.004, IF(P476&gt;0, ((N476-H476)/H476)-0.004, 0))</f>
        <v/>
      </c>
      <c r="AB476">
        <f>IF(AND(ISNUMBER(I476), I476&gt;0, ISNUMBER(O476), O476&gt;0), AA476-((O476-I476)/I476), AA476)</f>
        <v/>
      </c>
      <c r="AC476">
        <f>IF(ISNUMBER(Q476), (Q476-H476)/H476, 0)</f>
        <v/>
      </c>
      <c r="AD476">
        <f>IF(ISNUMBER(R476), (R476-H476)/H476, 0)</f>
        <v/>
      </c>
      <c r="AE476">
        <f>IF(ISNUMBER(Y476), IF(Y476&gt;0, "THẮNG", "THUA"), "CHỜ T+3")</f>
        <v/>
      </c>
      <c r="AF476">
        <f>IF(AND(P476=0, N476=H476, NOT(ISNUMBER(W476))), "ĐANG CHỜ", IF(AA476&gt;0, "THẮNG", "THUA"))</f>
        <v/>
      </c>
      <c r="AG476" t="inlineStr">
        <is>
          <t>https://quickchart.io/chart/render/zf-b66ddf94-ba07-4ce3-b44a-5e6b7016aa40</t>
        </is>
      </c>
      <c r="AH476">
        <f>IF(AG476&lt;&gt;"", IMAGE(AG476, 1), "Chưa có ảnh")</f>
        <v/>
      </c>
    </row>
    <row r="477" ht="95" customHeight="1">
      <c r="A477" t="inlineStr">
        <is>
          <t>2026-10-21</t>
        </is>
      </c>
      <c r="B477" t="inlineStr">
        <is>
          <t>ALGO_25</t>
        </is>
      </c>
      <c r="C477" t="inlineStr">
        <is>
          <t>🏹 BỘ 25: ĐẢO CHIỀU NHANH T+2.5 QUÁ BÁN (CONNORS RSI-7 DIP)</t>
        </is>
      </c>
      <c r="D477" t="inlineStr">
        <is>
          <t>#1</t>
        </is>
      </c>
      <c r="E477" t="inlineStr">
        <is>
          <t>SSB</t>
        </is>
      </c>
      <c r="F477" t="inlineStr">
        <is>
          <t>HOSE</t>
        </is>
      </c>
      <c r="G477" t="inlineStr">
        <is>
          <t>Ngân hàng</t>
        </is>
      </c>
      <c r="H477" t="n">
        <v>16</v>
      </c>
      <c r="I477" t="n">
        <v>1703.29</v>
      </c>
      <c r="J477" t="n">
        <v>35.26</v>
      </c>
      <c r="K477" t="n">
        <v>0.26</v>
      </c>
      <c r="L477" t="n">
        <v>18.29</v>
      </c>
      <c r="M477" t="n">
        <v>14.96</v>
      </c>
      <c r="N477" t="n">
        <v>16.1</v>
      </c>
      <c r="O477" t="n">
        <v>1756.56</v>
      </c>
      <c r="P477" t="n">
        <v>2</v>
      </c>
      <c r="Q477" t="n">
        <v>16.4</v>
      </c>
      <c r="R477" t="n">
        <v>15.75</v>
      </c>
      <c r="S477" t="inlineStr"/>
      <c r="T477" t="inlineStr"/>
      <c r="U477" t="inlineStr"/>
      <c r="V477" t="inlineStr"/>
      <c r="W477" t="inlineStr"/>
      <c r="X477" t="inlineStr">
        <is>
          <t>⏳ Chờ hàng về (T+2)</t>
        </is>
      </c>
      <c r="Y477">
        <f>IF(ISNUMBER(S477), ((S477-H477)/H477)-0.004, "")</f>
        <v/>
      </c>
      <c r="Z477">
        <f>IF(ISNUMBER(T477), ((T477-H477)/H477)-0.004, "")</f>
        <v/>
      </c>
      <c r="AA477">
        <f>IF(ISNUMBER(W477), ((W477-H477)/H477)-0.004, IF(P477&gt;0, ((N477-H477)/H477)-0.004, 0))</f>
        <v/>
      </c>
      <c r="AB477">
        <f>IF(AND(ISNUMBER(I477), I477&gt;0, ISNUMBER(O477), O477&gt;0), AA477-((O477-I477)/I477), AA477)</f>
        <v/>
      </c>
      <c r="AC477">
        <f>IF(ISNUMBER(Q477), (Q477-H477)/H477, 0)</f>
        <v/>
      </c>
      <c r="AD477">
        <f>IF(ISNUMBER(R477), (R477-H477)/H477, 0)</f>
        <v/>
      </c>
      <c r="AE477">
        <f>IF(ISNUMBER(Y477), IF(Y477&gt;0, "THẮNG", "THUA"), "CHỜ T+3")</f>
        <v/>
      </c>
      <c r="AF477">
        <f>IF(AND(P477=0, N477=H477, NOT(ISNUMBER(W477))), "ĐANG CHỜ", IF(AA477&gt;0, "THẮNG", "THUA"))</f>
        <v/>
      </c>
      <c r="AG477" t="inlineStr">
        <is>
          <t>https://quickchart.io/chart/render/zf-a37dfff9-97af-497c-9221-aa13bc3d2d8f</t>
        </is>
      </c>
      <c r="AH477">
        <f>IF(AG477&lt;&gt;"", IMAGE(AG477, 1), "Chưa có ảnh")</f>
        <v/>
      </c>
    </row>
    <row r="478" ht="95" customHeight="1">
      <c r="A478" t="inlineStr">
        <is>
          <t>2026-10-21</t>
        </is>
      </c>
      <c r="B478" t="inlineStr">
        <is>
          <t>ALGO_25</t>
        </is>
      </c>
      <c r="C478" t="inlineStr">
        <is>
          <t>🏹 BỘ 25: ĐẢO CHIỀU NHANH T+2.5 QUÁ BÁN (CONNORS RSI-7 DIP)</t>
        </is>
      </c>
      <c r="D478" t="inlineStr">
        <is>
          <t>#2</t>
        </is>
      </c>
      <c r="E478" t="inlineStr">
        <is>
          <t>NVB</t>
        </is>
      </c>
      <c r="F478" t="inlineStr">
        <is>
          <t>HNX</t>
        </is>
      </c>
      <c r="G478" t="inlineStr">
        <is>
          <t>Ngân hàng</t>
        </is>
      </c>
      <c r="H478" t="n">
        <v>13.8</v>
      </c>
      <c r="I478" t="n">
        <v>1703.29</v>
      </c>
      <c r="J478" t="n">
        <v>31.29</v>
      </c>
      <c r="K478" t="n">
        <v>0.28</v>
      </c>
      <c r="L478" t="n">
        <v>15.77</v>
      </c>
      <c r="M478" t="n">
        <v>12.9</v>
      </c>
      <c r="N478" t="n">
        <v>14</v>
      </c>
      <c r="O478" t="n">
        <v>1756.56</v>
      </c>
      <c r="P478" t="n">
        <v>2</v>
      </c>
      <c r="Q478" t="n">
        <v>14.2</v>
      </c>
      <c r="R478" t="n">
        <v>13.3</v>
      </c>
      <c r="S478" t="inlineStr"/>
      <c r="T478" t="inlineStr"/>
      <c r="U478" t="inlineStr"/>
      <c r="V478" t="inlineStr"/>
      <c r="W478" t="inlineStr"/>
      <c r="X478" t="inlineStr">
        <is>
          <t>⏳ Chờ hàng về (T+2)</t>
        </is>
      </c>
      <c r="Y478">
        <f>IF(ISNUMBER(S478), ((S478-H478)/H478)-0.004, "")</f>
        <v/>
      </c>
      <c r="Z478">
        <f>IF(ISNUMBER(T478), ((T478-H478)/H478)-0.004, "")</f>
        <v/>
      </c>
      <c r="AA478">
        <f>IF(ISNUMBER(W478), ((W478-H478)/H478)-0.004, IF(P478&gt;0, ((N478-H478)/H478)-0.004, 0))</f>
        <v/>
      </c>
      <c r="AB478">
        <f>IF(AND(ISNUMBER(I478), I478&gt;0, ISNUMBER(O478), O478&gt;0), AA478-((O478-I478)/I478), AA478)</f>
        <v/>
      </c>
      <c r="AC478">
        <f>IF(ISNUMBER(Q478), (Q478-H478)/H478, 0)</f>
        <v/>
      </c>
      <c r="AD478">
        <f>IF(ISNUMBER(R478), (R478-H478)/H478, 0)</f>
        <v/>
      </c>
      <c r="AE478">
        <f>IF(ISNUMBER(Y478), IF(Y478&gt;0, "THẮNG", "THUA"), "CHỜ T+3")</f>
        <v/>
      </c>
      <c r="AF478">
        <f>IF(AND(P478=0, N478=H478, NOT(ISNUMBER(W478))), "ĐANG CHỜ", IF(AA478&gt;0, "THẮNG", "THUA"))</f>
        <v/>
      </c>
      <c r="AG478" t="inlineStr">
        <is>
          <t>https://quickchart.io/chart/render/zf-a8da737a-405e-478a-b017-6c00cbe1316f</t>
        </is>
      </c>
      <c r="AH478">
        <f>IF(AG478&lt;&gt;"", IMAGE(AG478, 1), "Chưa có ảnh")</f>
        <v/>
      </c>
    </row>
    <row r="479" ht="95" customHeight="1">
      <c r="A479" t="inlineStr">
        <is>
          <t>2026-10-21</t>
        </is>
      </c>
      <c r="B479" t="inlineStr">
        <is>
          <t>ALGO_26</t>
        </is>
      </c>
      <c r="C479" t="inlineStr">
        <is>
          <t>🔇 BỘ 26: CẠN KIỆT NGUỒN CUNG TRƯỚC GIỜ NỔ (VSA NO-SUPPLY TEST)</t>
        </is>
      </c>
      <c r="D479" t="inlineStr">
        <is>
          <t>#1</t>
        </is>
      </c>
      <c r="E479" t="inlineStr">
        <is>
          <t>FRT</t>
        </is>
      </c>
      <c r="F479" t="inlineStr">
        <is>
          <t>HOSE</t>
        </is>
      </c>
      <c r="G479" t="inlineStr">
        <is>
          <t>Bán lẻ &amp; Phân phối</t>
        </is>
      </c>
      <c r="H479" t="n">
        <v>149.5</v>
      </c>
      <c r="I479" t="n">
        <v>1703.29</v>
      </c>
      <c r="J479" t="n">
        <v>56.12</v>
      </c>
      <c r="K479" t="n">
        <v>0.15</v>
      </c>
      <c r="L479" t="n">
        <v>168.48</v>
      </c>
      <c r="M479" t="n">
        <v>140.87</v>
      </c>
      <c r="N479" t="n">
        <v>152.5</v>
      </c>
      <c r="O479" t="n">
        <v>1756.56</v>
      </c>
      <c r="P479" t="n">
        <v>2</v>
      </c>
      <c r="Q479" t="n">
        <v>154.8</v>
      </c>
      <c r="R479" t="n">
        <v>147.9</v>
      </c>
      <c r="S479" t="inlineStr"/>
      <c r="T479" t="inlineStr"/>
      <c r="U479" t="inlineStr"/>
      <c r="V479" t="inlineStr"/>
      <c r="W479" t="inlineStr"/>
      <c r="X479" t="inlineStr">
        <is>
          <t>⏳ Chờ hàng về (T+2)</t>
        </is>
      </c>
      <c r="Y479">
        <f>IF(ISNUMBER(S479), ((S479-H479)/H479)-0.004, "")</f>
        <v/>
      </c>
      <c r="Z479">
        <f>IF(ISNUMBER(T479), ((T479-H479)/H479)-0.004, "")</f>
        <v/>
      </c>
      <c r="AA479">
        <f>IF(ISNUMBER(W479), ((W479-H479)/H479)-0.004, IF(P479&gt;0, ((N479-H479)/H479)-0.004, 0))</f>
        <v/>
      </c>
      <c r="AB479">
        <f>IF(AND(ISNUMBER(I479), I479&gt;0, ISNUMBER(O479), O479&gt;0), AA479-((O479-I479)/I479), AA479)</f>
        <v/>
      </c>
      <c r="AC479">
        <f>IF(ISNUMBER(Q479), (Q479-H479)/H479, 0)</f>
        <v/>
      </c>
      <c r="AD479">
        <f>IF(ISNUMBER(R479), (R479-H479)/H479, 0)</f>
        <v/>
      </c>
      <c r="AE479">
        <f>IF(ISNUMBER(Y479), IF(Y479&gt;0, "THẮNG", "THUA"), "CHỜ T+3")</f>
        <v/>
      </c>
      <c r="AF479">
        <f>IF(AND(P479=0, N479=H479, NOT(ISNUMBER(W479))), "ĐANG CHỜ", IF(AA479&gt;0, "THẮNG", "THUA"))</f>
        <v/>
      </c>
      <c r="AG479" t="inlineStr">
        <is>
          <t>https://quickchart.io/chart/render/zf-3cc227d7-c943-4921-a881-17f702a31c7c</t>
        </is>
      </c>
      <c r="AH479">
        <f>IF(AG479&lt;&gt;"", IMAGE(AG479, 1), "Chưa có ảnh")</f>
        <v/>
      </c>
    </row>
    <row r="480" ht="95" customHeight="1">
      <c r="A480" t="inlineStr">
        <is>
          <t>2026-10-21</t>
        </is>
      </c>
      <c r="B480" t="inlineStr">
        <is>
          <t>ALGO_26</t>
        </is>
      </c>
      <c r="C480" t="inlineStr">
        <is>
          <t>🔇 BỘ 26: CẠN KIỆT NGUỒN CUNG TRƯỚC GIỜ NỔ (VSA NO-SUPPLY TEST)</t>
        </is>
      </c>
      <c r="D480" t="inlineStr">
        <is>
          <t>#2</t>
        </is>
      </c>
      <c r="E480" t="inlineStr">
        <is>
          <t>NT2</t>
        </is>
      </c>
      <c r="F480" t="inlineStr">
        <is>
          <t>HOSE</t>
        </is>
      </c>
      <c r="G480" t="inlineStr">
        <is>
          <t>Dầu khí &amp; Năng lượng</t>
        </is>
      </c>
      <c r="H480" t="n">
        <v>24.3</v>
      </c>
      <c r="I480" t="n">
        <v>1703.29</v>
      </c>
      <c r="J480" t="n">
        <v>52.87</v>
      </c>
      <c r="K480" t="n">
        <v>0.34</v>
      </c>
      <c r="L480" t="n">
        <v>26.48</v>
      </c>
      <c r="M480" t="n">
        <v>23.31</v>
      </c>
      <c r="N480" t="n">
        <v>24.25</v>
      </c>
      <c r="O480" t="n">
        <v>1756.56</v>
      </c>
      <c r="P480" t="n">
        <v>2</v>
      </c>
      <c r="Q480" t="n">
        <v>24.4</v>
      </c>
      <c r="R480" t="n">
        <v>23.9</v>
      </c>
      <c r="S480" t="inlineStr"/>
      <c r="T480" t="inlineStr"/>
      <c r="U480" t="inlineStr"/>
      <c r="V480" t="inlineStr"/>
      <c r="W480" t="inlineStr"/>
      <c r="X480" t="inlineStr">
        <is>
          <t>⏳ Chờ hàng về (T+2)</t>
        </is>
      </c>
      <c r="Y480">
        <f>IF(ISNUMBER(S480), ((S480-H480)/H480)-0.004, "")</f>
        <v/>
      </c>
      <c r="Z480">
        <f>IF(ISNUMBER(T480), ((T480-H480)/H480)-0.004, "")</f>
        <v/>
      </c>
      <c r="AA480">
        <f>IF(ISNUMBER(W480), ((W480-H480)/H480)-0.004, IF(P480&gt;0, ((N480-H480)/H480)-0.004, 0))</f>
        <v/>
      </c>
      <c r="AB480">
        <f>IF(AND(ISNUMBER(I480), I480&gt;0, ISNUMBER(O480), O480&gt;0), AA480-((O480-I480)/I480), AA480)</f>
        <v/>
      </c>
      <c r="AC480">
        <f>IF(ISNUMBER(Q480), (Q480-H480)/H480, 0)</f>
        <v/>
      </c>
      <c r="AD480">
        <f>IF(ISNUMBER(R480), (R480-H480)/H480, 0)</f>
        <v/>
      </c>
      <c r="AE480">
        <f>IF(ISNUMBER(Y480), IF(Y480&gt;0, "THẮNG", "THUA"), "CHỜ T+3")</f>
        <v/>
      </c>
      <c r="AF480">
        <f>IF(AND(P480=0, N480=H480, NOT(ISNUMBER(W480))), "ĐANG CHỜ", IF(AA480&gt;0, "THẮNG", "THUA"))</f>
        <v/>
      </c>
      <c r="AG480" t="inlineStr">
        <is>
          <t>https://quickchart.io/chart/render/zf-94a1afcc-fbca-4fa3-9752-ca1c29360fb5</t>
        </is>
      </c>
      <c r="AH480">
        <f>IF(AG480&lt;&gt;"", IMAGE(AG480, 1), "Chưa có ảnh")</f>
        <v/>
      </c>
    </row>
    <row r="481" ht="95" customHeight="1">
      <c r="A481" t="inlineStr">
        <is>
          <t>2026-10-21</t>
        </is>
      </c>
      <c r="B481" t="inlineStr">
        <is>
          <t>ALGO_26</t>
        </is>
      </c>
      <c r="C481" t="inlineStr">
        <is>
          <t>🔇 BỘ 26: CẠN KIỆT NGUỒN CUNG TRƯỚC GIỜ NỔ (VSA NO-SUPPLY TEST)</t>
        </is>
      </c>
      <c r="D481" t="inlineStr">
        <is>
          <t>#3</t>
        </is>
      </c>
      <c r="E481" t="inlineStr">
        <is>
          <t>MSB</t>
        </is>
      </c>
      <c r="F481" t="inlineStr">
        <is>
          <t>HOSE</t>
        </is>
      </c>
      <c r="G481" t="inlineStr">
        <is>
          <t>Ngân hàng</t>
        </is>
      </c>
      <c r="H481" t="n">
        <v>15.1</v>
      </c>
      <c r="I481" t="n">
        <v>1703.29</v>
      </c>
      <c r="J481" t="n">
        <v>47.94</v>
      </c>
      <c r="K481" t="n">
        <v>0.39</v>
      </c>
      <c r="L481" t="n">
        <v>16.44</v>
      </c>
      <c r="M481" t="n">
        <v>14.49</v>
      </c>
      <c r="N481" t="n">
        <v>15.45</v>
      </c>
      <c r="O481" t="n">
        <v>1756.56</v>
      </c>
      <c r="P481" t="n">
        <v>2</v>
      </c>
      <c r="Q481" t="n">
        <v>15.6</v>
      </c>
      <c r="R481" t="n">
        <v>14.95</v>
      </c>
      <c r="S481" t="inlineStr"/>
      <c r="T481" t="inlineStr"/>
      <c r="U481" t="inlineStr"/>
      <c r="V481" t="inlineStr"/>
      <c r="W481" t="inlineStr"/>
      <c r="X481" t="inlineStr">
        <is>
          <t>⏳ Chờ hàng về (T+2)</t>
        </is>
      </c>
      <c r="Y481">
        <f>IF(ISNUMBER(S481), ((S481-H481)/H481)-0.004, "")</f>
        <v/>
      </c>
      <c r="Z481">
        <f>IF(ISNUMBER(T481), ((T481-H481)/H481)-0.004, "")</f>
        <v/>
      </c>
      <c r="AA481">
        <f>IF(ISNUMBER(W481), ((W481-H481)/H481)-0.004, IF(P481&gt;0, ((N481-H481)/H481)-0.004, 0))</f>
        <v/>
      </c>
      <c r="AB481">
        <f>IF(AND(ISNUMBER(I481), I481&gt;0, ISNUMBER(O481), O481&gt;0), AA481-((O481-I481)/I481), AA481)</f>
        <v/>
      </c>
      <c r="AC481">
        <f>IF(ISNUMBER(Q481), (Q481-H481)/H481, 0)</f>
        <v/>
      </c>
      <c r="AD481">
        <f>IF(ISNUMBER(R481), (R481-H481)/H481, 0)</f>
        <v/>
      </c>
      <c r="AE481">
        <f>IF(ISNUMBER(Y481), IF(Y481&gt;0, "THẮNG", "THUA"), "CHỜ T+3")</f>
        <v/>
      </c>
      <c r="AF481">
        <f>IF(AND(P481=0, N481=H481, NOT(ISNUMBER(W481))), "ĐANG CHỜ", IF(AA481&gt;0, "THẮNG", "THUA"))</f>
        <v/>
      </c>
      <c r="AG481" t="inlineStr">
        <is>
          <t>https://quickchart.io/chart/render/zf-2ede9606-6cb4-4d97-bee5-2dcc6c79fd6c</t>
        </is>
      </c>
      <c r="AH481">
        <f>IF(AG481&lt;&gt;"", IMAGE(AG481, 1), "Chưa có ảnh")</f>
        <v/>
      </c>
    </row>
    <row r="482" ht="95" customHeight="1">
      <c r="A482" t="inlineStr">
        <is>
          <t>2026-10-21</t>
        </is>
      </c>
      <c r="B482" t="inlineStr">
        <is>
          <t>ALGO_26</t>
        </is>
      </c>
      <c r="C482" t="inlineStr">
        <is>
          <t>🔇 BỘ 26: CẠN KIỆT NGUỒN CUNG TRƯỚC GIỜ NỔ (VSA NO-SUPPLY TEST)</t>
        </is>
      </c>
      <c r="D482" t="inlineStr">
        <is>
          <t>#4</t>
        </is>
      </c>
      <c r="E482" t="inlineStr">
        <is>
          <t>DXP</t>
        </is>
      </c>
      <c r="F482" t="inlineStr">
        <is>
          <t>HNX</t>
        </is>
      </c>
      <c r="G482" t="inlineStr">
        <is>
          <t>Cảng biển &amp; Vận tải</t>
        </is>
      </c>
      <c r="H482" t="n">
        <v>15.7</v>
      </c>
      <c r="I482" t="n">
        <v>1703.29</v>
      </c>
      <c r="J482" t="n">
        <v>46.19</v>
      </c>
      <c r="K482" t="n">
        <v>0.58</v>
      </c>
      <c r="L482" t="n">
        <v>17.91</v>
      </c>
      <c r="M482" t="n">
        <v>14.7</v>
      </c>
      <c r="N482" t="n">
        <v>15.2</v>
      </c>
      <c r="O482" t="n">
        <v>1756.56</v>
      </c>
      <c r="P482" t="n">
        <v>2</v>
      </c>
      <c r="Q482" t="n">
        <v>15.8</v>
      </c>
      <c r="R482" t="n">
        <v>14.6</v>
      </c>
      <c r="S482" t="inlineStr"/>
      <c r="T482" t="inlineStr"/>
      <c r="U482" t="inlineStr"/>
      <c r="V482" t="inlineStr"/>
      <c r="W482" t="inlineStr"/>
      <c r="X482" t="inlineStr">
        <is>
          <t>⏳ Chờ hàng về (T+2)</t>
        </is>
      </c>
      <c r="Y482">
        <f>IF(ISNUMBER(S482), ((S482-H482)/H482)-0.004, "")</f>
        <v/>
      </c>
      <c r="Z482">
        <f>IF(ISNUMBER(T482), ((T482-H482)/H482)-0.004, "")</f>
        <v/>
      </c>
      <c r="AA482">
        <f>IF(ISNUMBER(W482), ((W482-H482)/H482)-0.004, IF(P482&gt;0, ((N482-H482)/H482)-0.004, 0))</f>
        <v/>
      </c>
      <c r="AB482">
        <f>IF(AND(ISNUMBER(I482), I482&gt;0, ISNUMBER(O482), O482&gt;0), AA482-((O482-I482)/I482), AA482)</f>
        <v/>
      </c>
      <c r="AC482">
        <f>IF(ISNUMBER(Q482), (Q482-H482)/H482, 0)</f>
        <v/>
      </c>
      <c r="AD482">
        <f>IF(ISNUMBER(R482), (R482-H482)/H482, 0)</f>
        <v/>
      </c>
      <c r="AE482">
        <f>IF(ISNUMBER(Y482), IF(Y482&gt;0, "THẮNG", "THUA"), "CHỜ T+3")</f>
        <v/>
      </c>
      <c r="AF482">
        <f>IF(AND(P482=0, N482=H482, NOT(ISNUMBER(W482))), "ĐANG CHỜ", IF(AA482&gt;0, "THẮNG", "THUA"))</f>
        <v/>
      </c>
      <c r="AG482" t="inlineStr">
        <is>
          <t>https://quickchart.io/chart/render/zf-6340056a-aadd-4985-bdf9-5a5526b81754</t>
        </is>
      </c>
      <c r="AH482">
        <f>IF(AG482&lt;&gt;"", IMAGE(AG482, 1), "Chưa có ảnh")</f>
        <v/>
      </c>
    </row>
    <row r="483" ht="95" customHeight="1">
      <c r="A483" t="inlineStr">
        <is>
          <t>2026-10-21</t>
        </is>
      </c>
      <c r="B483" t="inlineStr">
        <is>
          <t>ALGO_26</t>
        </is>
      </c>
      <c r="C483" t="inlineStr">
        <is>
          <t>🔇 BỘ 26: CẠN KIỆT NGUỒN CUNG TRƯỚC GIỜ NỔ (VSA NO-SUPPLY TEST)</t>
        </is>
      </c>
      <c r="D483" t="inlineStr">
        <is>
          <t>#5</t>
        </is>
      </c>
      <c r="E483" t="inlineStr">
        <is>
          <t>TNG</t>
        </is>
      </c>
      <c r="F483" t="inlineStr">
        <is>
          <t>HNX</t>
        </is>
      </c>
      <c r="G483" t="inlineStr">
        <is>
          <t>Thủy sản &amp; Xuất khẩu</t>
        </is>
      </c>
      <c r="H483" t="n">
        <v>19.1</v>
      </c>
      <c r="I483" t="n">
        <v>1703.29</v>
      </c>
      <c r="J483" t="n">
        <v>45.01</v>
      </c>
      <c r="K483" t="n">
        <v>0.57</v>
      </c>
      <c r="L483" t="n">
        <v>21.57</v>
      </c>
      <c r="M483" t="n">
        <v>17.98</v>
      </c>
      <c r="N483" t="n">
        <v>19.2</v>
      </c>
      <c r="O483" t="n">
        <v>1756.56</v>
      </c>
      <c r="P483" t="n">
        <v>2</v>
      </c>
      <c r="Q483" t="n">
        <v>19.5</v>
      </c>
      <c r="R483" t="n">
        <v>18.8</v>
      </c>
      <c r="S483" t="inlineStr"/>
      <c r="T483" t="inlineStr"/>
      <c r="U483" t="inlineStr"/>
      <c r="V483" t="inlineStr"/>
      <c r="W483" t="inlineStr"/>
      <c r="X483" t="inlineStr">
        <is>
          <t>⏳ Chờ hàng về (T+2)</t>
        </is>
      </c>
      <c r="Y483">
        <f>IF(ISNUMBER(S483), ((S483-H483)/H483)-0.004, "")</f>
        <v/>
      </c>
      <c r="Z483">
        <f>IF(ISNUMBER(T483), ((T483-H483)/H483)-0.004, "")</f>
        <v/>
      </c>
      <c r="AA483">
        <f>IF(ISNUMBER(W483), ((W483-H483)/H483)-0.004, IF(P483&gt;0, ((N483-H483)/H483)-0.004, 0))</f>
        <v/>
      </c>
      <c r="AB483">
        <f>IF(AND(ISNUMBER(I483), I483&gt;0, ISNUMBER(O483), O483&gt;0), AA483-((O483-I483)/I483), AA483)</f>
        <v/>
      </c>
      <c r="AC483">
        <f>IF(ISNUMBER(Q483), (Q483-H483)/H483, 0)</f>
        <v/>
      </c>
      <c r="AD483">
        <f>IF(ISNUMBER(R483), (R483-H483)/H483, 0)</f>
        <v/>
      </c>
      <c r="AE483">
        <f>IF(ISNUMBER(Y483), IF(Y483&gt;0, "THẮNG", "THUA"), "CHỜ T+3")</f>
        <v/>
      </c>
      <c r="AF483">
        <f>IF(AND(P483=0, N483=H483, NOT(ISNUMBER(W483))), "ĐANG CHỜ", IF(AA483&gt;0, "THẮNG", "THUA"))</f>
        <v/>
      </c>
      <c r="AG483" t="inlineStr">
        <is>
          <t>https://quickchart.io/chart/render/zf-292866dd-e3c7-4edc-9997-ef5b2f736a64</t>
        </is>
      </c>
      <c r="AH483">
        <f>IF(AG483&lt;&gt;"", IMAGE(AG483, 1), "Chưa có ảnh")</f>
        <v/>
      </c>
    </row>
    <row r="484" ht="95" customHeight="1">
      <c r="A484" t="inlineStr">
        <is>
          <t>2026-10-21</t>
        </is>
      </c>
      <c r="B484" t="inlineStr">
        <is>
          <t>ALGO_27</t>
        </is>
      </c>
      <c r="C484" t="inlineStr">
        <is>
          <t>💰 BỘ 27: ĐỊNH GIÁ HỢP LÝ P/E &amp; ROE CAO HÚT TIỀN (GARP VALUE)</t>
        </is>
      </c>
      <c r="D484" t="inlineStr">
        <is>
          <t>#1</t>
        </is>
      </c>
      <c r="E484" t="inlineStr">
        <is>
          <t>ASP</t>
        </is>
      </c>
      <c r="F484" t="inlineStr">
        <is>
          <t>HOSE</t>
        </is>
      </c>
      <c r="G484" t="inlineStr">
        <is>
          <t>Dầu khí &amp; Năng lượng</t>
        </is>
      </c>
      <c r="H484" t="n">
        <v>16.25</v>
      </c>
      <c r="I484" t="n">
        <v>1703.29</v>
      </c>
      <c r="J484" t="n">
        <v>114.92</v>
      </c>
      <c r="K484" t="n">
        <v>9.24</v>
      </c>
      <c r="L484" t="n">
        <v>18.57</v>
      </c>
      <c r="M484" t="n">
        <v>15.19</v>
      </c>
      <c r="N484" t="n">
        <v>16.7</v>
      </c>
      <c r="O484" t="n">
        <v>1756.56</v>
      </c>
      <c r="P484" t="n">
        <v>2</v>
      </c>
      <c r="Q484" t="n">
        <v>16.7</v>
      </c>
      <c r="R484" t="n">
        <v>15.8</v>
      </c>
      <c r="S484" t="inlineStr"/>
      <c r="T484" t="inlineStr"/>
      <c r="U484" t="inlineStr"/>
      <c r="V484" t="inlineStr"/>
      <c r="W484" t="inlineStr"/>
      <c r="X484" t="inlineStr">
        <is>
          <t>⏳ Chờ hàng về (T+2)</t>
        </is>
      </c>
      <c r="Y484">
        <f>IF(ISNUMBER(S484), ((S484-H484)/H484)-0.004, "")</f>
        <v/>
      </c>
      <c r="Z484">
        <f>IF(ISNUMBER(T484), ((T484-H484)/H484)-0.004, "")</f>
        <v/>
      </c>
      <c r="AA484">
        <f>IF(ISNUMBER(W484), ((W484-H484)/H484)-0.004, IF(P484&gt;0, ((N484-H484)/H484)-0.004, 0))</f>
        <v/>
      </c>
      <c r="AB484">
        <f>IF(AND(ISNUMBER(I484), I484&gt;0, ISNUMBER(O484), O484&gt;0), AA484-((O484-I484)/I484), AA484)</f>
        <v/>
      </c>
      <c r="AC484">
        <f>IF(ISNUMBER(Q484), (Q484-H484)/H484, 0)</f>
        <v/>
      </c>
      <c r="AD484">
        <f>IF(ISNUMBER(R484), (R484-H484)/H484, 0)</f>
        <v/>
      </c>
      <c r="AE484">
        <f>IF(ISNUMBER(Y484), IF(Y484&gt;0, "THẮNG", "THUA"), "CHỜ T+3")</f>
        <v/>
      </c>
      <c r="AF484">
        <f>IF(AND(P484=0, N484=H484, NOT(ISNUMBER(W484))), "ĐANG CHỜ", IF(AA484&gt;0, "THẮNG", "THUA"))</f>
        <v/>
      </c>
      <c r="AG484" t="inlineStr">
        <is>
          <t>https://quickchart.io/chart/render/zf-16498c5e-7607-42bd-a1cf-2124c511381d</t>
        </is>
      </c>
      <c r="AH484">
        <f>IF(AG484&lt;&gt;"", IMAGE(AG484, 1), "Chưa có ảnh")</f>
        <v/>
      </c>
    </row>
    <row r="485" ht="95" customHeight="1">
      <c r="A485" t="inlineStr">
        <is>
          <t>2026-10-21</t>
        </is>
      </c>
      <c r="B485" t="inlineStr">
        <is>
          <t>ALGO_27</t>
        </is>
      </c>
      <c r="C485" t="inlineStr">
        <is>
          <t>💰 BỘ 27: ĐỊNH GIÁ HỢP LÝ P/E &amp; ROE CAO HÚT TIỀN (GARP VALUE)</t>
        </is>
      </c>
      <c r="D485" t="inlineStr">
        <is>
          <t>#2</t>
        </is>
      </c>
      <c r="E485" t="inlineStr">
        <is>
          <t>MSH</t>
        </is>
      </c>
      <c r="F485" t="inlineStr">
        <is>
          <t>HOSE</t>
        </is>
      </c>
      <c r="G485" t="inlineStr">
        <is>
          <t>Thủy sản &amp; Xuất khẩu</t>
        </is>
      </c>
      <c r="H485" t="n">
        <v>33.5</v>
      </c>
      <c r="I485" t="n">
        <v>1703.29</v>
      </c>
      <c r="J485" t="n">
        <v>101.84</v>
      </c>
      <c r="K485" t="n">
        <v>3.73</v>
      </c>
      <c r="L485" t="n">
        <v>35.89</v>
      </c>
      <c r="M485" t="n">
        <v>32.41</v>
      </c>
      <c r="N485" t="n">
        <v>33.5</v>
      </c>
      <c r="O485" t="n">
        <v>1756.56</v>
      </c>
      <c r="P485" t="n">
        <v>2</v>
      </c>
      <c r="Q485" t="n">
        <v>34</v>
      </c>
      <c r="R485" t="n">
        <v>32.8</v>
      </c>
      <c r="S485" t="inlineStr"/>
      <c r="T485" t="inlineStr"/>
      <c r="U485" t="inlineStr"/>
      <c r="V485" t="inlineStr"/>
      <c r="W485" t="inlineStr"/>
      <c r="X485" t="inlineStr">
        <is>
          <t>⏳ Chờ hàng về (T+2)</t>
        </is>
      </c>
      <c r="Y485">
        <f>IF(ISNUMBER(S485), ((S485-H485)/H485)-0.004, "")</f>
        <v/>
      </c>
      <c r="Z485">
        <f>IF(ISNUMBER(T485), ((T485-H485)/H485)-0.004, "")</f>
        <v/>
      </c>
      <c r="AA485">
        <f>IF(ISNUMBER(W485), ((W485-H485)/H485)-0.004, IF(P485&gt;0, ((N485-H485)/H485)-0.004, 0))</f>
        <v/>
      </c>
      <c r="AB485">
        <f>IF(AND(ISNUMBER(I485), I485&gt;0, ISNUMBER(O485), O485&gt;0), AA485-((O485-I485)/I485), AA485)</f>
        <v/>
      </c>
      <c r="AC485">
        <f>IF(ISNUMBER(Q485), (Q485-H485)/H485, 0)</f>
        <v/>
      </c>
      <c r="AD485">
        <f>IF(ISNUMBER(R485), (R485-H485)/H485, 0)</f>
        <v/>
      </c>
      <c r="AE485">
        <f>IF(ISNUMBER(Y485), IF(Y485&gt;0, "THẮNG", "THUA"), "CHỜ T+3")</f>
        <v/>
      </c>
      <c r="AF485">
        <f>IF(AND(P485=0, N485=H485, NOT(ISNUMBER(W485))), "ĐANG CHỜ", IF(AA485&gt;0, "THẮNG", "THUA"))</f>
        <v/>
      </c>
      <c r="AG485" t="inlineStr">
        <is>
          <t>https://quickchart.io/chart/render/zf-aee0b0fc-515c-44d5-bef9-780fe62f32f0</t>
        </is>
      </c>
      <c r="AH485">
        <f>IF(AG485&lt;&gt;"", IMAGE(AG485, 1), "Chưa có ảnh")</f>
        <v/>
      </c>
    </row>
    <row r="486" ht="95" customHeight="1">
      <c r="A486" t="inlineStr">
        <is>
          <t>2026-10-21</t>
        </is>
      </c>
      <c r="B486" t="inlineStr">
        <is>
          <t>ALGO_27</t>
        </is>
      </c>
      <c r="C486" t="inlineStr">
        <is>
          <t>💰 BỘ 27: ĐỊNH GIÁ HỢP LÝ P/E &amp; ROE CAO HÚT TIỀN (GARP VALUE)</t>
        </is>
      </c>
      <c r="D486" t="inlineStr">
        <is>
          <t>#3</t>
        </is>
      </c>
      <c r="E486" t="inlineStr">
        <is>
          <t>PAN</t>
        </is>
      </c>
      <c r="F486" t="inlineStr">
        <is>
          <t>HOSE</t>
        </is>
      </c>
      <c r="G486" t="inlineStr">
        <is>
          <t>Dịch vụ &amp; Thương mại</t>
        </is>
      </c>
      <c r="H486" t="n">
        <v>18.95</v>
      </c>
      <c r="I486" t="n">
        <v>1703.29</v>
      </c>
      <c r="J486" t="n">
        <v>78.77</v>
      </c>
      <c r="K486" t="n">
        <v>3.6</v>
      </c>
      <c r="L486" t="n">
        <v>20.83</v>
      </c>
      <c r="M486" t="n">
        <v>18.1</v>
      </c>
      <c r="N486" t="n">
        <v>18.3</v>
      </c>
      <c r="O486" t="n">
        <v>1756.56</v>
      </c>
      <c r="P486" t="n">
        <v>2</v>
      </c>
      <c r="Q486" t="n">
        <v>19.15</v>
      </c>
      <c r="R486" t="n">
        <v>17.6</v>
      </c>
      <c r="S486" t="inlineStr"/>
      <c r="T486" t="inlineStr"/>
      <c r="U486" t="inlineStr"/>
      <c r="V486" t="inlineStr"/>
      <c r="W486" t="inlineStr"/>
      <c r="X486" t="inlineStr">
        <is>
          <t>⏳ Chờ hàng về (T+2)</t>
        </is>
      </c>
      <c r="Y486">
        <f>IF(ISNUMBER(S486), ((S486-H486)/H486)-0.004, "")</f>
        <v/>
      </c>
      <c r="Z486">
        <f>IF(ISNUMBER(T486), ((T486-H486)/H486)-0.004, "")</f>
        <v/>
      </c>
      <c r="AA486">
        <f>IF(ISNUMBER(W486), ((W486-H486)/H486)-0.004, IF(P486&gt;0, ((N486-H486)/H486)-0.004, 0))</f>
        <v/>
      </c>
      <c r="AB486">
        <f>IF(AND(ISNUMBER(I486), I486&gt;0, ISNUMBER(O486), O486&gt;0), AA486-((O486-I486)/I486), AA486)</f>
        <v/>
      </c>
      <c r="AC486">
        <f>IF(ISNUMBER(Q486), (Q486-H486)/H486, 0)</f>
        <v/>
      </c>
      <c r="AD486">
        <f>IF(ISNUMBER(R486), (R486-H486)/H486, 0)</f>
        <v/>
      </c>
      <c r="AE486">
        <f>IF(ISNUMBER(Y486), IF(Y486&gt;0, "THẮNG", "THUA"), "CHỜ T+3")</f>
        <v/>
      </c>
      <c r="AF486">
        <f>IF(AND(P486=0, N486=H486, NOT(ISNUMBER(W486))), "ĐANG CHỜ", IF(AA486&gt;0, "THẮNG", "THUA"))</f>
        <v/>
      </c>
      <c r="AG486" t="inlineStr">
        <is>
          <t>https://quickchart.io/chart/render/zf-9eb8dbd2-d85e-426f-8650-4253c642e34a</t>
        </is>
      </c>
      <c r="AH486">
        <f>IF(AG486&lt;&gt;"", IMAGE(AG486, 1), "Chưa có ảnh")</f>
        <v/>
      </c>
    </row>
    <row r="487" ht="95" customHeight="1">
      <c r="A487" t="inlineStr">
        <is>
          <t>2026-10-21</t>
        </is>
      </c>
      <c r="B487" t="inlineStr">
        <is>
          <t>ALGO_27</t>
        </is>
      </c>
      <c r="C487" t="inlineStr">
        <is>
          <t>💰 BỘ 27: ĐỊNH GIÁ HỢP LÝ P/E &amp; ROE CAO HÚT TIỀN (GARP VALUE)</t>
        </is>
      </c>
      <c r="D487" t="inlineStr">
        <is>
          <t>#4</t>
        </is>
      </c>
      <c r="E487" t="inlineStr">
        <is>
          <t>LHG</t>
        </is>
      </c>
      <c r="F487" t="inlineStr">
        <is>
          <t>HOSE</t>
        </is>
      </c>
      <c r="G487" t="inlineStr">
        <is>
          <t>BĐS Khu Công Nghiệp</t>
        </is>
      </c>
      <c r="H487" t="n">
        <v>26.6</v>
      </c>
      <c r="I487" t="n">
        <v>1703.29</v>
      </c>
      <c r="J487" t="n">
        <v>78.69</v>
      </c>
      <c r="K487" t="n">
        <v>6.57</v>
      </c>
      <c r="L487" t="n">
        <v>28.5</v>
      </c>
      <c r="M487" t="n">
        <v>25.74</v>
      </c>
      <c r="N487" t="n">
        <v>26.7</v>
      </c>
      <c r="O487" t="n">
        <v>1756.56</v>
      </c>
      <c r="P487" t="n">
        <v>2</v>
      </c>
      <c r="Q487" t="n">
        <v>27.1</v>
      </c>
      <c r="R487" t="n">
        <v>26.45</v>
      </c>
      <c r="S487" t="inlineStr"/>
      <c r="T487" t="inlineStr"/>
      <c r="U487" t="inlineStr"/>
      <c r="V487" t="inlineStr"/>
      <c r="W487" t="inlineStr"/>
      <c r="X487" t="inlineStr">
        <is>
          <t>⏳ Chờ hàng về (T+2)</t>
        </is>
      </c>
      <c r="Y487">
        <f>IF(ISNUMBER(S487), ((S487-H487)/H487)-0.004, "")</f>
        <v/>
      </c>
      <c r="Z487">
        <f>IF(ISNUMBER(T487), ((T487-H487)/H487)-0.004, "")</f>
        <v/>
      </c>
      <c r="AA487">
        <f>IF(ISNUMBER(W487), ((W487-H487)/H487)-0.004, IF(P487&gt;0, ((N487-H487)/H487)-0.004, 0))</f>
        <v/>
      </c>
      <c r="AB487">
        <f>IF(AND(ISNUMBER(I487), I487&gt;0, ISNUMBER(O487), O487&gt;0), AA487-((O487-I487)/I487), AA487)</f>
        <v/>
      </c>
      <c r="AC487">
        <f>IF(ISNUMBER(Q487), (Q487-H487)/H487, 0)</f>
        <v/>
      </c>
      <c r="AD487">
        <f>IF(ISNUMBER(R487), (R487-H487)/H487, 0)</f>
        <v/>
      </c>
      <c r="AE487">
        <f>IF(ISNUMBER(Y487), IF(Y487&gt;0, "THẮNG", "THUA"), "CHỜ T+3")</f>
        <v/>
      </c>
      <c r="AF487">
        <f>IF(AND(P487=0, N487=H487, NOT(ISNUMBER(W487))), "ĐANG CHỜ", IF(AA487&gt;0, "THẮNG", "THUA"))</f>
        <v/>
      </c>
      <c r="AG487" t="inlineStr">
        <is>
          <t>https://quickchart.io/chart/render/zf-28c3ff60-fb0e-4192-ab60-b5566ab702d0</t>
        </is>
      </c>
      <c r="AH487">
        <f>IF(AG487&lt;&gt;"", IMAGE(AG487, 1), "Chưa có ảnh")</f>
        <v/>
      </c>
    </row>
    <row r="488" ht="95" customHeight="1">
      <c r="A488" t="inlineStr">
        <is>
          <t>2026-10-21</t>
        </is>
      </c>
      <c r="B488" t="inlineStr">
        <is>
          <t>ALGO_27</t>
        </is>
      </c>
      <c r="C488" t="inlineStr">
        <is>
          <t>💰 BỘ 27: ĐỊNH GIÁ HỢP LÝ P/E &amp; ROE CAO HÚT TIỀN (GARP VALUE)</t>
        </is>
      </c>
      <c r="D488" t="inlineStr">
        <is>
          <t>#5</t>
        </is>
      </c>
      <c r="E488" t="inlineStr">
        <is>
          <t>HAG</t>
        </is>
      </c>
      <c r="F488" t="inlineStr">
        <is>
          <t>HOSE</t>
        </is>
      </c>
      <c r="G488" t="inlineStr">
        <is>
          <t>Bất động sản Dân dụng</t>
        </is>
      </c>
      <c r="H488" t="n">
        <v>14.55</v>
      </c>
      <c r="I488" t="n">
        <v>1703.29</v>
      </c>
      <c r="J488" t="n">
        <v>74.45</v>
      </c>
      <c r="K488" t="n">
        <v>1.84</v>
      </c>
      <c r="L488" t="n">
        <v>15.62</v>
      </c>
      <c r="M488" t="n">
        <v>14.06</v>
      </c>
      <c r="N488" t="n">
        <v>14.7</v>
      </c>
      <c r="O488" t="n">
        <v>1756.56</v>
      </c>
      <c r="P488" t="n">
        <v>2</v>
      </c>
      <c r="Q488" t="n">
        <v>14.75</v>
      </c>
      <c r="R488" t="n">
        <v>14.35</v>
      </c>
      <c r="S488" t="inlineStr"/>
      <c r="T488" t="inlineStr"/>
      <c r="U488" t="inlineStr"/>
      <c r="V488" t="inlineStr"/>
      <c r="W488" t="inlineStr"/>
      <c r="X488" t="inlineStr">
        <is>
          <t>⏳ Chờ hàng về (T+2)</t>
        </is>
      </c>
      <c r="Y488">
        <f>IF(ISNUMBER(S488), ((S488-H488)/H488)-0.004, "")</f>
        <v/>
      </c>
      <c r="Z488">
        <f>IF(ISNUMBER(T488), ((T488-H488)/H488)-0.004, "")</f>
        <v/>
      </c>
      <c r="AA488">
        <f>IF(ISNUMBER(W488), ((W488-H488)/H488)-0.004, IF(P488&gt;0, ((N488-H488)/H488)-0.004, 0))</f>
        <v/>
      </c>
      <c r="AB488">
        <f>IF(AND(ISNUMBER(I488), I488&gt;0, ISNUMBER(O488), O488&gt;0), AA488-((O488-I488)/I488), AA488)</f>
        <v/>
      </c>
      <c r="AC488">
        <f>IF(ISNUMBER(Q488), (Q488-H488)/H488, 0)</f>
        <v/>
      </c>
      <c r="AD488">
        <f>IF(ISNUMBER(R488), (R488-H488)/H488, 0)</f>
        <v/>
      </c>
      <c r="AE488">
        <f>IF(ISNUMBER(Y488), IF(Y488&gt;0, "THẮNG", "THUA"), "CHỜ T+3")</f>
        <v/>
      </c>
      <c r="AF488">
        <f>IF(AND(P488=0, N488=H488, NOT(ISNUMBER(W488))), "ĐANG CHỜ", IF(AA488&gt;0, "THẮNG", "THUA"))</f>
        <v/>
      </c>
      <c r="AG488" t="inlineStr">
        <is>
          <t>https://quickchart.io/chart/render/zf-54a8db05-619c-40b9-8926-098c37471fc4</t>
        </is>
      </c>
      <c r="AH488">
        <f>IF(AG488&lt;&gt;"", IMAGE(AG488, 1), "Chưa có ảnh")</f>
        <v/>
      </c>
    </row>
    <row r="489" ht="95" customHeight="1">
      <c r="A489" t="inlineStr">
        <is>
          <t>2026-10-21</t>
        </is>
      </c>
      <c r="B489" t="inlineStr">
        <is>
          <t>ALGO_28</t>
        </is>
      </c>
      <c r="C489" t="inlineStr">
        <is>
          <t>🏛️ BỘ 28: TRỤ CỘT VỐN HÓA LỚN DẪN DẮT CHỈ SỐ (BLUECHIP PILLAR)</t>
        </is>
      </c>
      <c r="D489" t="inlineStr">
        <is>
          <t>#1</t>
        </is>
      </c>
      <c r="E489" t="inlineStr">
        <is>
          <t>NKG</t>
        </is>
      </c>
      <c r="F489" t="inlineStr">
        <is>
          <t>HOSE</t>
        </is>
      </c>
      <c r="G489" t="inlineStr">
        <is>
          <t>Thép &amp; VLXD</t>
        </is>
      </c>
      <c r="H489" t="n">
        <v>11.5</v>
      </c>
      <c r="I489" t="n">
        <v>1703.29</v>
      </c>
      <c r="J489" t="n">
        <v>121.6</v>
      </c>
      <c r="K489" t="n">
        <v>4.09</v>
      </c>
      <c r="L489" t="n">
        <v>12.92</v>
      </c>
      <c r="M489" t="n">
        <v>10.85</v>
      </c>
      <c r="N489" t="n">
        <v>11.8</v>
      </c>
      <c r="O489" t="n">
        <v>1756.56</v>
      </c>
      <c r="P489" t="n">
        <v>2</v>
      </c>
      <c r="Q489" t="n">
        <v>12</v>
      </c>
      <c r="R489" t="n">
        <v>11.15</v>
      </c>
      <c r="S489" t="inlineStr"/>
      <c r="T489" t="inlineStr"/>
      <c r="U489" t="inlineStr"/>
      <c r="V489" t="inlineStr"/>
      <c r="W489" t="inlineStr"/>
      <c r="X489" t="inlineStr">
        <is>
          <t>⏳ Chờ hàng về (T+2)</t>
        </is>
      </c>
      <c r="Y489">
        <f>IF(ISNUMBER(S489), ((S489-H489)/H489)-0.004, "")</f>
        <v/>
      </c>
      <c r="Z489">
        <f>IF(ISNUMBER(T489), ((T489-H489)/H489)-0.004, "")</f>
        <v/>
      </c>
      <c r="AA489">
        <f>IF(ISNUMBER(W489), ((W489-H489)/H489)-0.004, IF(P489&gt;0, ((N489-H489)/H489)-0.004, 0))</f>
        <v/>
      </c>
      <c r="AB489">
        <f>IF(AND(ISNUMBER(I489), I489&gt;0, ISNUMBER(O489), O489&gt;0), AA489-((O489-I489)/I489), AA489)</f>
        <v/>
      </c>
      <c r="AC489">
        <f>IF(ISNUMBER(Q489), (Q489-H489)/H489, 0)</f>
        <v/>
      </c>
      <c r="AD489">
        <f>IF(ISNUMBER(R489), (R489-H489)/H489, 0)</f>
        <v/>
      </c>
      <c r="AE489">
        <f>IF(ISNUMBER(Y489), IF(Y489&gt;0, "THẮNG", "THUA"), "CHỜ T+3")</f>
        <v/>
      </c>
      <c r="AF489">
        <f>IF(AND(P489=0, N489=H489, NOT(ISNUMBER(W489))), "ĐANG CHỜ", IF(AA489&gt;0, "THẮNG", "THUA"))</f>
        <v/>
      </c>
      <c r="AG489" t="inlineStr">
        <is>
          <t>https://quickchart.io/chart/render/zf-d3c04118-28c0-4faf-86bc-ea3cae89e2a9</t>
        </is>
      </c>
      <c r="AH489">
        <f>IF(AG489&lt;&gt;"", IMAGE(AG489, 1), "Chưa có ảnh")</f>
        <v/>
      </c>
    </row>
    <row r="490" ht="95" customHeight="1">
      <c r="A490" t="inlineStr">
        <is>
          <t>2026-10-21</t>
        </is>
      </c>
      <c r="B490" t="inlineStr">
        <is>
          <t>ALGO_28</t>
        </is>
      </c>
      <c r="C490" t="inlineStr">
        <is>
          <t>🏛️ BỘ 28: TRỤ CỘT VỐN HÓA LỚN DẪN DẮT CHỈ SỐ (BLUECHIP PILLAR)</t>
        </is>
      </c>
      <c r="D490" t="inlineStr">
        <is>
          <t>#2</t>
        </is>
      </c>
      <c r="E490" t="inlineStr">
        <is>
          <t>CII</t>
        </is>
      </c>
      <c r="F490" t="inlineStr">
        <is>
          <t>HOSE</t>
        </is>
      </c>
      <c r="G490" t="inlineStr">
        <is>
          <t>Đầu tư công &amp; Xây dựng</t>
        </is>
      </c>
      <c r="H490" t="n">
        <v>13.75</v>
      </c>
      <c r="I490" t="n">
        <v>1703.29</v>
      </c>
      <c r="J490" t="n">
        <v>99.72</v>
      </c>
      <c r="K490" t="n">
        <v>2.64</v>
      </c>
      <c r="L490" t="n">
        <v>15.72</v>
      </c>
      <c r="M490" t="n">
        <v>12.86</v>
      </c>
      <c r="N490" t="n">
        <v>14.05</v>
      </c>
      <c r="O490" t="n">
        <v>1756.56</v>
      </c>
      <c r="P490" t="n">
        <v>2</v>
      </c>
      <c r="Q490" t="n">
        <v>14.3</v>
      </c>
      <c r="R490" t="n">
        <v>13.3</v>
      </c>
      <c r="S490" t="inlineStr"/>
      <c r="T490" t="inlineStr"/>
      <c r="U490" t="inlineStr"/>
      <c r="V490" t="inlineStr"/>
      <c r="W490" t="inlineStr"/>
      <c r="X490" t="inlineStr">
        <is>
          <t>⏳ Chờ hàng về (T+2)</t>
        </is>
      </c>
      <c r="Y490">
        <f>IF(ISNUMBER(S490), ((S490-H490)/H490)-0.004, "")</f>
        <v/>
      </c>
      <c r="Z490">
        <f>IF(ISNUMBER(T490), ((T490-H490)/H490)-0.004, "")</f>
        <v/>
      </c>
      <c r="AA490">
        <f>IF(ISNUMBER(W490), ((W490-H490)/H490)-0.004, IF(P490&gt;0, ((N490-H490)/H490)-0.004, 0))</f>
        <v/>
      </c>
      <c r="AB490">
        <f>IF(AND(ISNUMBER(I490), I490&gt;0, ISNUMBER(O490), O490&gt;0), AA490-((O490-I490)/I490), AA490)</f>
        <v/>
      </c>
      <c r="AC490">
        <f>IF(ISNUMBER(Q490), (Q490-H490)/H490, 0)</f>
        <v/>
      </c>
      <c r="AD490">
        <f>IF(ISNUMBER(R490), (R490-H490)/H490, 0)</f>
        <v/>
      </c>
      <c r="AE490">
        <f>IF(ISNUMBER(Y490), IF(Y490&gt;0, "THẮNG", "THUA"), "CHỜ T+3")</f>
        <v/>
      </c>
      <c r="AF490">
        <f>IF(AND(P490=0, N490=H490, NOT(ISNUMBER(W490))), "ĐANG CHỜ", IF(AA490&gt;0, "THẮNG", "THUA"))</f>
        <v/>
      </c>
      <c r="AG490" t="inlineStr">
        <is>
          <t>https://quickchart.io/chart/render/zf-cc81b5d8-4f5e-468f-952c-4c002809d561</t>
        </is>
      </c>
      <c r="AH490">
        <f>IF(AG490&lt;&gt;"", IMAGE(AG490, 1), "Chưa có ảnh")</f>
        <v/>
      </c>
    </row>
    <row r="491" ht="95" customHeight="1">
      <c r="A491" t="inlineStr">
        <is>
          <t>2026-10-21</t>
        </is>
      </c>
      <c r="B491" t="inlineStr">
        <is>
          <t>ALGO_28</t>
        </is>
      </c>
      <c r="C491" t="inlineStr">
        <is>
          <t>🏛️ BỘ 28: TRỤ CỘT VỐN HÓA LỚN DẪN DẮT CHỈ SỐ (BLUECHIP PILLAR)</t>
        </is>
      </c>
      <c r="D491" t="inlineStr">
        <is>
          <t>#3</t>
        </is>
      </c>
      <c r="E491" t="inlineStr">
        <is>
          <t>VSF</t>
        </is>
      </c>
      <c r="F491" t="inlineStr">
        <is>
          <t>UPCOM</t>
        </is>
      </c>
      <c r="G491" t="inlineStr">
        <is>
          <t>Hóa chất &amp; Chế biến</t>
        </is>
      </c>
      <c r="H491" t="n">
        <v>29.1</v>
      </c>
      <c r="I491" t="n">
        <v>1703.29</v>
      </c>
      <c r="J491" t="n">
        <v>92.15000000000001</v>
      </c>
      <c r="K491" t="n">
        <v>1.99</v>
      </c>
      <c r="L491" t="n">
        <v>32.1</v>
      </c>
      <c r="M491" t="n">
        <v>27.74</v>
      </c>
      <c r="N491" t="n">
        <v>28.8</v>
      </c>
      <c r="O491" t="n">
        <v>1756.56</v>
      </c>
      <c r="P491" t="n">
        <v>2</v>
      </c>
      <c r="Q491" t="n">
        <v>29.3</v>
      </c>
      <c r="R491" t="n">
        <v>28.5</v>
      </c>
      <c r="S491" t="inlineStr"/>
      <c r="T491" t="inlineStr"/>
      <c r="U491" t="inlineStr"/>
      <c r="V491" t="inlineStr"/>
      <c r="W491" t="inlineStr"/>
      <c r="X491" t="inlineStr">
        <is>
          <t>⏳ Chờ hàng về (T+2)</t>
        </is>
      </c>
      <c r="Y491">
        <f>IF(ISNUMBER(S491), ((S491-H491)/H491)-0.004, "")</f>
        <v/>
      </c>
      <c r="Z491">
        <f>IF(ISNUMBER(T491), ((T491-H491)/H491)-0.004, "")</f>
        <v/>
      </c>
      <c r="AA491">
        <f>IF(ISNUMBER(W491), ((W491-H491)/H491)-0.004, IF(P491&gt;0, ((N491-H491)/H491)-0.004, 0))</f>
        <v/>
      </c>
      <c r="AB491">
        <f>IF(AND(ISNUMBER(I491), I491&gt;0, ISNUMBER(O491), O491&gt;0), AA491-((O491-I491)/I491), AA491)</f>
        <v/>
      </c>
      <c r="AC491">
        <f>IF(ISNUMBER(Q491), (Q491-H491)/H491, 0)</f>
        <v/>
      </c>
      <c r="AD491">
        <f>IF(ISNUMBER(R491), (R491-H491)/H491, 0)</f>
        <v/>
      </c>
      <c r="AE491">
        <f>IF(ISNUMBER(Y491), IF(Y491&gt;0, "THẮNG", "THUA"), "CHỜ T+3")</f>
        <v/>
      </c>
      <c r="AF491">
        <f>IF(AND(P491=0, N491=H491, NOT(ISNUMBER(W491))), "ĐANG CHỜ", IF(AA491&gt;0, "THẮNG", "THUA"))</f>
        <v/>
      </c>
      <c r="AG491" t="inlineStr">
        <is>
          <t>https://quickchart.io/chart/render/zf-7a660c87-6c92-43ca-a3f6-deb4f06d5761</t>
        </is>
      </c>
      <c r="AH491">
        <f>IF(AG491&lt;&gt;"", IMAGE(AG491, 1), "Chưa có ảnh")</f>
        <v/>
      </c>
    </row>
    <row r="492" ht="95" customHeight="1">
      <c r="A492" t="inlineStr">
        <is>
          <t>2026-10-21</t>
        </is>
      </c>
      <c r="B492" t="inlineStr">
        <is>
          <t>ALGO_28</t>
        </is>
      </c>
      <c r="C492" t="inlineStr">
        <is>
          <t>🏛️ BỘ 28: TRỤ CỘT VỐN HÓA LỚN DẪN DẮT CHỈ SỐ (BLUECHIP PILLAR)</t>
        </is>
      </c>
      <c r="D492" t="inlineStr">
        <is>
          <t>#4</t>
        </is>
      </c>
      <c r="E492" t="inlineStr">
        <is>
          <t>GEX</t>
        </is>
      </c>
      <c r="F492" t="inlineStr">
        <is>
          <t>HOSE</t>
        </is>
      </c>
      <c r="G492" t="inlineStr">
        <is>
          <t>Dầu khí &amp; Năng lượng</t>
        </is>
      </c>
      <c r="H492" t="n">
        <v>23.6</v>
      </c>
      <c r="I492" t="n">
        <v>1703.29</v>
      </c>
      <c r="J492" t="n">
        <v>91.27</v>
      </c>
      <c r="K492" t="n">
        <v>3.19</v>
      </c>
      <c r="L492" t="n">
        <v>26.86</v>
      </c>
      <c r="M492" t="n">
        <v>22.12</v>
      </c>
      <c r="N492" t="n">
        <v>23.5</v>
      </c>
      <c r="O492" t="n">
        <v>1756.56</v>
      </c>
      <c r="P492" t="n">
        <v>2</v>
      </c>
      <c r="Q492" t="n">
        <v>24.2</v>
      </c>
      <c r="R492" t="n">
        <v>23</v>
      </c>
      <c r="S492" t="inlineStr"/>
      <c r="T492" t="inlineStr"/>
      <c r="U492" t="inlineStr"/>
      <c r="V492" t="inlineStr"/>
      <c r="W492" t="inlineStr"/>
      <c r="X492" t="inlineStr">
        <is>
          <t>⏳ Chờ hàng về (T+2)</t>
        </is>
      </c>
      <c r="Y492">
        <f>IF(ISNUMBER(S492), ((S492-H492)/H492)-0.004, "")</f>
        <v/>
      </c>
      <c r="Z492">
        <f>IF(ISNUMBER(T492), ((T492-H492)/H492)-0.004, "")</f>
        <v/>
      </c>
      <c r="AA492">
        <f>IF(ISNUMBER(W492), ((W492-H492)/H492)-0.004, IF(P492&gt;0, ((N492-H492)/H492)-0.004, 0))</f>
        <v/>
      </c>
      <c r="AB492">
        <f>IF(AND(ISNUMBER(I492), I492&gt;0, ISNUMBER(O492), O492&gt;0), AA492-((O492-I492)/I492), AA492)</f>
        <v/>
      </c>
      <c r="AC492">
        <f>IF(ISNUMBER(Q492), (Q492-H492)/H492, 0)</f>
        <v/>
      </c>
      <c r="AD492">
        <f>IF(ISNUMBER(R492), (R492-H492)/H492, 0)</f>
        <v/>
      </c>
      <c r="AE492">
        <f>IF(ISNUMBER(Y492), IF(Y492&gt;0, "THẮNG", "THUA"), "CHỜ T+3")</f>
        <v/>
      </c>
      <c r="AF492">
        <f>IF(AND(P492=0, N492=H492, NOT(ISNUMBER(W492))), "ĐANG CHỜ", IF(AA492&gt;0, "THẮNG", "THUA"))</f>
        <v/>
      </c>
      <c r="AG492" t="inlineStr">
        <is>
          <t>https://quickchart.io/chart/render/zf-c6b606ae-c393-4b5b-be07-c425b7d9861a</t>
        </is>
      </c>
      <c r="AH492">
        <f>IF(AG492&lt;&gt;"", IMAGE(AG492, 1), "Chưa có ảnh")</f>
        <v/>
      </c>
    </row>
    <row r="493" ht="95" customHeight="1">
      <c r="A493" t="inlineStr">
        <is>
          <t>2026-10-21</t>
        </is>
      </c>
      <c r="B493" t="inlineStr">
        <is>
          <t>ALGO_28</t>
        </is>
      </c>
      <c r="C493" t="inlineStr">
        <is>
          <t>🏛️ BỘ 28: TRỤ CỘT VỐN HÓA LỚN DẪN DẮT CHỈ SỐ (BLUECHIP PILLAR)</t>
        </is>
      </c>
      <c r="D493" t="inlineStr">
        <is>
          <t>#5</t>
        </is>
      </c>
      <c r="E493" t="inlineStr">
        <is>
          <t>VIX</t>
        </is>
      </c>
      <c r="F493" t="inlineStr">
        <is>
          <t>HOSE</t>
        </is>
      </c>
      <c r="G493" t="inlineStr">
        <is>
          <t>Chứng khoán</t>
        </is>
      </c>
      <c r="H493" t="n">
        <v>12.55</v>
      </c>
      <c r="I493" t="n">
        <v>1703.29</v>
      </c>
      <c r="J493" t="n">
        <v>90.8</v>
      </c>
      <c r="K493" t="n">
        <v>2.26</v>
      </c>
      <c r="L493" t="n">
        <v>14.34</v>
      </c>
      <c r="M493" t="n">
        <v>11.73</v>
      </c>
      <c r="N493" t="n">
        <v>12.6</v>
      </c>
      <c r="O493" t="n">
        <v>1756.56</v>
      </c>
      <c r="P493" t="n">
        <v>2</v>
      </c>
      <c r="Q493" t="n">
        <v>12.85</v>
      </c>
      <c r="R493" t="n">
        <v>12.25</v>
      </c>
      <c r="S493" t="inlineStr"/>
      <c r="T493" t="inlineStr"/>
      <c r="U493" t="inlineStr"/>
      <c r="V493" t="inlineStr"/>
      <c r="W493" t="inlineStr"/>
      <c r="X493" t="inlineStr">
        <is>
          <t>⏳ Chờ hàng về (T+2)</t>
        </is>
      </c>
      <c r="Y493">
        <f>IF(ISNUMBER(S493), ((S493-H493)/H493)-0.004, "")</f>
        <v/>
      </c>
      <c r="Z493">
        <f>IF(ISNUMBER(T493), ((T493-H493)/H493)-0.004, "")</f>
        <v/>
      </c>
      <c r="AA493">
        <f>IF(ISNUMBER(W493), ((W493-H493)/H493)-0.004, IF(P493&gt;0, ((N493-H493)/H493)-0.004, 0))</f>
        <v/>
      </c>
      <c r="AB493">
        <f>IF(AND(ISNUMBER(I493), I493&gt;0, ISNUMBER(O493), O493&gt;0), AA493-((O493-I493)/I493), AA493)</f>
        <v/>
      </c>
      <c r="AC493">
        <f>IF(ISNUMBER(Q493), (Q493-H493)/H493, 0)</f>
        <v/>
      </c>
      <c r="AD493">
        <f>IF(ISNUMBER(R493), (R493-H493)/H493, 0)</f>
        <v/>
      </c>
      <c r="AE493">
        <f>IF(ISNUMBER(Y493), IF(Y493&gt;0, "THẮNG", "THUA"), "CHỜ T+3")</f>
        <v/>
      </c>
      <c r="AF493">
        <f>IF(AND(P493=0, N493=H493, NOT(ISNUMBER(W493))), "ĐANG CHỜ", IF(AA493&gt;0, "THẮNG", "THUA"))</f>
        <v/>
      </c>
      <c r="AG493" t="inlineStr">
        <is>
          <t>https://quickchart.io/chart/render/zf-bbdfbbc0-eb98-4032-946b-b6ff5022eed7</t>
        </is>
      </c>
      <c r="AH493">
        <f>IF(AG493&lt;&gt;"", IMAGE(AG493, 1), "Chưa có ảnh")</f>
        <v/>
      </c>
    </row>
    <row r="494" ht="95" customHeight="1">
      <c r="A494" t="inlineStr">
        <is>
          <t>2026-10-21</t>
        </is>
      </c>
      <c r="B494" t="inlineStr">
        <is>
          <t>ALGO_29</t>
        </is>
      </c>
      <c r="C494" t="inlineStr">
        <is>
          <t>🧭 BỘ 29: ĐỒNG THUẬN ĐA KHUNG 1D-1W-1M-3M (MTF SYNERGY)</t>
        </is>
      </c>
      <c r="D494" t="inlineStr">
        <is>
          <t>#1</t>
        </is>
      </c>
      <c r="E494" t="inlineStr">
        <is>
          <t>ASP</t>
        </is>
      </c>
      <c r="F494" t="inlineStr">
        <is>
          <t>HOSE</t>
        </is>
      </c>
      <c r="G494" t="inlineStr">
        <is>
          <t>Dầu khí &amp; Năng lượng</t>
        </is>
      </c>
      <c r="H494" t="n">
        <v>16.25</v>
      </c>
      <c r="I494" t="n">
        <v>1703.29</v>
      </c>
      <c r="J494" t="n">
        <v>96.88</v>
      </c>
      <c r="K494" t="n">
        <v>9.24</v>
      </c>
      <c r="L494" t="n">
        <v>18.57</v>
      </c>
      <c r="M494" t="n">
        <v>15.19</v>
      </c>
      <c r="N494" t="n">
        <v>16.7</v>
      </c>
      <c r="O494" t="n">
        <v>1756.56</v>
      </c>
      <c r="P494" t="n">
        <v>2</v>
      </c>
      <c r="Q494" t="n">
        <v>16.7</v>
      </c>
      <c r="R494" t="n">
        <v>15.8</v>
      </c>
      <c r="S494" t="inlineStr"/>
      <c r="T494" t="inlineStr"/>
      <c r="U494" t="inlineStr"/>
      <c r="V494" t="inlineStr"/>
      <c r="W494" t="inlineStr"/>
      <c r="X494" t="inlineStr">
        <is>
          <t>⏳ Chờ hàng về (T+2)</t>
        </is>
      </c>
      <c r="Y494">
        <f>IF(ISNUMBER(S494), ((S494-H494)/H494)-0.004, "")</f>
        <v/>
      </c>
      <c r="Z494">
        <f>IF(ISNUMBER(T494), ((T494-H494)/H494)-0.004, "")</f>
        <v/>
      </c>
      <c r="AA494">
        <f>IF(ISNUMBER(W494), ((W494-H494)/H494)-0.004, IF(P494&gt;0, ((N494-H494)/H494)-0.004, 0))</f>
        <v/>
      </c>
      <c r="AB494">
        <f>IF(AND(ISNUMBER(I494), I494&gt;0, ISNUMBER(O494), O494&gt;0), AA494-((O494-I494)/I494), AA494)</f>
        <v/>
      </c>
      <c r="AC494">
        <f>IF(ISNUMBER(Q494), (Q494-H494)/H494, 0)</f>
        <v/>
      </c>
      <c r="AD494">
        <f>IF(ISNUMBER(R494), (R494-H494)/H494, 0)</f>
        <v/>
      </c>
      <c r="AE494">
        <f>IF(ISNUMBER(Y494), IF(Y494&gt;0, "THẮNG", "THUA"), "CHỜ T+3")</f>
        <v/>
      </c>
      <c r="AF494">
        <f>IF(AND(P494=0, N494=H494, NOT(ISNUMBER(W494))), "ĐANG CHỜ", IF(AA494&gt;0, "THẮNG", "THUA"))</f>
        <v/>
      </c>
      <c r="AG494" t="inlineStr">
        <is>
          <t>https://quickchart.io/chart/render/zf-16498c5e-7607-42bd-a1cf-2124c511381d</t>
        </is>
      </c>
      <c r="AH494">
        <f>IF(AG494&lt;&gt;"", IMAGE(AG494, 1), "Chưa có ảnh")</f>
        <v/>
      </c>
    </row>
    <row r="495" ht="95" customHeight="1">
      <c r="A495" t="inlineStr">
        <is>
          <t>2026-10-21</t>
        </is>
      </c>
      <c r="B495" t="inlineStr">
        <is>
          <t>ALGO_29</t>
        </is>
      </c>
      <c r="C495" t="inlineStr">
        <is>
          <t>🧭 BỘ 29: ĐỒNG THUẬN ĐA KHUNG 1D-1W-1M-3M (MTF SYNERGY)</t>
        </is>
      </c>
      <c r="D495" t="inlineStr">
        <is>
          <t>#2</t>
        </is>
      </c>
      <c r="E495" t="inlineStr">
        <is>
          <t>NKG</t>
        </is>
      </c>
      <c r="F495" t="inlineStr">
        <is>
          <t>HOSE</t>
        </is>
      </c>
      <c r="G495" t="inlineStr">
        <is>
          <t>Thép &amp; VLXD</t>
        </is>
      </c>
      <c r="H495" t="n">
        <v>11.5</v>
      </c>
      <c r="I495" t="n">
        <v>1703.29</v>
      </c>
      <c r="J495" t="n">
        <v>85.63</v>
      </c>
      <c r="K495" t="n">
        <v>4.09</v>
      </c>
      <c r="L495" t="n">
        <v>12.92</v>
      </c>
      <c r="M495" t="n">
        <v>10.85</v>
      </c>
      <c r="N495" t="n">
        <v>11.8</v>
      </c>
      <c r="O495" t="n">
        <v>1756.56</v>
      </c>
      <c r="P495" t="n">
        <v>2</v>
      </c>
      <c r="Q495" t="n">
        <v>12</v>
      </c>
      <c r="R495" t="n">
        <v>11.15</v>
      </c>
      <c r="S495" t="inlineStr"/>
      <c r="T495" t="inlineStr"/>
      <c r="U495" t="inlineStr"/>
      <c r="V495" t="inlineStr"/>
      <c r="W495" t="inlineStr"/>
      <c r="X495" t="inlineStr">
        <is>
          <t>⏳ Chờ hàng về (T+2)</t>
        </is>
      </c>
      <c r="Y495">
        <f>IF(ISNUMBER(S495), ((S495-H495)/H495)-0.004, "")</f>
        <v/>
      </c>
      <c r="Z495">
        <f>IF(ISNUMBER(T495), ((T495-H495)/H495)-0.004, "")</f>
        <v/>
      </c>
      <c r="AA495">
        <f>IF(ISNUMBER(W495), ((W495-H495)/H495)-0.004, IF(P495&gt;0, ((N495-H495)/H495)-0.004, 0))</f>
        <v/>
      </c>
      <c r="AB495">
        <f>IF(AND(ISNUMBER(I495), I495&gt;0, ISNUMBER(O495), O495&gt;0), AA495-((O495-I495)/I495), AA495)</f>
        <v/>
      </c>
      <c r="AC495">
        <f>IF(ISNUMBER(Q495), (Q495-H495)/H495, 0)</f>
        <v/>
      </c>
      <c r="AD495">
        <f>IF(ISNUMBER(R495), (R495-H495)/H495, 0)</f>
        <v/>
      </c>
      <c r="AE495">
        <f>IF(ISNUMBER(Y495), IF(Y495&gt;0, "THẮNG", "THUA"), "CHỜ T+3")</f>
        <v/>
      </c>
      <c r="AF495">
        <f>IF(AND(P495=0, N495=H495, NOT(ISNUMBER(W495))), "ĐANG CHỜ", IF(AA495&gt;0, "THẮNG", "THUA"))</f>
        <v/>
      </c>
      <c r="AG495" t="inlineStr">
        <is>
          <t>https://quickchart.io/chart/render/zf-d3c04118-28c0-4faf-86bc-ea3cae89e2a9</t>
        </is>
      </c>
      <c r="AH495">
        <f>IF(AG495&lt;&gt;"", IMAGE(AG495, 1), "Chưa có ảnh")</f>
        <v/>
      </c>
    </row>
    <row r="496" ht="95" customHeight="1">
      <c r="A496" t="inlineStr">
        <is>
          <t>2026-10-21</t>
        </is>
      </c>
      <c r="B496" t="inlineStr">
        <is>
          <t>ALGO_29</t>
        </is>
      </c>
      <c r="C496" t="inlineStr">
        <is>
          <t>🧭 BỘ 29: ĐỒNG THUẬN ĐA KHUNG 1D-1W-1M-3M (MTF SYNERGY)</t>
        </is>
      </c>
      <c r="D496" t="inlineStr">
        <is>
          <t>#3</t>
        </is>
      </c>
      <c r="E496" t="inlineStr">
        <is>
          <t>DCL</t>
        </is>
      </c>
      <c r="F496" t="inlineStr">
        <is>
          <t>HOSE</t>
        </is>
      </c>
      <c r="G496" t="inlineStr">
        <is>
          <t>Y tế &amp; Dược phẩm</t>
        </is>
      </c>
      <c r="H496" t="n">
        <v>51.5</v>
      </c>
      <c r="I496" t="n">
        <v>1703.29</v>
      </c>
      <c r="J496" t="n">
        <v>83.8</v>
      </c>
      <c r="K496" t="n">
        <v>1.61</v>
      </c>
      <c r="L496" t="n">
        <v>58.86</v>
      </c>
      <c r="M496" t="n">
        <v>48.15</v>
      </c>
      <c r="N496" t="n">
        <v>47</v>
      </c>
      <c r="O496" t="n">
        <v>1756.56</v>
      </c>
      <c r="P496" t="n">
        <v>2</v>
      </c>
      <c r="Q496" t="n">
        <v>52.4</v>
      </c>
      <c r="R496" t="n">
        <v>46.7</v>
      </c>
      <c r="S496" t="inlineStr"/>
      <c r="T496" t="inlineStr"/>
      <c r="U496" t="inlineStr"/>
      <c r="V496" t="inlineStr"/>
      <c r="W496" t="inlineStr"/>
      <c r="X496" t="inlineStr">
        <is>
          <t>⏳ Chờ hàng về (T+2)</t>
        </is>
      </c>
      <c r="Y496">
        <f>IF(ISNUMBER(S496), ((S496-H496)/H496)-0.004, "")</f>
        <v/>
      </c>
      <c r="Z496">
        <f>IF(ISNUMBER(T496), ((T496-H496)/H496)-0.004, "")</f>
        <v/>
      </c>
      <c r="AA496">
        <f>IF(ISNUMBER(W496), ((W496-H496)/H496)-0.004, IF(P496&gt;0, ((N496-H496)/H496)-0.004, 0))</f>
        <v/>
      </c>
      <c r="AB496">
        <f>IF(AND(ISNUMBER(I496), I496&gt;0, ISNUMBER(O496), O496&gt;0), AA496-((O496-I496)/I496), AA496)</f>
        <v/>
      </c>
      <c r="AC496">
        <f>IF(ISNUMBER(Q496), (Q496-H496)/H496, 0)</f>
        <v/>
      </c>
      <c r="AD496">
        <f>IF(ISNUMBER(R496), (R496-H496)/H496, 0)</f>
        <v/>
      </c>
      <c r="AE496">
        <f>IF(ISNUMBER(Y496), IF(Y496&gt;0, "THẮNG", "THUA"), "CHỜ T+3")</f>
        <v/>
      </c>
      <c r="AF496">
        <f>IF(AND(P496=0, N496=H496, NOT(ISNUMBER(W496))), "ĐANG CHỜ", IF(AA496&gt;0, "THẮNG", "THUA"))</f>
        <v/>
      </c>
      <c r="AG496" t="inlineStr">
        <is>
          <t>https://quickchart.io/chart/render/zf-0b251792-7c79-45f1-a896-a8fe72290460</t>
        </is>
      </c>
      <c r="AH496">
        <f>IF(AG496&lt;&gt;"", IMAGE(AG496, 1), "Chưa có ảnh")</f>
        <v/>
      </c>
    </row>
    <row r="497" ht="95" customHeight="1">
      <c r="A497" t="inlineStr">
        <is>
          <t>2026-10-21</t>
        </is>
      </c>
      <c r="B497" t="inlineStr">
        <is>
          <t>ALGO_29</t>
        </is>
      </c>
      <c r="C497" t="inlineStr">
        <is>
          <t>🧭 BỘ 29: ĐỒNG THUẬN ĐA KHUNG 1D-1W-1M-3M (MTF SYNERGY)</t>
        </is>
      </c>
      <c r="D497" t="inlineStr">
        <is>
          <t>#4</t>
        </is>
      </c>
      <c r="E497" t="inlineStr">
        <is>
          <t>HTN</t>
        </is>
      </c>
      <c r="F497" t="inlineStr">
        <is>
          <t>HOSE</t>
        </is>
      </c>
      <c r="G497" t="inlineStr">
        <is>
          <t>Đầu tư công &amp; Xây dựng</t>
        </is>
      </c>
      <c r="H497" t="n">
        <v>7.35</v>
      </c>
      <c r="I497" t="n">
        <v>1703.29</v>
      </c>
      <c r="J497" t="n">
        <v>69.27</v>
      </c>
      <c r="K497" t="n">
        <v>1.74</v>
      </c>
      <c r="L497" t="n">
        <v>8.289999999999999</v>
      </c>
      <c r="M497" t="n">
        <v>6.92</v>
      </c>
      <c r="N497" t="n">
        <v>7.76</v>
      </c>
      <c r="O497" t="n">
        <v>1756.56</v>
      </c>
      <c r="P497" t="n">
        <v>2</v>
      </c>
      <c r="Q497" t="n">
        <v>7.76</v>
      </c>
      <c r="R497" t="n">
        <v>7.21</v>
      </c>
      <c r="S497" t="inlineStr"/>
      <c r="T497" t="inlineStr"/>
      <c r="U497" t="inlineStr"/>
      <c r="V497" t="inlineStr"/>
      <c r="W497" t="inlineStr"/>
      <c r="X497" t="inlineStr">
        <is>
          <t>⏳ Chờ hàng về (T+2)</t>
        </is>
      </c>
      <c r="Y497">
        <f>IF(ISNUMBER(S497), ((S497-H497)/H497)-0.004, "")</f>
        <v/>
      </c>
      <c r="Z497">
        <f>IF(ISNUMBER(T497), ((T497-H497)/H497)-0.004, "")</f>
        <v/>
      </c>
      <c r="AA497">
        <f>IF(ISNUMBER(W497), ((W497-H497)/H497)-0.004, IF(P497&gt;0, ((N497-H497)/H497)-0.004, 0))</f>
        <v/>
      </c>
      <c r="AB497">
        <f>IF(AND(ISNUMBER(I497), I497&gt;0, ISNUMBER(O497), O497&gt;0), AA497-((O497-I497)/I497), AA497)</f>
        <v/>
      </c>
      <c r="AC497">
        <f>IF(ISNUMBER(Q497), (Q497-H497)/H497, 0)</f>
        <v/>
      </c>
      <c r="AD497">
        <f>IF(ISNUMBER(R497), (R497-H497)/H497, 0)</f>
        <v/>
      </c>
      <c r="AE497">
        <f>IF(ISNUMBER(Y497), IF(Y497&gt;0, "THẮNG", "THUA"), "CHỜ T+3")</f>
        <v/>
      </c>
      <c r="AF497">
        <f>IF(AND(P497=0, N497=H497, NOT(ISNUMBER(W497))), "ĐANG CHỜ", IF(AA497&gt;0, "THẮNG", "THUA"))</f>
        <v/>
      </c>
      <c r="AG497" t="inlineStr">
        <is>
          <t>https://quickchart.io/chart/render/zf-fc02021a-a870-4b60-8235-e5476f80261c</t>
        </is>
      </c>
      <c r="AH497">
        <f>IF(AG497&lt;&gt;"", IMAGE(AG497, 1), "Chưa có ảnh")</f>
        <v/>
      </c>
    </row>
    <row r="498" ht="95" customHeight="1">
      <c r="A498" t="inlineStr">
        <is>
          <t>2026-10-21</t>
        </is>
      </c>
      <c r="B498" t="inlineStr">
        <is>
          <t>ALGO_29</t>
        </is>
      </c>
      <c r="C498" t="inlineStr">
        <is>
          <t>🧭 BỘ 29: ĐỒNG THUẬN ĐA KHUNG 1D-1W-1M-3M (MTF SYNERGY)</t>
        </is>
      </c>
      <c r="D498" t="inlineStr">
        <is>
          <t>#5</t>
        </is>
      </c>
      <c r="E498" t="inlineStr">
        <is>
          <t>DPG</t>
        </is>
      </c>
      <c r="F498" t="inlineStr">
        <is>
          <t>HOSE</t>
        </is>
      </c>
      <c r="G498" t="inlineStr">
        <is>
          <t>Đầu tư công &amp; Xây dựng</t>
        </is>
      </c>
      <c r="H498" t="n">
        <v>30.05</v>
      </c>
      <c r="I498" t="n">
        <v>1703.29</v>
      </c>
      <c r="J498" t="n">
        <v>59.32</v>
      </c>
      <c r="K498" t="n">
        <v>2.67</v>
      </c>
      <c r="L498" t="n">
        <v>33.42</v>
      </c>
      <c r="M498" t="n">
        <v>28.52</v>
      </c>
      <c r="N498" t="n">
        <v>30.3</v>
      </c>
      <c r="O498" t="n">
        <v>1756.56</v>
      </c>
      <c r="P498" t="n">
        <v>2</v>
      </c>
      <c r="Q498" t="n">
        <v>31.25</v>
      </c>
      <c r="R498" t="n">
        <v>29.5</v>
      </c>
      <c r="S498" t="inlineStr"/>
      <c r="T498" t="inlineStr"/>
      <c r="U498" t="inlineStr"/>
      <c r="V498" t="inlineStr"/>
      <c r="W498" t="inlineStr"/>
      <c r="X498" t="inlineStr">
        <is>
          <t>⏳ Chờ hàng về (T+2)</t>
        </is>
      </c>
      <c r="Y498">
        <f>IF(ISNUMBER(S498), ((S498-H498)/H498)-0.004, "")</f>
        <v/>
      </c>
      <c r="Z498">
        <f>IF(ISNUMBER(T498), ((T498-H498)/H498)-0.004, "")</f>
        <v/>
      </c>
      <c r="AA498">
        <f>IF(ISNUMBER(W498), ((W498-H498)/H498)-0.004, IF(P498&gt;0, ((N498-H498)/H498)-0.004, 0))</f>
        <v/>
      </c>
      <c r="AB498">
        <f>IF(AND(ISNUMBER(I498), I498&gt;0, ISNUMBER(O498), O498&gt;0), AA498-((O498-I498)/I498), AA498)</f>
        <v/>
      </c>
      <c r="AC498">
        <f>IF(ISNUMBER(Q498), (Q498-H498)/H498, 0)</f>
        <v/>
      </c>
      <c r="AD498">
        <f>IF(ISNUMBER(R498), (R498-H498)/H498, 0)</f>
        <v/>
      </c>
      <c r="AE498">
        <f>IF(ISNUMBER(Y498), IF(Y498&gt;0, "THẮNG", "THUA"), "CHỜ T+3")</f>
        <v/>
      </c>
      <c r="AF498">
        <f>IF(AND(P498=0, N498=H498, NOT(ISNUMBER(W498))), "ĐANG CHỜ", IF(AA498&gt;0, "THẮNG", "THUA"))</f>
        <v/>
      </c>
      <c r="AG498" t="inlineStr">
        <is>
          <t>https://quickchart.io/chart/render/zf-f82c99c5-cb6b-4929-80bb-745f9fae8c57</t>
        </is>
      </c>
      <c r="AH498">
        <f>IF(AG498&lt;&gt;"", IMAGE(AG498, 1), "Chưa có ảnh")</f>
        <v/>
      </c>
    </row>
    <row r="499" ht="95" customHeight="1">
      <c r="A499" t="inlineStr">
        <is>
          <t>2026-10-21</t>
        </is>
      </c>
      <c r="B499" t="inlineStr">
        <is>
          <t>ALGO_30</t>
        </is>
      </c>
      <c r="C499" t="inlineStr">
        <is>
          <t>🌟 BỘ 30: ĐIỂM HỘI TỤ SIÊU ĐẲNG ĐA THUẬT TOÁN (MASTER CONFLUENCE)</t>
        </is>
      </c>
      <c r="D499" t="inlineStr">
        <is>
          <t>#1</t>
        </is>
      </c>
      <c r="E499" t="inlineStr">
        <is>
          <t>NKG</t>
        </is>
      </c>
      <c r="F499" t="inlineStr">
        <is>
          <t>HOSE</t>
        </is>
      </c>
      <c r="G499" t="inlineStr">
        <is>
          <t>Thép &amp; VLXD</t>
        </is>
      </c>
      <c r="H499" t="n">
        <v>11.5</v>
      </c>
      <c r="I499" t="n">
        <v>1703.29</v>
      </c>
      <c r="J499" t="n">
        <v>143.02</v>
      </c>
      <c r="K499" t="n">
        <v>4.09</v>
      </c>
      <c r="L499" t="n">
        <v>12.92</v>
      </c>
      <c r="M499" t="n">
        <v>10.85</v>
      </c>
      <c r="N499" t="n">
        <v>11.8</v>
      </c>
      <c r="O499" t="n">
        <v>1756.56</v>
      </c>
      <c r="P499" t="n">
        <v>2</v>
      </c>
      <c r="Q499" t="n">
        <v>12</v>
      </c>
      <c r="R499" t="n">
        <v>11.15</v>
      </c>
      <c r="S499" t="inlineStr"/>
      <c r="T499" t="inlineStr"/>
      <c r="U499" t="inlineStr"/>
      <c r="V499" t="inlineStr"/>
      <c r="W499" t="inlineStr"/>
      <c r="X499" t="inlineStr">
        <is>
          <t>⏳ Chờ hàng về (T+2)</t>
        </is>
      </c>
      <c r="Y499">
        <f>IF(ISNUMBER(S499), ((S499-H499)/H499)-0.004, "")</f>
        <v/>
      </c>
      <c r="Z499">
        <f>IF(ISNUMBER(T499), ((T499-H499)/H499)-0.004, "")</f>
        <v/>
      </c>
      <c r="AA499">
        <f>IF(ISNUMBER(W499), ((W499-H499)/H499)-0.004, IF(P499&gt;0, ((N499-H499)/H499)-0.004, 0))</f>
        <v/>
      </c>
      <c r="AB499">
        <f>IF(AND(ISNUMBER(I499), I499&gt;0, ISNUMBER(O499), O499&gt;0), AA499-((O499-I499)/I499), AA499)</f>
        <v/>
      </c>
      <c r="AC499">
        <f>IF(ISNUMBER(Q499), (Q499-H499)/H499, 0)</f>
        <v/>
      </c>
      <c r="AD499">
        <f>IF(ISNUMBER(R499), (R499-H499)/H499, 0)</f>
        <v/>
      </c>
      <c r="AE499">
        <f>IF(ISNUMBER(Y499), IF(Y499&gt;0, "THẮNG", "THUA"), "CHỜ T+3")</f>
        <v/>
      </c>
      <c r="AF499">
        <f>IF(AND(P499=0, N499=H499, NOT(ISNUMBER(W499))), "ĐANG CHỜ", IF(AA499&gt;0, "THẮNG", "THUA"))</f>
        <v/>
      </c>
      <c r="AG499" t="inlineStr">
        <is>
          <t>https://quickchart.io/chart/render/zf-d3c04118-28c0-4faf-86bc-ea3cae89e2a9</t>
        </is>
      </c>
      <c r="AH499">
        <f>IF(AG499&lt;&gt;"", IMAGE(AG499, 1), "Chưa có ảnh")</f>
        <v/>
      </c>
    </row>
    <row r="500" ht="95" customHeight="1">
      <c r="A500" t="inlineStr">
        <is>
          <t>2026-10-21</t>
        </is>
      </c>
      <c r="B500" t="inlineStr">
        <is>
          <t>ALGO_30</t>
        </is>
      </c>
      <c r="C500" t="inlineStr">
        <is>
          <t>🌟 BỘ 30: ĐIỂM HỘI TỤ SIÊU ĐẲNG ĐA THUẬT TOÁN (MASTER CONFLUENCE)</t>
        </is>
      </c>
      <c r="D500" t="inlineStr">
        <is>
          <t>#2</t>
        </is>
      </c>
      <c r="E500" t="inlineStr">
        <is>
          <t>MSH</t>
        </is>
      </c>
      <c r="F500" t="inlineStr">
        <is>
          <t>HOSE</t>
        </is>
      </c>
      <c r="G500" t="inlineStr">
        <is>
          <t>Thủy sản &amp; Xuất khẩu</t>
        </is>
      </c>
      <c r="H500" t="n">
        <v>33.5</v>
      </c>
      <c r="I500" t="n">
        <v>1703.29</v>
      </c>
      <c r="J500" t="n">
        <v>139.84</v>
      </c>
      <c r="K500" t="n">
        <v>3.73</v>
      </c>
      <c r="L500" t="n">
        <v>35.89</v>
      </c>
      <c r="M500" t="n">
        <v>32.41</v>
      </c>
      <c r="N500" t="n">
        <v>33.5</v>
      </c>
      <c r="O500" t="n">
        <v>1756.56</v>
      </c>
      <c r="P500" t="n">
        <v>2</v>
      </c>
      <c r="Q500" t="n">
        <v>34</v>
      </c>
      <c r="R500" t="n">
        <v>32.8</v>
      </c>
      <c r="S500" t="inlineStr"/>
      <c r="T500" t="inlineStr"/>
      <c r="U500" t="inlineStr"/>
      <c r="V500" t="inlineStr"/>
      <c r="W500" t="inlineStr"/>
      <c r="X500" t="inlineStr">
        <is>
          <t>⏳ Chờ hàng về (T+2)</t>
        </is>
      </c>
      <c r="Y500">
        <f>IF(ISNUMBER(S500), ((S500-H500)/H500)-0.004, "")</f>
        <v/>
      </c>
      <c r="Z500">
        <f>IF(ISNUMBER(T500), ((T500-H500)/H500)-0.004, "")</f>
        <v/>
      </c>
      <c r="AA500">
        <f>IF(ISNUMBER(W500), ((W500-H500)/H500)-0.004, IF(P500&gt;0, ((N500-H500)/H500)-0.004, 0))</f>
        <v/>
      </c>
      <c r="AB500">
        <f>IF(AND(ISNUMBER(I500), I500&gt;0, ISNUMBER(O500), O500&gt;0), AA500-((O500-I500)/I500), AA500)</f>
        <v/>
      </c>
      <c r="AC500">
        <f>IF(ISNUMBER(Q500), (Q500-H500)/H500, 0)</f>
        <v/>
      </c>
      <c r="AD500">
        <f>IF(ISNUMBER(R500), (R500-H500)/H500, 0)</f>
        <v/>
      </c>
      <c r="AE500">
        <f>IF(ISNUMBER(Y500), IF(Y500&gt;0, "THẮNG", "THUA"), "CHỜ T+3")</f>
        <v/>
      </c>
      <c r="AF500">
        <f>IF(AND(P500=0, N500=H500, NOT(ISNUMBER(W500))), "ĐANG CHỜ", IF(AA500&gt;0, "THẮNG", "THUA"))</f>
        <v/>
      </c>
      <c r="AG500" t="inlineStr">
        <is>
          <t>https://quickchart.io/chart/render/zf-aee0b0fc-515c-44d5-bef9-780fe62f32f0</t>
        </is>
      </c>
      <c r="AH500">
        <f>IF(AG500&lt;&gt;"", IMAGE(AG500, 1), "Chưa có ảnh")</f>
        <v/>
      </c>
    </row>
    <row r="501" ht="95" customHeight="1">
      <c r="A501" t="inlineStr">
        <is>
          <t>2026-10-21</t>
        </is>
      </c>
      <c r="B501" t="inlineStr">
        <is>
          <t>ALGO_30</t>
        </is>
      </c>
      <c r="C501" t="inlineStr">
        <is>
          <t>🌟 BỘ 30: ĐIỂM HỘI TỤ SIÊU ĐẲNG ĐA THUẬT TOÁN (MASTER CONFLUENCE)</t>
        </is>
      </c>
      <c r="D501" t="inlineStr">
        <is>
          <t>#3</t>
        </is>
      </c>
      <c r="E501" t="inlineStr">
        <is>
          <t>LCG</t>
        </is>
      </c>
      <c r="F501" t="inlineStr">
        <is>
          <t>HOSE</t>
        </is>
      </c>
      <c r="G501" t="inlineStr">
        <is>
          <t>Đầu tư công &amp; Xây dựng</t>
        </is>
      </c>
      <c r="H501" t="n">
        <v>6.85</v>
      </c>
      <c r="I501" t="n">
        <v>1703.29</v>
      </c>
      <c r="J501" t="n">
        <v>139.59</v>
      </c>
      <c r="K501" t="n">
        <v>7.17</v>
      </c>
      <c r="L501" t="n">
        <v>7.5</v>
      </c>
      <c r="M501" t="n">
        <v>6.55</v>
      </c>
      <c r="N501" t="n">
        <v>6.69</v>
      </c>
      <c r="O501" t="n">
        <v>1756.56</v>
      </c>
      <c r="P501" t="n">
        <v>2</v>
      </c>
      <c r="Q501" t="n">
        <v>6.89</v>
      </c>
      <c r="R501" t="n">
        <v>6.66</v>
      </c>
      <c r="S501" t="inlineStr"/>
      <c r="T501" t="inlineStr"/>
      <c r="U501" t="inlineStr"/>
      <c r="V501" t="inlineStr"/>
      <c r="W501" t="inlineStr"/>
      <c r="X501" t="inlineStr">
        <is>
          <t>⏳ Chờ hàng về (T+2)</t>
        </is>
      </c>
      <c r="Y501">
        <f>IF(ISNUMBER(S501), ((S501-H501)/H501)-0.004, "")</f>
        <v/>
      </c>
      <c r="Z501">
        <f>IF(ISNUMBER(T501), ((T501-H501)/H501)-0.004, "")</f>
        <v/>
      </c>
      <c r="AA501">
        <f>IF(ISNUMBER(W501), ((W501-H501)/H501)-0.004, IF(P501&gt;0, ((N501-H501)/H501)-0.004, 0))</f>
        <v/>
      </c>
      <c r="AB501">
        <f>IF(AND(ISNUMBER(I501), I501&gt;0, ISNUMBER(O501), O501&gt;0), AA501-((O501-I501)/I501), AA501)</f>
        <v/>
      </c>
      <c r="AC501">
        <f>IF(ISNUMBER(Q501), (Q501-H501)/H501, 0)</f>
        <v/>
      </c>
      <c r="AD501">
        <f>IF(ISNUMBER(R501), (R501-H501)/H501, 0)</f>
        <v/>
      </c>
      <c r="AE501">
        <f>IF(ISNUMBER(Y501), IF(Y501&gt;0, "THẮNG", "THUA"), "CHỜ T+3")</f>
        <v/>
      </c>
      <c r="AF501">
        <f>IF(AND(P501=0, N501=H501, NOT(ISNUMBER(W501))), "ĐANG CHỜ", IF(AA501&gt;0, "THẮNG", "THUA"))</f>
        <v/>
      </c>
      <c r="AG501" t="inlineStr">
        <is>
          <t>https://quickchart.io/chart/render/zf-cfc2678f-9eba-4ad8-864d-db2b9aeafaab</t>
        </is>
      </c>
      <c r="AH501">
        <f>IF(AG501&lt;&gt;"", IMAGE(AG501, 1), "Chưa có ảnh")</f>
        <v/>
      </c>
    </row>
    <row r="502" ht="95" customHeight="1">
      <c r="A502" t="inlineStr">
        <is>
          <t>2026-10-21</t>
        </is>
      </c>
      <c r="B502" t="inlineStr">
        <is>
          <t>ALGO_30</t>
        </is>
      </c>
      <c r="C502" t="inlineStr">
        <is>
          <t>🌟 BỘ 30: ĐIỂM HỘI TỤ SIÊU ĐẲNG ĐA THUẬT TOÁN (MASTER CONFLUENCE)</t>
        </is>
      </c>
      <c r="D502" t="inlineStr">
        <is>
          <t>#4</t>
        </is>
      </c>
      <c r="E502" t="inlineStr">
        <is>
          <t>VLB</t>
        </is>
      </c>
      <c r="F502" t="inlineStr">
        <is>
          <t>UPCOM</t>
        </is>
      </c>
      <c r="G502" t="inlineStr">
        <is>
          <t>Khai khoáng &amp; VLXD</t>
        </is>
      </c>
      <c r="H502" t="n">
        <v>51</v>
      </c>
      <c r="I502" t="n">
        <v>1703.29</v>
      </c>
      <c r="J502" t="n">
        <v>138.92</v>
      </c>
      <c r="K502" t="n">
        <v>5.64</v>
      </c>
      <c r="L502" t="n">
        <v>54.64</v>
      </c>
      <c r="M502" t="n">
        <v>49.35</v>
      </c>
      <c r="N502" t="n">
        <v>51.3</v>
      </c>
      <c r="O502" t="n">
        <v>1756.56</v>
      </c>
      <c r="P502" t="n">
        <v>2</v>
      </c>
      <c r="Q502" t="n">
        <v>52.3</v>
      </c>
      <c r="R502" t="n">
        <v>48.8</v>
      </c>
      <c r="S502" t="inlineStr"/>
      <c r="T502" t="inlineStr"/>
      <c r="U502" t="inlineStr"/>
      <c r="V502" t="inlineStr"/>
      <c r="W502" t="inlineStr"/>
      <c r="X502" t="inlineStr">
        <is>
          <t>⏳ Chờ hàng về (T+2)</t>
        </is>
      </c>
      <c r="Y502">
        <f>IF(ISNUMBER(S502), ((S502-H502)/H502)-0.004, "")</f>
        <v/>
      </c>
      <c r="Z502">
        <f>IF(ISNUMBER(T502), ((T502-H502)/H502)-0.004, "")</f>
        <v/>
      </c>
      <c r="AA502">
        <f>IF(ISNUMBER(W502), ((W502-H502)/H502)-0.004, IF(P502&gt;0, ((N502-H502)/H502)-0.004, 0))</f>
        <v/>
      </c>
      <c r="AB502">
        <f>IF(AND(ISNUMBER(I502), I502&gt;0, ISNUMBER(O502), O502&gt;0), AA502-((O502-I502)/I502), AA502)</f>
        <v/>
      </c>
      <c r="AC502">
        <f>IF(ISNUMBER(Q502), (Q502-H502)/H502, 0)</f>
        <v/>
      </c>
      <c r="AD502">
        <f>IF(ISNUMBER(R502), (R502-H502)/H502, 0)</f>
        <v/>
      </c>
      <c r="AE502">
        <f>IF(ISNUMBER(Y502), IF(Y502&gt;0, "THẮNG", "THUA"), "CHỜ T+3")</f>
        <v/>
      </c>
      <c r="AF502">
        <f>IF(AND(P502=0, N502=H502, NOT(ISNUMBER(W502))), "ĐANG CHỜ", IF(AA502&gt;0, "THẮNG", "THUA"))</f>
        <v/>
      </c>
      <c r="AG502" t="inlineStr">
        <is>
          <t>https://quickchart.io/chart/render/zf-edafa4e5-44ac-4080-bbe5-fd09c19bcebc</t>
        </is>
      </c>
      <c r="AH502">
        <f>IF(AG502&lt;&gt;"", IMAGE(AG502, 1), "Chưa có ảnh")</f>
        <v/>
      </c>
    </row>
    <row r="503" ht="95" customHeight="1">
      <c r="A503" t="inlineStr">
        <is>
          <t>2026-10-21</t>
        </is>
      </c>
      <c r="B503" t="inlineStr">
        <is>
          <t>ALGO_30</t>
        </is>
      </c>
      <c r="C503" t="inlineStr">
        <is>
          <t>🌟 BỘ 30: ĐIỂM HỘI TỤ SIÊU ĐẲNG ĐA THUẬT TOÁN (MASTER CONFLUENCE)</t>
        </is>
      </c>
      <c r="D503" t="inlineStr">
        <is>
          <t>#5</t>
        </is>
      </c>
      <c r="E503" t="inlineStr">
        <is>
          <t>HSG</t>
        </is>
      </c>
      <c r="F503" t="inlineStr">
        <is>
          <t>HOSE</t>
        </is>
      </c>
      <c r="G503" t="inlineStr">
        <is>
          <t>Thép &amp; VLXD</t>
        </is>
      </c>
      <c r="H503" t="n">
        <v>11.1</v>
      </c>
      <c r="I503" t="n">
        <v>1703.29</v>
      </c>
      <c r="J503" t="n">
        <v>131.96</v>
      </c>
      <c r="K503" t="n">
        <v>2.43</v>
      </c>
      <c r="L503" t="n">
        <v>12.15</v>
      </c>
      <c r="M503" t="n">
        <v>10.62</v>
      </c>
      <c r="N503" t="n">
        <v>10.95</v>
      </c>
      <c r="O503" t="n">
        <v>1756.56</v>
      </c>
      <c r="P503" t="n">
        <v>2</v>
      </c>
      <c r="Q503" t="n">
        <v>11.25</v>
      </c>
      <c r="R503" t="n">
        <v>10.75</v>
      </c>
      <c r="S503" t="inlineStr"/>
      <c r="T503" t="inlineStr"/>
      <c r="U503" t="inlineStr"/>
      <c r="V503" t="inlineStr"/>
      <c r="W503" t="inlineStr"/>
      <c r="X503" t="inlineStr">
        <is>
          <t>⏳ Chờ hàng về (T+2)</t>
        </is>
      </c>
      <c r="Y503">
        <f>IF(ISNUMBER(S503), ((S503-H503)/H503)-0.004, "")</f>
        <v/>
      </c>
      <c r="Z503">
        <f>IF(ISNUMBER(T503), ((T503-H503)/H503)-0.004, "")</f>
        <v/>
      </c>
      <c r="AA503">
        <f>IF(ISNUMBER(W503), ((W503-H503)/H503)-0.004, IF(P503&gt;0, ((N503-H503)/H503)-0.004, 0))</f>
        <v/>
      </c>
      <c r="AB503">
        <f>IF(AND(ISNUMBER(I503), I503&gt;0, ISNUMBER(O503), O503&gt;0), AA503-((O503-I503)/I503), AA503)</f>
        <v/>
      </c>
      <c r="AC503">
        <f>IF(ISNUMBER(Q503), (Q503-H503)/H503, 0)</f>
        <v/>
      </c>
      <c r="AD503">
        <f>IF(ISNUMBER(R503), (R503-H503)/H503, 0)</f>
        <v/>
      </c>
      <c r="AE503">
        <f>IF(ISNUMBER(Y503), IF(Y503&gt;0, "THẮNG", "THUA"), "CHỜ T+3")</f>
        <v/>
      </c>
      <c r="AF503">
        <f>IF(AND(P503=0, N503=H503, NOT(ISNUMBER(W503))), "ĐANG CHỜ", IF(AA503&gt;0, "THẮNG", "THUA"))</f>
        <v/>
      </c>
      <c r="AG503" t="inlineStr">
        <is>
          <t>https://quickchart.io/chart/render/zf-1d104e95-0235-4bcd-be47-08213799ae9f</t>
        </is>
      </c>
      <c r="AH503">
        <f>IF(AG503&lt;&gt;"", IMAGE(AG503, 1), "Chưa có ảnh")</f>
        <v/>
      </c>
    </row>
    <row r="504" ht="95" customHeight="1">
      <c r="A504" t="inlineStr">
        <is>
          <t>2026-10-21</t>
        </is>
      </c>
      <c r="B504" t="inlineStr">
        <is>
          <t>ALGO_01</t>
        </is>
      </c>
      <c r="C504" t="inlineStr">
        <is>
          <t>🔥 BỘ 01: BÙNG NỔ DÒNG TIỀN &amp; VƯỢT NỀN (CANSLIM BREAKOUT)</t>
        </is>
      </c>
      <c r="D504" t="inlineStr">
        <is>
          <t>#1</t>
        </is>
      </c>
      <c r="E504" t="inlineStr">
        <is>
          <t>SZC</t>
        </is>
      </c>
      <c r="F504" t="inlineStr">
        <is>
          <t>HOSE</t>
        </is>
      </c>
      <c r="G504" t="inlineStr">
        <is>
          <t>BĐS Khu Công Nghiệp</t>
        </is>
      </c>
      <c r="H504" t="n">
        <v>19.25</v>
      </c>
      <c r="I504" t="n">
        <v>1736.56</v>
      </c>
      <c r="J504" t="n">
        <v>87</v>
      </c>
      <c r="K504" t="n">
        <v>4.71</v>
      </c>
      <c r="L504" t="n">
        <v>21.4</v>
      </c>
      <c r="M504" t="n">
        <v>18.27</v>
      </c>
      <c r="N504" t="n">
        <v>20</v>
      </c>
      <c r="O504" t="n">
        <v>1756.56</v>
      </c>
      <c r="P504" t="n">
        <v>2</v>
      </c>
      <c r="Q504" t="n">
        <v>20</v>
      </c>
      <c r="R504" t="n">
        <v>18.7</v>
      </c>
      <c r="S504" t="inlineStr"/>
      <c r="T504" t="inlineStr"/>
      <c r="U504" t="inlineStr"/>
      <c r="V504" t="inlineStr"/>
      <c r="W504" t="inlineStr"/>
      <c r="X504" t="inlineStr">
        <is>
          <t>⏳ Chờ hàng về (T+2)</t>
        </is>
      </c>
      <c r="Y504">
        <f>IF(ISNUMBER(S504), ((S504-H504)/H504)-0.004, "")</f>
        <v/>
      </c>
      <c r="Z504">
        <f>IF(ISNUMBER(T504), ((T504-H504)/H504)-0.004, "")</f>
        <v/>
      </c>
      <c r="AA504">
        <f>IF(ISNUMBER(W504), ((W504-H504)/H504)-0.004, IF(P504&gt;0, ((N504-H504)/H504)-0.004, 0))</f>
        <v/>
      </c>
      <c r="AB504">
        <f>IF(AND(ISNUMBER(I504), I504&gt;0, ISNUMBER(O504), O504&gt;0), AA504-((O504-I504)/I504), AA504)</f>
        <v/>
      </c>
      <c r="AC504">
        <f>IF(ISNUMBER(Q504), (Q504-H504)/H504, 0)</f>
        <v/>
      </c>
      <c r="AD504">
        <f>IF(ISNUMBER(R504), (R504-H504)/H504, 0)</f>
        <v/>
      </c>
      <c r="AE504">
        <f>IF(ISNUMBER(Y504), IF(Y504&gt;0, "THẮNG", "THUA"), "CHỜ T+3")</f>
        <v/>
      </c>
      <c r="AF504">
        <f>IF(AND(P504=0, N504=H504, NOT(ISNUMBER(W504))), "ĐANG CHỜ", IF(AA504&gt;0, "THẮNG", "THUA"))</f>
        <v/>
      </c>
      <c r="AG504" t="inlineStr">
        <is>
          <t>https://quickchart.io/chart/render/zf-ddb8b49b-aab5-48d6-955f-3ca4b925eb5b</t>
        </is>
      </c>
      <c r="AH504">
        <f>IF(AG504&lt;&gt;"", IMAGE(AG504, 1), "Chưa có ảnh")</f>
        <v/>
      </c>
    </row>
    <row r="505" ht="95" customHeight="1">
      <c r="A505" t="inlineStr">
        <is>
          <t>2026-10-21</t>
        </is>
      </c>
      <c r="B505" t="inlineStr">
        <is>
          <t>ALGO_01</t>
        </is>
      </c>
      <c r="C505" t="inlineStr">
        <is>
          <t>🔥 BỘ 01: BÙNG NỔ DÒNG TIỀN &amp; VƯỢT NỀN (CANSLIM BREAKOUT)</t>
        </is>
      </c>
      <c r="D505" t="inlineStr">
        <is>
          <t>#2</t>
        </is>
      </c>
      <c r="E505" t="inlineStr">
        <is>
          <t>HTN</t>
        </is>
      </c>
      <c r="F505" t="inlineStr">
        <is>
          <t>HOSE</t>
        </is>
      </c>
      <c r="G505" t="inlineStr">
        <is>
          <t>Đầu tư công &amp; Xây dựng</t>
        </is>
      </c>
      <c r="H505" t="n">
        <v>7.55</v>
      </c>
      <c r="I505" t="n">
        <v>1736.56</v>
      </c>
      <c r="J505" t="n">
        <v>70.59999999999999</v>
      </c>
      <c r="K505" t="n">
        <v>3.33</v>
      </c>
      <c r="L505" t="n">
        <v>8.56</v>
      </c>
      <c r="M505" t="n">
        <v>7.09</v>
      </c>
      <c r="N505" t="n">
        <v>7.76</v>
      </c>
      <c r="O505" t="n">
        <v>1756.56</v>
      </c>
      <c r="P505" t="n">
        <v>2</v>
      </c>
      <c r="Q505" t="n">
        <v>7.76</v>
      </c>
      <c r="R505" t="n">
        <v>7.21</v>
      </c>
      <c r="S505" t="inlineStr"/>
      <c r="T505" t="inlineStr"/>
      <c r="U505" t="inlineStr"/>
      <c r="V505" t="inlineStr"/>
      <c r="W505" t="inlineStr"/>
      <c r="X505" t="inlineStr">
        <is>
          <t>⏳ Chờ hàng về (T+2)</t>
        </is>
      </c>
      <c r="Y505">
        <f>IF(ISNUMBER(S505), ((S505-H505)/H505)-0.004, "")</f>
        <v/>
      </c>
      <c r="Z505">
        <f>IF(ISNUMBER(T505), ((T505-H505)/H505)-0.004, "")</f>
        <v/>
      </c>
      <c r="AA505">
        <f>IF(ISNUMBER(W505), ((W505-H505)/H505)-0.004, IF(P505&gt;0, ((N505-H505)/H505)-0.004, 0))</f>
        <v/>
      </c>
      <c r="AB505">
        <f>IF(AND(ISNUMBER(I505), I505&gt;0, ISNUMBER(O505), O505&gt;0), AA505-((O505-I505)/I505), AA505)</f>
        <v/>
      </c>
      <c r="AC505">
        <f>IF(ISNUMBER(Q505), (Q505-H505)/H505, 0)</f>
        <v/>
      </c>
      <c r="AD505">
        <f>IF(ISNUMBER(R505), (R505-H505)/H505, 0)</f>
        <v/>
      </c>
      <c r="AE505">
        <f>IF(ISNUMBER(Y505), IF(Y505&gt;0, "THẮNG", "THUA"), "CHỜ T+3")</f>
        <v/>
      </c>
      <c r="AF505">
        <f>IF(AND(P505=0, N505=H505, NOT(ISNUMBER(W505))), "ĐANG CHỜ", IF(AA505&gt;0, "THẮNG", "THUA"))</f>
        <v/>
      </c>
      <c r="AG505" t="inlineStr">
        <is>
          <t>https://quickchart.io/chart/render/zf-9db72075-4e3a-4004-91a6-fbe7c614dcba</t>
        </is>
      </c>
      <c r="AH505">
        <f>IF(AG505&lt;&gt;"", IMAGE(AG505, 1), "Chưa có ảnh")</f>
        <v/>
      </c>
    </row>
    <row r="506" ht="95" customHeight="1">
      <c r="A506" t="inlineStr">
        <is>
          <t>2026-10-21</t>
        </is>
      </c>
      <c r="B506" t="inlineStr">
        <is>
          <t>ALGO_01</t>
        </is>
      </c>
      <c r="C506" t="inlineStr">
        <is>
          <t>🔥 BỘ 01: BÙNG NỔ DÒNG TIỀN &amp; VƯỢT NỀN (CANSLIM BREAKOUT)</t>
        </is>
      </c>
      <c r="D506" t="inlineStr">
        <is>
          <t>#3</t>
        </is>
      </c>
      <c r="E506" t="inlineStr">
        <is>
          <t>SJS</t>
        </is>
      </c>
      <c r="F506" t="inlineStr">
        <is>
          <t>HOSE</t>
        </is>
      </c>
      <c r="G506" t="inlineStr">
        <is>
          <t>BĐS Khu Công Nghiệp</t>
        </is>
      </c>
      <c r="H506" t="n">
        <v>55.5</v>
      </c>
      <c r="I506" t="n">
        <v>1736.56</v>
      </c>
      <c r="J506" t="n">
        <v>64.55</v>
      </c>
      <c r="K506" t="n">
        <v>2.75</v>
      </c>
      <c r="L506" t="n">
        <v>63.11</v>
      </c>
      <c r="M506" t="n">
        <v>52.04</v>
      </c>
      <c r="N506" t="n">
        <v>54.4</v>
      </c>
      <c r="O506" t="n">
        <v>1756.56</v>
      </c>
      <c r="P506" t="n">
        <v>2</v>
      </c>
      <c r="Q506" t="n">
        <v>55.8</v>
      </c>
      <c r="R506" t="n">
        <v>53</v>
      </c>
      <c r="S506" t="inlineStr"/>
      <c r="T506" t="inlineStr"/>
      <c r="U506" t="inlineStr"/>
      <c r="V506" t="inlineStr"/>
      <c r="W506" t="inlineStr"/>
      <c r="X506" t="inlineStr">
        <is>
          <t>⏳ Chờ hàng về (T+2)</t>
        </is>
      </c>
      <c r="Y506">
        <f>IF(ISNUMBER(S506), ((S506-H506)/H506)-0.004, "")</f>
        <v/>
      </c>
      <c r="Z506">
        <f>IF(ISNUMBER(T506), ((T506-H506)/H506)-0.004, "")</f>
        <v/>
      </c>
      <c r="AA506">
        <f>IF(ISNUMBER(W506), ((W506-H506)/H506)-0.004, IF(P506&gt;0, ((N506-H506)/H506)-0.004, 0))</f>
        <v/>
      </c>
      <c r="AB506">
        <f>IF(AND(ISNUMBER(I506), I506&gt;0, ISNUMBER(O506), O506&gt;0), AA506-((O506-I506)/I506), AA506)</f>
        <v/>
      </c>
      <c r="AC506">
        <f>IF(ISNUMBER(Q506), (Q506-H506)/H506, 0)</f>
        <v/>
      </c>
      <c r="AD506">
        <f>IF(ISNUMBER(R506), (R506-H506)/H506, 0)</f>
        <v/>
      </c>
      <c r="AE506">
        <f>IF(ISNUMBER(Y506), IF(Y506&gt;0, "THẮNG", "THUA"), "CHỜ T+3")</f>
        <v/>
      </c>
      <c r="AF506">
        <f>IF(AND(P506=0, N506=H506, NOT(ISNUMBER(W506))), "ĐANG CHỜ", IF(AA506&gt;0, "THẮNG", "THUA"))</f>
        <v/>
      </c>
      <c r="AG506" t="inlineStr">
        <is>
          <t>https://quickchart.io/chart/render/zf-b8bf7c04-2dab-468a-aa11-e46f0c5cbf42</t>
        </is>
      </c>
      <c r="AH506">
        <f>IF(AG506&lt;&gt;"", IMAGE(AG506, 1), "Chưa có ảnh")</f>
        <v/>
      </c>
    </row>
    <row r="507" ht="95" customHeight="1">
      <c r="A507" t="inlineStr">
        <is>
          <t>2026-10-21</t>
        </is>
      </c>
      <c r="B507" t="inlineStr">
        <is>
          <t>ALGO_01</t>
        </is>
      </c>
      <c r="C507" t="inlineStr">
        <is>
          <t>🔥 BỘ 01: BÙNG NỔ DÒNG TIỀN &amp; VƯỢT NỀN (CANSLIM BREAKOUT)</t>
        </is>
      </c>
      <c r="D507" t="inlineStr">
        <is>
          <t>#4</t>
        </is>
      </c>
      <c r="E507" t="inlineStr">
        <is>
          <t>EVF</t>
        </is>
      </c>
      <c r="F507" t="inlineStr">
        <is>
          <t>HOSE</t>
        </is>
      </c>
      <c r="G507" t="inlineStr">
        <is>
          <t>Bất động sản Dân dụng</t>
        </is>
      </c>
      <c r="H507" t="n">
        <v>12</v>
      </c>
      <c r="I507" t="n">
        <v>1736.56</v>
      </c>
      <c r="J507" t="n">
        <v>61.5</v>
      </c>
      <c r="K507" t="n">
        <v>2.81</v>
      </c>
      <c r="L507" t="n">
        <v>13.15</v>
      </c>
      <c r="M507" t="n">
        <v>11.48</v>
      </c>
      <c r="N507" t="n">
        <v>11.95</v>
      </c>
      <c r="O507" t="n">
        <v>1756.56</v>
      </c>
      <c r="P507" t="n">
        <v>2</v>
      </c>
      <c r="Q507" t="n">
        <v>12.15</v>
      </c>
      <c r="R507" t="n">
        <v>11.5</v>
      </c>
      <c r="S507" t="inlineStr"/>
      <c r="T507" t="inlineStr"/>
      <c r="U507" t="inlineStr"/>
      <c r="V507" t="inlineStr"/>
      <c r="W507" t="inlineStr"/>
      <c r="X507" t="inlineStr">
        <is>
          <t>⏳ Chờ hàng về (T+2)</t>
        </is>
      </c>
      <c r="Y507">
        <f>IF(ISNUMBER(S507), ((S507-H507)/H507)-0.004, "")</f>
        <v/>
      </c>
      <c r="Z507">
        <f>IF(ISNUMBER(T507), ((T507-H507)/H507)-0.004, "")</f>
        <v/>
      </c>
      <c r="AA507">
        <f>IF(ISNUMBER(W507), ((W507-H507)/H507)-0.004, IF(P507&gt;0, ((N507-H507)/H507)-0.004, 0))</f>
        <v/>
      </c>
      <c r="AB507">
        <f>IF(AND(ISNUMBER(I507), I507&gt;0, ISNUMBER(O507), O507&gt;0), AA507-((O507-I507)/I507), AA507)</f>
        <v/>
      </c>
      <c r="AC507">
        <f>IF(ISNUMBER(Q507), (Q507-H507)/H507, 0)</f>
        <v/>
      </c>
      <c r="AD507">
        <f>IF(ISNUMBER(R507), (R507-H507)/H507, 0)</f>
        <v/>
      </c>
      <c r="AE507">
        <f>IF(ISNUMBER(Y507), IF(Y507&gt;0, "THẮNG", "THUA"), "CHỜ T+3")</f>
        <v/>
      </c>
      <c r="AF507">
        <f>IF(AND(P507=0, N507=H507, NOT(ISNUMBER(W507))), "ĐANG CHỜ", IF(AA507&gt;0, "THẮNG", "THUA"))</f>
        <v/>
      </c>
      <c r="AG507" t="inlineStr">
        <is>
          <t>https://quickchart.io/chart/render/zf-bbdf1eb4-d706-4777-b85d-eb8add529ac0</t>
        </is>
      </c>
      <c r="AH507">
        <f>IF(AG507&lt;&gt;"", IMAGE(AG507, 1), "Chưa có ảnh")</f>
        <v/>
      </c>
    </row>
    <row r="508" ht="95" customHeight="1">
      <c r="A508" t="inlineStr">
        <is>
          <t>2026-10-21</t>
        </is>
      </c>
      <c r="B508" t="inlineStr">
        <is>
          <t>ALGO_02</t>
        </is>
      </c>
      <c r="C508" t="inlineStr">
        <is>
          <t>🛡️ BỘ 02: GOM NỀN TÍCH LŨY SIẾT BIÊN ĐỘ VCP (SEPA ACCUMULATION)</t>
        </is>
      </c>
      <c r="D508" t="inlineStr">
        <is>
          <t>#3</t>
        </is>
      </c>
      <c r="E508" t="inlineStr">
        <is>
          <t>DCM</t>
        </is>
      </c>
      <c r="F508" t="inlineStr">
        <is>
          <t>HOSE</t>
        </is>
      </c>
      <c r="G508" t="inlineStr">
        <is>
          <t>Hóa chất &amp; Phân bón</t>
        </is>
      </c>
      <c r="H508" t="n">
        <v>34.35</v>
      </c>
      <c r="I508" t="n">
        <v>1736.56</v>
      </c>
      <c r="J508" t="n">
        <v>14.56</v>
      </c>
      <c r="K508" t="n">
        <v>0.93</v>
      </c>
      <c r="L508" t="n">
        <v>37.92</v>
      </c>
      <c r="M508" t="n">
        <v>32.73</v>
      </c>
      <c r="N508" t="n">
        <v>35.5</v>
      </c>
      <c r="O508" t="n">
        <v>1756.56</v>
      </c>
      <c r="P508" t="n">
        <v>2</v>
      </c>
      <c r="Q508" t="n">
        <v>35.5</v>
      </c>
      <c r="R508" t="n">
        <v>34.1</v>
      </c>
      <c r="S508" t="inlineStr"/>
      <c r="T508" t="inlineStr"/>
      <c r="U508" t="inlineStr"/>
      <c r="V508" t="inlineStr"/>
      <c r="W508" t="inlineStr"/>
      <c r="X508" t="inlineStr">
        <is>
          <t>⏳ Chờ hàng về (T+2)</t>
        </is>
      </c>
      <c r="Y508">
        <f>IF(ISNUMBER(S508), ((S508-H508)/H508)-0.004, "")</f>
        <v/>
      </c>
      <c r="Z508">
        <f>IF(ISNUMBER(T508), ((T508-H508)/H508)-0.004, "")</f>
        <v/>
      </c>
      <c r="AA508">
        <f>IF(ISNUMBER(W508), ((W508-H508)/H508)-0.004, IF(P508&gt;0, ((N508-H508)/H508)-0.004, 0))</f>
        <v/>
      </c>
      <c r="AB508">
        <f>IF(AND(ISNUMBER(I508), I508&gt;0, ISNUMBER(O508), O508&gt;0), AA508-((O508-I508)/I508), AA508)</f>
        <v/>
      </c>
      <c r="AC508">
        <f>IF(ISNUMBER(Q508), (Q508-H508)/H508, 0)</f>
        <v/>
      </c>
      <c r="AD508">
        <f>IF(ISNUMBER(R508), (R508-H508)/H508, 0)</f>
        <v/>
      </c>
      <c r="AE508">
        <f>IF(ISNUMBER(Y508), IF(Y508&gt;0, "THẮNG", "THUA"), "CHỜ T+3")</f>
        <v/>
      </c>
      <c r="AF508">
        <f>IF(AND(P508=0, N508=H508, NOT(ISNUMBER(W508))), "ĐANG CHỜ", IF(AA508&gt;0, "THẮNG", "THUA"))</f>
        <v/>
      </c>
      <c r="AG508" t="inlineStr">
        <is>
          <t>https://quickchart.io/chart/render/zf-56062489-ea99-4812-882a-59cf010fabc4</t>
        </is>
      </c>
      <c r="AH508">
        <f>IF(AG508&lt;&gt;"", IMAGE(AG508, 1), "Chưa có ảnh")</f>
        <v/>
      </c>
    </row>
    <row r="509" ht="95" customHeight="1">
      <c r="A509" t="inlineStr">
        <is>
          <t>2026-10-21</t>
        </is>
      </c>
      <c r="B509" t="inlineStr">
        <is>
          <t>ALGO_02</t>
        </is>
      </c>
      <c r="C509" t="inlineStr">
        <is>
          <t>🛡️ BỘ 02: GOM NỀN TÍCH LŨY SIẾT BIÊN ĐỘ VCP (SEPA ACCUMULATION)</t>
        </is>
      </c>
      <c r="D509" t="inlineStr">
        <is>
          <t>#4</t>
        </is>
      </c>
      <c r="E509" t="inlineStr">
        <is>
          <t>DHC</t>
        </is>
      </c>
      <c r="F509" t="inlineStr">
        <is>
          <t>HOSE</t>
        </is>
      </c>
      <c r="G509" t="inlineStr">
        <is>
          <t>Hóa chất &amp; Chế biến</t>
        </is>
      </c>
      <c r="H509" t="n">
        <v>38.4</v>
      </c>
      <c r="I509" t="n">
        <v>1736.56</v>
      </c>
      <c r="J509" t="n">
        <v>14</v>
      </c>
      <c r="K509" t="n">
        <v>0.47</v>
      </c>
      <c r="L509" t="n">
        <v>42.63</v>
      </c>
      <c r="M509" t="n">
        <v>36.48</v>
      </c>
      <c r="N509" t="n">
        <v>38.45</v>
      </c>
      <c r="O509" t="n">
        <v>1756.56</v>
      </c>
      <c r="P509" t="n">
        <v>2</v>
      </c>
      <c r="Q509" t="n">
        <v>39</v>
      </c>
      <c r="R509" t="n">
        <v>37.65</v>
      </c>
      <c r="S509" t="inlineStr"/>
      <c r="T509" t="inlineStr"/>
      <c r="U509" t="inlineStr"/>
      <c r="V509" t="inlineStr"/>
      <c r="W509" t="inlineStr"/>
      <c r="X509" t="inlineStr">
        <is>
          <t>⏳ Chờ hàng về (T+2)</t>
        </is>
      </c>
      <c r="Y509">
        <f>IF(ISNUMBER(S509), ((S509-H509)/H509)-0.004, "")</f>
        <v/>
      </c>
      <c r="Z509">
        <f>IF(ISNUMBER(T509), ((T509-H509)/H509)-0.004, "")</f>
        <v/>
      </c>
      <c r="AA509">
        <f>IF(ISNUMBER(W509), ((W509-H509)/H509)-0.004, IF(P509&gt;0, ((N509-H509)/H509)-0.004, 0))</f>
        <v/>
      </c>
      <c r="AB509">
        <f>IF(AND(ISNUMBER(I509), I509&gt;0, ISNUMBER(O509), O509&gt;0), AA509-((O509-I509)/I509), AA509)</f>
        <v/>
      </c>
      <c r="AC509">
        <f>IF(ISNUMBER(Q509), (Q509-H509)/H509, 0)</f>
        <v/>
      </c>
      <c r="AD509">
        <f>IF(ISNUMBER(R509), (R509-H509)/H509, 0)</f>
        <v/>
      </c>
      <c r="AE509">
        <f>IF(ISNUMBER(Y509), IF(Y509&gt;0, "THẮNG", "THUA"), "CHỜ T+3")</f>
        <v/>
      </c>
      <c r="AF509">
        <f>IF(AND(P509=0, N509=H509, NOT(ISNUMBER(W509))), "ĐANG CHỜ", IF(AA509&gt;0, "THẮNG", "THUA"))</f>
        <v/>
      </c>
      <c r="AG509" t="inlineStr">
        <is>
          <t>https://quickchart.io/chart/render/zf-d404b13b-e934-4e7b-9a10-1b8e262dd148</t>
        </is>
      </c>
      <c r="AH509">
        <f>IF(AG509&lt;&gt;"", IMAGE(AG509, 1), "Chưa có ảnh")</f>
        <v/>
      </c>
    </row>
    <row r="510" ht="95" customHeight="1">
      <c r="A510" t="inlineStr">
        <is>
          <t>2026-10-21</t>
        </is>
      </c>
      <c r="B510" t="inlineStr">
        <is>
          <t>ALGO_03</t>
        </is>
      </c>
      <c r="C510" t="inlineStr">
        <is>
          <t>⚡ BỘ 03: BẮT ĐÁY RÚT CHÂN &amp; ĐẢO CHIỀU QUÁ BÁN (WYCKOFF SPRING)</t>
        </is>
      </c>
      <c r="D510" t="inlineStr">
        <is>
          <t>#2</t>
        </is>
      </c>
      <c r="E510" t="inlineStr">
        <is>
          <t>LPB</t>
        </is>
      </c>
      <c r="F510" t="inlineStr">
        <is>
          <t>HOSE</t>
        </is>
      </c>
      <c r="G510" t="inlineStr">
        <is>
          <t>Ngân hàng</t>
        </is>
      </c>
      <c r="H510" t="n">
        <v>39.45</v>
      </c>
      <c r="I510" t="n">
        <v>1736.56</v>
      </c>
      <c r="J510" t="n">
        <v>65.3</v>
      </c>
      <c r="K510" t="n">
        <v>1.12</v>
      </c>
      <c r="L510" t="n">
        <v>45.09</v>
      </c>
      <c r="M510" t="n">
        <v>36.89</v>
      </c>
      <c r="N510" t="n">
        <v>39.2</v>
      </c>
      <c r="O510" t="n">
        <v>1756.56</v>
      </c>
      <c r="P510" t="n">
        <v>2</v>
      </c>
      <c r="Q510" t="n">
        <v>40</v>
      </c>
      <c r="R510" t="n">
        <v>37.8</v>
      </c>
      <c r="S510" t="inlineStr"/>
      <c r="T510" t="inlineStr"/>
      <c r="U510" t="inlineStr"/>
      <c r="V510" t="inlineStr"/>
      <c r="W510" t="inlineStr"/>
      <c r="X510" t="inlineStr">
        <is>
          <t>⏳ Chờ hàng về (T+2)</t>
        </is>
      </c>
      <c r="Y510">
        <f>IF(ISNUMBER(S510), ((S510-H510)/H510)-0.004, "")</f>
        <v/>
      </c>
      <c r="Z510">
        <f>IF(ISNUMBER(T510), ((T510-H510)/H510)-0.004, "")</f>
        <v/>
      </c>
      <c r="AA510">
        <f>IF(ISNUMBER(W510), ((W510-H510)/H510)-0.004, IF(P510&gt;0, ((N510-H510)/H510)-0.004, 0))</f>
        <v/>
      </c>
      <c r="AB510">
        <f>IF(AND(ISNUMBER(I510), I510&gt;0, ISNUMBER(O510), O510&gt;0), AA510-((O510-I510)/I510), AA510)</f>
        <v/>
      </c>
      <c r="AC510">
        <f>IF(ISNUMBER(Q510), (Q510-H510)/H510, 0)</f>
        <v/>
      </c>
      <c r="AD510">
        <f>IF(ISNUMBER(R510), (R510-H510)/H510, 0)</f>
        <v/>
      </c>
      <c r="AE510">
        <f>IF(ISNUMBER(Y510), IF(Y510&gt;0, "THẮNG", "THUA"), "CHỜ T+3")</f>
        <v/>
      </c>
      <c r="AF510">
        <f>IF(AND(P510=0, N510=H510, NOT(ISNUMBER(W510))), "ĐANG CHỜ", IF(AA510&gt;0, "THẮNG", "THUA"))</f>
        <v/>
      </c>
      <c r="AG510" t="inlineStr">
        <is>
          <t>https://quickchart.io/chart/render/zf-5d224f6b-66ef-4e49-87f4-6286c29e2306</t>
        </is>
      </c>
      <c r="AH510">
        <f>IF(AG510&lt;&gt;"", IMAGE(AG510, 1), "Chưa có ảnh")</f>
        <v/>
      </c>
    </row>
    <row r="511" ht="95" customHeight="1">
      <c r="A511" t="inlineStr">
        <is>
          <t>2026-10-21</t>
        </is>
      </c>
      <c r="B511" t="inlineStr">
        <is>
          <t>ALGO_03</t>
        </is>
      </c>
      <c r="C511" t="inlineStr">
        <is>
          <t>⚡ BỘ 03: BẮT ĐÁY RÚT CHÂN &amp; ĐẢO CHIỀU QUÁ BÁN (WYCKOFF SPRING)</t>
        </is>
      </c>
      <c r="D511" t="inlineStr">
        <is>
          <t>#3</t>
        </is>
      </c>
      <c r="E511" t="inlineStr">
        <is>
          <t>VPI</t>
        </is>
      </c>
      <c r="F511" t="inlineStr">
        <is>
          <t>HOSE</t>
        </is>
      </c>
      <c r="G511" t="inlineStr">
        <is>
          <t>Bất động sản Dân dụng</t>
        </is>
      </c>
      <c r="H511" t="n">
        <v>53.1</v>
      </c>
      <c r="I511" t="n">
        <v>1736.56</v>
      </c>
      <c r="J511" t="n">
        <v>57.35</v>
      </c>
      <c r="K511" t="n">
        <v>1.16</v>
      </c>
      <c r="L511" t="n">
        <v>60.69</v>
      </c>
      <c r="M511" t="n">
        <v>49.65</v>
      </c>
      <c r="N511" t="n">
        <v>55.1</v>
      </c>
      <c r="O511" t="n">
        <v>1756.56</v>
      </c>
      <c r="P511" t="n">
        <v>2</v>
      </c>
      <c r="Q511" t="n">
        <v>56.1</v>
      </c>
      <c r="R511" t="n">
        <v>50.5</v>
      </c>
      <c r="S511" t="inlineStr"/>
      <c r="T511" t="inlineStr"/>
      <c r="U511" t="inlineStr"/>
      <c r="V511" t="inlineStr"/>
      <c r="W511" t="inlineStr"/>
      <c r="X511" t="inlineStr">
        <is>
          <t>⏳ Chờ hàng về (T+2)</t>
        </is>
      </c>
      <c r="Y511">
        <f>IF(ISNUMBER(S511), ((S511-H511)/H511)-0.004, "")</f>
        <v/>
      </c>
      <c r="Z511">
        <f>IF(ISNUMBER(T511), ((T511-H511)/H511)-0.004, "")</f>
        <v/>
      </c>
      <c r="AA511">
        <f>IF(ISNUMBER(W511), ((W511-H511)/H511)-0.004, IF(P511&gt;0, ((N511-H511)/H511)-0.004, 0))</f>
        <v/>
      </c>
      <c r="AB511">
        <f>IF(AND(ISNUMBER(I511), I511&gt;0, ISNUMBER(O511), O511&gt;0), AA511-((O511-I511)/I511), AA511)</f>
        <v/>
      </c>
      <c r="AC511">
        <f>IF(ISNUMBER(Q511), (Q511-H511)/H511, 0)</f>
        <v/>
      </c>
      <c r="AD511">
        <f>IF(ISNUMBER(R511), (R511-H511)/H511, 0)</f>
        <v/>
      </c>
      <c r="AE511">
        <f>IF(ISNUMBER(Y511), IF(Y511&gt;0, "THẮNG", "THUA"), "CHỜ T+3")</f>
        <v/>
      </c>
      <c r="AF511">
        <f>IF(AND(P511=0, N511=H511, NOT(ISNUMBER(W511))), "ĐANG CHỜ", IF(AA511&gt;0, "THẮNG", "THUA"))</f>
        <v/>
      </c>
      <c r="AG511" t="inlineStr">
        <is>
          <t>https://quickchart.io/chart/render/zf-9e8f731c-300a-45b1-9a22-1cf6fbd3ad27</t>
        </is>
      </c>
      <c r="AH511">
        <f>IF(AG511&lt;&gt;"", IMAGE(AG511, 1), "Chưa có ảnh")</f>
        <v/>
      </c>
    </row>
    <row r="512" ht="95" customHeight="1">
      <c r="A512" t="inlineStr">
        <is>
          <t>2026-10-21</t>
        </is>
      </c>
      <c r="B512" t="inlineStr">
        <is>
          <t>ALGO_05</t>
        </is>
      </c>
      <c r="C512" t="inlineStr">
        <is>
          <t>🎯 BỘ 05: ĐIỂM MUA KÉO NGƯỢC HỖ TRỢ NGẮN HẠN (MA20 PULLBACK)</t>
        </is>
      </c>
      <c r="D512" t="inlineStr">
        <is>
          <t>#2</t>
        </is>
      </c>
      <c r="E512" t="inlineStr">
        <is>
          <t>MWG</t>
        </is>
      </c>
      <c r="F512" t="inlineStr">
        <is>
          <t>HOSE</t>
        </is>
      </c>
      <c r="G512" t="inlineStr">
        <is>
          <t>Bán lẻ &amp; Tiêu dùng</t>
        </is>
      </c>
      <c r="H512" t="n">
        <v>75.7</v>
      </c>
      <c r="I512" t="n">
        <v>1736.56</v>
      </c>
      <c r="J512" t="n">
        <v>7.49</v>
      </c>
      <c r="K512" t="n">
        <v>0.6</v>
      </c>
      <c r="L512" t="n">
        <v>81.64</v>
      </c>
      <c r="M512" t="n">
        <v>73</v>
      </c>
      <c r="N512" t="n">
        <v>75</v>
      </c>
      <c r="O512" t="n">
        <v>1756.56</v>
      </c>
      <c r="P512" t="n">
        <v>2</v>
      </c>
      <c r="Q512" t="n">
        <v>76.3</v>
      </c>
      <c r="R512" t="n">
        <v>74.7</v>
      </c>
      <c r="S512" t="inlineStr"/>
      <c r="T512" t="inlineStr"/>
      <c r="U512" t="inlineStr"/>
      <c r="V512" t="inlineStr"/>
      <c r="W512" t="inlineStr"/>
      <c r="X512" t="inlineStr">
        <is>
          <t>⏳ Chờ hàng về (T+2)</t>
        </is>
      </c>
      <c r="Y512">
        <f>IF(ISNUMBER(S512), ((S512-H512)/H512)-0.004, "")</f>
        <v/>
      </c>
      <c r="Z512">
        <f>IF(ISNUMBER(T512), ((T512-H512)/H512)-0.004, "")</f>
        <v/>
      </c>
      <c r="AA512">
        <f>IF(ISNUMBER(W512), ((W512-H512)/H512)-0.004, IF(P512&gt;0, ((N512-H512)/H512)-0.004, 0))</f>
        <v/>
      </c>
      <c r="AB512">
        <f>IF(AND(ISNUMBER(I512), I512&gt;0, ISNUMBER(O512), O512&gt;0), AA512-((O512-I512)/I512), AA512)</f>
        <v/>
      </c>
      <c r="AC512">
        <f>IF(ISNUMBER(Q512), (Q512-H512)/H512, 0)</f>
        <v/>
      </c>
      <c r="AD512">
        <f>IF(ISNUMBER(R512), (R512-H512)/H512, 0)</f>
        <v/>
      </c>
      <c r="AE512">
        <f>IF(ISNUMBER(Y512), IF(Y512&gt;0, "THẮNG", "THUA"), "CHỜ T+3")</f>
        <v/>
      </c>
      <c r="AF512">
        <f>IF(AND(P512=0, N512=H512, NOT(ISNUMBER(W512))), "ĐANG CHỜ", IF(AA512&gt;0, "THẮNG", "THUA"))</f>
        <v/>
      </c>
      <c r="AG512" t="inlineStr">
        <is>
          <t>https://quickchart.io/chart/render/zf-1baabfec-e30a-4471-b5c0-61722687f37f</t>
        </is>
      </c>
      <c r="AH512">
        <f>IF(AG512&lt;&gt;"", IMAGE(AG512, 1), "Chưa có ảnh")</f>
        <v/>
      </c>
    </row>
    <row r="513" ht="95" customHeight="1">
      <c r="A513" t="inlineStr">
        <is>
          <t>2026-10-21</t>
        </is>
      </c>
      <c r="B513" t="inlineStr">
        <is>
          <t>ALGO_06</t>
        </is>
      </c>
      <c r="C513" t="inlineStr">
        <is>
          <t>📈 BỘ 06: ĐỒNG THUẬN ĐỘNG LƯỢNG MACD &amp; XU HƯỚNG ADX (TREND)</t>
        </is>
      </c>
      <c r="D513" t="inlineStr">
        <is>
          <t>#1</t>
        </is>
      </c>
      <c r="E513" t="inlineStr">
        <is>
          <t>VGS</t>
        </is>
      </c>
      <c r="F513" t="inlineStr">
        <is>
          <t>HNX</t>
        </is>
      </c>
      <c r="G513" t="inlineStr">
        <is>
          <t>Thép &amp; VLXD</t>
        </is>
      </c>
      <c r="H513" t="n">
        <v>19.1</v>
      </c>
      <c r="I513" t="n">
        <v>1736.56</v>
      </c>
      <c r="J513" t="n">
        <v>120.82</v>
      </c>
      <c r="K513" t="n">
        <v>2.17</v>
      </c>
      <c r="L513" t="n">
        <v>21.83</v>
      </c>
      <c r="M513" t="n">
        <v>17.86</v>
      </c>
      <c r="N513" t="n">
        <v>18.7</v>
      </c>
      <c r="O513" t="n">
        <v>1756.56</v>
      </c>
      <c r="P513" t="n">
        <v>2</v>
      </c>
      <c r="Q513" t="n">
        <v>19.5</v>
      </c>
      <c r="R513" t="n">
        <v>18.3</v>
      </c>
      <c r="S513" t="inlineStr"/>
      <c r="T513" t="inlineStr"/>
      <c r="U513" t="inlineStr"/>
      <c r="V513" t="inlineStr"/>
      <c r="W513" t="inlineStr"/>
      <c r="X513" t="inlineStr">
        <is>
          <t>⏳ Chờ hàng về (T+2)</t>
        </is>
      </c>
      <c r="Y513">
        <f>IF(ISNUMBER(S513), ((S513-H513)/H513)-0.004, "")</f>
        <v/>
      </c>
      <c r="Z513">
        <f>IF(ISNUMBER(T513), ((T513-H513)/H513)-0.004, "")</f>
        <v/>
      </c>
      <c r="AA513">
        <f>IF(ISNUMBER(W513), ((W513-H513)/H513)-0.004, IF(P513&gt;0, ((N513-H513)/H513)-0.004, 0))</f>
        <v/>
      </c>
      <c r="AB513">
        <f>IF(AND(ISNUMBER(I513), I513&gt;0, ISNUMBER(O513), O513&gt;0), AA513-((O513-I513)/I513), AA513)</f>
        <v/>
      </c>
      <c r="AC513">
        <f>IF(ISNUMBER(Q513), (Q513-H513)/H513, 0)</f>
        <v/>
      </c>
      <c r="AD513">
        <f>IF(ISNUMBER(R513), (R513-H513)/H513, 0)</f>
        <v/>
      </c>
      <c r="AE513">
        <f>IF(ISNUMBER(Y513), IF(Y513&gt;0, "THẮNG", "THUA"), "CHỜ T+3")</f>
        <v/>
      </c>
      <c r="AF513">
        <f>IF(AND(P513=0, N513=H513, NOT(ISNUMBER(W513))), "ĐANG CHỜ", IF(AA513&gt;0, "THẮNG", "THUA"))</f>
        <v/>
      </c>
      <c r="AG513" t="inlineStr">
        <is>
          <t>https://quickchart.io/chart/render/zf-e670ef63-c188-4c55-af5d-88f824b97687</t>
        </is>
      </c>
      <c r="AH513">
        <f>IF(AG513&lt;&gt;"", IMAGE(AG513, 1), "Chưa có ảnh")</f>
        <v/>
      </c>
    </row>
    <row r="514" ht="95" customHeight="1">
      <c r="A514" t="inlineStr">
        <is>
          <t>2026-10-21</t>
        </is>
      </c>
      <c r="B514" t="inlineStr">
        <is>
          <t>ALGO_06</t>
        </is>
      </c>
      <c r="C514" t="inlineStr">
        <is>
          <t>📈 BỘ 06: ĐỒNG THUẬN ĐỘNG LƯỢNG MACD &amp; XU HƯỚNG ADX (TREND)</t>
        </is>
      </c>
      <c r="D514" t="inlineStr">
        <is>
          <t>#3</t>
        </is>
      </c>
      <c r="E514" t="inlineStr">
        <is>
          <t>DGT</t>
        </is>
      </c>
      <c r="F514" t="inlineStr">
        <is>
          <t>UPCOM</t>
        </is>
      </c>
      <c r="G514" t="inlineStr">
        <is>
          <t>Bán lẻ &amp; Phân phối</t>
        </is>
      </c>
      <c r="H514" t="n">
        <v>4.3</v>
      </c>
      <c r="I514" t="n">
        <v>1736.56</v>
      </c>
      <c r="J514" t="n">
        <v>96.44</v>
      </c>
      <c r="K514" t="n">
        <v>7.66</v>
      </c>
      <c r="L514" t="n">
        <v>4.91</v>
      </c>
      <c r="M514" t="n">
        <v>4.02</v>
      </c>
      <c r="N514" t="n">
        <v>4.3</v>
      </c>
      <c r="O514" t="n">
        <v>1756.56</v>
      </c>
      <c r="P514" t="n">
        <v>2</v>
      </c>
      <c r="Q514" t="n">
        <v>4.4</v>
      </c>
      <c r="R514" t="n">
        <v>4.1</v>
      </c>
      <c r="S514" t="inlineStr"/>
      <c r="T514" t="inlineStr"/>
      <c r="U514" t="inlineStr"/>
      <c r="V514" t="inlineStr"/>
      <c r="W514" t="inlineStr"/>
      <c r="X514" t="inlineStr">
        <is>
          <t>⏳ Chờ hàng về (T+2)</t>
        </is>
      </c>
      <c r="Y514">
        <f>IF(ISNUMBER(S514), ((S514-H514)/H514)-0.004, "")</f>
        <v/>
      </c>
      <c r="Z514">
        <f>IF(ISNUMBER(T514), ((T514-H514)/H514)-0.004, "")</f>
        <v/>
      </c>
      <c r="AA514">
        <f>IF(ISNUMBER(W514), ((W514-H514)/H514)-0.004, IF(P514&gt;0, ((N514-H514)/H514)-0.004, 0))</f>
        <v/>
      </c>
      <c r="AB514">
        <f>IF(AND(ISNUMBER(I514), I514&gt;0, ISNUMBER(O514), O514&gt;0), AA514-((O514-I514)/I514), AA514)</f>
        <v/>
      </c>
      <c r="AC514">
        <f>IF(ISNUMBER(Q514), (Q514-H514)/H514, 0)</f>
        <v/>
      </c>
      <c r="AD514">
        <f>IF(ISNUMBER(R514), (R514-H514)/H514, 0)</f>
        <v/>
      </c>
      <c r="AE514">
        <f>IF(ISNUMBER(Y514), IF(Y514&gt;0, "THẮNG", "THUA"), "CHỜ T+3")</f>
        <v/>
      </c>
      <c r="AF514">
        <f>IF(AND(P514=0, N514=H514, NOT(ISNUMBER(W514))), "ĐANG CHỜ", IF(AA514&gt;0, "THẮNG", "THUA"))</f>
        <v/>
      </c>
      <c r="AG514" t="inlineStr">
        <is>
          <t>https://quickchart.io/chart/render/zf-b94a9fd6-d5aa-48e4-9f3a-6da6a88095ae</t>
        </is>
      </c>
      <c r="AH514">
        <f>IF(AG514&lt;&gt;"", IMAGE(AG514, 1), "Chưa có ảnh")</f>
        <v/>
      </c>
    </row>
    <row r="515" ht="95" customHeight="1">
      <c r="A515" t="inlineStr">
        <is>
          <t>2026-10-21</t>
        </is>
      </c>
      <c r="B515" t="inlineStr">
        <is>
          <t>ALGO_06</t>
        </is>
      </c>
      <c r="C515" t="inlineStr">
        <is>
          <t>📈 BỘ 06: ĐỒNG THUẬN ĐỘNG LƯỢNG MACD &amp; XU HƯỚNG ADX (TREND)</t>
        </is>
      </c>
      <c r="D515" t="inlineStr">
        <is>
          <t>#4</t>
        </is>
      </c>
      <c r="E515" t="inlineStr">
        <is>
          <t>SJS</t>
        </is>
      </c>
      <c r="F515" t="inlineStr">
        <is>
          <t>HOSE</t>
        </is>
      </c>
      <c r="G515" t="inlineStr">
        <is>
          <t>BĐS Khu Công Nghiệp</t>
        </is>
      </c>
      <c r="H515" t="n">
        <v>55.5</v>
      </c>
      <c r="I515" t="n">
        <v>1736.56</v>
      </c>
      <c r="J515" t="n">
        <v>78.67</v>
      </c>
      <c r="K515" t="n">
        <v>2.75</v>
      </c>
      <c r="L515" t="n">
        <v>63.11</v>
      </c>
      <c r="M515" t="n">
        <v>52.04</v>
      </c>
      <c r="N515" t="n">
        <v>54.4</v>
      </c>
      <c r="O515" t="n">
        <v>1756.56</v>
      </c>
      <c r="P515" t="n">
        <v>2</v>
      </c>
      <c r="Q515" t="n">
        <v>55.8</v>
      </c>
      <c r="R515" t="n">
        <v>53</v>
      </c>
      <c r="S515" t="inlineStr"/>
      <c r="T515" t="inlineStr"/>
      <c r="U515" t="inlineStr"/>
      <c r="V515" t="inlineStr"/>
      <c r="W515" t="inlineStr"/>
      <c r="X515" t="inlineStr">
        <is>
          <t>⏳ Chờ hàng về (T+2)</t>
        </is>
      </c>
      <c r="Y515">
        <f>IF(ISNUMBER(S515), ((S515-H515)/H515)-0.004, "")</f>
        <v/>
      </c>
      <c r="Z515">
        <f>IF(ISNUMBER(T515), ((T515-H515)/H515)-0.004, "")</f>
        <v/>
      </c>
      <c r="AA515">
        <f>IF(ISNUMBER(W515), ((W515-H515)/H515)-0.004, IF(P515&gt;0, ((N515-H515)/H515)-0.004, 0))</f>
        <v/>
      </c>
      <c r="AB515">
        <f>IF(AND(ISNUMBER(I515), I515&gt;0, ISNUMBER(O515), O515&gt;0), AA515-((O515-I515)/I515), AA515)</f>
        <v/>
      </c>
      <c r="AC515">
        <f>IF(ISNUMBER(Q515), (Q515-H515)/H515, 0)</f>
        <v/>
      </c>
      <c r="AD515">
        <f>IF(ISNUMBER(R515), (R515-H515)/H515, 0)</f>
        <v/>
      </c>
      <c r="AE515">
        <f>IF(ISNUMBER(Y515), IF(Y515&gt;0, "THẮNG", "THUA"), "CHỜ T+3")</f>
        <v/>
      </c>
      <c r="AF515">
        <f>IF(AND(P515=0, N515=H515, NOT(ISNUMBER(W515))), "ĐANG CHỜ", IF(AA515&gt;0, "THẮNG", "THUA"))</f>
        <v/>
      </c>
      <c r="AG515" t="inlineStr">
        <is>
          <t>https://quickchart.io/chart/render/zf-b8bf7c04-2dab-468a-aa11-e46f0c5cbf42</t>
        </is>
      </c>
      <c r="AH515">
        <f>IF(AG515&lt;&gt;"", IMAGE(AG515, 1), "Chưa có ảnh")</f>
        <v/>
      </c>
    </row>
    <row r="516" ht="95" customHeight="1">
      <c r="A516" t="inlineStr">
        <is>
          <t>2026-10-21</t>
        </is>
      </c>
      <c r="B516" t="inlineStr">
        <is>
          <t>ALGO_07</t>
        </is>
      </c>
      <c r="C516" t="inlineStr">
        <is>
          <t>🍾 BỘ 07: NÉN CHẶT CỔ CHAI &amp; BUNG NÚT BOLLINGER (BB SQUEEZE)</t>
        </is>
      </c>
      <c r="D516" t="inlineStr">
        <is>
          <t>#2</t>
        </is>
      </c>
      <c r="E516" t="inlineStr">
        <is>
          <t>DGT</t>
        </is>
      </c>
      <c r="F516" t="inlineStr">
        <is>
          <t>UPCOM</t>
        </is>
      </c>
      <c r="G516" t="inlineStr">
        <is>
          <t>Bán lẻ &amp; Phân phối</t>
        </is>
      </c>
      <c r="H516" t="n">
        <v>4.3</v>
      </c>
      <c r="I516" t="n">
        <v>1736.56</v>
      </c>
      <c r="J516" t="n">
        <v>82.34</v>
      </c>
      <c r="K516" t="n">
        <v>7.66</v>
      </c>
      <c r="L516" t="n">
        <v>4.91</v>
      </c>
      <c r="M516" t="n">
        <v>4.02</v>
      </c>
      <c r="N516" t="n">
        <v>4.3</v>
      </c>
      <c r="O516" t="n">
        <v>1756.56</v>
      </c>
      <c r="P516" t="n">
        <v>2</v>
      </c>
      <c r="Q516" t="n">
        <v>4.4</v>
      </c>
      <c r="R516" t="n">
        <v>4.1</v>
      </c>
      <c r="S516" t="inlineStr"/>
      <c r="T516" t="inlineStr"/>
      <c r="U516" t="inlineStr"/>
      <c r="V516" t="inlineStr"/>
      <c r="W516" t="inlineStr"/>
      <c r="X516" t="inlineStr">
        <is>
          <t>⏳ Chờ hàng về (T+2)</t>
        </is>
      </c>
      <c r="Y516">
        <f>IF(ISNUMBER(S516), ((S516-H516)/H516)-0.004, "")</f>
        <v/>
      </c>
      <c r="Z516">
        <f>IF(ISNUMBER(T516), ((T516-H516)/H516)-0.004, "")</f>
        <v/>
      </c>
      <c r="AA516">
        <f>IF(ISNUMBER(W516), ((W516-H516)/H516)-0.004, IF(P516&gt;0, ((N516-H516)/H516)-0.004, 0))</f>
        <v/>
      </c>
      <c r="AB516">
        <f>IF(AND(ISNUMBER(I516), I516&gt;0, ISNUMBER(O516), O516&gt;0), AA516-((O516-I516)/I516), AA516)</f>
        <v/>
      </c>
      <c r="AC516">
        <f>IF(ISNUMBER(Q516), (Q516-H516)/H516, 0)</f>
        <v/>
      </c>
      <c r="AD516">
        <f>IF(ISNUMBER(R516), (R516-H516)/H516, 0)</f>
        <v/>
      </c>
      <c r="AE516">
        <f>IF(ISNUMBER(Y516), IF(Y516&gt;0, "THẮNG", "THUA"), "CHỜ T+3")</f>
        <v/>
      </c>
      <c r="AF516">
        <f>IF(AND(P516=0, N516=H516, NOT(ISNUMBER(W516))), "ĐANG CHỜ", IF(AA516&gt;0, "THẮNG", "THUA"))</f>
        <v/>
      </c>
      <c r="AG516" t="inlineStr">
        <is>
          <t>https://quickchart.io/chart/render/zf-b94a9fd6-d5aa-48e4-9f3a-6da6a88095ae</t>
        </is>
      </c>
      <c r="AH516">
        <f>IF(AG516&lt;&gt;"", IMAGE(AG516, 1), "Chưa có ảnh")</f>
        <v/>
      </c>
    </row>
    <row r="517" ht="95" customHeight="1">
      <c r="A517" t="inlineStr">
        <is>
          <t>2026-10-21</t>
        </is>
      </c>
      <c r="B517" t="inlineStr">
        <is>
          <t>ALGO_07</t>
        </is>
      </c>
      <c r="C517" t="inlineStr">
        <is>
          <t>🍾 BỘ 07: NÉN CHẶT CỔ CHAI &amp; BUNG NÚT BOLLINGER (BB SQUEEZE)</t>
        </is>
      </c>
      <c r="D517" t="inlineStr">
        <is>
          <t>#4</t>
        </is>
      </c>
      <c r="E517" t="inlineStr">
        <is>
          <t>EVF</t>
        </is>
      </c>
      <c r="F517" t="inlineStr">
        <is>
          <t>HOSE</t>
        </is>
      </c>
      <c r="G517" t="inlineStr">
        <is>
          <t>Bất động sản Dân dụng</t>
        </is>
      </c>
      <c r="H517" t="n">
        <v>12</v>
      </c>
      <c r="I517" t="n">
        <v>1736.56</v>
      </c>
      <c r="J517" t="n">
        <v>79.22</v>
      </c>
      <c r="K517" t="n">
        <v>2.81</v>
      </c>
      <c r="L517" t="n">
        <v>13.15</v>
      </c>
      <c r="M517" t="n">
        <v>11.48</v>
      </c>
      <c r="N517" t="n">
        <v>11.95</v>
      </c>
      <c r="O517" t="n">
        <v>1756.56</v>
      </c>
      <c r="P517" t="n">
        <v>2</v>
      </c>
      <c r="Q517" t="n">
        <v>12.15</v>
      </c>
      <c r="R517" t="n">
        <v>11.5</v>
      </c>
      <c r="S517" t="inlineStr"/>
      <c r="T517" t="inlineStr"/>
      <c r="U517" t="inlineStr"/>
      <c r="V517" t="inlineStr"/>
      <c r="W517" t="inlineStr"/>
      <c r="X517" t="inlineStr">
        <is>
          <t>⏳ Chờ hàng về (T+2)</t>
        </is>
      </c>
      <c r="Y517">
        <f>IF(ISNUMBER(S517), ((S517-H517)/H517)-0.004, "")</f>
        <v/>
      </c>
      <c r="Z517">
        <f>IF(ISNUMBER(T517), ((T517-H517)/H517)-0.004, "")</f>
        <v/>
      </c>
      <c r="AA517">
        <f>IF(ISNUMBER(W517), ((W517-H517)/H517)-0.004, IF(P517&gt;0, ((N517-H517)/H517)-0.004, 0))</f>
        <v/>
      </c>
      <c r="AB517">
        <f>IF(AND(ISNUMBER(I517), I517&gt;0, ISNUMBER(O517), O517&gt;0), AA517-((O517-I517)/I517), AA517)</f>
        <v/>
      </c>
      <c r="AC517">
        <f>IF(ISNUMBER(Q517), (Q517-H517)/H517, 0)</f>
        <v/>
      </c>
      <c r="AD517">
        <f>IF(ISNUMBER(R517), (R517-H517)/H517, 0)</f>
        <v/>
      </c>
      <c r="AE517">
        <f>IF(ISNUMBER(Y517), IF(Y517&gt;0, "THẮNG", "THUA"), "CHỜ T+3")</f>
        <v/>
      </c>
      <c r="AF517">
        <f>IF(AND(P517=0, N517=H517, NOT(ISNUMBER(W517))), "ĐANG CHỜ", IF(AA517&gt;0, "THẮNG", "THUA"))</f>
        <v/>
      </c>
      <c r="AG517" t="inlineStr">
        <is>
          <t>https://quickchart.io/chart/render/zf-bbdf1eb4-d706-4777-b85d-eb8add529ac0</t>
        </is>
      </c>
      <c r="AH517">
        <f>IF(AG517&lt;&gt;"", IMAGE(AG517, 1), "Chưa có ảnh")</f>
        <v/>
      </c>
    </row>
    <row r="518" ht="95" customHeight="1">
      <c r="A518" t="inlineStr">
        <is>
          <t>2026-10-21</t>
        </is>
      </c>
      <c r="B518" t="inlineStr">
        <is>
          <t>ALGO_07</t>
        </is>
      </c>
      <c r="C518" t="inlineStr">
        <is>
          <t>🍾 BỘ 07: NÉN CHẶT CỔ CHAI &amp; BUNG NÚT BOLLINGER (BB SQUEEZE)</t>
        </is>
      </c>
      <c r="D518" t="inlineStr">
        <is>
          <t>#5</t>
        </is>
      </c>
      <c r="E518" t="inlineStr">
        <is>
          <t>SZC</t>
        </is>
      </c>
      <c r="F518" t="inlineStr">
        <is>
          <t>HOSE</t>
        </is>
      </c>
      <c r="G518" t="inlineStr">
        <is>
          <t>BĐS Khu Công Nghiệp</t>
        </is>
      </c>
      <c r="H518" t="n">
        <v>19.25</v>
      </c>
      <c r="I518" t="n">
        <v>1736.56</v>
      </c>
      <c r="J518" t="n">
        <v>71.81</v>
      </c>
      <c r="K518" t="n">
        <v>4.71</v>
      </c>
      <c r="L518" t="n">
        <v>21.4</v>
      </c>
      <c r="M518" t="n">
        <v>18.27</v>
      </c>
      <c r="N518" t="n">
        <v>20</v>
      </c>
      <c r="O518" t="n">
        <v>1756.56</v>
      </c>
      <c r="P518" t="n">
        <v>2</v>
      </c>
      <c r="Q518" t="n">
        <v>20</v>
      </c>
      <c r="R518" t="n">
        <v>18.7</v>
      </c>
      <c r="S518" t="inlineStr"/>
      <c r="T518" t="inlineStr"/>
      <c r="U518" t="inlineStr"/>
      <c r="V518" t="inlineStr"/>
      <c r="W518" t="inlineStr"/>
      <c r="X518" t="inlineStr">
        <is>
          <t>⏳ Chờ hàng về (T+2)</t>
        </is>
      </c>
      <c r="Y518">
        <f>IF(ISNUMBER(S518), ((S518-H518)/H518)-0.004, "")</f>
        <v/>
      </c>
      <c r="Z518">
        <f>IF(ISNUMBER(T518), ((T518-H518)/H518)-0.004, "")</f>
        <v/>
      </c>
      <c r="AA518">
        <f>IF(ISNUMBER(W518), ((W518-H518)/H518)-0.004, IF(P518&gt;0, ((N518-H518)/H518)-0.004, 0))</f>
        <v/>
      </c>
      <c r="AB518">
        <f>IF(AND(ISNUMBER(I518), I518&gt;0, ISNUMBER(O518), O518&gt;0), AA518-((O518-I518)/I518), AA518)</f>
        <v/>
      </c>
      <c r="AC518">
        <f>IF(ISNUMBER(Q518), (Q518-H518)/H518, 0)</f>
        <v/>
      </c>
      <c r="AD518">
        <f>IF(ISNUMBER(R518), (R518-H518)/H518, 0)</f>
        <v/>
      </c>
      <c r="AE518">
        <f>IF(ISNUMBER(Y518), IF(Y518&gt;0, "THẮNG", "THUA"), "CHỜ T+3")</f>
        <v/>
      </c>
      <c r="AF518">
        <f>IF(AND(P518=0, N518=H518, NOT(ISNUMBER(W518))), "ĐANG CHỜ", IF(AA518&gt;0, "THẮNG", "THUA"))</f>
        <v/>
      </c>
      <c r="AG518" t="inlineStr">
        <is>
          <t>https://quickchart.io/chart/render/zf-ddb8b49b-aab5-48d6-955f-3ca4b925eb5b</t>
        </is>
      </c>
      <c r="AH518">
        <f>IF(AG518&lt;&gt;"", IMAGE(AG518, 1), "Chưa có ảnh")</f>
        <v/>
      </c>
    </row>
    <row r="519" ht="95" customHeight="1">
      <c r="A519" t="inlineStr">
        <is>
          <t>2026-10-21</t>
        </is>
      </c>
      <c r="B519" t="inlineStr">
        <is>
          <t>ALGO_08</t>
        </is>
      </c>
      <c r="C519" t="inlineStr">
        <is>
          <t>🐳 BỘ 08: DÒNG TIỀN CÁ MẬP GOM NGẦM THANH KHOẢN LỚN (STEALTH)</t>
        </is>
      </c>
      <c r="D519" t="inlineStr">
        <is>
          <t>#1</t>
        </is>
      </c>
      <c r="E519" t="inlineStr">
        <is>
          <t>VAB</t>
        </is>
      </c>
      <c r="F519" t="inlineStr">
        <is>
          <t>HOSE</t>
        </is>
      </c>
      <c r="G519" t="inlineStr">
        <is>
          <t>Ngân hàng</t>
        </is>
      </c>
      <c r="H519" t="n">
        <v>9.06</v>
      </c>
      <c r="I519" t="n">
        <v>1736.56</v>
      </c>
      <c r="J519" t="n">
        <v>101.67</v>
      </c>
      <c r="K519" t="n">
        <v>12.16</v>
      </c>
      <c r="L519" t="n">
        <v>9.710000000000001</v>
      </c>
      <c r="M519" t="n">
        <v>8.77</v>
      </c>
      <c r="N519" t="n">
        <v>9.06</v>
      </c>
      <c r="O519" t="n">
        <v>1756.56</v>
      </c>
      <c r="P519" t="n">
        <v>2</v>
      </c>
      <c r="Q519" t="n">
        <v>9.1</v>
      </c>
      <c r="R519" t="n">
        <v>9</v>
      </c>
      <c r="S519" t="inlineStr"/>
      <c r="T519" t="inlineStr"/>
      <c r="U519" t="inlineStr"/>
      <c r="V519" t="inlineStr"/>
      <c r="W519" t="inlineStr"/>
      <c r="X519" t="inlineStr">
        <is>
          <t>⏳ Chờ hàng về (T+2)</t>
        </is>
      </c>
      <c r="Y519">
        <f>IF(ISNUMBER(S519), ((S519-H519)/H519)-0.004, "")</f>
        <v/>
      </c>
      <c r="Z519">
        <f>IF(ISNUMBER(T519), ((T519-H519)/H519)-0.004, "")</f>
        <v/>
      </c>
      <c r="AA519">
        <f>IF(ISNUMBER(W519), ((W519-H519)/H519)-0.004, IF(P519&gt;0, ((N519-H519)/H519)-0.004, 0))</f>
        <v/>
      </c>
      <c r="AB519">
        <f>IF(AND(ISNUMBER(I519), I519&gt;0, ISNUMBER(O519), O519&gt;0), AA519-((O519-I519)/I519), AA519)</f>
        <v/>
      </c>
      <c r="AC519">
        <f>IF(ISNUMBER(Q519), (Q519-H519)/H519, 0)</f>
        <v/>
      </c>
      <c r="AD519">
        <f>IF(ISNUMBER(R519), (R519-H519)/H519, 0)</f>
        <v/>
      </c>
      <c r="AE519">
        <f>IF(ISNUMBER(Y519), IF(Y519&gt;0, "THẮNG", "THUA"), "CHỜ T+3")</f>
        <v/>
      </c>
      <c r="AF519">
        <f>IF(AND(P519=0, N519=H519, NOT(ISNUMBER(W519))), "ĐANG CHỜ", IF(AA519&gt;0, "THẮNG", "THUA"))</f>
        <v/>
      </c>
      <c r="AG519" t="inlineStr">
        <is>
          <t>https://quickchart.io/chart/render/zf-13cfdba8-45be-42d6-9fab-192543e9ca70</t>
        </is>
      </c>
      <c r="AH519">
        <f>IF(AG519&lt;&gt;"", IMAGE(AG519, 1), "Chưa có ảnh")</f>
        <v/>
      </c>
    </row>
    <row r="520" ht="95" customHeight="1">
      <c r="A520" t="inlineStr">
        <is>
          <t>2026-10-21</t>
        </is>
      </c>
      <c r="B520" t="inlineStr">
        <is>
          <t>ALGO_08</t>
        </is>
      </c>
      <c r="C520" t="inlineStr">
        <is>
          <t>🐳 BỘ 08: DÒNG TIỀN CÁ MẬP GOM NGẦM THANH KHOẢN LỚN (STEALTH)</t>
        </is>
      </c>
      <c r="D520" t="inlineStr">
        <is>
          <t>#2</t>
        </is>
      </c>
      <c r="E520" t="inlineStr">
        <is>
          <t>SHS</t>
        </is>
      </c>
      <c r="F520" t="inlineStr">
        <is>
          <t>HNX</t>
        </is>
      </c>
      <c r="G520" t="inlineStr">
        <is>
          <t>Chứng khoán</t>
        </is>
      </c>
      <c r="H520" t="n">
        <v>13</v>
      </c>
      <c r="I520" t="n">
        <v>1736.56</v>
      </c>
      <c r="J520" t="n">
        <v>80.56999999999999</v>
      </c>
      <c r="K520" t="n">
        <v>2.14</v>
      </c>
      <c r="L520" t="n">
        <v>14.86</v>
      </c>
      <c r="M520" t="n">
        <v>12.16</v>
      </c>
      <c r="N520" t="n">
        <v>12.7</v>
      </c>
      <c r="O520" t="n">
        <v>1756.56</v>
      </c>
      <c r="P520" t="n">
        <v>2</v>
      </c>
      <c r="Q520" t="n">
        <v>13.1</v>
      </c>
      <c r="R520" t="n">
        <v>12.6</v>
      </c>
      <c r="S520" t="inlineStr"/>
      <c r="T520" t="inlineStr"/>
      <c r="U520" t="inlineStr"/>
      <c r="V520" t="inlineStr"/>
      <c r="W520" t="inlineStr"/>
      <c r="X520" t="inlineStr">
        <is>
          <t>⏳ Chờ hàng về (T+2)</t>
        </is>
      </c>
      <c r="Y520">
        <f>IF(ISNUMBER(S520), ((S520-H520)/H520)-0.004, "")</f>
        <v/>
      </c>
      <c r="Z520">
        <f>IF(ISNUMBER(T520), ((T520-H520)/H520)-0.004, "")</f>
        <v/>
      </c>
      <c r="AA520">
        <f>IF(ISNUMBER(W520), ((W520-H520)/H520)-0.004, IF(P520&gt;0, ((N520-H520)/H520)-0.004, 0))</f>
        <v/>
      </c>
      <c r="AB520">
        <f>IF(AND(ISNUMBER(I520), I520&gt;0, ISNUMBER(O520), O520&gt;0), AA520-((O520-I520)/I520), AA520)</f>
        <v/>
      </c>
      <c r="AC520">
        <f>IF(ISNUMBER(Q520), (Q520-H520)/H520, 0)</f>
        <v/>
      </c>
      <c r="AD520">
        <f>IF(ISNUMBER(R520), (R520-H520)/H520, 0)</f>
        <v/>
      </c>
      <c r="AE520">
        <f>IF(ISNUMBER(Y520), IF(Y520&gt;0, "THẮNG", "THUA"), "CHỜ T+3")</f>
        <v/>
      </c>
      <c r="AF520">
        <f>IF(AND(P520=0, N520=H520, NOT(ISNUMBER(W520))), "ĐANG CHỜ", IF(AA520&gt;0, "THẮNG", "THUA"))</f>
        <v/>
      </c>
      <c r="AG520" t="inlineStr">
        <is>
          <t>https://quickchart.io/chart/render/zf-ddb0a5dc-8db7-4725-8cac-279717103845</t>
        </is>
      </c>
      <c r="AH520">
        <f>IF(AG520&lt;&gt;"", IMAGE(AG520, 1), "Chưa có ảnh")</f>
        <v/>
      </c>
    </row>
    <row r="521" ht="95" customHeight="1">
      <c r="A521" t="inlineStr">
        <is>
          <t>2026-10-21</t>
        </is>
      </c>
      <c r="B521" t="inlineStr">
        <is>
          <t>ALGO_08</t>
        </is>
      </c>
      <c r="C521" t="inlineStr">
        <is>
          <t>🐳 BỘ 08: DÒNG TIỀN CÁ MẬP GOM NGẦM THANH KHOẢN LỚN (STEALTH)</t>
        </is>
      </c>
      <c r="D521" t="inlineStr">
        <is>
          <t>#3</t>
        </is>
      </c>
      <c r="E521" t="inlineStr">
        <is>
          <t>SSI</t>
        </is>
      </c>
      <c r="F521" t="inlineStr">
        <is>
          <t>HOSE</t>
        </is>
      </c>
      <c r="G521" t="inlineStr">
        <is>
          <t>Chứng khoán</t>
        </is>
      </c>
      <c r="H521" t="n">
        <v>20.4</v>
      </c>
      <c r="I521" t="n">
        <v>1736.56</v>
      </c>
      <c r="J521" t="n">
        <v>73.8</v>
      </c>
      <c r="K521" t="n">
        <v>1.44</v>
      </c>
      <c r="L521" t="n">
        <v>22.47</v>
      </c>
      <c r="M521" t="n">
        <v>19.46</v>
      </c>
      <c r="N521" t="n">
        <v>20</v>
      </c>
      <c r="O521" t="n">
        <v>1756.56</v>
      </c>
      <c r="P521" t="n">
        <v>2</v>
      </c>
      <c r="Q521" t="n">
        <v>20.6</v>
      </c>
      <c r="R521" t="n">
        <v>20</v>
      </c>
      <c r="S521" t="inlineStr"/>
      <c r="T521" t="inlineStr"/>
      <c r="U521" t="inlineStr"/>
      <c r="V521" t="inlineStr"/>
      <c r="W521" t="inlineStr"/>
      <c r="X521" t="inlineStr">
        <is>
          <t>⏳ Chờ hàng về (T+2)</t>
        </is>
      </c>
      <c r="Y521">
        <f>IF(ISNUMBER(S521), ((S521-H521)/H521)-0.004, "")</f>
        <v/>
      </c>
      <c r="Z521">
        <f>IF(ISNUMBER(T521), ((T521-H521)/H521)-0.004, "")</f>
        <v/>
      </c>
      <c r="AA521">
        <f>IF(ISNUMBER(W521), ((W521-H521)/H521)-0.004, IF(P521&gt;0, ((N521-H521)/H521)-0.004, 0))</f>
        <v/>
      </c>
      <c r="AB521">
        <f>IF(AND(ISNUMBER(I521), I521&gt;0, ISNUMBER(O521), O521&gt;0), AA521-((O521-I521)/I521), AA521)</f>
        <v/>
      </c>
      <c r="AC521">
        <f>IF(ISNUMBER(Q521), (Q521-H521)/H521, 0)</f>
        <v/>
      </c>
      <c r="AD521">
        <f>IF(ISNUMBER(R521), (R521-H521)/H521, 0)</f>
        <v/>
      </c>
      <c r="AE521">
        <f>IF(ISNUMBER(Y521), IF(Y521&gt;0, "THẮNG", "THUA"), "CHỜ T+3")</f>
        <v/>
      </c>
      <c r="AF521">
        <f>IF(AND(P521=0, N521=H521, NOT(ISNUMBER(W521))), "ĐANG CHỜ", IF(AA521&gt;0, "THẮNG", "THUA"))</f>
        <v/>
      </c>
      <c r="AG521" t="inlineStr">
        <is>
          <t>https://quickchart.io/chart/render/zf-0878ee58-bdd8-4825-9728-867c3126d169</t>
        </is>
      </c>
      <c r="AH521">
        <f>IF(AG521&lt;&gt;"", IMAGE(AG521, 1), "Chưa có ảnh")</f>
        <v/>
      </c>
    </row>
    <row r="522" ht="95" customHeight="1">
      <c r="A522" t="inlineStr">
        <is>
          <t>2026-10-21</t>
        </is>
      </c>
      <c r="B522" t="inlineStr">
        <is>
          <t>ALGO_08</t>
        </is>
      </c>
      <c r="C522" t="inlineStr">
        <is>
          <t>🐳 BỘ 08: DÒNG TIỀN CÁ MẬP GOM NGẦM THANH KHOẢN LỚN (STEALTH)</t>
        </is>
      </c>
      <c r="D522" t="inlineStr">
        <is>
          <t>#4</t>
        </is>
      </c>
      <c r="E522" t="inlineStr">
        <is>
          <t>VIB</t>
        </is>
      </c>
      <c r="F522" t="inlineStr">
        <is>
          <t>HOSE</t>
        </is>
      </c>
      <c r="G522" t="inlineStr">
        <is>
          <t>Ngân hàng</t>
        </is>
      </c>
      <c r="H522" t="n">
        <v>14</v>
      </c>
      <c r="I522" t="n">
        <v>1736.56</v>
      </c>
      <c r="J522" t="n">
        <v>68.51000000000001</v>
      </c>
      <c r="K522" t="n">
        <v>2.33</v>
      </c>
      <c r="L522" t="n">
        <v>15.05</v>
      </c>
      <c r="M522" t="n">
        <v>13.52</v>
      </c>
      <c r="N522" t="n">
        <v>14.05</v>
      </c>
      <c r="O522" t="n">
        <v>1756.56</v>
      </c>
      <c r="P522" t="n">
        <v>2</v>
      </c>
      <c r="Q522" t="n">
        <v>14.15</v>
      </c>
      <c r="R522" t="n">
        <v>13.7</v>
      </c>
      <c r="S522" t="inlineStr"/>
      <c r="T522" t="inlineStr"/>
      <c r="U522" t="inlineStr"/>
      <c r="V522" t="inlineStr"/>
      <c r="W522" t="inlineStr"/>
      <c r="X522" t="inlineStr">
        <is>
          <t>⏳ Chờ hàng về (T+2)</t>
        </is>
      </c>
      <c r="Y522">
        <f>IF(ISNUMBER(S522), ((S522-H522)/H522)-0.004, "")</f>
        <v/>
      </c>
      <c r="Z522">
        <f>IF(ISNUMBER(T522), ((T522-H522)/H522)-0.004, "")</f>
        <v/>
      </c>
      <c r="AA522">
        <f>IF(ISNUMBER(W522), ((W522-H522)/H522)-0.004, IF(P522&gt;0, ((N522-H522)/H522)-0.004, 0))</f>
        <v/>
      </c>
      <c r="AB522">
        <f>IF(AND(ISNUMBER(I522), I522&gt;0, ISNUMBER(O522), O522&gt;0), AA522-((O522-I522)/I522), AA522)</f>
        <v/>
      </c>
      <c r="AC522">
        <f>IF(ISNUMBER(Q522), (Q522-H522)/H522, 0)</f>
        <v/>
      </c>
      <c r="AD522">
        <f>IF(ISNUMBER(R522), (R522-H522)/H522, 0)</f>
        <v/>
      </c>
      <c r="AE522">
        <f>IF(ISNUMBER(Y522), IF(Y522&gt;0, "THẮNG", "THUA"), "CHỜ T+3")</f>
        <v/>
      </c>
      <c r="AF522">
        <f>IF(AND(P522=0, N522=H522, NOT(ISNUMBER(W522))), "ĐANG CHỜ", IF(AA522&gt;0, "THẮNG", "THUA"))</f>
        <v/>
      </c>
      <c r="AG522" t="inlineStr">
        <is>
          <t>https://quickchart.io/chart/render/zf-893502e5-ba07-48dc-8dbc-9fd3eee26781</t>
        </is>
      </c>
      <c r="AH522">
        <f>IF(AG522&lt;&gt;"", IMAGE(AG522, 1), "Chưa có ảnh")</f>
        <v/>
      </c>
    </row>
    <row r="523" ht="95" customHeight="1">
      <c r="A523" t="inlineStr">
        <is>
          <t>2026-10-21</t>
        </is>
      </c>
      <c r="B523" t="inlineStr">
        <is>
          <t>ALGO_08</t>
        </is>
      </c>
      <c r="C523" t="inlineStr">
        <is>
          <t>🐳 BỘ 08: DÒNG TIỀN CÁ MẬP GOM NGẦM THANH KHOẢN LỚN (STEALTH)</t>
        </is>
      </c>
      <c r="D523" t="inlineStr">
        <is>
          <t>#5</t>
        </is>
      </c>
      <c r="E523" t="inlineStr">
        <is>
          <t>VND</t>
        </is>
      </c>
      <c r="F523" t="inlineStr">
        <is>
          <t>HOSE</t>
        </is>
      </c>
      <c r="G523" t="inlineStr">
        <is>
          <t>Chứng khoán</t>
        </is>
      </c>
      <c r="H523" t="n">
        <v>14</v>
      </c>
      <c r="I523" t="n">
        <v>1736.56</v>
      </c>
      <c r="J523" t="n">
        <v>66.62</v>
      </c>
      <c r="K523" t="n">
        <v>1.38</v>
      </c>
      <c r="L523" t="n">
        <v>15.81</v>
      </c>
      <c r="M523" t="n">
        <v>13.18</v>
      </c>
      <c r="N523" t="n">
        <v>13.8</v>
      </c>
      <c r="O523" t="n">
        <v>1756.56</v>
      </c>
      <c r="P523" t="n">
        <v>2</v>
      </c>
      <c r="Q523" t="n">
        <v>14.1</v>
      </c>
      <c r="R523" t="n">
        <v>13.65</v>
      </c>
      <c r="S523" t="inlineStr"/>
      <c r="T523" t="inlineStr"/>
      <c r="U523" t="inlineStr"/>
      <c r="V523" t="inlineStr"/>
      <c r="W523" t="inlineStr"/>
      <c r="X523" t="inlineStr">
        <is>
          <t>⏳ Chờ hàng về (T+2)</t>
        </is>
      </c>
      <c r="Y523">
        <f>IF(ISNUMBER(S523), ((S523-H523)/H523)-0.004, "")</f>
        <v/>
      </c>
      <c r="Z523">
        <f>IF(ISNUMBER(T523), ((T523-H523)/H523)-0.004, "")</f>
        <v/>
      </c>
      <c r="AA523">
        <f>IF(ISNUMBER(W523), ((W523-H523)/H523)-0.004, IF(P523&gt;0, ((N523-H523)/H523)-0.004, 0))</f>
        <v/>
      </c>
      <c r="AB523">
        <f>IF(AND(ISNUMBER(I523), I523&gt;0, ISNUMBER(O523), O523&gt;0), AA523-((O523-I523)/I523), AA523)</f>
        <v/>
      </c>
      <c r="AC523">
        <f>IF(ISNUMBER(Q523), (Q523-H523)/H523, 0)</f>
        <v/>
      </c>
      <c r="AD523">
        <f>IF(ISNUMBER(R523), (R523-H523)/H523, 0)</f>
        <v/>
      </c>
      <c r="AE523">
        <f>IF(ISNUMBER(Y523), IF(Y523&gt;0, "THẮNG", "THUA"), "CHỜ T+3")</f>
        <v/>
      </c>
      <c r="AF523">
        <f>IF(AND(P523=0, N523=H523, NOT(ISNUMBER(W523))), "ĐANG CHỜ", IF(AA523&gt;0, "THẮNG", "THUA"))</f>
        <v/>
      </c>
      <c r="AG523" t="inlineStr">
        <is>
          <t>https://quickchart.io/chart/render/zf-ff6e2299-225d-4c4f-ac0d-d6b375227b09</t>
        </is>
      </c>
      <c r="AH523">
        <f>IF(AG523&lt;&gt;"", IMAGE(AG523, 1), "Chưa có ảnh")</f>
        <v/>
      </c>
    </row>
    <row r="524" ht="95" customHeight="1">
      <c r="A524" t="inlineStr">
        <is>
          <t>2026-10-21</t>
        </is>
      </c>
      <c r="B524" t="inlineStr">
        <is>
          <t>ALGO_09</t>
        </is>
      </c>
      <c r="C524" t="inlineStr">
        <is>
          <t>🔄 BỘ 09: CHUYỂN PHA DÀI HẠN &amp; VƯỢT MA200 (MA200 TURNAROUND)</t>
        </is>
      </c>
      <c r="D524" t="inlineStr">
        <is>
          <t>#1</t>
        </is>
      </c>
      <c r="E524" t="inlineStr">
        <is>
          <t>DGT</t>
        </is>
      </c>
      <c r="F524" t="inlineStr">
        <is>
          <t>UPCOM</t>
        </is>
      </c>
      <c r="G524" t="inlineStr">
        <is>
          <t>Bán lẻ &amp; Phân phối</t>
        </is>
      </c>
      <c r="H524" t="n">
        <v>4.3</v>
      </c>
      <c r="I524" t="n">
        <v>1736.56</v>
      </c>
      <c r="J524" t="n">
        <v>88.84999999999999</v>
      </c>
      <c r="K524" t="n">
        <v>7.66</v>
      </c>
      <c r="L524" t="n">
        <v>4.91</v>
      </c>
      <c r="M524" t="n">
        <v>4.02</v>
      </c>
      <c r="N524" t="n">
        <v>4.3</v>
      </c>
      <c r="O524" t="n">
        <v>1756.56</v>
      </c>
      <c r="P524" t="n">
        <v>2</v>
      </c>
      <c r="Q524" t="n">
        <v>4.4</v>
      </c>
      <c r="R524" t="n">
        <v>4.1</v>
      </c>
      <c r="S524" t="inlineStr"/>
      <c r="T524" t="inlineStr"/>
      <c r="U524" t="inlineStr"/>
      <c r="V524" t="inlineStr"/>
      <c r="W524" t="inlineStr"/>
      <c r="X524" t="inlineStr">
        <is>
          <t>⏳ Chờ hàng về (T+2)</t>
        </is>
      </c>
      <c r="Y524">
        <f>IF(ISNUMBER(S524), ((S524-H524)/H524)-0.004, "")</f>
        <v/>
      </c>
      <c r="Z524">
        <f>IF(ISNUMBER(T524), ((T524-H524)/H524)-0.004, "")</f>
        <v/>
      </c>
      <c r="AA524">
        <f>IF(ISNUMBER(W524), ((W524-H524)/H524)-0.004, IF(P524&gt;0, ((N524-H524)/H524)-0.004, 0))</f>
        <v/>
      </c>
      <c r="AB524">
        <f>IF(AND(ISNUMBER(I524), I524&gt;0, ISNUMBER(O524), O524&gt;0), AA524-((O524-I524)/I524), AA524)</f>
        <v/>
      </c>
      <c r="AC524">
        <f>IF(ISNUMBER(Q524), (Q524-H524)/H524, 0)</f>
        <v/>
      </c>
      <c r="AD524">
        <f>IF(ISNUMBER(R524), (R524-H524)/H524, 0)</f>
        <v/>
      </c>
      <c r="AE524">
        <f>IF(ISNUMBER(Y524), IF(Y524&gt;0, "THẮNG", "THUA"), "CHỜ T+3")</f>
        <v/>
      </c>
      <c r="AF524">
        <f>IF(AND(P524=0, N524=H524, NOT(ISNUMBER(W524))), "ĐANG CHỜ", IF(AA524&gt;0, "THẮNG", "THUA"))</f>
        <v/>
      </c>
      <c r="AG524" t="inlineStr">
        <is>
          <t>https://quickchart.io/chart/render/zf-b94a9fd6-d5aa-48e4-9f3a-6da6a88095ae</t>
        </is>
      </c>
      <c r="AH524">
        <f>IF(AG524&lt;&gt;"", IMAGE(AG524, 1), "Chưa có ảnh")</f>
        <v/>
      </c>
    </row>
    <row r="525" ht="95" customHeight="1">
      <c r="A525" t="inlineStr">
        <is>
          <t>2026-10-21</t>
        </is>
      </c>
      <c r="B525" t="inlineStr">
        <is>
          <t>ALGO_09</t>
        </is>
      </c>
      <c r="C525" t="inlineStr">
        <is>
          <t>🔄 BỘ 09: CHUYỂN PHA DÀI HẠN &amp; VƯỢT MA200 (MA200 TURNAROUND)</t>
        </is>
      </c>
      <c r="D525" t="inlineStr">
        <is>
          <t>#2</t>
        </is>
      </c>
      <c r="E525" t="inlineStr">
        <is>
          <t>SJS</t>
        </is>
      </c>
      <c r="F525" t="inlineStr">
        <is>
          <t>HOSE</t>
        </is>
      </c>
      <c r="G525" t="inlineStr">
        <is>
          <t>BĐS Khu Công Nghiệp</t>
        </is>
      </c>
      <c r="H525" t="n">
        <v>55.5</v>
      </c>
      <c r="I525" t="n">
        <v>1736.56</v>
      </c>
      <c r="J525" t="n">
        <v>61.91</v>
      </c>
      <c r="K525" t="n">
        <v>2.75</v>
      </c>
      <c r="L525" t="n">
        <v>63.11</v>
      </c>
      <c r="M525" t="n">
        <v>52.04</v>
      </c>
      <c r="N525" t="n">
        <v>54.4</v>
      </c>
      <c r="O525" t="n">
        <v>1756.56</v>
      </c>
      <c r="P525" t="n">
        <v>2</v>
      </c>
      <c r="Q525" t="n">
        <v>55.8</v>
      </c>
      <c r="R525" t="n">
        <v>53</v>
      </c>
      <c r="S525" t="inlineStr"/>
      <c r="T525" t="inlineStr"/>
      <c r="U525" t="inlineStr"/>
      <c r="V525" t="inlineStr"/>
      <c r="W525" t="inlineStr"/>
      <c r="X525" t="inlineStr">
        <is>
          <t>⏳ Chờ hàng về (T+2)</t>
        </is>
      </c>
      <c r="Y525">
        <f>IF(ISNUMBER(S525), ((S525-H525)/H525)-0.004, "")</f>
        <v/>
      </c>
      <c r="Z525">
        <f>IF(ISNUMBER(T525), ((T525-H525)/H525)-0.004, "")</f>
        <v/>
      </c>
      <c r="AA525">
        <f>IF(ISNUMBER(W525), ((W525-H525)/H525)-0.004, IF(P525&gt;0, ((N525-H525)/H525)-0.004, 0))</f>
        <v/>
      </c>
      <c r="AB525">
        <f>IF(AND(ISNUMBER(I525), I525&gt;0, ISNUMBER(O525), O525&gt;0), AA525-((O525-I525)/I525), AA525)</f>
        <v/>
      </c>
      <c r="AC525">
        <f>IF(ISNUMBER(Q525), (Q525-H525)/H525, 0)</f>
        <v/>
      </c>
      <c r="AD525">
        <f>IF(ISNUMBER(R525), (R525-H525)/H525, 0)</f>
        <v/>
      </c>
      <c r="AE525">
        <f>IF(ISNUMBER(Y525), IF(Y525&gt;0, "THẮNG", "THUA"), "CHỜ T+3")</f>
        <v/>
      </c>
      <c r="AF525">
        <f>IF(AND(P525=0, N525=H525, NOT(ISNUMBER(W525))), "ĐANG CHỜ", IF(AA525&gt;0, "THẮNG", "THUA"))</f>
        <v/>
      </c>
      <c r="AG525" t="inlineStr">
        <is>
          <t>https://quickchart.io/chart/render/zf-b8bf7c04-2dab-468a-aa11-e46f0c5cbf42</t>
        </is>
      </c>
      <c r="AH525">
        <f>IF(AG525&lt;&gt;"", IMAGE(AG525, 1), "Chưa có ảnh")</f>
        <v/>
      </c>
    </row>
    <row r="526" ht="95" customHeight="1">
      <c r="A526" t="inlineStr">
        <is>
          <t>2026-10-21</t>
        </is>
      </c>
      <c r="B526" t="inlineStr">
        <is>
          <t>ALGO_09</t>
        </is>
      </c>
      <c r="C526" t="inlineStr">
        <is>
          <t>🔄 BỘ 09: CHUYỂN PHA DÀI HẠN &amp; VƯỢT MA200 (MA200 TURNAROUND)</t>
        </is>
      </c>
      <c r="D526" t="inlineStr">
        <is>
          <t>#4</t>
        </is>
      </c>
      <c r="E526" t="inlineStr">
        <is>
          <t>AAA</t>
        </is>
      </c>
      <c r="F526" t="inlineStr">
        <is>
          <t>HOSE</t>
        </is>
      </c>
      <c r="G526" t="inlineStr">
        <is>
          <t>Hóa chất &amp; Phân bón</t>
        </is>
      </c>
      <c r="H526" t="n">
        <v>7.31</v>
      </c>
      <c r="I526" t="n">
        <v>1736.56</v>
      </c>
      <c r="J526" t="n">
        <v>53.09</v>
      </c>
      <c r="K526" t="n">
        <v>3.26</v>
      </c>
      <c r="L526" t="n">
        <v>7.98</v>
      </c>
      <c r="M526" t="n">
        <v>7.01</v>
      </c>
      <c r="N526" t="n">
        <v>7.28</v>
      </c>
      <c r="O526" t="n">
        <v>1756.56</v>
      </c>
      <c r="P526" t="n">
        <v>2</v>
      </c>
      <c r="Q526" t="n">
        <v>7.37</v>
      </c>
      <c r="R526" t="n">
        <v>7.16</v>
      </c>
      <c r="S526" t="inlineStr"/>
      <c r="T526" t="inlineStr"/>
      <c r="U526" t="inlineStr"/>
      <c r="V526" t="inlineStr"/>
      <c r="W526" t="inlineStr"/>
      <c r="X526" t="inlineStr">
        <is>
          <t>⏳ Chờ hàng về (T+2)</t>
        </is>
      </c>
      <c r="Y526">
        <f>IF(ISNUMBER(S526), ((S526-H526)/H526)-0.004, "")</f>
        <v/>
      </c>
      <c r="Z526">
        <f>IF(ISNUMBER(T526), ((T526-H526)/H526)-0.004, "")</f>
        <v/>
      </c>
      <c r="AA526">
        <f>IF(ISNUMBER(W526), ((W526-H526)/H526)-0.004, IF(P526&gt;0, ((N526-H526)/H526)-0.004, 0))</f>
        <v/>
      </c>
      <c r="AB526">
        <f>IF(AND(ISNUMBER(I526), I526&gt;0, ISNUMBER(O526), O526&gt;0), AA526-((O526-I526)/I526), AA526)</f>
        <v/>
      </c>
      <c r="AC526">
        <f>IF(ISNUMBER(Q526), (Q526-H526)/H526, 0)</f>
        <v/>
      </c>
      <c r="AD526">
        <f>IF(ISNUMBER(R526), (R526-H526)/H526, 0)</f>
        <v/>
      </c>
      <c r="AE526">
        <f>IF(ISNUMBER(Y526), IF(Y526&gt;0, "THẮNG", "THUA"), "CHỜ T+3")</f>
        <v/>
      </c>
      <c r="AF526">
        <f>IF(AND(P526=0, N526=H526, NOT(ISNUMBER(W526))), "ĐANG CHỜ", IF(AA526&gt;0, "THẮNG", "THUA"))</f>
        <v/>
      </c>
      <c r="AG526" t="inlineStr">
        <is>
          <t>https://quickchart.io/chart/render/zf-ee05a6f9-d83d-4756-a72c-a8809b2f56f0</t>
        </is>
      </c>
      <c r="AH526">
        <f>IF(AG526&lt;&gt;"", IMAGE(AG526, 1), "Chưa có ảnh")</f>
        <v/>
      </c>
    </row>
    <row r="527" ht="95" customHeight="1">
      <c r="A527" t="inlineStr">
        <is>
          <t>2026-10-21</t>
        </is>
      </c>
      <c r="B527" t="inlineStr">
        <is>
          <t>ALGO_10</t>
        </is>
      </c>
      <c r="C527" t="inlineStr">
        <is>
          <t>🚀 BỘ 10: SÓNG ĐẦU CƠ BETA CAO &amp; DÒNG TIỀN NÓNG (HIGH-BETA)</t>
        </is>
      </c>
      <c r="D527" t="inlineStr">
        <is>
          <t>#1</t>
        </is>
      </c>
      <c r="E527" t="inlineStr">
        <is>
          <t>VGS</t>
        </is>
      </c>
      <c r="F527" t="inlineStr">
        <is>
          <t>HNX</t>
        </is>
      </c>
      <c r="G527" t="inlineStr">
        <is>
          <t>Thép &amp; VLXD</t>
        </is>
      </c>
      <c r="H527" t="n">
        <v>19.1</v>
      </c>
      <c r="I527" t="n">
        <v>1736.56</v>
      </c>
      <c r="J527" t="n">
        <v>110.18</v>
      </c>
      <c r="K527" t="n">
        <v>2.17</v>
      </c>
      <c r="L527" t="n">
        <v>21.83</v>
      </c>
      <c r="M527" t="n">
        <v>17.86</v>
      </c>
      <c r="N527" t="n">
        <v>18.7</v>
      </c>
      <c r="O527" t="n">
        <v>1756.56</v>
      </c>
      <c r="P527" t="n">
        <v>2</v>
      </c>
      <c r="Q527" t="n">
        <v>19.5</v>
      </c>
      <c r="R527" t="n">
        <v>18.3</v>
      </c>
      <c r="S527" t="inlineStr"/>
      <c r="T527" t="inlineStr"/>
      <c r="U527" t="inlineStr"/>
      <c r="V527" t="inlineStr"/>
      <c r="W527" t="inlineStr"/>
      <c r="X527" t="inlineStr">
        <is>
          <t>⏳ Chờ hàng về (T+2)</t>
        </is>
      </c>
      <c r="Y527">
        <f>IF(ISNUMBER(S527), ((S527-H527)/H527)-0.004, "")</f>
        <v/>
      </c>
      <c r="Z527">
        <f>IF(ISNUMBER(T527), ((T527-H527)/H527)-0.004, "")</f>
        <v/>
      </c>
      <c r="AA527">
        <f>IF(ISNUMBER(W527), ((W527-H527)/H527)-0.004, IF(P527&gt;0, ((N527-H527)/H527)-0.004, 0))</f>
        <v/>
      </c>
      <c r="AB527">
        <f>IF(AND(ISNUMBER(I527), I527&gt;0, ISNUMBER(O527), O527&gt;0), AA527-((O527-I527)/I527), AA527)</f>
        <v/>
      </c>
      <c r="AC527">
        <f>IF(ISNUMBER(Q527), (Q527-H527)/H527, 0)</f>
        <v/>
      </c>
      <c r="AD527">
        <f>IF(ISNUMBER(R527), (R527-H527)/H527, 0)</f>
        <v/>
      </c>
      <c r="AE527">
        <f>IF(ISNUMBER(Y527), IF(Y527&gt;0, "THẮNG", "THUA"), "CHỜ T+3")</f>
        <v/>
      </c>
      <c r="AF527">
        <f>IF(AND(P527=0, N527=H527, NOT(ISNUMBER(W527))), "ĐANG CHỜ", IF(AA527&gt;0, "THẮNG", "THUA"))</f>
        <v/>
      </c>
      <c r="AG527" t="inlineStr">
        <is>
          <t>https://quickchart.io/chart/render/zf-e670ef63-c188-4c55-af5d-88f824b97687</t>
        </is>
      </c>
      <c r="AH527">
        <f>IF(AG527&lt;&gt;"", IMAGE(AG527, 1), "Chưa có ảnh")</f>
        <v/>
      </c>
    </row>
    <row r="528" ht="95" customHeight="1">
      <c r="A528" t="inlineStr">
        <is>
          <t>2026-10-21</t>
        </is>
      </c>
      <c r="B528" t="inlineStr">
        <is>
          <t>ALGO_10</t>
        </is>
      </c>
      <c r="C528" t="inlineStr">
        <is>
          <t>🚀 BỘ 10: SÓNG ĐẦU CƠ BETA CAO &amp; DÒNG TIỀN NÓNG (HIGH-BETA)</t>
        </is>
      </c>
      <c r="D528" t="inlineStr">
        <is>
          <t>#2</t>
        </is>
      </c>
      <c r="E528" t="inlineStr">
        <is>
          <t>SZC</t>
        </is>
      </c>
      <c r="F528" t="inlineStr">
        <is>
          <t>HOSE</t>
        </is>
      </c>
      <c r="G528" t="inlineStr">
        <is>
          <t>BĐS Khu Công Nghiệp</t>
        </is>
      </c>
      <c r="H528" t="n">
        <v>19.25</v>
      </c>
      <c r="I528" t="n">
        <v>1736.56</v>
      </c>
      <c r="J528" t="n">
        <v>88.45999999999999</v>
      </c>
      <c r="K528" t="n">
        <v>4.71</v>
      </c>
      <c r="L528" t="n">
        <v>21.4</v>
      </c>
      <c r="M528" t="n">
        <v>18.27</v>
      </c>
      <c r="N528" t="n">
        <v>20</v>
      </c>
      <c r="O528" t="n">
        <v>1756.56</v>
      </c>
      <c r="P528" t="n">
        <v>2</v>
      </c>
      <c r="Q528" t="n">
        <v>20</v>
      </c>
      <c r="R528" t="n">
        <v>18.7</v>
      </c>
      <c r="S528" t="inlineStr"/>
      <c r="T528" t="inlineStr"/>
      <c r="U528" t="inlineStr"/>
      <c r="V528" t="inlineStr"/>
      <c r="W528" t="inlineStr"/>
      <c r="X528" t="inlineStr">
        <is>
          <t>⏳ Chờ hàng về (T+2)</t>
        </is>
      </c>
      <c r="Y528">
        <f>IF(ISNUMBER(S528), ((S528-H528)/H528)-0.004, "")</f>
        <v/>
      </c>
      <c r="Z528">
        <f>IF(ISNUMBER(T528), ((T528-H528)/H528)-0.004, "")</f>
        <v/>
      </c>
      <c r="AA528">
        <f>IF(ISNUMBER(W528), ((W528-H528)/H528)-0.004, IF(P528&gt;0, ((N528-H528)/H528)-0.004, 0))</f>
        <v/>
      </c>
      <c r="AB528">
        <f>IF(AND(ISNUMBER(I528), I528&gt;0, ISNUMBER(O528), O528&gt;0), AA528-((O528-I528)/I528), AA528)</f>
        <v/>
      </c>
      <c r="AC528">
        <f>IF(ISNUMBER(Q528), (Q528-H528)/H528, 0)</f>
        <v/>
      </c>
      <c r="AD528">
        <f>IF(ISNUMBER(R528), (R528-H528)/H528, 0)</f>
        <v/>
      </c>
      <c r="AE528">
        <f>IF(ISNUMBER(Y528), IF(Y528&gt;0, "THẮNG", "THUA"), "CHỜ T+3")</f>
        <v/>
      </c>
      <c r="AF528">
        <f>IF(AND(P528=0, N528=H528, NOT(ISNUMBER(W528))), "ĐANG CHỜ", IF(AA528&gt;0, "THẮNG", "THUA"))</f>
        <v/>
      </c>
      <c r="AG528" t="inlineStr">
        <is>
          <t>https://quickchart.io/chart/render/zf-ddb8b49b-aab5-48d6-955f-3ca4b925eb5b</t>
        </is>
      </c>
      <c r="AH528">
        <f>IF(AG528&lt;&gt;"", IMAGE(AG528, 1), "Chưa có ảnh")</f>
        <v/>
      </c>
    </row>
    <row r="529" ht="95" customHeight="1">
      <c r="A529" t="inlineStr">
        <is>
          <t>2026-10-21</t>
        </is>
      </c>
      <c r="B529" t="inlineStr">
        <is>
          <t>ALGO_10</t>
        </is>
      </c>
      <c r="C529" t="inlineStr">
        <is>
          <t>🚀 BỘ 10: SÓNG ĐẦU CƠ BETA CAO &amp; DÒNG TIỀN NÓNG (HIGH-BETA)</t>
        </is>
      </c>
      <c r="D529" t="inlineStr">
        <is>
          <t>#3</t>
        </is>
      </c>
      <c r="E529" t="inlineStr">
        <is>
          <t>HTN</t>
        </is>
      </c>
      <c r="F529" t="inlineStr">
        <is>
          <t>HOSE</t>
        </is>
      </c>
      <c r="G529" t="inlineStr">
        <is>
          <t>Đầu tư công &amp; Xây dựng</t>
        </is>
      </c>
      <c r="H529" t="n">
        <v>7.55</v>
      </c>
      <c r="I529" t="n">
        <v>1736.56</v>
      </c>
      <c r="J529" t="n">
        <v>75.62</v>
      </c>
      <c r="K529" t="n">
        <v>3.33</v>
      </c>
      <c r="L529" t="n">
        <v>8.56</v>
      </c>
      <c r="M529" t="n">
        <v>7.09</v>
      </c>
      <c r="N529" t="n">
        <v>7.76</v>
      </c>
      <c r="O529" t="n">
        <v>1756.56</v>
      </c>
      <c r="P529" t="n">
        <v>2</v>
      </c>
      <c r="Q529" t="n">
        <v>7.76</v>
      </c>
      <c r="R529" t="n">
        <v>7.21</v>
      </c>
      <c r="S529" t="inlineStr"/>
      <c r="T529" t="inlineStr"/>
      <c r="U529" t="inlineStr"/>
      <c r="V529" t="inlineStr"/>
      <c r="W529" t="inlineStr"/>
      <c r="X529" t="inlineStr">
        <is>
          <t>⏳ Chờ hàng về (T+2)</t>
        </is>
      </c>
      <c r="Y529">
        <f>IF(ISNUMBER(S529), ((S529-H529)/H529)-0.004, "")</f>
        <v/>
      </c>
      <c r="Z529">
        <f>IF(ISNUMBER(T529), ((T529-H529)/H529)-0.004, "")</f>
        <v/>
      </c>
      <c r="AA529">
        <f>IF(ISNUMBER(W529), ((W529-H529)/H529)-0.004, IF(P529&gt;0, ((N529-H529)/H529)-0.004, 0))</f>
        <v/>
      </c>
      <c r="AB529">
        <f>IF(AND(ISNUMBER(I529), I529&gt;0, ISNUMBER(O529), O529&gt;0), AA529-((O529-I529)/I529), AA529)</f>
        <v/>
      </c>
      <c r="AC529">
        <f>IF(ISNUMBER(Q529), (Q529-H529)/H529, 0)</f>
        <v/>
      </c>
      <c r="AD529">
        <f>IF(ISNUMBER(R529), (R529-H529)/H529, 0)</f>
        <v/>
      </c>
      <c r="AE529">
        <f>IF(ISNUMBER(Y529), IF(Y529&gt;0, "THẮNG", "THUA"), "CHỜ T+3")</f>
        <v/>
      </c>
      <c r="AF529">
        <f>IF(AND(P529=0, N529=H529, NOT(ISNUMBER(W529))), "ĐANG CHỜ", IF(AA529&gt;0, "THẮNG", "THUA"))</f>
        <v/>
      </c>
      <c r="AG529" t="inlineStr">
        <is>
          <t>https://quickchart.io/chart/render/zf-9db72075-4e3a-4004-91a6-fbe7c614dcba</t>
        </is>
      </c>
      <c r="AH529">
        <f>IF(AG529&lt;&gt;"", IMAGE(AG529, 1), "Chưa có ảnh")</f>
        <v/>
      </c>
    </row>
    <row r="530" ht="95" customHeight="1">
      <c r="A530" t="inlineStr">
        <is>
          <t>2026-10-21</t>
        </is>
      </c>
      <c r="B530" t="inlineStr">
        <is>
          <t>ALGO_10</t>
        </is>
      </c>
      <c r="C530" t="inlineStr">
        <is>
          <t>🚀 BỘ 10: SÓNG ĐẦU CƠ BETA CAO &amp; DÒNG TIỀN NÓNG (HIGH-BETA)</t>
        </is>
      </c>
      <c r="D530" t="inlineStr">
        <is>
          <t>#4</t>
        </is>
      </c>
      <c r="E530" t="inlineStr">
        <is>
          <t>SJS</t>
        </is>
      </c>
      <c r="F530" t="inlineStr">
        <is>
          <t>HOSE</t>
        </is>
      </c>
      <c r="G530" t="inlineStr">
        <is>
          <t>BĐS Khu Công Nghiệp</t>
        </is>
      </c>
      <c r="H530" t="n">
        <v>55.5</v>
      </c>
      <c r="I530" t="n">
        <v>1736.56</v>
      </c>
      <c r="J530" t="n">
        <v>61.03</v>
      </c>
      <c r="K530" t="n">
        <v>2.75</v>
      </c>
      <c r="L530" t="n">
        <v>63.11</v>
      </c>
      <c r="M530" t="n">
        <v>52.04</v>
      </c>
      <c r="N530" t="n">
        <v>54.4</v>
      </c>
      <c r="O530" t="n">
        <v>1756.56</v>
      </c>
      <c r="P530" t="n">
        <v>2</v>
      </c>
      <c r="Q530" t="n">
        <v>55.8</v>
      </c>
      <c r="R530" t="n">
        <v>53</v>
      </c>
      <c r="S530" t="inlineStr"/>
      <c r="T530" t="inlineStr"/>
      <c r="U530" t="inlineStr"/>
      <c r="V530" t="inlineStr"/>
      <c r="W530" t="inlineStr"/>
      <c r="X530" t="inlineStr">
        <is>
          <t>⏳ Chờ hàng về (T+2)</t>
        </is>
      </c>
      <c r="Y530">
        <f>IF(ISNUMBER(S530), ((S530-H530)/H530)-0.004, "")</f>
        <v/>
      </c>
      <c r="Z530">
        <f>IF(ISNUMBER(T530), ((T530-H530)/H530)-0.004, "")</f>
        <v/>
      </c>
      <c r="AA530">
        <f>IF(ISNUMBER(W530), ((W530-H530)/H530)-0.004, IF(P530&gt;0, ((N530-H530)/H530)-0.004, 0))</f>
        <v/>
      </c>
      <c r="AB530">
        <f>IF(AND(ISNUMBER(I530), I530&gt;0, ISNUMBER(O530), O530&gt;0), AA530-((O530-I530)/I530), AA530)</f>
        <v/>
      </c>
      <c r="AC530">
        <f>IF(ISNUMBER(Q530), (Q530-H530)/H530, 0)</f>
        <v/>
      </c>
      <c r="AD530">
        <f>IF(ISNUMBER(R530), (R530-H530)/H530, 0)</f>
        <v/>
      </c>
      <c r="AE530">
        <f>IF(ISNUMBER(Y530), IF(Y530&gt;0, "THẮNG", "THUA"), "CHỜ T+3")</f>
        <v/>
      </c>
      <c r="AF530">
        <f>IF(AND(P530=0, N530=H530, NOT(ISNUMBER(W530))), "ĐANG CHỜ", IF(AA530&gt;0, "THẮNG", "THUA"))</f>
        <v/>
      </c>
      <c r="AG530" t="inlineStr">
        <is>
          <t>https://quickchart.io/chart/render/zf-b8bf7c04-2dab-468a-aa11-e46f0c5cbf42</t>
        </is>
      </c>
      <c r="AH530">
        <f>IF(AG530&lt;&gt;"", IMAGE(AG530, 1), "Chưa có ảnh")</f>
        <v/>
      </c>
    </row>
    <row r="531" ht="95" customHeight="1">
      <c r="A531" t="inlineStr">
        <is>
          <t>2026-10-21</t>
        </is>
      </c>
      <c r="B531" t="inlineStr">
        <is>
          <t>ALGO_10</t>
        </is>
      </c>
      <c r="C531" t="inlineStr">
        <is>
          <t>🚀 BỘ 10: SÓNG ĐẦU CƠ BETA CAO &amp; DÒNG TIỀN NÓNG (HIGH-BETA)</t>
        </is>
      </c>
      <c r="D531" t="inlineStr">
        <is>
          <t>#5</t>
        </is>
      </c>
      <c r="E531" t="inlineStr">
        <is>
          <t>EVF</t>
        </is>
      </c>
      <c r="F531" t="inlineStr">
        <is>
          <t>HOSE</t>
        </is>
      </c>
      <c r="G531" t="inlineStr">
        <is>
          <t>Bất động sản Dân dụng</t>
        </is>
      </c>
      <c r="H531" t="n">
        <v>12</v>
      </c>
      <c r="I531" t="n">
        <v>1736.56</v>
      </c>
      <c r="J531" t="n">
        <v>59.28</v>
      </c>
      <c r="K531" t="n">
        <v>2.81</v>
      </c>
      <c r="L531" t="n">
        <v>13.15</v>
      </c>
      <c r="M531" t="n">
        <v>11.48</v>
      </c>
      <c r="N531" t="n">
        <v>11.95</v>
      </c>
      <c r="O531" t="n">
        <v>1756.56</v>
      </c>
      <c r="P531" t="n">
        <v>2</v>
      </c>
      <c r="Q531" t="n">
        <v>12.15</v>
      </c>
      <c r="R531" t="n">
        <v>11.5</v>
      </c>
      <c r="S531" t="inlineStr"/>
      <c r="T531" t="inlineStr"/>
      <c r="U531" t="inlineStr"/>
      <c r="V531" t="inlineStr"/>
      <c r="W531" t="inlineStr"/>
      <c r="X531" t="inlineStr">
        <is>
          <t>⏳ Chờ hàng về (T+2)</t>
        </is>
      </c>
      <c r="Y531">
        <f>IF(ISNUMBER(S531), ((S531-H531)/H531)-0.004, "")</f>
        <v/>
      </c>
      <c r="Z531">
        <f>IF(ISNUMBER(T531), ((T531-H531)/H531)-0.004, "")</f>
        <v/>
      </c>
      <c r="AA531">
        <f>IF(ISNUMBER(W531), ((W531-H531)/H531)-0.004, IF(P531&gt;0, ((N531-H531)/H531)-0.004, 0))</f>
        <v/>
      </c>
      <c r="AB531">
        <f>IF(AND(ISNUMBER(I531), I531&gt;0, ISNUMBER(O531), O531&gt;0), AA531-((O531-I531)/I531), AA531)</f>
        <v/>
      </c>
      <c r="AC531">
        <f>IF(ISNUMBER(Q531), (Q531-H531)/H531, 0)</f>
        <v/>
      </c>
      <c r="AD531">
        <f>IF(ISNUMBER(R531), (R531-H531)/H531, 0)</f>
        <v/>
      </c>
      <c r="AE531">
        <f>IF(ISNUMBER(Y531), IF(Y531&gt;0, "THẮNG", "THUA"), "CHỜ T+3")</f>
        <v/>
      </c>
      <c r="AF531">
        <f>IF(AND(P531=0, N531=H531, NOT(ISNUMBER(W531))), "ĐANG CHỜ", IF(AA531&gt;0, "THẮNG", "THUA"))</f>
        <v/>
      </c>
      <c r="AG531" t="inlineStr">
        <is>
          <t>https://quickchart.io/chart/render/zf-bbdf1eb4-d706-4777-b85d-eb8add529ac0</t>
        </is>
      </c>
      <c r="AH531">
        <f>IF(AG531&lt;&gt;"", IMAGE(AG531, 1), "Chưa có ảnh")</f>
        <v/>
      </c>
    </row>
    <row r="532" ht="95" customHeight="1">
      <c r="A532" t="inlineStr">
        <is>
          <t>2026-10-21</t>
        </is>
      </c>
      <c r="B532" t="inlineStr">
        <is>
          <t>ALGO_11</t>
        </is>
      </c>
      <c r="C532" t="inlineStr">
        <is>
          <t>💎 BỘ 11: MUA SỚM TRONG NỀN TÍCH LŨY (GIL MORALES POCKET PIVOT)</t>
        </is>
      </c>
      <c r="D532" t="inlineStr">
        <is>
          <t>#1</t>
        </is>
      </c>
      <c r="E532" t="inlineStr">
        <is>
          <t>GDA</t>
        </is>
      </c>
      <c r="F532" t="inlineStr">
        <is>
          <t>UPCOM</t>
        </is>
      </c>
      <c r="G532" t="inlineStr">
        <is>
          <t>Thép &amp; VLXD</t>
        </is>
      </c>
      <c r="H532" t="n">
        <v>12.2</v>
      </c>
      <c r="I532" t="n">
        <v>1736.56</v>
      </c>
      <c r="J532" t="n">
        <v>82.18000000000001</v>
      </c>
      <c r="K532" t="n">
        <v>10.41</v>
      </c>
      <c r="L532" t="n">
        <v>13.38</v>
      </c>
      <c r="M532" t="n">
        <v>11.66</v>
      </c>
      <c r="N532" t="n">
        <v>11.9</v>
      </c>
      <c r="O532" t="n">
        <v>1756.56</v>
      </c>
      <c r="P532" t="n">
        <v>2</v>
      </c>
      <c r="Q532" t="n">
        <v>12.3</v>
      </c>
      <c r="R532" t="n">
        <v>11.8</v>
      </c>
      <c r="S532" t="inlineStr"/>
      <c r="T532" t="inlineStr"/>
      <c r="U532" t="inlineStr"/>
      <c r="V532" t="inlineStr"/>
      <c r="W532" t="inlineStr"/>
      <c r="X532" t="inlineStr">
        <is>
          <t>⏳ Chờ hàng về (T+2)</t>
        </is>
      </c>
      <c r="Y532">
        <f>IF(ISNUMBER(S532), ((S532-H532)/H532)-0.004, "")</f>
        <v/>
      </c>
      <c r="Z532">
        <f>IF(ISNUMBER(T532), ((T532-H532)/H532)-0.004, "")</f>
        <v/>
      </c>
      <c r="AA532">
        <f>IF(ISNUMBER(W532), ((W532-H532)/H532)-0.004, IF(P532&gt;0, ((N532-H532)/H532)-0.004, 0))</f>
        <v/>
      </c>
      <c r="AB532">
        <f>IF(AND(ISNUMBER(I532), I532&gt;0, ISNUMBER(O532), O532&gt;0), AA532-((O532-I532)/I532), AA532)</f>
        <v/>
      </c>
      <c r="AC532">
        <f>IF(ISNUMBER(Q532), (Q532-H532)/H532, 0)</f>
        <v/>
      </c>
      <c r="AD532">
        <f>IF(ISNUMBER(R532), (R532-H532)/H532, 0)</f>
        <v/>
      </c>
      <c r="AE532">
        <f>IF(ISNUMBER(Y532), IF(Y532&gt;0, "THẮNG", "THUA"), "CHỜ T+3")</f>
        <v/>
      </c>
      <c r="AF532">
        <f>IF(AND(P532=0, N532=H532, NOT(ISNUMBER(W532))), "ĐANG CHỜ", IF(AA532&gt;0, "THẮNG", "THUA"))</f>
        <v/>
      </c>
      <c r="AG532" t="inlineStr">
        <is>
          <t>https://quickchart.io/chart/render/zf-2e1a9389-0583-4cf4-81c8-97d2e131238c</t>
        </is>
      </c>
      <c r="AH532">
        <f>IF(AG532&lt;&gt;"", IMAGE(AG532, 1), "Chưa có ảnh")</f>
        <v/>
      </c>
    </row>
    <row r="533" ht="95" customHeight="1">
      <c r="A533" t="inlineStr">
        <is>
          <t>2026-10-21</t>
        </is>
      </c>
      <c r="B533" t="inlineStr">
        <is>
          <t>ALGO_11</t>
        </is>
      </c>
      <c r="C533" t="inlineStr">
        <is>
          <t>💎 BỘ 11: MUA SỚM TRONG NỀN TÍCH LŨY (GIL MORALES POCKET PIVOT)</t>
        </is>
      </c>
      <c r="D533" t="inlineStr">
        <is>
          <t>#3</t>
        </is>
      </c>
      <c r="E533" t="inlineStr">
        <is>
          <t>TPB</t>
        </is>
      </c>
      <c r="F533" t="inlineStr">
        <is>
          <t>HOSE</t>
        </is>
      </c>
      <c r="G533" t="inlineStr">
        <is>
          <t>Ngân hàng</t>
        </is>
      </c>
      <c r="H533" t="n">
        <v>12.4</v>
      </c>
      <c r="I533" t="n">
        <v>1736.56</v>
      </c>
      <c r="J533" t="n">
        <v>35.87</v>
      </c>
      <c r="K533" t="n">
        <v>1.95</v>
      </c>
      <c r="L533" t="n">
        <v>13.64</v>
      </c>
      <c r="M533" t="n">
        <v>11.84</v>
      </c>
      <c r="N533" t="n">
        <v>12.8</v>
      </c>
      <c r="O533" t="n">
        <v>1756.56</v>
      </c>
      <c r="P533" t="n">
        <v>2</v>
      </c>
      <c r="Q533" t="n">
        <v>13.05</v>
      </c>
      <c r="R533" t="n">
        <v>11.9</v>
      </c>
      <c r="S533" t="inlineStr"/>
      <c r="T533" t="inlineStr"/>
      <c r="U533" t="inlineStr"/>
      <c r="V533" t="inlineStr"/>
      <c r="W533" t="inlineStr"/>
      <c r="X533" t="inlineStr">
        <is>
          <t>⏳ Chờ hàng về (T+2)</t>
        </is>
      </c>
      <c r="Y533">
        <f>IF(ISNUMBER(S533), ((S533-H533)/H533)-0.004, "")</f>
        <v/>
      </c>
      <c r="Z533">
        <f>IF(ISNUMBER(T533), ((T533-H533)/H533)-0.004, "")</f>
        <v/>
      </c>
      <c r="AA533">
        <f>IF(ISNUMBER(W533), ((W533-H533)/H533)-0.004, IF(P533&gt;0, ((N533-H533)/H533)-0.004, 0))</f>
        <v/>
      </c>
      <c r="AB533">
        <f>IF(AND(ISNUMBER(I533), I533&gt;0, ISNUMBER(O533), O533&gt;0), AA533-((O533-I533)/I533), AA533)</f>
        <v/>
      </c>
      <c r="AC533">
        <f>IF(ISNUMBER(Q533), (Q533-H533)/H533, 0)</f>
        <v/>
      </c>
      <c r="AD533">
        <f>IF(ISNUMBER(R533), (R533-H533)/H533, 0)</f>
        <v/>
      </c>
      <c r="AE533">
        <f>IF(ISNUMBER(Y533), IF(Y533&gt;0, "THẮNG", "THUA"), "CHỜ T+3")</f>
        <v/>
      </c>
      <c r="AF533">
        <f>IF(AND(P533=0, N533=H533, NOT(ISNUMBER(W533))), "ĐANG CHỜ", IF(AA533&gt;0, "THẮNG", "THUA"))</f>
        <v/>
      </c>
      <c r="AG533" t="inlineStr">
        <is>
          <t>https://quickchart.io/chart/render/zf-55e77d16-8943-45d2-b593-299de82742cc</t>
        </is>
      </c>
      <c r="AH533">
        <f>IF(AG533&lt;&gt;"", IMAGE(AG533, 1), "Chưa có ảnh")</f>
        <v/>
      </c>
    </row>
    <row r="534" ht="95" customHeight="1">
      <c r="A534" t="inlineStr">
        <is>
          <t>2026-10-21</t>
        </is>
      </c>
      <c r="B534" t="inlineStr">
        <is>
          <t>ALGO_11</t>
        </is>
      </c>
      <c r="C534" t="inlineStr">
        <is>
          <t>💎 BỘ 11: MUA SỚM TRONG NỀN TÍCH LŨY (GIL MORALES POCKET PIVOT)</t>
        </is>
      </c>
      <c r="D534" t="inlineStr">
        <is>
          <t>#4</t>
        </is>
      </c>
      <c r="E534" t="inlineStr">
        <is>
          <t>VIB</t>
        </is>
      </c>
      <c r="F534" t="inlineStr">
        <is>
          <t>HOSE</t>
        </is>
      </c>
      <c r="G534" t="inlineStr">
        <is>
          <t>Ngân hàng</t>
        </is>
      </c>
      <c r="H534" t="n">
        <v>14</v>
      </c>
      <c r="I534" t="n">
        <v>1736.56</v>
      </c>
      <c r="J534" t="n">
        <v>34.66</v>
      </c>
      <c r="K534" t="n">
        <v>2.33</v>
      </c>
      <c r="L534" t="n">
        <v>15.05</v>
      </c>
      <c r="M534" t="n">
        <v>13.52</v>
      </c>
      <c r="N534" t="n">
        <v>14.05</v>
      </c>
      <c r="O534" t="n">
        <v>1756.56</v>
      </c>
      <c r="P534" t="n">
        <v>2</v>
      </c>
      <c r="Q534" t="n">
        <v>14.15</v>
      </c>
      <c r="R534" t="n">
        <v>13.7</v>
      </c>
      <c r="S534" t="inlineStr"/>
      <c r="T534" t="inlineStr"/>
      <c r="U534" t="inlineStr"/>
      <c r="V534" t="inlineStr"/>
      <c r="W534" t="inlineStr"/>
      <c r="X534" t="inlineStr">
        <is>
          <t>⏳ Chờ hàng về (T+2)</t>
        </is>
      </c>
      <c r="Y534">
        <f>IF(ISNUMBER(S534), ((S534-H534)/H534)-0.004, "")</f>
        <v/>
      </c>
      <c r="Z534">
        <f>IF(ISNUMBER(T534), ((T534-H534)/H534)-0.004, "")</f>
        <v/>
      </c>
      <c r="AA534">
        <f>IF(ISNUMBER(W534), ((W534-H534)/H534)-0.004, IF(P534&gt;0, ((N534-H534)/H534)-0.004, 0))</f>
        <v/>
      </c>
      <c r="AB534">
        <f>IF(AND(ISNUMBER(I534), I534&gt;0, ISNUMBER(O534), O534&gt;0), AA534-((O534-I534)/I534), AA534)</f>
        <v/>
      </c>
      <c r="AC534">
        <f>IF(ISNUMBER(Q534), (Q534-H534)/H534, 0)</f>
        <v/>
      </c>
      <c r="AD534">
        <f>IF(ISNUMBER(R534), (R534-H534)/H534, 0)</f>
        <v/>
      </c>
      <c r="AE534">
        <f>IF(ISNUMBER(Y534), IF(Y534&gt;0, "THẮNG", "THUA"), "CHỜ T+3")</f>
        <v/>
      </c>
      <c r="AF534">
        <f>IF(AND(P534=0, N534=H534, NOT(ISNUMBER(W534))), "ĐANG CHỜ", IF(AA534&gt;0, "THẮNG", "THUA"))</f>
        <v/>
      </c>
      <c r="AG534" t="inlineStr">
        <is>
          <t>https://quickchart.io/chart/render/zf-893502e5-ba07-48dc-8dbc-9fd3eee26781</t>
        </is>
      </c>
      <c r="AH534">
        <f>IF(AG534&lt;&gt;"", IMAGE(AG534, 1), "Chưa có ảnh")</f>
        <v/>
      </c>
    </row>
    <row r="535" ht="95" customHeight="1">
      <c r="A535" t="inlineStr">
        <is>
          <t>2026-10-21</t>
        </is>
      </c>
      <c r="B535" t="inlineStr">
        <is>
          <t>ALGO_11</t>
        </is>
      </c>
      <c r="C535" t="inlineStr">
        <is>
          <t>💎 BỘ 11: MUA SỚM TRONG NỀN TÍCH LŨY (GIL MORALES POCKET PIVOT)</t>
        </is>
      </c>
      <c r="D535" t="inlineStr">
        <is>
          <t>#5</t>
        </is>
      </c>
      <c r="E535" t="inlineStr">
        <is>
          <t>EIB</t>
        </is>
      </c>
      <c r="F535" t="inlineStr">
        <is>
          <t>HOSE</t>
        </is>
      </c>
      <c r="G535" t="inlineStr">
        <is>
          <t>Ngân hàng</t>
        </is>
      </c>
      <c r="H535" t="n">
        <v>16.95</v>
      </c>
      <c r="I535" t="n">
        <v>1736.56</v>
      </c>
      <c r="J535" t="n">
        <v>33.24</v>
      </c>
      <c r="K535" t="n">
        <v>1.73</v>
      </c>
      <c r="L535" t="n">
        <v>18.41</v>
      </c>
      <c r="M535" t="n">
        <v>16.29</v>
      </c>
      <c r="N535" t="n">
        <v>17.3</v>
      </c>
      <c r="O535" t="n">
        <v>1756.56</v>
      </c>
      <c r="P535" t="n">
        <v>2</v>
      </c>
      <c r="Q535" t="n">
        <v>17.3</v>
      </c>
      <c r="R535" t="n">
        <v>16.4</v>
      </c>
      <c r="S535" t="inlineStr"/>
      <c r="T535" t="inlineStr"/>
      <c r="U535" t="inlineStr"/>
      <c r="V535" t="inlineStr"/>
      <c r="W535" t="inlineStr"/>
      <c r="X535" t="inlineStr">
        <is>
          <t>⏳ Chờ hàng về (T+2)</t>
        </is>
      </c>
      <c r="Y535">
        <f>IF(ISNUMBER(S535), ((S535-H535)/H535)-0.004, "")</f>
        <v/>
      </c>
      <c r="Z535">
        <f>IF(ISNUMBER(T535), ((T535-H535)/H535)-0.004, "")</f>
        <v/>
      </c>
      <c r="AA535">
        <f>IF(ISNUMBER(W535), ((W535-H535)/H535)-0.004, IF(P535&gt;0, ((N535-H535)/H535)-0.004, 0))</f>
        <v/>
      </c>
      <c r="AB535">
        <f>IF(AND(ISNUMBER(I535), I535&gt;0, ISNUMBER(O535), O535&gt;0), AA535-((O535-I535)/I535), AA535)</f>
        <v/>
      </c>
      <c r="AC535">
        <f>IF(ISNUMBER(Q535), (Q535-H535)/H535, 0)</f>
        <v/>
      </c>
      <c r="AD535">
        <f>IF(ISNUMBER(R535), (R535-H535)/H535, 0)</f>
        <v/>
      </c>
      <c r="AE535">
        <f>IF(ISNUMBER(Y535), IF(Y535&gt;0, "THẮNG", "THUA"), "CHỜ T+3")</f>
        <v/>
      </c>
      <c r="AF535">
        <f>IF(AND(P535=0, N535=H535, NOT(ISNUMBER(W535))), "ĐANG CHỜ", IF(AA535&gt;0, "THẮNG", "THUA"))</f>
        <v/>
      </c>
      <c r="AG535" t="inlineStr">
        <is>
          <t>https://quickchart.io/chart/render/zf-73db34a9-f983-441c-9e3e-11651159b178</t>
        </is>
      </c>
      <c r="AH535">
        <f>IF(AG535&lt;&gt;"", IMAGE(AG535, 1), "Chưa có ảnh")</f>
        <v/>
      </c>
    </row>
    <row r="536" ht="95" customHeight="1">
      <c r="A536" t="inlineStr">
        <is>
          <t>2026-10-21</t>
        </is>
      </c>
      <c r="B536" t="inlineStr">
        <is>
          <t>ALGO_12</t>
        </is>
      </c>
      <c r="C536" t="inlineStr">
        <is>
          <t>🏆 BỘ 12: MẪU HÌNH SIÊU CỔ PHIẾU SEPA (MINERVINI TREND TEMPLATE)</t>
        </is>
      </c>
      <c r="D536" t="inlineStr">
        <is>
          <t>#3</t>
        </is>
      </c>
      <c r="E536" t="inlineStr">
        <is>
          <t>GMD</t>
        </is>
      </c>
      <c r="F536" t="inlineStr">
        <is>
          <t>HOSE</t>
        </is>
      </c>
      <c r="G536" t="inlineStr">
        <is>
          <t>Cảng biển &amp; Vận tải</t>
        </is>
      </c>
      <c r="H536" t="n">
        <v>55.3</v>
      </c>
      <c r="I536" t="n">
        <v>1736.56</v>
      </c>
      <c r="J536" t="n">
        <v>91.39</v>
      </c>
      <c r="K536" t="n">
        <v>0.73</v>
      </c>
      <c r="L536" t="n">
        <v>60.47</v>
      </c>
      <c r="M536" t="n">
        <v>52.95</v>
      </c>
      <c r="N536" t="n">
        <v>57.1</v>
      </c>
      <c r="O536" t="n">
        <v>1756.56</v>
      </c>
      <c r="P536" t="n">
        <v>2</v>
      </c>
      <c r="Q536" t="n">
        <v>57.9</v>
      </c>
      <c r="R536" t="n">
        <v>54.1</v>
      </c>
      <c r="S536" t="inlineStr"/>
      <c r="T536" t="inlineStr"/>
      <c r="U536" t="inlineStr"/>
      <c r="V536" t="inlineStr"/>
      <c r="W536" t="inlineStr"/>
      <c r="X536" t="inlineStr">
        <is>
          <t>⏳ Chờ hàng về (T+2)</t>
        </is>
      </c>
      <c r="Y536">
        <f>IF(ISNUMBER(S536), ((S536-H536)/H536)-0.004, "")</f>
        <v/>
      </c>
      <c r="Z536">
        <f>IF(ISNUMBER(T536), ((T536-H536)/H536)-0.004, "")</f>
        <v/>
      </c>
      <c r="AA536">
        <f>IF(ISNUMBER(W536), ((W536-H536)/H536)-0.004, IF(P536&gt;0, ((N536-H536)/H536)-0.004, 0))</f>
        <v/>
      </c>
      <c r="AB536">
        <f>IF(AND(ISNUMBER(I536), I536&gt;0, ISNUMBER(O536), O536&gt;0), AA536-((O536-I536)/I536), AA536)</f>
        <v/>
      </c>
      <c r="AC536">
        <f>IF(ISNUMBER(Q536), (Q536-H536)/H536, 0)</f>
        <v/>
      </c>
      <c r="AD536">
        <f>IF(ISNUMBER(R536), (R536-H536)/H536, 0)</f>
        <v/>
      </c>
      <c r="AE536">
        <f>IF(ISNUMBER(Y536), IF(Y536&gt;0, "THẮNG", "THUA"), "CHỜ T+3")</f>
        <v/>
      </c>
      <c r="AF536">
        <f>IF(AND(P536=0, N536=H536, NOT(ISNUMBER(W536))), "ĐANG CHỜ", IF(AA536&gt;0, "THẮNG", "THUA"))</f>
        <v/>
      </c>
      <c r="AG536" t="inlineStr">
        <is>
          <t>https://quickchart.io/chart/render/zf-481e94a8-b483-4ee7-9656-cf1e793dfb15</t>
        </is>
      </c>
      <c r="AH536">
        <f>IF(AG536&lt;&gt;"", IMAGE(AG536, 1), "Chưa có ảnh")</f>
        <v/>
      </c>
    </row>
    <row r="537" ht="95" customHeight="1">
      <c r="A537" t="inlineStr">
        <is>
          <t>2026-10-21</t>
        </is>
      </c>
      <c r="B537" t="inlineStr">
        <is>
          <t>ALGO_12</t>
        </is>
      </c>
      <c r="C537" t="inlineStr">
        <is>
          <t>🏆 BỘ 12: MẪU HÌNH SIÊU CỔ PHIẾU SEPA (MINERVINI TREND TEMPLATE)</t>
        </is>
      </c>
      <c r="D537" t="inlineStr">
        <is>
          <t>#4</t>
        </is>
      </c>
      <c r="E537" t="inlineStr">
        <is>
          <t>AAS</t>
        </is>
      </c>
      <c r="F537" t="inlineStr">
        <is>
          <t>UPCOM</t>
        </is>
      </c>
      <c r="G537" t="inlineStr">
        <is>
          <t>Chứng khoán</t>
        </is>
      </c>
      <c r="H537" t="n">
        <v>10.2</v>
      </c>
      <c r="I537" t="n">
        <v>1736.56</v>
      </c>
      <c r="J537" t="n">
        <v>90.51000000000001</v>
      </c>
      <c r="K537" t="n">
        <v>1.95</v>
      </c>
      <c r="L537" t="n">
        <v>11.59</v>
      </c>
      <c r="M537" t="n">
        <v>9.57</v>
      </c>
      <c r="N537" t="n">
        <v>10.6</v>
      </c>
      <c r="O537" t="n">
        <v>1756.56</v>
      </c>
      <c r="P537" t="n">
        <v>2</v>
      </c>
      <c r="Q537" t="n">
        <v>10.6</v>
      </c>
      <c r="R537" t="n">
        <v>10</v>
      </c>
      <c r="S537" t="inlineStr"/>
      <c r="T537" t="inlineStr"/>
      <c r="U537" t="inlineStr"/>
      <c r="V537" t="inlineStr"/>
      <c r="W537" t="inlineStr"/>
      <c r="X537" t="inlineStr">
        <is>
          <t>⏳ Chờ hàng về (T+2)</t>
        </is>
      </c>
      <c r="Y537">
        <f>IF(ISNUMBER(S537), ((S537-H537)/H537)-0.004, "")</f>
        <v/>
      </c>
      <c r="Z537">
        <f>IF(ISNUMBER(T537), ((T537-H537)/H537)-0.004, "")</f>
        <v/>
      </c>
      <c r="AA537">
        <f>IF(ISNUMBER(W537), ((W537-H537)/H537)-0.004, IF(P537&gt;0, ((N537-H537)/H537)-0.004, 0))</f>
        <v/>
      </c>
      <c r="AB537">
        <f>IF(AND(ISNUMBER(I537), I537&gt;0, ISNUMBER(O537), O537&gt;0), AA537-((O537-I537)/I537), AA537)</f>
        <v/>
      </c>
      <c r="AC537">
        <f>IF(ISNUMBER(Q537), (Q537-H537)/H537, 0)</f>
        <v/>
      </c>
      <c r="AD537">
        <f>IF(ISNUMBER(R537), (R537-H537)/H537, 0)</f>
        <v/>
      </c>
      <c r="AE537">
        <f>IF(ISNUMBER(Y537), IF(Y537&gt;0, "THẮNG", "THUA"), "CHỜ T+3")</f>
        <v/>
      </c>
      <c r="AF537">
        <f>IF(AND(P537=0, N537=H537, NOT(ISNUMBER(W537))), "ĐANG CHỜ", IF(AA537&gt;0, "THẮNG", "THUA"))</f>
        <v/>
      </c>
      <c r="AG537" t="inlineStr">
        <is>
          <t>https://quickchart.io/chart/render/zf-33253567-d885-48d3-b9eb-1dff1e515636</t>
        </is>
      </c>
      <c r="AH537">
        <f>IF(AG537&lt;&gt;"", IMAGE(AG537, 1), "Chưa có ảnh")</f>
        <v/>
      </c>
    </row>
    <row r="538" ht="95" customHeight="1">
      <c r="A538" t="inlineStr">
        <is>
          <t>2026-10-21</t>
        </is>
      </c>
      <c r="B538" t="inlineStr">
        <is>
          <t>ALGO_12</t>
        </is>
      </c>
      <c r="C538" t="inlineStr">
        <is>
          <t>🏆 BỘ 12: MẪU HÌNH SIÊU CỔ PHIẾU SEPA (MINERVINI TREND TEMPLATE)</t>
        </is>
      </c>
      <c r="D538" t="inlineStr">
        <is>
          <t>#5</t>
        </is>
      </c>
      <c r="E538" t="inlineStr">
        <is>
          <t>VEA</t>
        </is>
      </c>
      <c r="F538" t="inlineStr">
        <is>
          <t>UPCOM</t>
        </is>
      </c>
      <c r="G538" t="inlineStr">
        <is>
          <t>Sản xuất Công nghiệp</t>
        </is>
      </c>
      <c r="H538" t="n">
        <v>38.9</v>
      </c>
      <c r="I538" t="n">
        <v>1736.56</v>
      </c>
      <c r="J538" t="n">
        <v>72.02</v>
      </c>
      <c r="K538" t="n">
        <v>0.53</v>
      </c>
      <c r="L538" t="n">
        <v>41.67</v>
      </c>
      <c r="M538" t="n">
        <v>37.64</v>
      </c>
      <c r="N538" t="n">
        <v>38.7</v>
      </c>
      <c r="O538" t="n">
        <v>1756.56</v>
      </c>
      <c r="P538" t="n">
        <v>2</v>
      </c>
      <c r="Q538" t="n">
        <v>39.5</v>
      </c>
      <c r="R538" t="n">
        <v>38.7</v>
      </c>
      <c r="S538" t="inlineStr"/>
      <c r="T538" t="inlineStr"/>
      <c r="U538" t="inlineStr"/>
      <c r="V538" t="inlineStr"/>
      <c r="W538" t="inlineStr"/>
      <c r="X538" t="inlineStr">
        <is>
          <t>⏳ Chờ hàng về (T+2)</t>
        </is>
      </c>
      <c r="Y538">
        <f>IF(ISNUMBER(S538), ((S538-H538)/H538)-0.004, "")</f>
        <v/>
      </c>
      <c r="Z538">
        <f>IF(ISNUMBER(T538), ((T538-H538)/H538)-0.004, "")</f>
        <v/>
      </c>
      <c r="AA538">
        <f>IF(ISNUMBER(W538), ((W538-H538)/H538)-0.004, IF(P538&gt;0, ((N538-H538)/H538)-0.004, 0))</f>
        <v/>
      </c>
      <c r="AB538">
        <f>IF(AND(ISNUMBER(I538), I538&gt;0, ISNUMBER(O538), O538&gt;0), AA538-((O538-I538)/I538), AA538)</f>
        <v/>
      </c>
      <c r="AC538">
        <f>IF(ISNUMBER(Q538), (Q538-H538)/H538, 0)</f>
        <v/>
      </c>
      <c r="AD538">
        <f>IF(ISNUMBER(R538), (R538-H538)/H538, 0)</f>
        <v/>
      </c>
      <c r="AE538">
        <f>IF(ISNUMBER(Y538), IF(Y538&gt;0, "THẮNG", "THUA"), "CHỜ T+3")</f>
        <v/>
      </c>
      <c r="AF538">
        <f>IF(AND(P538=0, N538=H538, NOT(ISNUMBER(W538))), "ĐANG CHỜ", IF(AA538&gt;0, "THẮNG", "THUA"))</f>
        <v/>
      </c>
      <c r="AG538" t="inlineStr">
        <is>
          <t>https://quickchart.io/chart/render/zf-8e1e4cfd-7629-41d5-9a02-3bf47a6f9434</t>
        </is>
      </c>
      <c r="AH538">
        <f>IF(AG538&lt;&gt;"", IMAGE(AG538, 1), "Chưa có ảnh")</f>
        <v/>
      </c>
    </row>
    <row r="539" ht="95" customHeight="1">
      <c r="A539" t="inlineStr">
        <is>
          <t>2026-10-21</t>
        </is>
      </c>
      <c r="B539" t="inlineStr">
        <is>
          <t>ALGO_13</t>
        </is>
      </c>
      <c r="C539" t="inlineStr">
        <is>
          <t>☄️ BỘ 13: BỨT PHÁ KHOẢNG TRỐNG GIÁ KÈM CẦU LỚN (POWER GAP-UP)</t>
        </is>
      </c>
      <c r="D539" t="inlineStr">
        <is>
          <t>#1</t>
        </is>
      </c>
      <c r="E539" t="inlineStr">
        <is>
          <t>SZC</t>
        </is>
      </c>
      <c r="F539" t="inlineStr">
        <is>
          <t>HOSE</t>
        </is>
      </c>
      <c r="G539" t="inlineStr">
        <is>
          <t>BĐS Khu Công Nghiệp</t>
        </is>
      </c>
      <c r="H539" t="n">
        <v>19.25</v>
      </c>
      <c r="I539" t="n">
        <v>1736.56</v>
      </c>
      <c r="J539" t="n">
        <v>73.23999999999999</v>
      </c>
      <c r="K539" t="n">
        <v>4.71</v>
      </c>
      <c r="L539" t="n">
        <v>21.4</v>
      </c>
      <c r="M539" t="n">
        <v>18.27</v>
      </c>
      <c r="N539" t="n">
        <v>20</v>
      </c>
      <c r="O539" t="n">
        <v>1756.56</v>
      </c>
      <c r="P539" t="n">
        <v>2</v>
      </c>
      <c r="Q539" t="n">
        <v>20</v>
      </c>
      <c r="R539" t="n">
        <v>18.7</v>
      </c>
      <c r="S539" t="inlineStr"/>
      <c r="T539" t="inlineStr"/>
      <c r="U539" t="inlineStr"/>
      <c r="V539" t="inlineStr"/>
      <c r="W539" t="inlineStr"/>
      <c r="X539" t="inlineStr">
        <is>
          <t>⏳ Chờ hàng về (T+2)</t>
        </is>
      </c>
      <c r="Y539">
        <f>IF(ISNUMBER(S539), ((S539-H539)/H539)-0.004, "")</f>
        <v/>
      </c>
      <c r="Z539">
        <f>IF(ISNUMBER(T539), ((T539-H539)/H539)-0.004, "")</f>
        <v/>
      </c>
      <c r="AA539">
        <f>IF(ISNUMBER(W539), ((W539-H539)/H539)-0.004, IF(P539&gt;0, ((N539-H539)/H539)-0.004, 0))</f>
        <v/>
      </c>
      <c r="AB539">
        <f>IF(AND(ISNUMBER(I539), I539&gt;0, ISNUMBER(O539), O539&gt;0), AA539-((O539-I539)/I539), AA539)</f>
        <v/>
      </c>
      <c r="AC539">
        <f>IF(ISNUMBER(Q539), (Q539-H539)/H539, 0)</f>
        <v/>
      </c>
      <c r="AD539">
        <f>IF(ISNUMBER(R539), (R539-H539)/H539, 0)</f>
        <v/>
      </c>
      <c r="AE539">
        <f>IF(ISNUMBER(Y539), IF(Y539&gt;0, "THẮNG", "THUA"), "CHỜ T+3")</f>
        <v/>
      </c>
      <c r="AF539">
        <f>IF(AND(P539=0, N539=H539, NOT(ISNUMBER(W539))), "ĐANG CHỜ", IF(AA539&gt;0, "THẮNG", "THUA"))</f>
        <v/>
      </c>
      <c r="AG539" t="inlineStr">
        <is>
          <t>https://quickchart.io/chart/render/zf-ddb8b49b-aab5-48d6-955f-3ca4b925eb5b</t>
        </is>
      </c>
      <c r="AH539">
        <f>IF(AG539&lt;&gt;"", IMAGE(AG539, 1), "Chưa có ảnh")</f>
        <v/>
      </c>
    </row>
    <row r="540" ht="95" customHeight="1">
      <c r="A540" t="inlineStr">
        <is>
          <t>2026-10-21</t>
        </is>
      </c>
      <c r="B540" t="inlineStr">
        <is>
          <t>ALGO_13</t>
        </is>
      </c>
      <c r="C540" t="inlineStr">
        <is>
          <t>☄️ BỘ 13: BỨT PHÁ KHOẢNG TRỐNG GIÁ KÈM CẦU LỚN (POWER GAP-UP)</t>
        </is>
      </c>
      <c r="D540" t="inlineStr">
        <is>
          <t>#2</t>
        </is>
      </c>
      <c r="E540" t="inlineStr">
        <is>
          <t>GEX</t>
        </is>
      </c>
      <c r="F540" t="inlineStr">
        <is>
          <t>HOSE</t>
        </is>
      </c>
      <c r="G540" t="inlineStr">
        <is>
          <t>Dầu khí &amp; Năng lượng</t>
        </is>
      </c>
      <c r="H540" t="n">
        <v>23.9</v>
      </c>
      <c r="I540" t="n">
        <v>1736.56</v>
      </c>
      <c r="J540" t="n">
        <v>54.77</v>
      </c>
      <c r="K540" t="n">
        <v>2.55</v>
      </c>
      <c r="L540" t="n">
        <v>27.24</v>
      </c>
      <c r="M540" t="n">
        <v>22.38</v>
      </c>
      <c r="N540" t="n">
        <v>23.5</v>
      </c>
      <c r="O540" t="n">
        <v>1756.56</v>
      </c>
      <c r="P540" t="n">
        <v>2</v>
      </c>
      <c r="Q540" t="n">
        <v>24.2</v>
      </c>
      <c r="R540" t="n">
        <v>23</v>
      </c>
      <c r="S540" t="inlineStr"/>
      <c r="T540" t="inlineStr"/>
      <c r="U540" t="inlineStr"/>
      <c r="V540" t="inlineStr"/>
      <c r="W540" t="inlineStr"/>
      <c r="X540" t="inlineStr">
        <is>
          <t>⏳ Chờ hàng về (T+2)</t>
        </is>
      </c>
      <c r="Y540">
        <f>IF(ISNUMBER(S540), ((S540-H540)/H540)-0.004, "")</f>
        <v/>
      </c>
      <c r="Z540">
        <f>IF(ISNUMBER(T540), ((T540-H540)/H540)-0.004, "")</f>
        <v/>
      </c>
      <c r="AA540">
        <f>IF(ISNUMBER(W540), ((W540-H540)/H540)-0.004, IF(P540&gt;0, ((N540-H540)/H540)-0.004, 0))</f>
        <v/>
      </c>
      <c r="AB540">
        <f>IF(AND(ISNUMBER(I540), I540&gt;0, ISNUMBER(O540), O540&gt;0), AA540-((O540-I540)/I540), AA540)</f>
        <v/>
      </c>
      <c r="AC540">
        <f>IF(ISNUMBER(Q540), (Q540-H540)/H540, 0)</f>
        <v/>
      </c>
      <c r="AD540">
        <f>IF(ISNUMBER(R540), (R540-H540)/H540, 0)</f>
        <v/>
      </c>
      <c r="AE540">
        <f>IF(ISNUMBER(Y540), IF(Y540&gt;0, "THẮNG", "THUA"), "CHỜ T+3")</f>
        <v/>
      </c>
      <c r="AF540">
        <f>IF(AND(P540=0, N540=H540, NOT(ISNUMBER(W540))), "ĐANG CHỜ", IF(AA540&gt;0, "THẮNG", "THUA"))</f>
        <v/>
      </c>
      <c r="AG540" t="inlineStr">
        <is>
          <t>https://quickchart.io/chart/render/zf-d094bd81-0fb8-46c6-9934-6c350bbdc22e</t>
        </is>
      </c>
      <c r="AH540">
        <f>IF(AG540&lt;&gt;"", IMAGE(AG540, 1), "Chưa có ảnh")</f>
        <v/>
      </c>
    </row>
    <row r="541" ht="95" customHeight="1">
      <c r="A541" t="inlineStr">
        <is>
          <t>2026-10-21</t>
        </is>
      </c>
      <c r="B541" t="inlineStr">
        <is>
          <t>ALGO_13</t>
        </is>
      </c>
      <c r="C541" t="inlineStr">
        <is>
          <t>☄️ BỘ 13: BỨT PHÁ KHOẢNG TRỐNG GIÁ KÈM CẦU LỚN (POWER GAP-UP)</t>
        </is>
      </c>
      <c r="D541" t="inlineStr">
        <is>
          <t>#3</t>
        </is>
      </c>
      <c r="E541" t="inlineStr">
        <is>
          <t>EVF</t>
        </is>
      </c>
      <c r="F541" t="inlineStr">
        <is>
          <t>HOSE</t>
        </is>
      </c>
      <c r="G541" t="inlineStr">
        <is>
          <t>Bất động sản Dân dụng</t>
        </is>
      </c>
      <c r="H541" t="n">
        <v>12</v>
      </c>
      <c r="I541" t="n">
        <v>1736.56</v>
      </c>
      <c r="J541" t="n">
        <v>52.37</v>
      </c>
      <c r="K541" t="n">
        <v>2.81</v>
      </c>
      <c r="L541" t="n">
        <v>13.15</v>
      </c>
      <c r="M541" t="n">
        <v>11.48</v>
      </c>
      <c r="N541" t="n">
        <v>11.95</v>
      </c>
      <c r="O541" t="n">
        <v>1756.56</v>
      </c>
      <c r="P541" t="n">
        <v>2</v>
      </c>
      <c r="Q541" t="n">
        <v>12.15</v>
      </c>
      <c r="R541" t="n">
        <v>11.5</v>
      </c>
      <c r="S541" t="inlineStr"/>
      <c r="T541" t="inlineStr"/>
      <c r="U541" t="inlineStr"/>
      <c r="V541" t="inlineStr"/>
      <c r="W541" t="inlineStr"/>
      <c r="X541" t="inlineStr">
        <is>
          <t>⏳ Chờ hàng về (T+2)</t>
        </is>
      </c>
      <c r="Y541">
        <f>IF(ISNUMBER(S541), ((S541-H541)/H541)-0.004, "")</f>
        <v/>
      </c>
      <c r="Z541">
        <f>IF(ISNUMBER(T541), ((T541-H541)/H541)-0.004, "")</f>
        <v/>
      </c>
      <c r="AA541">
        <f>IF(ISNUMBER(W541), ((W541-H541)/H541)-0.004, IF(P541&gt;0, ((N541-H541)/H541)-0.004, 0))</f>
        <v/>
      </c>
      <c r="AB541">
        <f>IF(AND(ISNUMBER(I541), I541&gt;0, ISNUMBER(O541), O541&gt;0), AA541-((O541-I541)/I541), AA541)</f>
        <v/>
      </c>
      <c r="AC541">
        <f>IF(ISNUMBER(Q541), (Q541-H541)/H541, 0)</f>
        <v/>
      </c>
      <c r="AD541">
        <f>IF(ISNUMBER(R541), (R541-H541)/H541, 0)</f>
        <v/>
      </c>
      <c r="AE541">
        <f>IF(ISNUMBER(Y541), IF(Y541&gt;0, "THẮNG", "THUA"), "CHỜ T+3")</f>
        <v/>
      </c>
      <c r="AF541">
        <f>IF(AND(P541=0, N541=H541, NOT(ISNUMBER(W541))), "ĐANG CHỜ", IF(AA541&gt;0, "THẮNG", "THUA"))</f>
        <v/>
      </c>
      <c r="AG541" t="inlineStr">
        <is>
          <t>https://quickchart.io/chart/render/zf-bbdf1eb4-d706-4777-b85d-eb8add529ac0</t>
        </is>
      </c>
      <c r="AH541">
        <f>IF(AG541&lt;&gt;"", IMAGE(AG541, 1), "Chưa có ảnh")</f>
        <v/>
      </c>
    </row>
    <row r="542" ht="95" customHeight="1">
      <c r="A542" t="inlineStr">
        <is>
          <t>2026-10-21</t>
        </is>
      </c>
      <c r="B542" t="inlineStr">
        <is>
          <t>ALGO_13</t>
        </is>
      </c>
      <c r="C542" t="inlineStr">
        <is>
          <t>☄️ BỘ 13: BỨT PHÁ KHOẢNG TRỐNG GIÁ KÈM CẦU LỚN (POWER GAP-UP)</t>
        </is>
      </c>
      <c r="D542" t="inlineStr">
        <is>
          <t>#4</t>
        </is>
      </c>
      <c r="E542" t="inlineStr">
        <is>
          <t>PC1</t>
        </is>
      </c>
      <c r="F542" t="inlineStr">
        <is>
          <t>HOSE</t>
        </is>
      </c>
      <c r="G542" t="inlineStr">
        <is>
          <t>Đầu tư công &amp; Xây dựng</t>
        </is>
      </c>
      <c r="H542" t="n">
        <v>19.25</v>
      </c>
      <c r="I542" t="n">
        <v>1736.56</v>
      </c>
      <c r="J542" t="n">
        <v>50.74</v>
      </c>
      <c r="K542" t="n">
        <v>3</v>
      </c>
      <c r="L542" t="n">
        <v>21.29</v>
      </c>
      <c r="M542" t="n">
        <v>18.32</v>
      </c>
      <c r="N542" t="n">
        <v>19.35</v>
      </c>
      <c r="O542" t="n">
        <v>1756.56</v>
      </c>
      <c r="P542" t="n">
        <v>2</v>
      </c>
      <c r="Q542" t="n">
        <v>19.65</v>
      </c>
      <c r="R542" t="n">
        <v>18.75</v>
      </c>
      <c r="S542" t="inlineStr"/>
      <c r="T542" t="inlineStr"/>
      <c r="U542" t="inlineStr"/>
      <c r="V542" t="inlineStr"/>
      <c r="W542" t="inlineStr"/>
      <c r="X542" t="inlineStr">
        <is>
          <t>⏳ Chờ hàng về (T+2)</t>
        </is>
      </c>
      <c r="Y542">
        <f>IF(ISNUMBER(S542), ((S542-H542)/H542)-0.004, "")</f>
        <v/>
      </c>
      <c r="Z542">
        <f>IF(ISNUMBER(T542), ((T542-H542)/H542)-0.004, "")</f>
        <v/>
      </c>
      <c r="AA542">
        <f>IF(ISNUMBER(W542), ((W542-H542)/H542)-0.004, IF(P542&gt;0, ((N542-H542)/H542)-0.004, 0))</f>
        <v/>
      </c>
      <c r="AB542">
        <f>IF(AND(ISNUMBER(I542), I542&gt;0, ISNUMBER(O542), O542&gt;0), AA542-((O542-I542)/I542), AA542)</f>
        <v/>
      </c>
      <c r="AC542">
        <f>IF(ISNUMBER(Q542), (Q542-H542)/H542, 0)</f>
        <v/>
      </c>
      <c r="AD542">
        <f>IF(ISNUMBER(R542), (R542-H542)/H542, 0)</f>
        <v/>
      </c>
      <c r="AE542">
        <f>IF(ISNUMBER(Y542), IF(Y542&gt;0, "THẮNG", "THUA"), "CHỜ T+3")</f>
        <v/>
      </c>
      <c r="AF542">
        <f>IF(AND(P542=0, N542=H542, NOT(ISNUMBER(W542))), "ĐANG CHỜ", IF(AA542&gt;0, "THẮNG", "THUA"))</f>
        <v/>
      </c>
      <c r="AG542" t="inlineStr">
        <is>
          <t>https://quickchart.io/chart/render/zf-af2c984c-4ec0-4158-b44a-dfac7ecaf58e</t>
        </is>
      </c>
      <c r="AH542">
        <f>IF(AG542&lt;&gt;"", IMAGE(AG542, 1), "Chưa có ảnh")</f>
        <v/>
      </c>
    </row>
    <row r="543" ht="95" customHeight="1">
      <c r="A543" t="inlineStr">
        <is>
          <t>2026-10-21</t>
        </is>
      </c>
      <c r="B543" t="inlineStr">
        <is>
          <t>ALGO_13</t>
        </is>
      </c>
      <c r="C543" t="inlineStr">
        <is>
          <t>☄️ BỘ 13: BỨT PHÁ KHOẢNG TRỐNG GIÁ KÈM CẦU LỚN (POWER GAP-UP)</t>
        </is>
      </c>
      <c r="D543" t="inlineStr">
        <is>
          <t>#5</t>
        </is>
      </c>
      <c r="E543" t="inlineStr">
        <is>
          <t>VDS</t>
        </is>
      </c>
      <c r="F543" t="inlineStr">
        <is>
          <t>HOSE</t>
        </is>
      </c>
      <c r="G543" t="inlineStr">
        <is>
          <t>Chứng khoán</t>
        </is>
      </c>
      <c r="H543" t="n">
        <v>10.4</v>
      </c>
      <c r="I543" t="n">
        <v>1736.56</v>
      </c>
      <c r="J543" t="n">
        <v>46.32</v>
      </c>
      <c r="K543" t="n">
        <v>2.51</v>
      </c>
      <c r="L543" t="n">
        <v>11.88</v>
      </c>
      <c r="M543" t="n">
        <v>9.73</v>
      </c>
      <c r="N543" t="n">
        <v>10.35</v>
      </c>
      <c r="O543" t="n">
        <v>1756.56</v>
      </c>
      <c r="P543" t="n">
        <v>2</v>
      </c>
      <c r="Q543" t="n">
        <v>10.5</v>
      </c>
      <c r="R543" t="n">
        <v>10</v>
      </c>
      <c r="S543" t="inlineStr"/>
      <c r="T543" t="inlineStr"/>
      <c r="U543" t="inlineStr"/>
      <c r="V543" t="inlineStr"/>
      <c r="W543" t="inlineStr"/>
      <c r="X543" t="inlineStr">
        <is>
          <t>⏳ Chờ hàng về (T+2)</t>
        </is>
      </c>
      <c r="Y543">
        <f>IF(ISNUMBER(S543), ((S543-H543)/H543)-0.004, "")</f>
        <v/>
      </c>
      <c r="Z543">
        <f>IF(ISNUMBER(T543), ((T543-H543)/H543)-0.004, "")</f>
        <v/>
      </c>
      <c r="AA543">
        <f>IF(ISNUMBER(W543), ((W543-H543)/H543)-0.004, IF(P543&gt;0, ((N543-H543)/H543)-0.004, 0))</f>
        <v/>
      </c>
      <c r="AB543">
        <f>IF(AND(ISNUMBER(I543), I543&gt;0, ISNUMBER(O543), O543&gt;0), AA543-((O543-I543)/I543), AA543)</f>
        <v/>
      </c>
      <c r="AC543">
        <f>IF(ISNUMBER(Q543), (Q543-H543)/H543, 0)</f>
        <v/>
      </c>
      <c r="AD543">
        <f>IF(ISNUMBER(R543), (R543-H543)/H543, 0)</f>
        <v/>
      </c>
      <c r="AE543">
        <f>IF(ISNUMBER(Y543), IF(Y543&gt;0, "THẮNG", "THUA"), "CHỜ T+3")</f>
        <v/>
      </c>
      <c r="AF543">
        <f>IF(AND(P543=0, N543=H543, NOT(ISNUMBER(W543))), "ĐANG CHỜ", IF(AA543&gt;0, "THẮNG", "THUA"))</f>
        <v/>
      </c>
      <c r="AG543" t="inlineStr">
        <is>
          <t>https://quickchart.io/chart/render/zf-6aaabd4f-7cf2-4d98-94b8-ebe5bd6658f9</t>
        </is>
      </c>
      <c r="AH543">
        <f>IF(AG543&lt;&gt;"", IMAGE(AG543, 1), "Chưa có ảnh")</f>
        <v/>
      </c>
    </row>
    <row r="544" ht="95" customHeight="1">
      <c r="A544" t="inlineStr">
        <is>
          <t>2026-10-21</t>
        </is>
      </c>
      <c r="B544" t="inlineStr">
        <is>
          <t>ALGO_14</t>
        </is>
      </c>
      <c r="C544" t="inlineStr">
        <is>
          <t>🟩 BỘ 14: NẾN CƯỜNG LỰC MARUBOZU ÁP ĐẢO (BULLISH MARUBOZU)</t>
        </is>
      </c>
      <c r="D544" t="inlineStr">
        <is>
          <t>#1</t>
        </is>
      </c>
      <c r="E544" t="inlineStr">
        <is>
          <t>HTN</t>
        </is>
      </c>
      <c r="F544" t="inlineStr">
        <is>
          <t>HOSE</t>
        </is>
      </c>
      <c r="G544" t="inlineStr">
        <is>
          <t>Đầu tư công &amp; Xây dựng</t>
        </is>
      </c>
      <c r="H544" t="n">
        <v>7.55</v>
      </c>
      <c r="I544" t="n">
        <v>1736.56</v>
      </c>
      <c r="J544" t="n">
        <v>64.56</v>
      </c>
      <c r="K544" t="n">
        <v>3.33</v>
      </c>
      <c r="L544" t="n">
        <v>8.56</v>
      </c>
      <c r="M544" t="n">
        <v>7.09</v>
      </c>
      <c r="N544" t="n">
        <v>7.76</v>
      </c>
      <c r="O544" t="n">
        <v>1756.56</v>
      </c>
      <c r="P544" t="n">
        <v>2</v>
      </c>
      <c r="Q544" t="n">
        <v>7.76</v>
      </c>
      <c r="R544" t="n">
        <v>7.21</v>
      </c>
      <c r="S544" t="inlineStr"/>
      <c r="T544" t="inlineStr"/>
      <c r="U544" t="inlineStr"/>
      <c r="V544" t="inlineStr"/>
      <c r="W544" t="inlineStr"/>
      <c r="X544" t="inlineStr">
        <is>
          <t>⏳ Chờ hàng về (T+2)</t>
        </is>
      </c>
      <c r="Y544">
        <f>IF(ISNUMBER(S544), ((S544-H544)/H544)-0.004, "")</f>
        <v/>
      </c>
      <c r="Z544">
        <f>IF(ISNUMBER(T544), ((T544-H544)/H544)-0.004, "")</f>
        <v/>
      </c>
      <c r="AA544">
        <f>IF(ISNUMBER(W544), ((W544-H544)/H544)-0.004, IF(P544&gt;0, ((N544-H544)/H544)-0.004, 0))</f>
        <v/>
      </c>
      <c r="AB544">
        <f>IF(AND(ISNUMBER(I544), I544&gt;0, ISNUMBER(O544), O544&gt;0), AA544-((O544-I544)/I544), AA544)</f>
        <v/>
      </c>
      <c r="AC544">
        <f>IF(ISNUMBER(Q544), (Q544-H544)/H544, 0)</f>
        <v/>
      </c>
      <c r="AD544">
        <f>IF(ISNUMBER(R544), (R544-H544)/H544, 0)</f>
        <v/>
      </c>
      <c r="AE544">
        <f>IF(ISNUMBER(Y544), IF(Y544&gt;0, "THẮNG", "THUA"), "CHỜ T+3")</f>
        <v/>
      </c>
      <c r="AF544">
        <f>IF(AND(P544=0, N544=H544, NOT(ISNUMBER(W544))), "ĐANG CHỜ", IF(AA544&gt;0, "THẮNG", "THUA"))</f>
        <v/>
      </c>
      <c r="AG544" t="inlineStr">
        <is>
          <t>https://quickchart.io/chart/render/zf-9db72075-4e3a-4004-91a6-fbe7c614dcba</t>
        </is>
      </c>
      <c r="AH544">
        <f>IF(AG544&lt;&gt;"", IMAGE(AG544, 1), "Chưa có ảnh")</f>
        <v/>
      </c>
    </row>
    <row r="545" ht="95" customHeight="1">
      <c r="A545" t="inlineStr">
        <is>
          <t>2026-10-21</t>
        </is>
      </c>
      <c r="B545" t="inlineStr">
        <is>
          <t>ALGO_14</t>
        </is>
      </c>
      <c r="C545" t="inlineStr">
        <is>
          <t>🟩 BỘ 14: NẾN CƯỜNG LỰC MARUBOZU ÁP ĐẢO (BULLISH MARUBOZU)</t>
        </is>
      </c>
      <c r="D545" t="inlineStr">
        <is>
          <t>#2</t>
        </is>
      </c>
      <c r="E545" t="inlineStr">
        <is>
          <t>SJS</t>
        </is>
      </c>
      <c r="F545" t="inlineStr">
        <is>
          <t>HOSE</t>
        </is>
      </c>
      <c r="G545" t="inlineStr">
        <is>
          <t>BĐS Khu Công Nghiệp</t>
        </is>
      </c>
      <c r="H545" t="n">
        <v>55.5</v>
      </c>
      <c r="I545" t="n">
        <v>1736.56</v>
      </c>
      <c r="J545" t="n">
        <v>62.11</v>
      </c>
      <c r="K545" t="n">
        <v>2.75</v>
      </c>
      <c r="L545" t="n">
        <v>63.11</v>
      </c>
      <c r="M545" t="n">
        <v>52.04</v>
      </c>
      <c r="N545" t="n">
        <v>54.4</v>
      </c>
      <c r="O545" t="n">
        <v>1756.56</v>
      </c>
      <c r="P545" t="n">
        <v>2</v>
      </c>
      <c r="Q545" t="n">
        <v>55.8</v>
      </c>
      <c r="R545" t="n">
        <v>53</v>
      </c>
      <c r="S545" t="inlineStr"/>
      <c r="T545" t="inlineStr"/>
      <c r="U545" t="inlineStr"/>
      <c r="V545" t="inlineStr"/>
      <c r="W545" t="inlineStr"/>
      <c r="X545" t="inlineStr">
        <is>
          <t>⏳ Chờ hàng về (T+2)</t>
        </is>
      </c>
      <c r="Y545">
        <f>IF(ISNUMBER(S545), ((S545-H545)/H545)-0.004, "")</f>
        <v/>
      </c>
      <c r="Z545">
        <f>IF(ISNUMBER(T545), ((T545-H545)/H545)-0.004, "")</f>
        <v/>
      </c>
      <c r="AA545">
        <f>IF(ISNUMBER(W545), ((W545-H545)/H545)-0.004, IF(P545&gt;0, ((N545-H545)/H545)-0.004, 0))</f>
        <v/>
      </c>
      <c r="AB545">
        <f>IF(AND(ISNUMBER(I545), I545&gt;0, ISNUMBER(O545), O545&gt;0), AA545-((O545-I545)/I545), AA545)</f>
        <v/>
      </c>
      <c r="AC545">
        <f>IF(ISNUMBER(Q545), (Q545-H545)/H545, 0)</f>
        <v/>
      </c>
      <c r="AD545">
        <f>IF(ISNUMBER(R545), (R545-H545)/H545, 0)</f>
        <v/>
      </c>
      <c r="AE545">
        <f>IF(ISNUMBER(Y545), IF(Y545&gt;0, "THẮNG", "THUA"), "CHỜ T+3")</f>
        <v/>
      </c>
      <c r="AF545">
        <f>IF(AND(P545=0, N545=H545, NOT(ISNUMBER(W545))), "ĐANG CHỜ", IF(AA545&gt;0, "THẮNG", "THUA"))</f>
        <v/>
      </c>
      <c r="AG545" t="inlineStr">
        <is>
          <t>https://quickchart.io/chart/render/zf-b8bf7c04-2dab-468a-aa11-e46f0c5cbf42</t>
        </is>
      </c>
      <c r="AH545">
        <f>IF(AG545&lt;&gt;"", IMAGE(AG545, 1), "Chưa có ảnh")</f>
        <v/>
      </c>
    </row>
    <row r="546" ht="95" customHeight="1">
      <c r="A546" t="inlineStr">
        <is>
          <t>2026-10-21</t>
        </is>
      </c>
      <c r="B546" t="inlineStr">
        <is>
          <t>ALGO_14</t>
        </is>
      </c>
      <c r="C546" t="inlineStr">
        <is>
          <t>🟩 BỘ 14: NẾN CƯỜNG LỰC MARUBOZU ÁP ĐẢO (BULLISH MARUBOZU)</t>
        </is>
      </c>
      <c r="D546" t="inlineStr">
        <is>
          <t>#3</t>
        </is>
      </c>
      <c r="E546" t="inlineStr">
        <is>
          <t>HDG</t>
        </is>
      </c>
      <c r="F546" t="inlineStr">
        <is>
          <t>HOSE</t>
        </is>
      </c>
      <c r="G546" t="inlineStr">
        <is>
          <t>Bất động sản Dân dụng</t>
        </is>
      </c>
      <c r="H546" t="n">
        <v>15.5</v>
      </c>
      <c r="I546" t="n">
        <v>1736.56</v>
      </c>
      <c r="J546" t="n">
        <v>60.93</v>
      </c>
      <c r="K546" t="n">
        <v>3.14</v>
      </c>
      <c r="L546" t="n">
        <v>17.03</v>
      </c>
      <c r="M546" t="n">
        <v>14.8</v>
      </c>
      <c r="N546" t="n">
        <v>15.6</v>
      </c>
      <c r="O546" t="n">
        <v>1756.56</v>
      </c>
      <c r="P546" t="n">
        <v>2</v>
      </c>
      <c r="Q546" t="n">
        <v>15.7</v>
      </c>
      <c r="R546" t="n">
        <v>14.9</v>
      </c>
      <c r="S546" t="inlineStr"/>
      <c r="T546" t="inlineStr"/>
      <c r="U546" t="inlineStr"/>
      <c r="V546" t="inlineStr"/>
      <c r="W546" t="inlineStr"/>
      <c r="X546" t="inlineStr">
        <is>
          <t>⏳ Chờ hàng về (T+2)</t>
        </is>
      </c>
      <c r="Y546">
        <f>IF(ISNUMBER(S546), ((S546-H546)/H546)-0.004, "")</f>
        <v/>
      </c>
      <c r="Z546">
        <f>IF(ISNUMBER(T546), ((T546-H546)/H546)-0.004, "")</f>
        <v/>
      </c>
      <c r="AA546">
        <f>IF(ISNUMBER(W546), ((W546-H546)/H546)-0.004, IF(P546&gt;0, ((N546-H546)/H546)-0.004, 0))</f>
        <v/>
      </c>
      <c r="AB546">
        <f>IF(AND(ISNUMBER(I546), I546&gt;0, ISNUMBER(O546), O546&gt;0), AA546-((O546-I546)/I546), AA546)</f>
        <v/>
      </c>
      <c r="AC546">
        <f>IF(ISNUMBER(Q546), (Q546-H546)/H546, 0)</f>
        <v/>
      </c>
      <c r="AD546">
        <f>IF(ISNUMBER(R546), (R546-H546)/H546, 0)</f>
        <v/>
      </c>
      <c r="AE546">
        <f>IF(ISNUMBER(Y546), IF(Y546&gt;0, "THẮNG", "THUA"), "CHỜ T+3")</f>
        <v/>
      </c>
      <c r="AF546">
        <f>IF(AND(P546=0, N546=H546, NOT(ISNUMBER(W546))), "ĐANG CHỜ", IF(AA546&gt;0, "THẮNG", "THUA"))</f>
        <v/>
      </c>
      <c r="AG546" t="inlineStr">
        <is>
          <t>https://quickchart.io/chart/render/zf-9946f995-d508-4b0b-aee9-64e8fb8914ad</t>
        </is>
      </c>
      <c r="AH546">
        <f>IF(AG546&lt;&gt;"", IMAGE(AG546, 1), "Chưa có ảnh")</f>
        <v/>
      </c>
    </row>
    <row r="547" ht="95" customHeight="1">
      <c r="A547" t="inlineStr">
        <is>
          <t>2026-10-21</t>
        </is>
      </c>
      <c r="B547" t="inlineStr">
        <is>
          <t>ALGO_14</t>
        </is>
      </c>
      <c r="C547" t="inlineStr">
        <is>
          <t>🟩 BỘ 14: NẾN CƯỜNG LỰC MARUBOZU ÁP ĐẢO (BULLISH MARUBOZU)</t>
        </is>
      </c>
      <c r="D547" t="inlineStr">
        <is>
          <t>#4</t>
        </is>
      </c>
      <c r="E547" t="inlineStr">
        <is>
          <t>DXG</t>
        </is>
      </c>
      <c r="F547" t="inlineStr">
        <is>
          <t>HOSE</t>
        </is>
      </c>
      <c r="G547" t="inlineStr">
        <is>
          <t>Bất động sản Dân dụng</t>
        </is>
      </c>
      <c r="H547" t="n">
        <v>10.7</v>
      </c>
      <c r="I547" t="n">
        <v>1736.56</v>
      </c>
      <c r="J547" t="n">
        <v>58.29</v>
      </c>
      <c r="K547" t="n">
        <v>2.64</v>
      </c>
      <c r="L547" t="n">
        <v>12.12</v>
      </c>
      <c r="M547" t="n">
        <v>10.05</v>
      </c>
      <c r="N547" t="n">
        <v>10.6</v>
      </c>
      <c r="O547" t="n">
        <v>1756.56</v>
      </c>
      <c r="P547" t="n">
        <v>2</v>
      </c>
      <c r="Q547" t="n">
        <v>10.75</v>
      </c>
      <c r="R547" t="n">
        <v>10.3</v>
      </c>
      <c r="S547" t="inlineStr"/>
      <c r="T547" t="inlineStr"/>
      <c r="U547" t="inlineStr"/>
      <c r="V547" t="inlineStr"/>
      <c r="W547" t="inlineStr"/>
      <c r="X547" t="inlineStr">
        <is>
          <t>⏳ Chờ hàng về (T+2)</t>
        </is>
      </c>
      <c r="Y547">
        <f>IF(ISNUMBER(S547), ((S547-H547)/H547)-0.004, "")</f>
        <v/>
      </c>
      <c r="Z547">
        <f>IF(ISNUMBER(T547), ((T547-H547)/H547)-0.004, "")</f>
        <v/>
      </c>
      <c r="AA547">
        <f>IF(ISNUMBER(W547), ((W547-H547)/H547)-0.004, IF(P547&gt;0, ((N547-H547)/H547)-0.004, 0))</f>
        <v/>
      </c>
      <c r="AB547">
        <f>IF(AND(ISNUMBER(I547), I547&gt;0, ISNUMBER(O547), O547&gt;0), AA547-((O547-I547)/I547), AA547)</f>
        <v/>
      </c>
      <c r="AC547">
        <f>IF(ISNUMBER(Q547), (Q547-H547)/H547, 0)</f>
        <v/>
      </c>
      <c r="AD547">
        <f>IF(ISNUMBER(R547), (R547-H547)/H547, 0)</f>
        <v/>
      </c>
      <c r="AE547">
        <f>IF(ISNUMBER(Y547), IF(Y547&gt;0, "THẮNG", "THUA"), "CHỜ T+3")</f>
        <v/>
      </c>
      <c r="AF547">
        <f>IF(AND(P547=0, N547=H547, NOT(ISNUMBER(W547))), "ĐANG CHỜ", IF(AA547&gt;0, "THẮNG", "THUA"))</f>
        <v/>
      </c>
      <c r="AG547" t="inlineStr">
        <is>
          <t>https://quickchart.io/chart/render/zf-f3a86a2a-5f80-4b24-a220-31ece0747c69</t>
        </is>
      </c>
      <c r="AH547">
        <f>IF(AG547&lt;&gt;"", IMAGE(AG547, 1), "Chưa có ảnh")</f>
        <v/>
      </c>
    </row>
    <row r="548" ht="95" customHeight="1">
      <c r="A548" t="inlineStr">
        <is>
          <t>2026-10-21</t>
        </is>
      </c>
      <c r="B548" t="inlineStr">
        <is>
          <t>ALGO_14</t>
        </is>
      </c>
      <c r="C548" t="inlineStr">
        <is>
          <t>🟩 BỘ 14: NẾN CƯỜNG LỰC MARUBOZU ÁP ĐẢO (BULLISH MARUBOZU)</t>
        </is>
      </c>
      <c r="D548" t="inlineStr">
        <is>
          <t>#5</t>
        </is>
      </c>
      <c r="E548" t="inlineStr">
        <is>
          <t>PC1</t>
        </is>
      </c>
      <c r="F548" t="inlineStr">
        <is>
          <t>HOSE</t>
        </is>
      </c>
      <c r="G548" t="inlineStr">
        <is>
          <t>Đầu tư công &amp; Xây dựng</t>
        </is>
      </c>
      <c r="H548" t="n">
        <v>19.25</v>
      </c>
      <c r="I548" t="n">
        <v>1736.56</v>
      </c>
      <c r="J548" t="n">
        <v>57.68</v>
      </c>
      <c r="K548" t="n">
        <v>3</v>
      </c>
      <c r="L548" t="n">
        <v>21.29</v>
      </c>
      <c r="M548" t="n">
        <v>18.32</v>
      </c>
      <c r="N548" t="n">
        <v>19.35</v>
      </c>
      <c r="O548" t="n">
        <v>1756.56</v>
      </c>
      <c r="P548" t="n">
        <v>2</v>
      </c>
      <c r="Q548" t="n">
        <v>19.65</v>
      </c>
      <c r="R548" t="n">
        <v>18.75</v>
      </c>
      <c r="S548" t="inlineStr"/>
      <c r="T548" t="inlineStr"/>
      <c r="U548" t="inlineStr"/>
      <c r="V548" t="inlineStr"/>
      <c r="W548" t="inlineStr"/>
      <c r="X548" t="inlineStr">
        <is>
          <t>⏳ Chờ hàng về (T+2)</t>
        </is>
      </c>
      <c r="Y548">
        <f>IF(ISNUMBER(S548), ((S548-H548)/H548)-0.004, "")</f>
        <v/>
      </c>
      <c r="Z548">
        <f>IF(ISNUMBER(T548), ((T548-H548)/H548)-0.004, "")</f>
        <v/>
      </c>
      <c r="AA548">
        <f>IF(ISNUMBER(W548), ((W548-H548)/H548)-0.004, IF(P548&gt;0, ((N548-H548)/H548)-0.004, 0))</f>
        <v/>
      </c>
      <c r="AB548">
        <f>IF(AND(ISNUMBER(I548), I548&gt;0, ISNUMBER(O548), O548&gt;0), AA548-((O548-I548)/I548), AA548)</f>
        <v/>
      </c>
      <c r="AC548">
        <f>IF(ISNUMBER(Q548), (Q548-H548)/H548, 0)</f>
        <v/>
      </c>
      <c r="AD548">
        <f>IF(ISNUMBER(R548), (R548-H548)/H548, 0)</f>
        <v/>
      </c>
      <c r="AE548">
        <f>IF(ISNUMBER(Y548), IF(Y548&gt;0, "THẮNG", "THUA"), "CHỜ T+3")</f>
        <v/>
      </c>
      <c r="AF548">
        <f>IF(AND(P548=0, N548=H548, NOT(ISNUMBER(W548))), "ĐANG CHỜ", IF(AA548&gt;0, "THẮNG", "THUA"))</f>
        <v/>
      </c>
      <c r="AG548" t="inlineStr">
        <is>
          <t>https://quickchart.io/chart/render/zf-af2c984c-4ec0-4158-b44a-dfac7ecaf58e</t>
        </is>
      </c>
      <c r="AH548">
        <f>IF(AG548&lt;&gt;"", IMAGE(AG548, 1), "Chưa có ảnh")</f>
        <v/>
      </c>
    </row>
    <row r="549" ht="95" customHeight="1">
      <c r="A549" t="inlineStr">
        <is>
          <t>2026-10-21</t>
        </is>
      </c>
      <c r="B549" t="inlineStr">
        <is>
          <t>ALGO_15</t>
        </is>
      </c>
      <c r="C549" t="inlineStr">
        <is>
          <t>🌊 BỘ 15: ÁP LỰC MUA CHỦ ĐỘNG TRONG PHIÊN (MONEY FLOW SURGE)</t>
        </is>
      </c>
      <c r="D549" t="inlineStr">
        <is>
          <t>#1</t>
        </is>
      </c>
      <c r="E549" t="inlineStr">
        <is>
          <t>VAB</t>
        </is>
      </c>
      <c r="F549" t="inlineStr">
        <is>
          <t>HOSE</t>
        </is>
      </c>
      <c r="G549" t="inlineStr">
        <is>
          <t>Ngân hàng</t>
        </is>
      </c>
      <c r="H549" t="n">
        <v>9.06</v>
      </c>
      <c r="I549" t="n">
        <v>1736.56</v>
      </c>
      <c r="J549" t="n">
        <v>94.55</v>
      </c>
      <c r="K549" t="n">
        <v>12.16</v>
      </c>
      <c r="L549" t="n">
        <v>9.710000000000001</v>
      </c>
      <c r="M549" t="n">
        <v>8.77</v>
      </c>
      <c r="N549" t="n">
        <v>9.06</v>
      </c>
      <c r="O549" t="n">
        <v>1756.56</v>
      </c>
      <c r="P549" t="n">
        <v>2</v>
      </c>
      <c r="Q549" t="n">
        <v>9.1</v>
      </c>
      <c r="R549" t="n">
        <v>9</v>
      </c>
      <c r="S549" t="inlineStr"/>
      <c r="T549" t="inlineStr"/>
      <c r="U549" t="inlineStr"/>
      <c r="V549" t="inlineStr"/>
      <c r="W549" t="inlineStr"/>
      <c r="X549" t="inlineStr">
        <is>
          <t>⏳ Chờ hàng về (T+2)</t>
        </is>
      </c>
      <c r="Y549">
        <f>IF(ISNUMBER(S549), ((S549-H549)/H549)-0.004, "")</f>
        <v/>
      </c>
      <c r="Z549">
        <f>IF(ISNUMBER(T549), ((T549-H549)/H549)-0.004, "")</f>
        <v/>
      </c>
      <c r="AA549">
        <f>IF(ISNUMBER(W549), ((W549-H549)/H549)-0.004, IF(P549&gt;0, ((N549-H549)/H549)-0.004, 0))</f>
        <v/>
      </c>
      <c r="AB549">
        <f>IF(AND(ISNUMBER(I549), I549&gt;0, ISNUMBER(O549), O549&gt;0), AA549-((O549-I549)/I549), AA549)</f>
        <v/>
      </c>
      <c r="AC549">
        <f>IF(ISNUMBER(Q549), (Q549-H549)/H549, 0)</f>
        <v/>
      </c>
      <c r="AD549">
        <f>IF(ISNUMBER(R549), (R549-H549)/H549, 0)</f>
        <v/>
      </c>
      <c r="AE549">
        <f>IF(ISNUMBER(Y549), IF(Y549&gt;0, "THẮNG", "THUA"), "CHỜ T+3")</f>
        <v/>
      </c>
      <c r="AF549">
        <f>IF(AND(P549=0, N549=H549, NOT(ISNUMBER(W549))), "ĐANG CHỜ", IF(AA549&gt;0, "THẮNG", "THUA"))</f>
        <v/>
      </c>
      <c r="AG549" t="inlineStr">
        <is>
          <t>https://quickchart.io/chart/render/zf-13cfdba8-45be-42d6-9fab-192543e9ca70</t>
        </is>
      </c>
      <c r="AH549">
        <f>IF(AG549&lt;&gt;"", IMAGE(AG549, 1), "Chưa có ảnh")</f>
        <v/>
      </c>
    </row>
    <row r="550" ht="95" customHeight="1">
      <c r="A550" t="inlineStr">
        <is>
          <t>2026-10-21</t>
        </is>
      </c>
      <c r="B550" t="inlineStr">
        <is>
          <t>ALGO_15</t>
        </is>
      </c>
      <c r="C550" t="inlineStr">
        <is>
          <t>🌊 BỘ 15: ÁP LỰC MUA CHỦ ĐỘNG TRONG PHIÊN (MONEY FLOW SURGE)</t>
        </is>
      </c>
      <c r="D550" t="inlineStr">
        <is>
          <t>#2</t>
        </is>
      </c>
      <c r="E550" t="inlineStr">
        <is>
          <t>DXG</t>
        </is>
      </c>
      <c r="F550" t="inlineStr">
        <is>
          <t>HOSE</t>
        </is>
      </c>
      <c r="G550" t="inlineStr">
        <is>
          <t>Bất động sản Dân dụng</t>
        </is>
      </c>
      <c r="H550" t="n">
        <v>10.7</v>
      </c>
      <c r="I550" t="n">
        <v>1736.56</v>
      </c>
      <c r="J550" t="n">
        <v>70.56999999999999</v>
      </c>
      <c r="K550" t="n">
        <v>2.64</v>
      </c>
      <c r="L550" t="n">
        <v>12.12</v>
      </c>
      <c r="M550" t="n">
        <v>10.05</v>
      </c>
      <c r="N550" t="n">
        <v>10.6</v>
      </c>
      <c r="O550" t="n">
        <v>1756.56</v>
      </c>
      <c r="P550" t="n">
        <v>2</v>
      </c>
      <c r="Q550" t="n">
        <v>10.75</v>
      </c>
      <c r="R550" t="n">
        <v>10.3</v>
      </c>
      <c r="S550" t="inlineStr"/>
      <c r="T550" t="inlineStr"/>
      <c r="U550" t="inlineStr"/>
      <c r="V550" t="inlineStr"/>
      <c r="W550" t="inlineStr"/>
      <c r="X550" t="inlineStr">
        <is>
          <t>⏳ Chờ hàng về (T+2)</t>
        </is>
      </c>
      <c r="Y550">
        <f>IF(ISNUMBER(S550), ((S550-H550)/H550)-0.004, "")</f>
        <v/>
      </c>
      <c r="Z550">
        <f>IF(ISNUMBER(T550), ((T550-H550)/H550)-0.004, "")</f>
        <v/>
      </c>
      <c r="AA550">
        <f>IF(ISNUMBER(W550), ((W550-H550)/H550)-0.004, IF(P550&gt;0, ((N550-H550)/H550)-0.004, 0))</f>
        <v/>
      </c>
      <c r="AB550">
        <f>IF(AND(ISNUMBER(I550), I550&gt;0, ISNUMBER(O550), O550&gt;0), AA550-((O550-I550)/I550), AA550)</f>
        <v/>
      </c>
      <c r="AC550">
        <f>IF(ISNUMBER(Q550), (Q550-H550)/H550, 0)</f>
        <v/>
      </c>
      <c r="AD550">
        <f>IF(ISNUMBER(R550), (R550-H550)/H550, 0)</f>
        <v/>
      </c>
      <c r="AE550">
        <f>IF(ISNUMBER(Y550), IF(Y550&gt;0, "THẮNG", "THUA"), "CHỜ T+3")</f>
        <v/>
      </c>
      <c r="AF550">
        <f>IF(AND(P550=0, N550=H550, NOT(ISNUMBER(W550))), "ĐANG CHỜ", IF(AA550&gt;0, "THẮNG", "THUA"))</f>
        <v/>
      </c>
      <c r="AG550" t="inlineStr">
        <is>
          <t>https://quickchart.io/chart/render/zf-f3a86a2a-5f80-4b24-a220-31ece0747c69</t>
        </is>
      </c>
      <c r="AH550">
        <f>IF(AG550&lt;&gt;"", IMAGE(AG550, 1), "Chưa có ảnh")</f>
        <v/>
      </c>
    </row>
    <row r="551" ht="95" customHeight="1">
      <c r="A551" t="inlineStr">
        <is>
          <t>2026-10-21</t>
        </is>
      </c>
      <c r="B551" t="inlineStr">
        <is>
          <t>ALGO_15</t>
        </is>
      </c>
      <c r="C551" t="inlineStr">
        <is>
          <t>🌊 BỘ 15: ÁP LỰC MUA CHỦ ĐỘNG TRONG PHIÊN (MONEY FLOW SURGE)</t>
        </is>
      </c>
      <c r="D551" t="inlineStr">
        <is>
          <t>#3</t>
        </is>
      </c>
      <c r="E551" t="inlineStr">
        <is>
          <t>GEX</t>
        </is>
      </c>
      <c r="F551" t="inlineStr">
        <is>
          <t>HOSE</t>
        </is>
      </c>
      <c r="G551" t="inlineStr">
        <is>
          <t>Dầu khí &amp; Năng lượng</t>
        </is>
      </c>
      <c r="H551" t="n">
        <v>23.9</v>
      </c>
      <c r="I551" t="n">
        <v>1736.56</v>
      </c>
      <c r="J551" t="n">
        <v>70.17</v>
      </c>
      <c r="K551" t="n">
        <v>2.55</v>
      </c>
      <c r="L551" t="n">
        <v>27.24</v>
      </c>
      <c r="M551" t="n">
        <v>22.38</v>
      </c>
      <c r="N551" t="n">
        <v>23.5</v>
      </c>
      <c r="O551" t="n">
        <v>1756.56</v>
      </c>
      <c r="P551" t="n">
        <v>2</v>
      </c>
      <c r="Q551" t="n">
        <v>24.2</v>
      </c>
      <c r="R551" t="n">
        <v>23</v>
      </c>
      <c r="S551" t="inlineStr"/>
      <c r="T551" t="inlineStr"/>
      <c r="U551" t="inlineStr"/>
      <c r="V551" t="inlineStr"/>
      <c r="W551" t="inlineStr"/>
      <c r="X551" t="inlineStr">
        <is>
          <t>⏳ Chờ hàng về (T+2)</t>
        </is>
      </c>
      <c r="Y551">
        <f>IF(ISNUMBER(S551), ((S551-H551)/H551)-0.004, "")</f>
        <v/>
      </c>
      <c r="Z551">
        <f>IF(ISNUMBER(T551), ((T551-H551)/H551)-0.004, "")</f>
        <v/>
      </c>
      <c r="AA551">
        <f>IF(ISNUMBER(W551), ((W551-H551)/H551)-0.004, IF(P551&gt;0, ((N551-H551)/H551)-0.004, 0))</f>
        <v/>
      </c>
      <c r="AB551">
        <f>IF(AND(ISNUMBER(I551), I551&gt;0, ISNUMBER(O551), O551&gt;0), AA551-((O551-I551)/I551), AA551)</f>
        <v/>
      </c>
      <c r="AC551">
        <f>IF(ISNUMBER(Q551), (Q551-H551)/H551, 0)</f>
        <v/>
      </c>
      <c r="AD551">
        <f>IF(ISNUMBER(R551), (R551-H551)/H551, 0)</f>
        <v/>
      </c>
      <c r="AE551">
        <f>IF(ISNUMBER(Y551), IF(Y551&gt;0, "THẮNG", "THUA"), "CHỜ T+3")</f>
        <v/>
      </c>
      <c r="AF551">
        <f>IF(AND(P551=0, N551=H551, NOT(ISNUMBER(W551))), "ĐANG CHỜ", IF(AA551&gt;0, "THẮNG", "THUA"))</f>
        <v/>
      </c>
      <c r="AG551" t="inlineStr">
        <is>
          <t>https://quickchart.io/chart/render/zf-d094bd81-0fb8-46c6-9934-6c350bbdc22e</t>
        </is>
      </c>
      <c r="AH551">
        <f>IF(AG551&lt;&gt;"", IMAGE(AG551, 1), "Chưa có ảnh")</f>
        <v/>
      </c>
    </row>
    <row r="552" ht="95" customHeight="1">
      <c r="A552" t="inlineStr">
        <is>
          <t>2026-10-21</t>
        </is>
      </c>
      <c r="B552" t="inlineStr">
        <is>
          <t>ALGO_15</t>
        </is>
      </c>
      <c r="C552" t="inlineStr">
        <is>
          <t>🌊 BỘ 15: ÁP LỰC MUA CHỦ ĐỘNG TRONG PHIÊN (MONEY FLOW SURGE)</t>
        </is>
      </c>
      <c r="D552" t="inlineStr">
        <is>
          <t>#4</t>
        </is>
      </c>
      <c r="E552" t="inlineStr">
        <is>
          <t>SHS</t>
        </is>
      </c>
      <c r="F552" t="inlineStr">
        <is>
          <t>HNX</t>
        </is>
      </c>
      <c r="G552" t="inlineStr">
        <is>
          <t>Chứng khoán</t>
        </is>
      </c>
      <c r="H552" t="n">
        <v>13</v>
      </c>
      <c r="I552" t="n">
        <v>1736.56</v>
      </c>
      <c r="J552" t="n">
        <v>69.34</v>
      </c>
      <c r="K552" t="n">
        <v>2.14</v>
      </c>
      <c r="L552" t="n">
        <v>14.86</v>
      </c>
      <c r="M552" t="n">
        <v>12.16</v>
      </c>
      <c r="N552" t="n">
        <v>12.7</v>
      </c>
      <c r="O552" t="n">
        <v>1756.56</v>
      </c>
      <c r="P552" t="n">
        <v>2</v>
      </c>
      <c r="Q552" t="n">
        <v>13.1</v>
      </c>
      <c r="R552" t="n">
        <v>12.6</v>
      </c>
      <c r="S552" t="inlineStr"/>
      <c r="T552" t="inlineStr"/>
      <c r="U552" t="inlineStr"/>
      <c r="V552" t="inlineStr"/>
      <c r="W552" t="inlineStr"/>
      <c r="X552" t="inlineStr">
        <is>
          <t>⏳ Chờ hàng về (T+2)</t>
        </is>
      </c>
      <c r="Y552">
        <f>IF(ISNUMBER(S552), ((S552-H552)/H552)-0.004, "")</f>
        <v/>
      </c>
      <c r="Z552">
        <f>IF(ISNUMBER(T552), ((T552-H552)/H552)-0.004, "")</f>
        <v/>
      </c>
      <c r="AA552">
        <f>IF(ISNUMBER(W552), ((W552-H552)/H552)-0.004, IF(P552&gt;0, ((N552-H552)/H552)-0.004, 0))</f>
        <v/>
      </c>
      <c r="AB552">
        <f>IF(AND(ISNUMBER(I552), I552&gt;0, ISNUMBER(O552), O552&gt;0), AA552-((O552-I552)/I552), AA552)</f>
        <v/>
      </c>
      <c r="AC552">
        <f>IF(ISNUMBER(Q552), (Q552-H552)/H552, 0)</f>
        <v/>
      </c>
      <c r="AD552">
        <f>IF(ISNUMBER(R552), (R552-H552)/H552, 0)</f>
        <v/>
      </c>
      <c r="AE552">
        <f>IF(ISNUMBER(Y552), IF(Y552&gt;0, "THẮNG", "THUA"), "CHỜ T+3")</f>
        <v/>
      </c>
      <c r="AF552">
        <f>IF(AND(P552=0, N552=H552, NOT(ISNUMBER(W552))), "ĐANG CHỜ", IF(AA552&gt;0, "THẮNG", "THUA"))</f>
        <v/>
      </c>
      <c r="AG552" t="inlineStr">
        <is>
          <t>https://quickchart.io/chart/render/zf-ddb0a5dc-8db7-4725-8cac-279717103845</t>
        </is>
      </c>
      <c r="AH552">
        <f>IF(AG552&lt;&gt;"", IMAGE(AG552, 1), "Chưa có ảnh")</f>
        <v/>
      </c>
    </row>
    <row r="553" ht="95" customHeight="1">
      <c r="A553" t="inlineStr">
        <is>
          <t>2026-10-21</t>
        </is>
      </c>
      <c r="B553" t="inlineStr">
        <is>
          <t>ALGO_15</t>
        </is>
      </c>
      <c r="C553" t="inlineStr">
        <is>
          <t>🌊 BỘ 15: ÁP LỰC MUA CHỦ ĐỘNG TRONG PHIÊN (MONEY FLOW SURGE)</t>
        </is>
      </c>
      <c r="D553" t="inlineStr">
        <is>
          <t>#5</t>
        </is>
      </c>
      <c r="E553" t="inlineStr">
        <is>
          <t>SJS</t>
        </is>
      </c>
      <c r="F553" t="inlineStr">
        <is>
          <t>HOSE</t>
        </is>
      </c>
      <c r="G553" t="inlineStr">
        <is>
          <t>BĐS Khu Công Nghiệp</t>
        </is>
      </c>
      <c r="H553" t="n">
        <v>55.5</v>
      </c>
      <c r="I553" t="n">
        <v>1736.56</v>
      </c>
      <c r="J553" t="n">
        <v>68.94</v>
      </c>
      <c r="K553" t="n">
        <v>2.75</v>
      </c>
      <c r="L553" t="n">
        <v>63.11</v>
      </c>
      <c r="M553" t="n">
        <v>52.04</v>
      </c>
      <c r="N553" t="n">
        <v>54.4</v>
      </c>
      <c r="O553" t="n">
        <v>1756.56</v>
      </c>
      <c r="P553" t="n">
        <v>2</v>
      </c>
      <c r="Q553" t="n">
        <v>55.8</v>
      </c>
      <c r="R553" t="n">
        <v>53</v>
      </c>
      <c r="S553" t="inlineStr"/>
      <c r="T553" t="inlineStr"/>
      <c r="U553" t="inlineStr"/>
      <c r="V553" t="inlineStr"/>
      <c r="W553" t="inlineStr"/>
      <c r="X553" t="inlineStr">
        <is>
          <t>⏳ Chờ hàng về (T+2)</t>
        </is>
      </c>
      <c r="Y553">
        <f>IF(ISNUMBER(S553), ((S553-H553)/H553)-0.004, "")</f>
        <v/>
      </c>
      <c r="Z553">
        <f>IF(ISNUMBER(T553), ((T553-H553)/H553)-0.004, "")</f>
        <v/>
      </c>
      <c r="AA553">
        <f>IF(ISNUMBER(W553), ((W553-H553)/H553)-0.004, IF(P553&gt;0, ((N553-H553)/H553)-0.004, 0))</f>
        <v/>
      </c>
      <c r="AB553">
        <f>IF(AND(ISNUMBER(I553), I553&gt;0, ISNUMBER(O553), O553&gt;0), AA553-((O553-I553)/I553), AA553)</f>
        <v/>
      </c>
      <c r="AC553">
        <f>IF(ISNUMBER(Q553), (Q553-H553)/H553, 0)</f>
        <v/>
      </c>
      <c r="AD553">
        <f>IF(ISNUMBER(R553), (R553-H553)/H553, 0)</f>
        <v/>
      </c>
      <c r="AE553">
        <f>IF(ISNUMBER(Y553), IF(Y553&gt;0, "THẮNG", "THUA"), "CHỜ T+3")</f>
        <v/>
      </c>
      <c r="AF553">
        <f>IF(AND(P553=0, N553=H553, NOT(ISNUMBER(W553))), "ĐANG CHỜ", IF(AA553&gt;0, "THẮNG", "THUA"))</f>
        <v/>
      </c>
      <c r="AG553" t="inlineStr">
        <is>
          <t>https://quickchart.io/chart/render/zf-b8bf7c04-2dab-468a-aa11-e46f0c5cbf42</t>
        </is>
      </c>
      <c r="AH553">
        <f>IF(AG553&lt;&gt;"", IMAGE(AG553, 1), "Chưa có ảnh")</f>
        <v/>
      </c>
    </row>
    <row r="554" ht="95" customHeight="1">
      <c r="A554" t="inlineStr">
        <is>
          <t>2026-10-21</t>
        </is>
      </c>
      <c r="B554" t="inlineStr">
        <is>
          <t>ALGO_16</t>
        </is>
      </c>
      <c r="C554" t="inlineStr">
        <is>
          <t>✨ BỘ 16: GIAO CẮT VÀNG TRUNG HẠN (GOLDEN CROSS SMA20 x SMA50)</t>
        </is>
      </c>
      <c r="D554" t="inlineStr">
        <is>
          <t>#1</t>
        </is>
      </c>
      <c r="E554" t="inlineStr">
        <is>
          <t>SJS</t>
        </is>
      </c>
      <c r="F554" t="inlineStr">
        <is>
          <t>HOSE</t>
        </is>
      </c>
      <c r="G554" t="inlineStr">
        <is>
          <t>BĐS Khu Công Nghiệp</t>
        </is>
      </c>
      <c r="H554" t="n">
        <v>55.5</v>
      </c>
      <c r="I554" t="n">
        <v>1736.56</v>
      </c>
      <c r="J554" t="n">
        <v>69.39</v>
      </c>
      <c r="K554" t="n">
        <v>2.75</v>
      </c>
      <c r="L554" t="n">
        <v>63.11</v>
      </c>
      <c r="M554" t="n">
        <v>52.04</v>
      </c>
      <c r="N554" t="n">
        <v>54.4</v>
      </c>
      <c r="O554" t="n">
        <v>1756.56</v>
      </c>
      <c r="P554" t="n">
        <v>2</v>
      </c>
      <c r="Q554" t="n">
        <v>55.8</v>
      </c>
      <c r="R554" t="n">
        <v>53</v>
      </c>
      <c r="S554" t="inlineStr"/>
      <c r="T554" t="inlineStr"/>
      <c r="U554" t="inlineStr"/>
      <c r="V554" t="inlineStr"/>
      <c r="W554" t="inlineStr"/>
      <c r="X554" t="inlineStr">
        <is>
          <t>⏳ Chờ hàng về (T+2)</t>
        </is>
      </c>
      <c r="Y554">
        <f>IF(ISNUMBER(S554), ((S554-H554)/H554)-0.004, "")</f>
        <v/>
      </c>
      <c r="Z554">
        <f>IF(ISNUMBER(T554), ((T554-H554)/H554)-0.004, "")</f>
        <v/>
      </c>
      <c r="AA554">
        <f>IF(ISNUMBER(W554), ((W554-H554)/H554)-0.004, IF(P554&gt;0, ((N554-H554)/H554)-0.004, 0))</f>
        <v/>
      </c>
      <c r="AB554">
        <f>IF(AND(ISNUMBER(I554), I554&gt;0, ISNUMBER(O554), O554&gt;0), AA554-((O554-I554)/I554), AA554)</f>
        <v/>
      </c>
      <c r="AC554">
        <f>IF(ISNUMBER(Q554), (Q554-H554)/H554, 0)</f>
        <v/>
      </c>
      <c r="AD554">
        <f>IF(ISNUMBER(R554), (R554-H554)/H554, 0)</f>
        <v/>
      </c>
      <c r="AE554">
        <f>IF(ISNUMBER(Y554), IF(Y554&gt;0, "THẮNG", "THUA"), "CHỜ T+3")</f>
        <v/>
      </c>
      <c r="AF554">
        <f>IF(AND(P554=0, N554=H554, NOT(ISNUMBER(W554))), "ĐANG CHỜ", IF(AA554&gt;0, "THẮNG", "THUA"))</f>
        <v/>
      </c>
      <c r="AG554" t="inlineStr">
        <is>
          <t>https://quickchart.io/chart/render/zf-b8bf7c04-2dab-468a-aa11-e46f0c5cbf42</t>
        </is>
      </c>
      <c r="AH554">
        <f>IF(AG554&lt;&gt;"", IMAGE(AG554, 1), "Chưa có ảnh")</f>
        <v/>
      </c>
    </row>
    <row r="555" ht="95" customHeight="1">
      <c r="A555" t="inlineStr">
        <is>
          <t>2026-10-21</t>
        </is>
      </c>
      <c r="B555" t="inlineStr">
        <is>
          <t>ALGO_16</t>
        </is>
      </c>
      <c r="C555" t="inlineStr">
        <is>
          <t>✨ BỘ 16: GIAO CẮT VÀNG TRUNG HẠN (GOLDEN CROSS SMA20 x SMA50)</t>
        </is>
      </c>
      <c r="D555" t="inlineStr">
        <is>
          <t>#4</t>
        </is>
      </c>
      <c r="E555" t="inlineStr">
        <is>
          <t>VIB</t>
        </is>
      </c>
      <c r="F555" t="inlineStr">
        <is>
          <t>HOSE</t>
        </is>
      </c>
      <c r="G555" t="inlineStr">
        <is>
          <t>Ngân hàng</t>
        </is>
      </c>
      <c r="H555" t="n">
        <v>14</v>
      </c>
      <c r="I555" t="n">
        <v>1736.56</v>
      </c>
      <c r="J555" t="n">
        <v>37.1</v>
      </c>
      <c r="K555" t="n">
        <v>2.33</v>
      </c>
      <c r="L555" t="n">
        <v>15.05</v>
      </c>
      <c r="M555" t="n">
        <v>13.52</v>
      </c>
      <c r="N555" t="n">
        <v>14.05</v>
      </c>
      <c r="O555" t="n">
        <v>1756.56</v>
      </c>
      <c r="P555" t="n">
        <v>2</v>
      </c>
      <c r="Q555" t="n">
        <v>14.15</v>
      </c>
      <c r="R555" t="n">
        <v>13.7</v>
      </c>
      <c r="S555" t="inlineStr"/>
      <c r="T555" t="inlineStr"/>
      <c r="U555" t="inlineStr"/>
      <c r="V555" t="inlineStr"/>
      <c r="W555" t="inlineStr"/>
      <c r="X555" t="inlineStr">
        <is>
          <t>⏳ Chờ hàng về (T+2)</t>
        </is>
      </c>
      <c r="Y555">
        <f>IF(ISNUMBER(S555), ((S555-H555)/H555)-0.004, "")</f>
        <v/>
      </c>
      <c r="Z555">
        <f>IF(ISNUMBER(T555), ((T555-H555)/H555)-0.004, "")</f>
        <v/>
      </c>
      <c r="AA555">
        <f>IF(ISNUMBER(W555), ((W555-H555)/H555)-0.004, IF(P555&gt;0, ((N555-H555)/H555)-0.004, 0))</f>
        <v/>
      </c>
      <c r="AB555">
        <f>IF(AND(ISNUMBER(I555), I555&gt;0, ISNUMBER(O555), O555&gt;0), AA555-((O555-I555)/I555), AA555)</f>
        <v/>
      </c>
      <c r="AC555">
        <f>IF(ISNUMBER(Q555), (Q555-H555)/H555, 0)</f>
        <v/>
      </c>
      <c r="AD555">
        <f>IF(ISNUMBER(R555), (R555-H555)/H555, 0)</f>
        <v/>
      </c>
      <c r="AE555">
        <f>IF(ISNUMBER(Y555), IF(Y555&gt;0, "THẮNG", "THUA"), "CHỜ T+3")</f>
        <v/>
      </c>
      <c r="AF555">
        <f>IF(AND(P555=0, N555=H555, NOT(ISNUMBER(W555))), "ĐANG CHỜ", IF(AA555&gt;0, "THẮNG", "THUA"))</f>
        <v/>
      </c>
      <c r="AG555" t="inlineStr">
        <is>
          <t>https://quickchart.io/chart/render/zf-893502e5-ba07-48dc-8dbc-9fd3eee26781</t>
        </is>
      </c>
      <c r="AH555">
        <f>IF(AG555&lt;&gt;"", IMAGE(AG555, 1), "Chưa có ảnh")</f>
        <v/>
      </c>
    </row>
    <row r="556" ht="95" customHeight="1">
      <c r="A556" t="inlineStr">
        <is>
          <t>2026-10-21</t>
        </is>
      </c>
      <c r="B556" t="inlineStr">
        <is>
          <t>ALGO_16</t>
        </is>
      </c>
      <c r="C556" t="inlineStr">
        <is>
          <t>✨ BỘ 16: GIAO CẮT VÀNG TRUNG HẠN (GOLDEN CROSS SMA20 x SMA50)</t>
        </is>
      </c>
      <c r="D556" t="inlineStr">
        <is>
          <t>#5</t>
        </is>
      </c>
      <c r="E556" t="inlineStr">
        <is>
          <t>FRT</t>
        </is>
      </c>
      <c r="F556" t="inlineStr">
        <is>
          <t>HOSE</t>
        </is>
      </c>
      <c r="G556" t="inlineStr">
        <is>
          <t>Bán lẻ &amp; Phân phối</t>
        </is>
      </c>
      <c r="H556" t="n">
        <v>151.8</v>
      </c>
      <c r="I556" t="n">
        <v>1736.56</v>
      </c>
      <c r="J556" t="n">
        <v>34.94</v>
      </c>
      <c r="K556" t="n">
        <v>1.04</v>
      </c>
      <c r="L556" t="n">
        <v>172.28</v>
      </c>
      <c r="M556" t="n">
        <v>142.49</v>
      </c>
      <c r="N556" t="n">
        <v>152.5</v>
      </c>
      <c r="O556" t="n">
        <v>1756.56</v>
      </c>
      <c r="P556" t="n">
        <v>2</v>
      </c>
      <c r="Q556" t="n">
        <v>154.8</v>
      </c>
      <c r="R556" t="n">
        <v>147.9</v>
      </c>
      <c r="S556" t="inlineStr"/>
      <c r="T556" t="inlineStr"/>
      <c r="U556" t="inlineStr"/>
      <c r="V556" t="inlineStr"/>
      <c r="W556" t="inlineStr"/>
      <c r="X556" t="inlineStr">
        <is>
          <t>⏳ Chờ hàng về (T+2)</t>
        </is>
      </c>
      <c r="Y556">
        <f>IF(ISNUMBER(S556), ((S556-H556)/H556)-0.004, "")</f>
        <v/>
      </c>
      <c r="Z556">
        <f>IF(ISNUMBER(T556), ((T556-H556)/H556)-0.004, "")</f>
        <v/>
      </c>
      <c r="AA556">
        <f>IF(ISNUMBER(W556), ((W556-H556)/H556)-0.004, IF(P556&gt;0, ((N556-H556)/H556)-0.004, 0))</f>
        <v/>
      </c>
      <c r="AB556">
        <f>IF(AND(ISNUMBER(I556), I556&gt;0, ISNUMBER(O556), O556&gt;0), AA556-((O556-I556)/I556), AA556)</f>
        <v/>
      </c>
      <c r="AC556">
        <f>IF(ISNUMBER(Q556), (Q556-H556)/H556, 0)</f>
        <v/>
      </c>
      <c r="AD556">
        <f>IF(ISNUMBER(R556), (R556-H556)/H556, 0)</f>
        <v/>
      </c>
      <c r="AE556">
        <f>IF(ISNUMBER(Y556), IF(Y556&gt;0, "THẮNG", "THUA"), "CHỜ T+3")</f>
        <v/>
      </c>
      <c r="AF556">
        <f>IF(AND(P556=0, N556=H556, NOT(ISNUMBER(W556))), "ĐANG CHỜ", IF(AA556&gt;0, "THẮNG", "THUA"))</f>
        <v/>
      </c>
      <c r="AG556" t="inlineStr">
        <is>
          <t>https://quickchart.io/chart/render/zf-591d6091-3bf6-47b5-a644-2cd87509297e</t>
        </is>
      </c>
      <c r="AH556">
        <f>IF(AG556&lt;&gt;"", IMAGE(AG556, 1), "Chưa có ảnh")</f>
        <v/>
      </c>
    </row>
    <row r="557" ht="95" customHeight="1">
      <c r="A557" t="inlineStr">
        <is>
          <t>2026-10-21</t>
        </is>
      </c>
      <c r="B557" t="inlineStr">
        <is>
          <t>ALGO_17</t>
        </is>
      </c>
      <c r="C557" t="inlineStr">
        <is>
          <t>🌈 BỘ 17: DẢI RUY-BĂNG EMA ĐỒNG THUẬN TĂNG (EMA RIBBON TREND)</t>
        </is>
      </c>
      <c r="D557" t="inlineStr">
        <is>
          <t>#2</t>
        </is>
      </c>
      <c r="E557" t="inlineStr">
        <is>
          <t>KSV</t>
        </is>
      </c>
      <c r="F557" t="inlineStr">
        <is>
          <t>HNX</t>
        </is>
      </c>
      <c r="G557" t="inlineStr">
        <is>
          <t>Khai khoáng &amp; VLXD</t>
        </is>
      </c>
      <c r="H557" t="n">
        <v>119.9</v>
      </c>
      <c r="I557" t="n">
        <v>1736.56</v>
      </c>
      <c r="J557" t="n">
        <v>85.66</v>
      </c>
      <c r="K557" t="n">
        <v>0.44</v>
      </c>
      <c r="L557" t="n">
        <v>137.05</v>
      </c>
      <c r="M557" t="n">
        <v>112.11</v>
      </c>
      <c r="N557" t="n">
        <v>114.5</v>
      </c>
      <c r="O557" t="n">
        <v>1756.56</v>
      </c>
      <c r="P557" t="n">
        <v>2</v>
      </c>
      <c r="Q557" t="n">
        <v>124.9</v>
      </c>
      <c r="R557" t="n">
        <v>113.01</v>
      </c>
      <c r="S557" t="inlineStr"/>
      <c r="T557" t="inlineStr"/>
      <c r="U557" t="inlineStr"/>
      <c r="V557" t="inlineStr"/>
      <c r="W557" t="inlineStr"/>
      <c r="X557" t="inlineStr">
        <is>
          <t>⏳ Chờ hàng về (T+2)</t>
        </is>
      </c>
      <c r="Y557">
        <f>IF(ISNUMBER(S557), ((S557-H557)/H557)-0.004, "")</f>
        <v/>
      </c>
      <c r="Z557">
        <f>IF(ISNUMBER(T557), ((T557-H557)/H557)-0.004, "")</f>
        <v/>
      </c>
      <c r="AA557">
        <f>IF(ISNUMBER(W557), ((W557-H557)/H557)-0.004, IF(P557&gt;0, ((N557-H557)/H557)-0.004, 0))</f>
        <v/>
      </c>
      <c r="AB557">
        <f>IF(AND(ISNUMBER(I557), I557&gt;0, ISNUMBER(O557), O557&gt;0), AA557-((O557-I557)/I557), AA557)</f>
        <v/>
      </c>
      <c r="AC557">
        <f>IF(ISNUMBER(Q557), (Q557-H557)/H557, 0)</f>
        <v/>
      </c>
      <c r="AD557">
        <f>IF(ISNUMBER(R557), (R557-H557)/H557, 0)</f>
        <v/>
      </c>
      <c r="AE557">
        <f>IF(ISNUMBER(Y557), IF(Y557&gt;0, "THẮNG", "THUA"), "CHỜ T+3")</f>
        <v/>
      </c>
      <c r="AF557">
        <f>IF(AND(P557=0, N557=H557, NOT(ISNUMBER(W557))), "ĐANG CHỜ", IF(AA557&gt;0, "THẮNG", "THUA"))</f>
        <v/>
      </c>
      <c r="AG557" t="inlineStr">
        <is>
          <t>https://quickchart.io/chart/render/zf-9559eec0-3290-4681-9011-4b6e1dbf25ab</t>
        </is>
      </c>
      <c r="AH557">
        <f>IF(AG557&lt;&gt;"", IMAGE(AG557, 1), "Chưa có ảnh")</f>
        <v/>
      </c>
    </row>
    <row r="558" ht="95" customHeight="1">
      <c r="A558" t="inlineStr">
        <is>
          <t>2026-10-21</t>
        </is>
      </c>
      <c r="B558" t="inlineStr">
        <is>
          <t>ALGO_17</t>
        </is>
      </c>
      <c r="C558" t="inlineStr">
        <is>
          <t>🌈 BỘ 17: DẢI RUY-BĂNG EMA ĐỒNG THUẬN TĂNG (EMA RIBBON TREND)</t>
        </is>
      </c>
      <c r="D558" t="inlineStr">
        <is>
          <t>#5</t>
        </is>
      </c>
      <c r="E558" t="inlineStr">
        <is>
          <t>SJS</t>
        </is>
      </c>
      <c r="F558" t="inlineStr">
        <is>
          <t>HOSE</t>
        </is>
      </c>
      <c r="G558" t="inlineStr">
        <is>
          <t>BĐS Khu Công Nghiệp</t>
        </is>
      </c>
      <c r="H558" t="n">
        <v>55.5</v>
      </c>
      <c r="I558" t="n">
        <v>1736.56</v>
      </c>
      <c r="J558" t="n">
        <v>59.99</v>
      </c>
      <c r="K558" t="n">
        <v>2.75</v>
      </c>
      <c r="L558" t="n">
        <v>63.11</v>
      </c>
      <c r="M558" t="n">
        <v>52.04</v>
      </c>
      <c r="N558" t="n">
        <v>54.4</v>
      </c>
      <c r="O558" t="n">
        <v>1756.56</v>
      </c>
      <c r="P558" t="n">
        <v>2</v>
      </c>
      <c r="Q558" t="n">
        <v>55.8</v>
      </c>
      <c r="R558" t="n">
        <v>53</v>
      </c>
      <c r="S558" t="inlineStr"/>
      <c r="T558" t="inlineStr"/>
      <c r="U558" t="inlineStr"/>
      <c r="V558" t="inlineStr"/>
      <c r="W558" t="inlineStr"/>
      <c r="X558" t="inlineStr">
        <is>
          <t>⏳ Chờ hàng về (T+2)</t>
        </is>
      </c>
      <c r="Y558">
        <f>IF(ISNUMBER(S558), ((S558-H558)/H558)-0.004, "")</f>
        <v/>
      </c>
      <c r="Z558">
        <f>IF(ISNUMBER(T558), ((T558-H558)/H558)-0.004, "")</f>
        <v/>
      </c>
      <c r="AA558">
        <f>IF(ISNUMBER(W558), ((W558-H558)/H558)-0.004, IF(P558&gt;0, ((N558-H558)/H558)-0.004, 0))</f>
        <v/>
      </c>
      <c r="AB558">
        <f>IF(AND(ISNUMBER(I558), I558&gt;0, ISNUMBER(O558), O558&gt;0), AA558-((O558-I558)/I558), AA558)</f>
        <v/>
      </c>
      <c r="AC558">
        <f>IF(ISNUMBER(Q558), (Q558-H558)/H558, 0)</f>
        <v/>
      </c>
      <c r="AD558">
        <f>IF(ISNUMBER(R558), (R558-H558)/H558, 0)</f>
        <v/>
      </c>
      <c r="AE558">
        <f>IF(ISNUMBER(Y558), IF(Y558&gt;0, "THẮNG", "THUA"), "CHỜ T+3")</f>
        <v/>
      </c>
      <c r="AF558">
        <f>IF(AND(P558=0, N558=H558, NOT(ISNUMBER(W558))), "ĐANG CHỜ", IF(AA558&gt;0, "THẮNG", "THUA"))</f>
        <v/>
      </c>
      <c r="AG558" t="inlineStr">
        <is>
          <t>https://quickchart.io/chart/render/zf-b8bf7c04-2dab-468a-aa11-e46f0c5cbf42</t>
        </is>
      </c>
      <c r="AH558">
        <f>IF(AG558&lt;&gt;"", IMAGE(AG558, 1), "Chưa có ảnh")</f>
        <v/>
      </c>
    </row>
    <row r="559" ht="95" customHeight="1">
      <c r="A559" t="inlineStr">
        <is>
          <t>2026-10-21</t>
        </is>
      </c>
      <c r="B559" t="inlineStr">
        <is>
          <t>ALGO_18</t>
        </is>
      </c>
      <c r="C559" t="inlineStr">
        <is>
          <t>🔁 BỘ 18: ĐẢO CHIỀU ĐỘNG LƯỢNG STOCHASTIC (STOCHASTIC CROSS)</t>
        </is>
      </c>
      <c r="D559" t="inlineStr">
        <is>
          <t>#1</t>
        </is>
      </c>
      <c r="E559" t="inlineStr">
        <is>
          <t>GDA</t>
        </is>
      </c>
      <c r="F559" t="inlineStr">
        <is>
          <t>UPCOM</t>
        </is>
      </c>
      <c r="G559" t="inlineStr">
        <is>
          <t>Thép &amp; VLXD</t>
        </is>
      </c>
      <c r="H559" t="n">
        <v>12.2</v>
      </c>
      <c r="I559" t="n">
        <v>1736.56</v>
      </c>
      <c r="J559" t="n">
        <v>57.39</v>
      </c>
      <c r="K559" t="n">
        <v>10.41</v>
      </c>
      <c r="L559" t="n">
        <v>13.38</v>
      </c>
      <c r="M559" t="n">
        <v>11.66</v>
      </c>
      <c r="N559" t="n">
        <v>11.9</v>
      </c>
      <c r="O559" t="n">
        <v>1756.56</v>
      </c>
      <c r="P559" t="n">
        <v>2</v>
      </c>
      <c r="Q559" t="n">
        <v>12.3</v>
      </c>
      <c r="R559" t="n">
        <v>11.8</v>
      </c>
      <c r="S559" t="inlineStr"/>
      <c r="T559" t="inlineStr"/>
      <c r="U559" t="inlineStr"/>
      <c r="V559" t="inlineStr"/>
      <c r="W559" t="inlineStr"/>
      <c r="X559" t="inlineStr">
        <is>
          <t>⏳ Chờ hàng về (T+2)</t>
        </is>
      </c>
      <c r="Y559">
        <f>IF(ISNUMBER(S559), ((S559-H559)/H559)-0.004, "")</f>
        <v/>
      </c>
      <c r="Z559">
        <f>IF(ISNUMBER(T559), ((T559-H559)/H559)-0.004, "")</f>
        <v/>
      </c>
      <c r="AA559">
        <f>IF(ISNUMBER(W559), ((W559-H559)/H559)-0.004, IF(P559&gt;0, ((N559-H559)/H559)-0.004, 0))</f>
        <v/>
      </c>
      <c r="AB559">
        <f>IF(AND(ISNUMBER(I559), I559&gt;0, ISNUMBER(O559), O559&gt;0), AA559-((O559-I559)/I559), AA559)</f>
        <v/>
      </c>
      <c r="AC559">
        <f>IF(ISNUMBER(Q559), (Q559-H559)/H559, 0)</f>
        <v/>
      </c>
      <c r="AD559">
        <f>IF(ISNUMBER(R559), (R559-H559)/H559, 0)</f>
        <v/>
      </c>
      <c r="AE559">
        <f>IF(ISNUMBER(Y559), IF(Y559&gt;0, "THẮNG", "THUA"), "CHỜ T+3")</f>
        <v/>
      </c>
      <c r="AF559">
        <f>IF(AND(P559=0, N559=H559, NOT(ISNUMBER(W559))), "ĐANG CHỜ", IF(AA559&gt;0, "THẮNG", "THUA"))</f>
        <v/>
      </c>
      <c r="AG559" t="inlineStr">
        <is>
          <t>https://quickchart.io/chart/render/zf-2e1a9389-0583-4cf4-81c8-97d2e131238c</t>
        </is>
      </c>
      <c r="AH559">
        <f>IF(AG559&lt;&gt;"", IMAGE(AG559, 1), "Chưa có ảnh")</f>
        <v/>
      </c>
    </row>
    <row r="560" ht="95" customHeight="1">
      <c r="A560" t="inlineStr">
        <is>
          <t>2026-10-21</t>
        </is>
      </c>
      <c r="B560" t="inlineStr">
        <is>
          <t>ALGO_18</t>
        </is>
      </c>
      <c r="C560" t="inlineStr">
        <is>
          <t>🔁 BỘ 18: ĐẢO CHIỀU ĐỘNG LƯỢNG STOCHASTIC (STOCHASTIC CROSS)</t>
        </is>
      </c>
      <c r="D560" t="inlineStr">
        <is>
          <t>#2</t>
        </is>
      </c>
      <c r="E560" t="inlineStr">
        <is>
          <t>REE</t>
        </is>
      </c>
      <c r="F560" t="inlineStr">
        <is>
          <t>HOSE</t>
        </is>
      </c>
      <c r="G560" t="inlineStr">
        <is>
          <t>Dầu khí &amp; Năng lượng</t>
        </is>
      </c>
      <c r="H560" t="n">
        <v>46.25</v>
      </c>
      <c r="I560" t="n">
        <v>1736.56</v>
      </c>
      <c r="J560" t="n">
        <v>50.6</v>
      </c>
      <c r="K560" t="n">
        <v>1.09</v>
      </c>
      <c r="L560" t="n">
        <v>49.63</v>
      </c>
      <c r="M560" t="n">
        <v>44.71</v>
      </c>
      <c r="N560" t="n">
        <v>45.9</v>
      </c>
      <c r="O560" t="n">
        <v>1756.56</v>
      </c>
      <c r="P560" t="n">
        <v>2</v>
      </c>
      <c r="Q560" t="n">
        <v>46.6</v>
      </c>
      <c r="R560" t="n">
        <v>45.7</v>
      </c>
      <c r="S560" t="inlineStr"/>
      <c r="T560" t="inlineStr"/>
      <c r="U560" t="inlineStr"/>
      <c r="V560" t="inlineStr"/>
      <c r="W560" t="inlineStr"/>
      <c r="X560" t="inlineStr">
        <is>
          <t>⏳ Chờ hàng về (T+2)</t>
        </is>
      </c>
      <c r="Y560">
        <f>IF(ISNUMBER(S560), ((S560-H560)/H560)-0.004, "")</f>
        <v/>
      </c>
      <c r="Z560">
        <f>IF(ISNUMBER(T560), ((T560-H560)/H560)-0.004, "")</f>
        <v/>
      </c>
      <c r="AA560">
        <f>IF(ISNUMBER(W560), ((W560-H560)/H560)-0.004, IF(P560&gt;0, ((N560-H560)/H560)-0.004, 0))</f>
        <v/>
      </c>
      <c r="AB560">
        <f>IF(AND(ISNUMBER(I560), I560&gt;0, ISNUMBER(O560), O560&gt;0), AA560-((O560-I560)/I560), AA560)</f>
        <v/>
      </c>
      <c r="AC560">
        <f>IF(ISNUMBER(Q560), (Q560-H560)/H560, 0)</f>
        <v/>
      </c>
      <c r="AD560">
        <f>IF(ISNUMBER(R560), (R560-H560)/H560, 0)</f>
        <v/>
      </c>
      <c r="AE560">
        <f>IF(ISNUMBER(Y560), IF(Y560&gt;0, "THẮNG", "THUA"), "CHỜ T+3")</f>
        <v/>
      </c>
      <c r="AF560">
        <f>IF(AND(P560=0, N560=H560, NOT(ISNUMBER(W560))), "ĐANG CHỜ", IF(AA560&gt;0, "THẮNG", "THUA"))</f>
        <v/>
      </c>
      <c r="AG560" t="inlineStr">
        <is>
          <t>https://quickchart.io/chart/render/zf-1660acdf-accf-4f08-88b5-978f3494a913</t>
        </is>
      </c>
      <c r="AH560">
        <f>IF(AG560&lt;&gt;"", IMAGE(AG560, 1), "Chưa có ảnh")</f>
        <v/>
      </c>
    </row>
    <row r="561" ht="95" customHeight="1">
      <c r="A561" t="inlineStr">
        <is>
          <t>2026-10-21</t>
        </is>
      </c>
      <c r="B561" t="inlineStr">
        <is>
          <t>ALGO_18</t>
        </is>
      </c>
      <c r="C561" t="inlineStr">
        <is>
          <t>🔁 BỘ 18: ĐẢO CHIỀU ĐỘNG LƯỢNG STOCHASTIC (STOCHASTIC CROSS)</t>
        </is>
      </c>
      <c r="D561" t="inlineStr">
        <is>
          <t>#4</t>
        </is>
      </c>
      <c r="E561" t="inlineStr">
        <is>
          <t>EIB</t>
        </is>
      </c>
      <c r="F561" t="inlineStr">
        <is>
          <t>HOSE</t>
        </is>
      </c>
      <c r="G561" t="inlineStr">
        <is>
          <t>Ngân hàng</t>
        </is>
      </c>
      <c r="H561" t="n">
        <v>16.95</v>
      </c>
      <c r="I561" t="n">
        <v>1736.56</v>
      </c>
      <c r="J561" t="n">
        <v>47.29</v>
      </c>
      <c r="K561" t="n">
        <v>1.73</v>
      </c>
      <c r="L561" t="n">
        <v>18.41</v>
      </c>
      <c r="M561" t="n">
        <v>16.29</v>
      </c>
      <c r="N561" t="n">
        <v>17.3</v>
      </c>
      <c r="O561" t="n">
        <v>1756.56</v>
      </c>
      <c r="P561" t="n">
        <v>2</v>
      </c>
      <c r="Q561" t="n">
        <v>17.3</v>
      </c>
      <c r="R561" t="n">
        <v>16.4</v>
      </c>
      <c r="S561" t="inlineStr"/>
      <c r="T561" t="inlineStr"/>
      <c r="U561" t="inlineStr"/>
      <c r="V561" t="inlineStr"/>
      <c r="W561" t="inlineStr"/>
      <c r="X561" t="inlineStr">
        <is>
          <t>⏳ Chờ hàng về (T+2)</t>
        </is>
      </c>
      <c r="Y561">
        <f>IF(ISNUMBER(S561), ((S561-H561)/H561)-0.004, "")</f>
        <v/>
      </c>
      <c r="Z561">
        <f>IF(ISNUMBER(T561), ((T561-H561)/H561)-0.004, "")</f>
        <v/>
      </c>
      <c r="AA561">
        <f>IF(ISNUMBER(W561), ((W561-H561)/H561)-0.004, IF(P561&gt;0, ((N561-H561)/H561)-0.004, 0))</f>
        <v/>
      </c>
      <c r="AB561">
        <f>IF(AND(ISNUMBER(I561), I561&gt;0, ISNUMBER(O561), O561&gt;0), AA561-((O561-I561)/I561), AA561)</f>
        <v/>
      </c>
      <c r="AC561">
        <f>IF(ISNUMBER(Q561), (Q561-H561)/H561, 0)</f>
        <v/>
      </c>
      <c r="AD561">
        <f>IF(ISNUMBER(R561), (R561-H561)/H561, 0)</f>
        <v/>
      </c>
      <c r="AE561">
        <f>IF(ISNUMBER(Y561), IF(Y561&gt;0, "THẮNG", "THUA"), "CHỜ T+3")</f>
        <v/>
      </c>
      <c r="AF561">
        <f>IF(AND(P561=0, N561=H561, NOT(ISNUMBER(W561))), "ĐANG CHỜ", IF(AA561&gt;0, "THẮNG", "THUA"))</f>
        <v/>
      </c>
      <c r="AG561" t="inlineStr">
        <is>
          <t>https://quickchart.io/chart/render/zf-73db34a9-f983-441c-9e3e-11651159b178</t>
        </is>
      </c>
      <c r="AH561">
        <f>IF(AG561&lt;&gt;"", IMAGE(AG561, 1), "Chưa có ảnh")</f>
        <v/>
      </c>
    </row>
    <row r="562" ht="95" customHeight="1">
      <c r="A562" t="inlineStr">
        <is>
          <t>2026-10-21</t>
        </is>
      </c>
      <c r="B562" t="inlineStr">
        <is>
          <t>ALGO_19</t>
        </is>
      </c>
      <c r="C562" t="inlineStr">
        <is>
          <t>⚡ BỘ 19: BỨT PHÁ XUNG LỰC ĐỘNG LƯỢNG CCI &gt; 100 (CCI THRUST)</t>
        </is>
      </c>
      <c r="D562" t="inlineStr">
        <is>
          <t>#2</t>
        </is>
      </c>
      <c r="E562" t="inlineStr">
        <is>
          <t>DGT</t>
        </is>
      </c>
      <c r="F562" t="inlineStr">
        <is>
          <t>UPCOM</t>
        </is>
      </c>
      <c r="G562" t="inlineStr">
        <is>
          <t>Bán lẻ &amp; Phân phối</t>
        </is>
      </c>
      <c r="H562" t="n">
        <v>4.3</v>
      </c>
      <c r="I562" t="n">
        <v>1736.56</v>
      </c>
      <c r="J562" t="n">
        <v>103.29</v>
      </c>
      <c r="K562" t="n">
        <v>7.66</v>
      </c>
      <c r="L562" t="n">
        <v>4.91</v>
      </c>
      <c r="M562" t="n">
        <v>4.02</v>
      </c>
      <c r="N562" t="n">
        <v>4.3</v>
      </c>
      <c r="O562" t="n">
        <v>1756.56</v>
      </c>
      <c r="P562" t="n">
        <v>2</v>
      </c>
      <c r="Q562" t="n">
        <v>4.4</v>
      </c>
      <c r="R562" t="n">
        <v>4.1</v>
      </c>
      <c r="S562" t="inlineStr"/>
      <c r="T562" t="inlineStr"/>
      <c r="U562" t="inlineStr"/>
      <c r="V562" t="inlineStr"/>
      <c r="W562" t="inlineStr"/>
      <c r="X562" t="inlineStr">
        <is>
          <t>⏳ Chờ hàng về (T+2)</t>
        </is>
      </c>
      <c r="Y562">
        <f>IF(ISNUMBER(S562), ((S562-H562)/H562)-0.004, "")</f>
        <v/>
      </c>
      <c r="Z562">
        <f>IF(ISNUMBER(T562), ((T562-H562)/H562)-0.004, "")</f>
        <v/>
      </c>
      <c r="AA562">
        <f>IF(ISNUMBER(W562), ((W562-H562)/H562)-0.004, IF(P562&gt;0, ((N562-H562)/H562)-0.004, 0))</f>
        <v/>
      </c>
      <c r="AB562">
        <f>IF(AND(ISNUMBER(I562), I562&gt;0, ISNUMBER(O562), O562&gt;0), AA562-((O562-I562)/I562), AA562)</f>
        <v/>
      </c>
      <c r="AC562">
        <f>IF(ISNUMBER(Q562), (Q562-H562)/H562, 0)</f>
        <v/>
      </c>
      <c r="AD562">
        <f>IF(ISNUMBER(R562), (R562-H562)/H562, 0)</f>
        <v/>
      </c>
      <c r="AE562">
        <f>IF(ISNUMBER(Y562), IF(Y562&gt;0, "THẮNG", "THUA"), "CHỜ T+3")</f>
        <v/>
      </c>
      <c r="AF562">
        <f>IF(AND(P562=0, N562=H562, NOT(ISNUMBER(W562))), "ĐANG CHỜ", IF(AA562&gt;0, "THẮNG", "THUA"))</f>
        <v/>
      </c>
      <c r="AG562" t="inlineStr">
        <is>
          <t>https://quickchart.io/chart/render/zf-b94a9fd6-d5aa-48e4-9f3a-6da6a88095ae</t>
        </is>
      </c>
      <c r="AH562">
        <f>IF(AG562&lt;&gt;"", IMAGE(AG562, 1), "Chưa có ảnh")</f>
        <v/>
      </c>
    </row>
    <row r="563" ht="95" customHeight="1">
      <c r="A563" t="inlineStr">
        <is>
          <t>2026-10-21</t>
        </is>
      </c>
      <c r="B563" t="inlineStr">
        <is>
          <t>ALGO_19</t>
        </is>
      </c>
      <c r="C563" t="inlineStr">
        <is>
          <t>⚡ BỘ 19: BỨT PHÁ XUNG LỰC ĐỘNG LƯỢNG CCI &gt; 100 (CCI THRUST)</t>
        </is>
      </c>
      <c r="D563" t="inlineStr">
        <is>
          <t>#3</t>
        </is>
      </c>
      <c r="E563" t="inlineStr">
        <is>
          <t>VGS</t>
        </is>
      </c>
      <c r="F563" t="inlineStr">
        <is>
          <t>HNX</t>
        </is>
      </c>
      <c r="G563" t="inlineStr">
        <is>
          <t>Thép &amp; VLXD</t>
        </is>
      </c>
      <c r="H563" t="n">
        <v>19.1</v>
      </c>
      <c r="I563" t="n">
        <v>1736.56</v>
      </c>
      <c r="J563" t="n">
        <v>100.97</v>
      </c>
      <c r="K563" t="n">
        <v>2.17</v>
      </c>
      <c r="L563" t="n">
        <v>21.83</v>
      </c>
      <c r="M563" t="n">
        <v>17.86</v>
      </c>
      <c r="N563" t="n">
        <v>18.7</v>
      </c>
      <c r="O563" t="n">
        <v>1756.56</v>
      </c>
      <c r="P563" t="n">
        <v>2</v>
      </c>
      <c r="Q563" t="n">
        <v>19.5</v>
      </c>
      <c r="R563" t="n">
        <v>18.3</v>
      </c>
      <c r="S563" t="inlineStr"/>
      <c r="T563" t="inlineStr"/>
      <c r="U563" t="inlineStr"/>
      <c r="V563" t="inlineStr"/>
      <c r="W563" t="inlineStr"/>
      <c r="X563" t="inlineStr">
        <is>
          <t>⏳ Chờ hàng về (T+2)</t>
        </is>
      </c>
      <c r="Y563">
        <f>IF(ISNUMBER(S563), ((S563-H563)/H563)-0.004, "")</f>
        <v/>
      </c>
      <c r="Z563">
        <f>IF(ISNUMBER(T563), ((T563-H563)/H563)-0.004, "")</f>
        <v/>
      </c>
      <c r="AA563">
        <f>IF(ISNUMBER(W563), ((W563-H563)/H563)-0.004, IF(P563&gt;0, ((N563-H563)/H563)-0.004, 0))</f>
        <v/>
      </c>
      <c r="AB563">
        <f>IF(AND(ISNUMBER(I563), I563&gt;0, ISNUMBER(O563), O563&gt;0), AA563-((O563-I563)/I563), AA563)</f>
        <v/>
      </c>
      <c r="AC563">
        <f>IF(ISNUMBER(Q563), (Q563-H563)/H563, 0)</f>
        <v/>
      </c>
      <c r="AD563">
        <f>IF(ISNUMBER(R563), (R563-H563)/H563, 0)</f>
        <v/>
      </c>
      <c r="AE563">
        <f>IF(ISNUMBER(Y563), IF(Y563&gt;0, "THẮNG", "THUA"), "CHỜ T+3")</f>
        <v/>
      </c>
      <c r="AF563">
        <f>IF(AND(P563=0, N563=H563, NOT(ISNUMBER(W563))), "ĐANG CHỜ", IF(AA563&gt;0, "THẮNG", "THUA"))</f>
        <v/>
      </c>
      <c r="AG563" t="inlineStr">
        <is>
          <t>https://quickchart.io/chart/render/zf-e670ef63-c188-4c55-af5d-88f824b97687</t>
        </is>
      </c>
      <c r="AH563">
        <f>IF(AG563&lt;&gt;"", IMAGE(AG563, 1), "Chưa có ảnh")</f>
        <v/>
      </c>
    </row>
    <row r="564" ht="95" customHeight="1">
      <c r="A564" t="inlineStr">
        <is>
          <t>2026-10-21</t>
        </is>
      </c>
      <c r="B564" t="inlineStr">
        <is>
          <t>ALGO_19</t>
        </is>
      </c>
      <c r="C564" t="inlineStr">
        <is>
          <t>⚡ BỘ 19: BỨT PHÁ XUNG LỰC ĐỘNG LƯỢNG CCI &gt; 100 (CCI THRUST)</t>
        </is>
      </c>
      <c r="D564" t="inlineStr">
        <is>
          <t>#4</t>
        </is>
      </c>
      <c r="E564" t="inlineStr">
        <is>
          <t>TOS</t>
        </is>
      </c>
      <c r="F564" t="inlineStr">
        <is>
          <t>UPCOM</t>
        </is>
      </c>
      <c r="G564" t="inlineStr">
        <is>
          <t>Đầu tư công &amp; Xây dựng</t>
        </is>
      </c>
      <c r="H564" t="n">
        <v>93</v>
      </c>
      <c r="I564" t="n">
        <v>1736.56</v>
      </c>
      <c r="J564" t="n">
        <v>82.94</v>
      </c>
      <c r="K564" t="n">
        <v>1.93</v>
      </c>
      <c r="L564" t="n">
        <v>106.3</v>
      </c>
      <c r="M564" t="n">
        <v>86.95</v>
      </c>
      <c r="N564" t="n">
        <v>94.2</v>
      </c>
      <c r="O564" t="n">
        <v>1756.56</v>
      </c>
      <c r="P564" t="n">
        <v>2</v>
      </c>
      <c r="Q564" t="n">
        <v>94.40000000000001</v>
      </c>
      <c r="R564" t="n">
        <v>90</v>
      </c>
      <c r="S564" t="inlineStr"/>
      <c r="T564" t="inlineStr"/>
      <c r="U564" t="inlineStr"/>
      <c r="V564" t="inlineStr"/>
      <c r="W564" t="inlineStr"/>
      <c r="X564" t="inlineStr">
        <is>
          <t>⏳ Chờ hàng về (T+2)</t>
        </is>
      </c>
      <c r="Y564">
        <f>IF(ISNUMBER(S564), ((S564-H564)/H564)-0.004, "")</f>
        <v/>
      </c>
      <c r="Z564">
        <f>IF(ISNUMBER(T564), ((T564-H564)/H564)-0.004, "")</f>
        <v/>
      </c>
      <c r="AA564">
        <f>IF(ISNUMBER(W564), ((W564-H564)/H564)-0.004, IF(P564&gt;0, ((N564-H564)/H564)-0.004, 0))</f>
        <v/>
      </c>
      <c r="AB564">
        <f>IF(AND(ISNUMBER(I564), I564&gt;0, ISNUMBER(O564), O564&gt;0), AA564-((O564-I564)/I564), AA564)</f>
        <v/>
      </c>
      <c r="AC564">
        <f>IF(ISNUMBER(Q564), (Q564-H564)/H564, 0)</f>
        <v/>
      </c>
      <c r="AD564">
        <f>IF(ISNUMBER(R564), (R564-H564)/H564, 0)</f>
        <v/>
      </c>
      <c r="AE564">
        <f>IF(ISNUMBER(Y564), IF(Y564&gt;0, "THẮNG", "THUA"), "CHỜ T+3")</f>
        <v/>
      </c>
      <c r="AF564">
        <f>IF(AND(P564=0, N564=H564, NOT(ISNUMBER(W564))), "ĐANG CHỜ", IF(AA564&gt;0, "THẮNG", "THUA"))</f>
        <v/>
      </c>
      <c r="AG564" t="inlineStr">
        <is>
          <t>https://quickchart.io/chart/render/zf-e8fae277-230a-42e7-9cba-5048f739cd14</t>
        </is>
      </c>
      <c r="AH564">
        <f>IF(AG564&lt;&gt;"", IMAGE(AG564, 1), "Chưa có ảnh")</f>
        <v/>
      </c>
    </row>
    <row r="565" ht="95" customHeight="1">
      <c r="A565" t="inlineStr">
        <is>
          <t>2026-10-21</t>
        </is>
      </c>
      <c r="B565" t="inlineStr">
        <is>
          <t>ALGO_20</t>
        </is>
      </c>
      <c r="C565" t="inlineStr">
        <is>
          <t>⚓ BỘ 20: KÉO NGƯỢC VỀ HỖ TRỢ TỔ CHỨC MA50 (MA50 PULLBACK)</t>
        </is>
      </c>
      <c r="D565" t="inlineStr">
        <is>
          <t>#1</t>
        </is>
      </c>
      <c r="E565" t="inlineStr">
        <is>
          <t>NTP</t>
        </is>
      </c>
      <c r="F565" t="inlineStr">
        <is>
          <t>HNX</t>
        </is>
      </c>
      <c r="G565" t="inlineStr">
        <is>
          <t>Thép &amp; VLXD</t>
        </is>
      </c>
      <c r="H565" t="n">
        <v>52.5</v>
      </c>
      <c r="I565" t="n">
        <v>1736.56</v>
      </c>
      <c r="J565" t="n">
        <v>15.42</v>
      </c>
      <c r="K565" t="n">
        <v>2.69</v>
      </c>
      <c r="L565" t="n">
        <v>57.82</v>
      </c>
      <c r="M565" t="n">
        <v>50.08</v>
      </c>
      <c r="N565" t="n">
        <v>53.4</v>
      </c>
      <c r="O565" t="n">
        <v>1756.56</v>
      </c>
      <c r="P565" t="n">
        <v>2</v>
      </c>
      <c r="Q565" t="n">
        <v>53.6</v>
      </c>
      <c r="R565" t="n">
        <v>51.9</v>
      </c>
      <c r="S565" t="inlineStr"/>
      <c r="T565" t="inlineStr"/>
      <c r="U565" t="inlineStr"/>
      <c r="V565" t="inlineStr"/>
      <c r="W565" t="inlineStr"/>
      <c r="X565" t="inlineStr">
        <is>
          <t>⏳ Chờ hàng về (T+2)</t>
        </is>
      </c>
      <c r="Y565">
        <f>IF(ISNUMBER(S565), ((S565-H565)/H565)-0.004, "")</f>
        <v/>
      </c>
      <c r="Z565">
        <f>IF(ISNUMBER(T565), ((T565-H565)/H565)-0.004, "")</f>
        <v/>
      </c>
      <c r="AA565">
        <f>IF(ISNUMBER(W565), ((W565-H565)/H565)-0.004, IF(P565&gt;0, ((N565-H565)/H565)-0.004, 0))</f>
        <v/>
      </c>
      <c r="AB565">
        <f>IF(AND(ISNUMBER(I565), I565&gt;0, ISNUMBER(O565), O565&gt;0), AA565-((O565-I565)/I565), AA565)</f>
        <v/>
      </c>
      <c r="AC565">
        <f>IF(ISNUMBER(Q565), (Q565-H565)/H565, 0)</f>
        <v/>
      </c>
      <c r="AD565">
        <f>IF(ISNUMBER(R565), (R565-H565)/H565, 0)</f>
        <v/>
      </c>
      <c r="AE565">
        <f>IF(ISNUMBER(Y565), IF(Y565&gt;0, "THẮNG", "THUA"), "CHỜ T+3")</f>
        <v/>
      </c>
      <c r="AF565">
        <f>IF(AND(P565=0, N565=H565, NOT(ISNUMBER(W565))), "ĐANG CHỜ", IF(AA565&gt;0, "THẮNG", "THUA"))</f>
        <v/>
      </c>
      <c r="AG565" t="inlineStr">
        <is>
          <t>https://quickchart.io/chart/render/zf-ad22e186-330d-4e41-a42b-b81c29796c1e</t>
        </is>
      </c>
      <c r="AH565">
        <f>IF(AG565&lt;&gt;"", IMAGE(AG565, 1), "Chưa có ảnh")</f>
        <v/>
      </c>
    </row>
    <row r="566" ht="95" customHeight="1">
      <c r="A566" t="inlineStr">
        <is>
          <t>2026-10-21</t>
        </is>
      </c>
      <c r="B566" t="inlineStr">
        <is>
          <t>ALGO_20</t>
        </is>
      </c>
      <c r="C566" t="inlineStr">
        <is>
          <t>⚓ BỘ 20: KÉO NGƯỢC VỀ HỖ TRỢ TỔ CHỨC MA50 (MA50 PULLBACK)</t>
        </is>
      </c>
      <c r="D566" t="inlineStr">
        <is>
          <t>#2</t>
        </is>
      </c>
      <c r="E566" t="inlineStr">
        <is>
          <t>BAF</t>
        </is>
      </c>
      <c r="F566" t="inlineStr">
        <is>
          <t>HOSE</t>
        </is>
      </c>
      <c r="G566" t="inlineStr">
        <is>
          <t>Hóa chất &amp; Chế biến</t>
        </is>
      </c>
      <c r="H566" t="n">
        <v>31.2</v>
      </c>
      <c r="I566" t="n">
        <v>1736.56</v>
      </c>
      <c r="J566" t="n">
        <v>13.62</v>
      </c>
      <c r="K566" t="n">
        <v>0.93</v>
      </c>
      <c r="L566" t="n">
        <v>33.42</v>
      </c>
      <c r="M566" t="n">
        <v>30.19</v>
      </c>
      <c r="N566" t="n">
        <v>31.2</v>
      </c>
      <c r="O566" t="n">
        <v>1756.56</v>
      </c>
      <c r="P566" t="n">
        <v>2</v>
      </c>
      <c r="Q566" t="n">
        <v>31.55</v>
      </c>
      <c r="R566" t="n">
        <v>30.8</v>
      </c>
      <c r="S566" t="inlineStr"/>
      <c r="T566" t="inlineStr"/>
      <c r="U566" t="inlineStr"/>
      <c r="V566" t="inlineStr"/>
      <c r="W566" t="inlineStr"/>
      <c r="X566" t="inlineStr">
        <is>
          <t>⏳ Chờ hàng về (T+2)</t>
        </is>
      </c>
      <c r="Y566">
        <f>IF(ISNUMBER(S566), ((S566-H566)/H566)-0.004, "")</f>
        <v/>
      </c>
      <c r="Z566">
        <f>IF(ISNUMBER(T566), ((T566-H566)/H566)-0.004, "")</f>
        <v/>
      </c>
      <c r="AA566">
        <f>IF(ISNUMBER(W566), ((W566-H566)/H566)-0.004, IF(P566&gt;0, ((N566-H566)/H566)-0.004, 0))</f>
        <v/>
      </c>
      <c r="AB566">
        <f>IF(AND(ISNUMBER(I566), I566&gt;0, ISNUMBER(O566), O566&gt;0), AA566-((O566-I566)/I566), AA566)</f>
        <v/>
      </c>
      <c r="AC566">
        <f>IF(ISNUMBER(Q566), (Q566-H566)/H566, 0)</f>
        <v/>
      </c>
      <c r="AD566">
        <f>IF(ISNUMBER(R566), (R566-H566)/H566, 0)</f>
        <v/>
      </c>
      <c r="AE566">
        <f>IF(ISNUMBER(Y566), IF(Y566&gt;0, "THẮNG", "THUA"), "CHỜ T+3")</f>
        <v/>
      </c>
      <c r="AF566">
        <f>IF(AND(P566=0, N566=H566, NOT(ISNUMBER(W566))), "ĐANG CHỜ", IF(AA566&gt;0, "THẮNG", "THUA"))</f>
        <v/>
      </c>
      <c r="AG566" t="inlineStr">
        <is>
          <t>https://quickchart.io/chart/render/zf-96285cd2-02b1-442e-ad05-8159542b697a</t>
        </is>
      </c>
      <c r="AH566">
        <f>IF(AG566&lt;&gt;"", IMAGE(AG566, 1), "Chưa có ảnh")</f>
        <v/>
      </c>
    </row>
    <row r="567" ht="95" customHeight="1">
      <c r="A567" t="inlineStr">
        <is>
          <t>2026-10-21</t>
        </is>
      </c>
      <c r="B567" t="inlineStr">
        <is>
          <t>ALGO_21</t>
        </is>
      </c>
      <c r="C567" t="inlineStr">
        <is>
          <t>🚩 BỘ 21: HẤP THỤ CUNG GIÁ CAO - NỀN CHỒNG NỀN (HIGH-TIGHT FLAG)</t>
        </is>
      </c>
      <c r="D567" t="inlineStr">
        <is>
          <t>#2</t>
        </is>
      </c>
      <c r="E567" t="inlineStr">
        <is>
          <t>VEA</t>
        </is>
      </c>
      <c r="F567" t="inlineStr">
        <is>
          <t>UPCOM</t>
        </is>
      </c>
      <c r="G567" t="inlineStr">
        <is>
          <t>Sản xuất Công nghiệp</t>
        </is>
      </c>
      <c r="H567" t="n">
        <v>38.9</v>
      </c>
      <c r="I567" t="n">
        <v>1736.56</v>
      </c>
      <c r="J567" t="n">
        <v>40.01</v>
      </c>
      <c r="K567" t="n">
        <v>0.53</v>
      </c>
      <c r="L567" t="n">
        <v>41.67</v>
      </c>
      <c r="M567" t="n">
        <v>37.64</v>
      </c>
      <c r="N567" t="n">
        <v>38.7</v>
      </c>
      <c r="O567" t="n">
        <v>1756.56</v>
      </c>
      <c r="P567" t="n">
        <v>2</v>
      </c>
      <c r="Q567" t="n">
        <v>39.5</v>
      </c>
      <c r="R567" t="n">
        <v>38.7</v>
      </c>
      <c r="S567" t="inlineStr"/>
      <c r="T567" t="inlineStr"/>
      <c r="U567" t="inlineStr"/>
      <c r="V567" t="inlineStr"/>
      <c r="W567" t="inlineStr"/>
      <c r="X567" t="inlineStr">
        <is>
          <t>⏳ Chờ hàng về (T+2)</t>
        </is>
      </c>
      <c r="Y567">
        <f>IF(ISNUMBER(S567), ((S567-H567)/H567)-0.004, "")</f>
        <v/>
      </c>
      <c r="Z567">
        <f>IF(ISNUMBER(T567), ((T567-H567)/H567)-0.004, "")</f>
        <v/>
      </c>
      <c r="AA567">
        <f>IF(ISNUMBER(W567), ((W567-H567)/H567)-0.004, IF(P567&gt;0, ((N567-H567)/H567)-0.004, 0))</f>
        <v/>
      </c>
      <c r="AB567">
        <f>IF(AND(ISNUMBER(I567), I567&gt;0, ISNUMBER(O567), O567&gt;0), AA567-((O567-I567)/I567), AA567)</f>
        <v/>
      </c>
      <c r="AC567">
        <f>IF(ISNUMBER(Q567), (Q567-H567)/H567, 0)</f>
        <v/>
      </c>
      <c r="AD567">
        <f>IF(ISNUMBER(R567), (R567-H567)/H567, 0)</f>
        <v/>
      </c>
      <c r="AE567">
        <f>IF(ISNUMBER(Y567), IF(Y567&gt;0, "THẮNG", "THUA"), "CHỜ T+3")</f>
        <v/>
      </c>
      <c r="AF567">
        <f>IF(AND(P567=0, N567=H567, NOT(ISNUMBER(W567))), "ĐANG CHỜ", IF(AA567&gt;0, "THẮNG", "THUA"))</f>
        <v/>
      </c>
      <c r="AG567" t="inlineStr">
        <is>
          <t>https://quickchart.io/chart/render/zf-8e1e4cfd-7629-41d5-9a02-3bf47a6f9434</t>
        </is>
      </c>
      <c r="AH567">
        <f>IF(AG567&lt;&gt;"", IMAGE(AG567, 1), "Chưa có ảnh")</f>
        <v/>
      </c>
    </row>
    <row r="568" ht="95" customHeight="1">
      <c r="A568" t="inlineStr">
        <is>
          <t>2026-10-21</t>
        </is>
      </c>
      <c r="B568" t="inlineStr">
        <is>
          <t>ALGO_21</t>
        </is>
      </c>
      <c r="C568" t="inlineStr">
        <is>
          <t>🚩 BỘ 21: HẤP THỤ CUNG GIÁ CAO - NỀN CHỒNG NỀN (HIGH-TIGHT FLAG)</t>
        </is>
      </c>
      <c r="D568" t="inlineStr">
        <is>
          <t>#3</t>
        </is>
      </c>
      <c r="E568" t="inlineStr">
        <is>
          <t>TLG</t>
        </is>
      </c>
      <c r="F568" t="inlineStr">
        <is>
          <t>HOSE</t>
        </is>
      </c>
      <c r="G568" t="inlineStr">
        <is>
          <t>Hàng tiêu dùng</t>
        </is>
      </c>
      <c r="H568" t="n">
        <v>56.1</v>
      </c>
      <c r="I568" t="n">
        <v>1736.56</v>
      </c>
      <c r="J568" t="n">
        <v>33.75</v>
      </c>
      <c r="K568" t="n">
        <v>0.52</v>
      </c>
      <c r="L568" t="n">
        <v>61.21</v>
      </c>
      <c r="M568" t="n">
        <v>53.78</v>
      </c>
      <c r="N568" t="n">
        <v>55.5</v>
      </c>
      <c r="O568" t="n">
        <v>1756.56</v>
      </c>
      <c r="P568" t="n">
        <v>2</v>
      </c>
      <c r="Q568" t="n">
        <v>56.9</v>
      </c>
      <c r="R568" t="n">
        <v>55.5</v>
      </c>
      <c r="S568" t="inlineStr"/>
      <c r="T568" t="inlineStr"/>
      <c r="U568" t="inlineStr"/>
      <c r="V568" t="inlineStr"/>
      <c r="W568" t="inlineStr"/>
      <c r="X568" t="inlineStr">
        <is>
          <t>⏳ Chờ hàng về (T+2)</t>
        </is>
      </c>
      <c r="Y568">
        <f>IF(ISNUMBER(S568), ((S568-H568)/H568)-0.004, "")</f>
        <v/>
      </c>
      <c r="Z568">
        <f>IF(ISNUMBER(T568), ((T568-H568)/H568)-0.004, "")</f>
        <v/>
      </c>
      <c r="AA568">
        <f>IF(ISNUMBER(W568), ((W568-H568)/H568)-0.004, IF(P568&gt;0, ((N568-H568)/H568)-0.004, 0))</f>
        <v/>
      </c>
      <c r="AB568">
        <f>IF(AND(ISNUMBER(I568), I568&gt;0, ISNUMBER(O568), O568&gt;0), AA568-((O568-I568)/I568), AA568)</f>
        <v/>
      </c>
      <c r="AC568">
        <f>IF(ISNUMBER(Q568), (Q568-H568)/H568, 0)</f>
        <v/>
      </c>
      <c r="AD568">
        <f>IF(ISNUMBER(R568), (R568-H568)/H568, 0)</f>
        <v/>
      </c>
      <c r="AE568">
        <f>IF(ISNUMBER(Y568), IF(Y568&gt;0, "THẮNG", "THUA"), "CHỜ T+3")</f>
        <v/>
      </c>
      <c r="AF568">
        <f>IF(AND(P568=0, N568=H568, NOT(ISNUMBER(W568))), "ĐANG CHỜ", IF(AA568&gt;0, "THẮNG", "THUA"))</f>
        <v/>
      </c>
      <c r="AG568" t="inlineStr">
        <is>
          <t>https://quickchart.io/chart/render/zf-a771d8ac-801f-479f-9b5e-04abbd1291ef</t>
        </is>
      </c>
      <c r="AH568">
        <f>IF(AG568&lt;&gt;"", IMAGE(AG568, 1), "Chưa có ảnh")</f>
        <v/>
      </c>
    </row>
    <row r="569" ht="95" customHeight="1">
      <c r="A569" t="inlineStr">
        <is>
          <t>2026-10-21</t>
        </is>
      </c>
      <c r="B569" t="inlineStr">
        <is>
          <t>ALGO_22</t>
        </is>
      </c>
      <c r="C569" t="inlineStr">
        <is>
          <t>🛡️ BỘ 22: LÁ CHẮN PHÂN KỲ NGƯỢC BÃO VN-INDEX (ANTI-INDEX SHIELD)</t>
        </is>
      </c>
      <c r="D569" t="inlineStr">
        <is>
          <t>#1</t>
        </is>
      </c>
      <c r="E569" t="inlineStr">
        <is>
          <t>VGS</t>
        </is>
      </c>
      <c r="F569" t="inlineStr">
        <is>
          <t>HNX</t>
        </is>
      </c>
      <c r="G569" t="inlineStr">
        <is>
          <t>Thép &amp; VLXD</t>
        </is>
      </c>
      <c r="H569" t="n">
        <v>19.1</v>
      </c>
      <c r="I569" t="n">
        <v>1736.56</v>
      </c>
      <c r="J569" t="n">
        <v>119.6</v>
      </c>
      <c r="K569" t="n">
        <v>2.17</v>
      </c>
      <c r="L569" t="n">
        <v>21.83</v>
      </c>
      <c r="M569" t="n">
        <v>17.86</v>
      </c>
      <c r="N569" t="n">
        <v>18.7</v>
      </c>
      <c r="O569" t="n">
        <v>1756.56</v>
      </c>
      <c r="P569" t="n">
        <v>2</v>
      </c>
      <c r="Q569" t="n">
        <v>19.5</v>
      </c>
      <c r="R569" t="n">
        <v>18.3</v>
      </c>
      <c r="S569" t="inlineStr"/>
      <c r="T569" t="inlineStr"/>
      <c r="U569" t="inlineStr"/>
      <c r="V569" t="inlineStr"/>
      <c r="W569" t="inlineStr"/>
      <c r="X569" t="inlineStr">
        <is>
          <t>⏳ Chờ hàng về (T+2)</t>
        </is>
      </c>
      <c r="Y569">
        <f>IF(ISNUMBER(S569), ((S569-H569)/H569)-0.004, "")</f>
        <v/>
      </c>
      <c r="Z569">
        <f>IF(ISNUMBER(T569), ((T569-H569)/H569)-0.004, "")</f>
        <v/>
      </c>
      <c r="AA569">
        <f>IF(ISNUMBER(W569), ((W569-H569)/H569)-0.004, IF(P569&gt;0, ((N569-H569)/H569)-0.004, 0))</f>
        <v/>
      </c>
      <c r="AB569">
        <f>IF(AND(ISNUMBER(I569), I569&gt;0, ISNUMBER(O569), O569&gt;0), AA569-((O569-I569)/I569), AA569)</f>
        <v/>
      </c>
      <c r="AC569">
        <f>IF(ISNUMBER(Q569), (Q569-H569)/H569, 0)</f>
        <v/>
      </c>
      <c r="AD569">
        <f>IF(ISNUMBER(R569), (R569-H569)/H569, 0)</f>
        <v/>
      </c>
      <c r="AE569">
        <f>IF(ISNUMBER(Y569), IF(Y569&gt;0, "THẮNG", "THUA"), "CHỜ T+3")</f>
        <v/>
      </c>
      <c r="AF569">
        <f>IF(AND(P569=0, N569=H569, NOT(ISNUMBER(W569))), "ĐANG CHỜ", IF(AA569&gt;0, "THẮNG", "THUA"))</f>
        <v/>
      </c>
      <c r="AG569" t="inlineStr">
        <is>
          <t>https://quickchart.io/chart/render/zf-e670ef63-c188-4c55-af5d-88f824b97687</t>
        </is>
      </c>
      <c r="AH569">
        <f>IF(AG569&lt;&gt;"", IMAGE(AG569, 1), "Chưa có ảnh")</f>
        <v/>
      </c>
    </row>
    <row r="570" ht="95" customHeight="1">
      <c r="A570" t="inlineStr">
        <is>
          <t>2026-10-21</t>
        </is>
      </c>
      <c r="B570" t="inlineStr">
        <is>
          <t>ALGO_22</t>
        </is>
      </c>
      <c r="C570" t="inlineStr">
        <is>
          <t>🛡️ BỘ 22: LÁ CHẮN PHÂN KỲ NGƯỢC BÃO VN-INDEX (ANTI-INDEX SHIELD)</t>
        </is>
      </c>
      <c r="D570" t="inlineStr">
        <is>
          <t>#3</t>
        </is>
      </c>
      <c r="E570" t="inlineStr">
        <is>
          <t>HTN</t>
        </is>
      </c>
      <c r="F570" t="inlineStr">
        <is>
          <t>HOSE</t>
        </is>
      </c>
      <c r="G570" t="inlineStr">
        <is>
          <t>Đầu tư công &amp; Xây dựng</t>
        </is>
      </c>
      <c r="H570" t="n">
        <v>7.55</v>
      </c>
      <c r="I570" t="n">
        <v>1736.56</v>
      </c>
      <c r="J570" t="n">
        <v>58.91</v>
      </c>
      <c r="K570" t="n">
        <v>3.33</v>
      </c>
      <c r="L570" t="n">
        <v>8.56</v>
      </c>
      <c r="M570" t="n">
        <v>7.09</v>
      </c>
      <c r="N570" t="n">
        <v>7.76</v>
      </c>
      <c r="O570" t="n">
        <v>1756.56</v>
      </c>
      <c r="P570" t="n">
        <v>2</v>
      </c>
      <c r="Q570" t="n">
        <v>7.76</v>
      </c>
      <c r="R570" t="n">
        <v>7.21</v>
      </c>
      <c r="S570" t="inlineStr"/>
      <c r="T570" t="inlineStr"/>
      <c r="U570" t="inlineStr"/>
      <c r="V570" t="inlineStr"/>
      <c r="W570" t="inlineStr"/>
      <c r="X570" t="inlineStr">
        <is>
          <t>⏳ Chờ hàng về (T+2)</t>
        </is>
      </c>
      <c r="Y570">
        <f>IF(ISNUMBER(S570), ((S570-H570)/H570)-0.004, "")</f>
        <v/>
      </c>
      <c r="Z570">
        <f>IF(ISNUMBER(T570), ((T570-H570)/H570)-0.004, "")</f>
        <v/>
      </c>
      <c r="AA570">
        <f>IF(ISNUMBER(W570), ((W570-H570)/H570)-0.004, IF(P570&gt;0, ((N570-H570)/H570)-0.004, 0))</f>
        <v/>
      </c>
      <c r="AB570">
        <f>IF(AND(ISNUMBER(I570), I570&gt;0, ISNUMBER(O570), O570&gt;0), AA570-((O570-I570)/I570), AA570)</f>
        <v/>
      </c>
      <c r="AC570">
        <f>IF(ISNUMBER(Q570), (Q570-H570)/H570, 0)</f>
        <v/>
      </c>
      <c r="AD570">
        <f>IF(ISNUMBER(R570), (R570-H570)/H570, 0)</f>
        <v/>
      </c>
      <c r="AE570">
        <f>IF(ISNUMBER(Y570), IF(Y570&gt;0, "THẮNG", "THUA"), "CHỜ T+3")</f>
        <v/>
      </c>
      <c r="AF570">
        <f>IF(AND(P570=0, N570=H570, NOT(ISNUMBER(W570))), "ĐANG CHỜ", IF(AA570&gt;0, "THẮNG", "THUA"))</f>
        <v/>
      </c>
      <c r="AG570" t="inlineStr">
        <is>
          <t>https://quickchart.io/chart/render/zf-9db72075-4e3a-4004-91a6-fbe7c614dcba</t>
        </is>
      </c>
      <c r="AH570">
        <f>IF(AG570&lt;&gt;"", IMAGE(AG570, 1), "Chưa có ảnh")</f>
        <v/>
      </c>
    </row>
    <row r="571" ht="95" customHeight="1">
      <c r="A571" t="inlineStr">
        <is>
          <t>2026-10-21</t>
        </is>
      </c>
      <c r="B571" t="inlineStr">
        <is>
          <t>ALGO_22</t>
        </is>
      </c>
      <c r="C571" t="inlineStr">
        <is>
          <t>🛡️ BỘ 22: LÁ CHẮN PHÂN KỲ NGƯỢC BÃO VN-INDEX (ANTI-INDEX SHIELD)</t>
        </is>
      </c>
      <c r="D571" t="inlineStr">
        <is>
          <t>#4</t>
        </is>
      </c>
      <c r="E571" t="inlineStr">
        <is>
          <t>VIX</t>
        </is>
      </c>
      <c r="F571" t="inlineStr">
        <is>
          <t>HOSE</t>
        </is>
      </c>
      <c r="G571" t="inlineStr">
        <is>
          <t>Chứng khoán</t>
        </is>
      </c>
      <c r="H571" t="n">
        <v>12.7</v>
      </c>
      <c r="I571" t="n">
        <v>1736.56</v>
      </c>
      <c r="J571" t="n">
        <v>45.71</v>
      </c>
      <c r="K571" t="n">
        <v>1.71</v>
      </c>
      <c r="L571" t="n">
        <v>14.52</v>
      </c>
      <c r="M571" t="n">
        <v>11.87</v>
      </c>
      <c r="N571" t="n">
        <v>12.6</v>
      </c>
      <c r="O571" t="n">
        <v>1756.56</v>
      </c>
      <c r="P571" t="n">
        <v>2</v>
      </c>
      <c r="Q571" t="n">
        <v>12.85</v>
      </c>
      <c r="R571" t="n">
        <v>12.25</v>
      </c>
      <c r="S571" t="inlineStr"/>
      <c r="T571" t="inlineStr"/>
      <c r="U571" t="inlineStr"/>
      <c r="V571" t="inlineStr"/>
      <c r="W571" t="inlineStr"/>
      <c r="X571" t="inlineStr">
        <is>
          <t>⏳ Chờ hàng về (T+2)</t>
        </is>
      </c>
      <c r="Y571">
        <f>IF(ISNUMBER(S571), ((S571-H571)/H571)-0.004, "")</f>
        <v/>
      </c>
      <c r="Z571">
        <f>IF(ISNUMBER(T571), ((T571-H571)/H571)-0.004, "")</f>
        <v/>
      </c>
      <c r="AA571">
        <f>IF(ISNUMBER(W571), ((W571-H571)/H571)-0.004, IF(P571&gt;0, ((N571-H571)/H571)-0.004, 0))</f>
        <v/>
      </c>
      <c r="AB571">
        <f>IF(AND(ISNUMBER(I571), I571&gt;0, ISNUMBER(O571), O571&gt;0), AA571-((O571-I571)/I571), AA571)</f>
        <v/>
      </c>
      <c r="AC571">
        <f>IF(ISNUMBER(Q571), (Q571-H571)/H571, 0)</f>
        <v/>
      </c>
      <c r="AD571">
        <f>IF(ISNUMBER(R571), (R571-H571)/H571, 0)</f>
        <v/>
      </c>
      <c r="AE571">
        <f>IF(ISNUMBER(Y571), IF(Y571&gt;0, "THẮNG", "THUA"), "CHỜ T+3")</f>
        <v/>
      </c>
      <c r="AF571">
        <f>IF(AND(P571=0, N571=H571, NOT(ISNUMBER(W571))), "ĐANG CHỜ", IF(AA571&gt;0, "THẮNG", "THUA"))</f>
        <v/>
      </c>
      <c r="AG571" t="inlineStr">
        <is>
          <t>https://quickchart.io/chart/render/zf-75a72f52-ebc8-4164-b365-e4d58fdf6f34</t>
        </is>
      </c>
      <c r="AH571">
        <f>IF(AG571&lt;&gt;"", IMAGE(AG571, 1), "Chưa có ảnh")</f>
        <v/>
      </c>
    </row>
    <row r="572" ht="95" customHeight="1">
      <c r="A572" t="inlineStr">
        <is>
          <t>2026-10-21</t>
        </is>
      </c>
      <c r="B572" t="inlineStr">
        <is>
          <t>ALGO_22</t>
        </is>
      </c>
      <c r="C572" t="inlineStr">
        <is>
          <t>🛡️ BỘ 22: LÁ CHẮN PHÂN KỲ NGƯỢC BÃO VN-INDEX (ANTI-INDEX SHIELD)</t>
        </is>
      </c>
      <c r="D572" t="inlineStr">
        <is>
          <t>#5</t>
        </is>
      </c>
      <c r="E572" t="inlineStr">
        <is>
          <t>SJS</t>
        </is>
      </c>
      <c r="F572" t="inlineStr">
        <is>
          <t>HOSE</t>
        </is>
      </c>
      <c r="G572" t="inlineStr">
        <is>
          <t>BĐS Khu Công Nghiệp</t>
        </is>
      </c>
      <c r="H572" t="n">
        <v>55.5</v>
      </c>
      <c r="I572" t="n">
        <v>1736.56</v>
      </c>
      <c r="J572" t="n">
        <v>44.72</v>
      </c>
      <c r="K572" t="n">
        <v>2.75</v>
      </c>
      <c r="L572" t="n">
        <v>63.11</v>
      </c>
      <c r="M572" t="n">
        <v>52.04</v>
      </c>
      <c r="N572" t="n">
        <v>54.4</v>
      </c>
      <c r="O572" t="n">
        <v>1756.56</v>
      </c>
      <c r="P572" t="n">
        <v>2</v>
      </c>
      <c r="Q572" t="n">
        <v>55.8</v>
      </c>
      <c r="R572" t="n">
        <v>53</v>
      </c>
      <c r="S572" t="inlineStr"/>
      <c r="T572" t="inlineStr"/>
      <c r="U572" t="inlineStr"/>
      <c r="V572" t="inlineStr"/>
      <c r="W572" t="inlineStr"/>
      <c r="X572" t="inlineStr">
        <is>
          <t>⏳ Chờ hàng về (T+2)</t>
        </is>
      </c>
      <c r="Y572">
        <f>IF(ISNUMBER(S572), ((S572-H572)/H572)-0.004, "")</f>
        <v/>
      </c>
      <c r="Z572">
        <f>IF(ISNUMBER(T572), ((T572-H572)/H572)-0.004, "")</f>
        <v/>
      </c>
      <c r="AA572">
        <f>IF(ISNUMBER(W572), ((W572-H572)/H572)-0.004, IF(P572&gt;0, ((N572-H572)/H572)-0.004, 0))</f>
        <v/>
      </c>
      <c r="AB572">
        <f>IF(AND(ISNUMBER(I572), I572&gt;0, ISNUMBER(O572), O572&gt;0), AA572-((O572-I572)/I572), AA572)</f>
        <v/>
      </c>
      <c r="AC572">
        <f>IF(ISNUMBER(Q572), (Q572-H572)/H572, 0)</f>
        <v/>
      </c>
      <c r="AD572">
        <f>IF(ISNUMBER(R572), (R572-H572)/H572, 0)</f>
        <v/>
      </c>
      <c r="AE572">
        <f>IF(ISNUMBER(Y572), IF(Y572&gt;0, "THẮNG", "THUA"), "CHỜ T+3")</f>
        <v/>
      </c>
      <c r="AF572">
        <f>IF(AND(P572=0, N572=H572, NOT(ISNUMBER(W572))), "ĐANG CHỜ", IF(AA572&gt;0, "THẮNG", "THUA"))</f>
        <v/>
      </c>
      <c r="AG572" t="inlineStr">
        <is>
          <t>https://quickchart.io/chart/render/zf-b8bf7c04-2dab-468a-aa11-e46f0c5cbf42</t>
        </is>
      </c>
      <c r="AH572">
        <f>IF(AG572&lt;&gt;"", IMAGE(AG572, 1), "Chưa có ảnh")</f>
        <v/>
      </c>
    </row>
    <row r="573" ht="95" customHeight="1">
      <c r="A573" t="inlineStr">
        <is>
          <t>2026-10-21</t>
        </is>
      </c>
      <c r="B573" t="inlineStr">
        <is>
          <t>ALGO_23</t>
        </is>
      </c>
      <c r="C573" t="inlineStr">
        <is>
          <t>🏦 BỘ 23: BỨT PHÁ GIÁ VỐN TỔ CHỨC VWMA (VWMA BREAKOUT)</t>
        </is>
      </c>
      <c r="D573" t="inlineStr">
        <is>
          <t>#1</t>
        </is>
      </c>
      <c r="E573" t="inlineStr">
        <is>
          <t>GDA</t>
        </is>
      </c>
      <c r="F573" t="inlineStr">
        <is>
          <t>UPCOM</t>
        </is>
      </c>
      <c r="G573" t="inlineStr">
        <is>
          <t>Thép &amp; VLXD</t>
        </is>
      </c>
      <c r="H573" t="n">
        <v>12.2</v>
      </c>
      <c r="I573" t="n">
        <v>1736.56</v>
      </c>
      <c r="J573" t="n">
        <v>85.14</v>
      </c>
      <c r="K573" t="n">
        <v>10.41</v>
      </c>
      <c r="L573" t="n">
        <v>13.38</v>
      </c>
      <c r="M573" t="n">
        <v>11.66</v>
      </c>
      <c r="N573" t="n">
        <v>11.9</v>
      </c>
      <c r="O573" t="n">
        <v>1756.56</v>
      </c>
      <c r="P573" t="n">
        <v>2</v>
      </c>
      <c r="Q573" t="n">
        <v>12.3</v>
      </c>
      <c r="R573" t="n">
        <v>11.8</v>
      </c>
      <c r="S573" t="inlineStr"/>
      <c r="T573" t="inlineStr"/>
      <c r="U573" t="inlineStr"/>
      <c r="V573" t="inlineStr"/>
      <c r="W573" t="inlineStr"/>
      <c r="X573" t="inlineStr">
        <is>
          <t>⏳ Chờ hàng về (T+2)</t>
        </is>
      </c>
      <c r="Y573">
        <f>IF(ISNUMBER(S573), ((S573-H573)/H573)-0.004, "")</f>
        <v/>
      </c>
      <c r="Z573">
        <f>IF(ISNUMBER(T573), ((T573-H573)/H573)-0.004, "")</f>
        <v/>
      </c>
      <c r="AA573">
        <f>IF(ISNUMBER(W573), ((W573-H573)/H573)-0.004, IF(P573&gt;0, ((N573-H573)/H573)-0.004, 0))</f>
        <v/>
      </c>
      <c r="AB573">
        <f>IF(AND(ISNUMBER(I573), I573&gt;0, ISNUMBER(O573), O573&gt;0), AA573-((O573-I573)/I573), AA573)</f>
        <v/>
      </c>
      <c r="AC573">
        <f>IF(ISNUMBER(Q573), (Q573-H573)/H573, 0)</f>
        <v/>
      </c>
      <c r="AD573">
        <f>IF(ISNUMBER(R573), (R573-H573)/H573, 0)</f>
        <v/>
      </c>
      <c r="AE573">
        <f>IF(ISNUMBER(Y573), IF(Y573&gt;0, "THẮNG", "THUA"), "CHỜ T+3")</f>
        <v/>
      </c>
      <c r="AF573">
        <f>IF(AND(P573=0, N573=H573, NOT(ISNUMBER(W573))), "ĐANG CHỜ", IF(AA573&gt;0, "THẮNG", "THUA"))</f>
        <v/>
      </c>
      <c r="AG573" t="inlineStr">
        <is>
          <t>https://quickchart.io/chart/render/zf-2e1a9389-0583-4cf4-81c8-97d2e131238c</t>
        </is>
      </c>
      <c r="AH573">
        <f>IF(AG573&lt;&gt;"", IMAGE(AG573, 1), "Chưa có ảnh")</f>
        <v/>
      </c>
    </row>
    <row r="574" ht="95" customHeight="1">
      <c r="A574" t="inlineStr">
        <is>
          <t>2026-10-21</t>
        </is>
      </c>
      <c r="B574" t="inlineStr">
        <is>
          <t>ALGO_23</t>
        </is>
      </c>
      <c r="C574" t="inlineStr">
        <is>
          <t>🏦 BỘ 23: BỨT PHÁ GIÁ VỐN TỔ CHỨC VWMA (VWMA BREAKOUT)</t>
        </is>
      </c>
      <c r="D574" t="inlineStr">
        <is>
          <t>#2</t>
        </is>
      </c>
      <c r="E574" t="inlineStr">
        <is>
          <t>HTN</t>
        </is>
      </c>
      <c r="F574" t="inlineStr">
        <is>
          <t>HOSE</t>
        </is>
      </c>
      <c r="G574" t="inlineStr">
        <is>
          <t>Đầu tư công &amp; Xây dựng</t>
        </is>
      </c>
      <c r="H574" t="n">
        <v>7.55</v>
      </c>
      <c r="I574" t="n">
        <v>1736.56</v>
      </c>
      <c r="J574" t="n">
        <v>60.78</v>
      </c>
      <c r="K574" t="n">
        <v>3.33</v>
      </c>
      <c r="L574" t="n">
        <v>8.56</v>
      </c>
      <c r="M574" t="n">
        <v>7.09</v>
      </c>
      <c r="N574" t="n">
        <v>7.76</v>
      </c>
      <c r="O574" t="n">
        <v>1756.56</v>
      </c>
      <c r="P574" t="n">
        <v>2</v>
      </c>
      <c r="Q574" t="n">
        <v>7.76</v>
      </c>
      <c r="R574" t="n">
        <v>7.21</v>
      </c>
      <c r="S574" t="inlineStr"/>
      <c r="T574" t="inlineStr"/>
      <c r="U574" t="inlineStr"/>
      <c r="V574" t="inlineStr"/>
      <c r="W574" t="inlineStr"/>
      <c r="X574" t="inlineStr">
        <is>
          <t>⏳ Chờ hàng về (T+2)</t>
        </is>
      </c>
      <c r="Y574">
        <f>IF(ISNUMBER(S574), ((S574-H574)/H574)-0.004, "")</f>
        <v/>
      </c>
      <c r="Z574">
        <f>IF(ISNUMBER(T574), ((T574-H574)/H574)-0.004, "")</f>
        <v/>
      </c>
      <c r="AA574">
        <f>IF(ISNUMBER(W574), ((W574-H574)/H574)-0.004, IF(P574&gt;0, ((N574-H574)/H574)-0.004, 0))</f>
        <v/>
      </c>
      <c r="AB574">
        <f>IF(AND(ISNUMBER(I574), I574&gt;0, ISNUMBER(O574), O574&gt;0), AA574-((O574-I574)/I574), AA574)</f>
        <v/>
      </c>
      <c r="AC574">
        <f>IF(ISNUMBER(Q574), (Q574-H574)/H574, 0)</f>
        <v/>
      </c>
      <c r="AD574">
        <f>IF(ISNUMBER(R574), (R574-H574)/H574, 0)</f>
        <v/>
      </c>
      <c r="AE574">
        <f>IF(ISNUMBER(Y574), IF(Y574&gt;0, "THẮNG", "THUA"), "CHỜ T+3")</f>
        <v/>
      </c>
      <c r="AF574">
        <f>IF(AND(P574=0, N574=H574, NOT(ISNUMBER(W574))), "ĐANG CHỜ", IF(AA574&gt;0, "THẮNG", "THUA"))</f>
        <v/>
      </c>
      <c r="AG574" t="inlineStr">
        <is>
          <t>https://quickchart.io/chart/render/zf-9db72075-4e3a-4004-91a6-fbe7c614dcba</t>
        </is>
      </c>
      <c r="AH574">
        <f>IF(AG574&lt;&gt;"", IMAGE(AG574, 1), "Chưa có ảnh")</f>
        <v/>
      </c>
    </row>
    <row r="575" ht="95" customHeight="1">
      <c r="A575" t="inlineStr">
        <is>
          <t>2026-10-21</t>
        </is>
      </c>
      <c r="B575" t="inlineStr">
        <is>
          <t>ALGO_23</t>
        </is>
      </c>
      <c r="C575" t="inlineStr">
        <is>
          <t>🏦 BỘ 23: BỨT PHÁ GIÁ VỐN TỔ CHỨC VWMA (VWMA BREAKOUT)</t>
        </is>
      </c>
      <c r="D575" t="inlineStr">
        <is>
          <t>#4</t>
        </is>
      </c>
      <c r="E575" t="inlineStr">
        <is>
          <t>SJS</t>
        </is>
      </c>
      <c r="F575" t="inlineStr">
        <is>
          <t>HOSE</t>
        </is>
      </c>
      <c r="G575" t="inlineStr">
        <is>
          <t>BĐS Khu Công Nghiệp</t>
        </is>
      </c>
      <c r="H575" t="n">
        <v>55.5</v>
      </c>
      <c r="I575" t="n">
        <v>1736.56</v>
      </c>
      <c r="J575" t="n">
        <v>56.62</v>
      </c>
      <c r="K575" t="n">
        <v>2.75</v>
      </c>
      <c r="L575" t="n">
        <v>63.11</v>
      </c>
      <c r="M575" t="n">
        <v>52.04</v>
      </c>
      <c r="N575" t="n">
        <v>54.4</v>
      </c>
      <c r="O575" t="n">
        <v>1756.56</v>
      </c>
      <c r="P575" t="n">
        <v>2</v>
      </c>
      <c r="Q575" t="n">
        <v>55.8</v>
      </c>
      <c r="R575" t="n">
        <v>53</v>
      </c>
      <c r="S575" t="inlineStr"/>
      <c r="T575" t="inlineStr"/>
      <c r="U575" t="inlineStr"/>
      <c r="V575" t="inlineStr"/>
      <c r="W575" t="inlineStr"/>
      <c r="X575" t="inlineStr">
        <is>
          <t>⏳ Chờ hàng về (T+2)</t>
        </is>
      </c>
      <c r="Y575">
        <f>IF(ISNUMBER(S575), ((S575-H575)/H575)-0.004, "")</f>
        <v/>
      </c>
      <c r="Z575">
        <f>IF(ISNUMBER(T575), ((T575-H575)/H575)-0.004, "")</f>
        <v/>
      </c>
      <c r="AA575">
        <f>IF(ISNUMBER(W575), ((W575-H575)/H575)-0.004, IF(P575&gt;0, ((N575-H575)/H575)-0.004, 0))</f>
        <v/>
      </c>
      <c r="AB575">
        <f>IF(AND(ISNUMBER(I575), I575&gt;0, ISNUMBER(O575), O575&gt;0), AA575-((O575-I575)/I575), AA575)</f>
        <v/>
      </c>
      <c r="AC575">
        <f>IF(ISNUMBER(Q575), (Q575-H575)/H575, 0)</f>
        <v/>
      </c>
      <c r="AD575">
        <f>IF(ISNUMBER(R575), (R575-H575)/H575, 0)</f>
        <v/>
      </c>
      <c r="AE575">
        <f>IF(ISNUMBER(Y575), IF(Y575&gt;0, "THẮNG", "THUA"), "CHỜ T+3")</f>
        <v/>
      </c>
      <c r="AF575">
        <f>IF(AND(P575=0, N575=H575, NOT(ISNUMBER(W575))), "ĐANG CHỜ", IF(AA575&gt;0, "THẮNG", "THUA"))</f>
        <v/>
      </c>
      <c r="AG575" t="inlineStr">
        <is>
          <t>https://quickchart.io/chart/render/zf-b8bf7c04-2dab-468a-aa11-e46f0c5cbf42</t>
        </is>
      </c>
      <c r="AH575">
        <f>IF(AG575&lt;&gt;"", IMAGE(AG575, 1), "Chưa có ảnh")</f>
        <v/>
      </c>
    </row>
    <row r="576" ht="95" customHeight="1">
      <c r="A576" t="inlineStr">
        <is>
          <t>2026-10-21</t>
        </is>
      </c>
      <c r="B576" t="inlineStr">
        <is>
          <t>ALGO_24</t>
        </is>
      </c>
      <c r="C576" t="inlineStr">
        <is>
          <t>💥 BỘ 24: BÙNG NỔ BIÊN ĐỘ BIẾN ĐỘNG ATR (ATR EXPANSION)</t>
        </is>
      </c>
      <c r="D576" t="inlineStr">
        <is>
          <t>#1</t>
        </is>
      </c>
      <c r="E576" t="inlineStr">
        <is>
          <t>SZC</t>
        </is>
      </c>
      <c r="F576" t="inlineStr">
        <is>
          <t>HOSE</t>
        </is>
      </c>
      <c r="G576" t="inlineStr">
        <is>
          <t>BĐS Khu Công Nghiệp</t>
        </is>
      </c>
      <c r="H576" t="n">
        <v>19.25</v>
      </c>
      <c r="I576" t="n">
        <v>1736.56</v>
      </c>
      <c r="J576" t="n">
        <v>58.39</v>
      </c>
      <c r="K576" t="n">
        <v>4.71</v>
      </c>
      <c r="L576" t="n">
        <v>21.4</v>
      </c>
      <c r="M576" t="n">
        <v>18.27</v>
      </c>
      <c r="N576" t="n">
        <v>20</v>
      </c>
      <c r="O576" t="n">
        <v>1756.56</v>
      </c>
      <c r="P576" t="n">
        <v>2</v>
      </c>
      <c r="Q576" t="n">
        <v>20</v>
      </c>
      <c r="R576" t="n">
        <v>18.7</v>
      </c>
      <c r="S576" t="inlineStr"/>
      <c r="T576" t="inlineStr"/>
      <c r="U576" t="inlineStr"/>
      <c r="V576" t="inlineStr"/>
      <c r="W576" t="inlineStr"/>
      <c r="X576" t="inlineStr">
        <is>
          <t>⏳ Chờ hàng về (T+2)</t>
        </is>
      </c>
      <c r="Y576">
        <f>IF(ISNUMBER(S576), ((S576-H576)/H576)-0.004, "")</f>
        <v/>
      </c>
      <c r="Z576">
        <f>IF(ISNUMBER(T576), ((T576-H576)/H576)-0.004, "")</f>
        <v/>
      </c>
      <c r="AA576">
        <f>IF(ISNUMBER(W576), ((W576-H576)/H576)-0.004, IF(P576&gt;0, ((N576-H576)/H576)-0.004, 0))</f>
        <v/>
      </c>
      <c r="AB576">
        <f>IF(AND(ISNUMBER(I576), I576&gt;0, ISNUMBER(O576), O576&gt;0), AA576-((O576-I576)/I576), AA576)</f>
        <v/>
      </c>
      <c r="AC576">
        <f>IF(ISNUMBER(Q576), (Q576-H576)/H576, 0)</f>
        <v/>
      </c>
      <c r="AD576">
        <f>IF(ISNUMBER(R576), (R576-H576)/H576, 0)</f>
        <v/>
      </c>
      <c r="AE576">
        <f>IF(ISNUMBER(Y576), IF(Y576&gt;0, "THẮNG", "THUA"), "CHỜ T+3")</f>
        <v/>
      </c>
      <c r="AF576">
        <f>IF(AND(P576=0, N576=H576, NOT(ISNUMBER(W576))), "ĐANG CHỜ", IF(AA576&gt;0, "THẮNG", "THUA"))</f>
        <v/>
      </c>
      <c r="AG576" t="inlineStr">
        <is>
          <t>https://quickchart.io/chart/render/zf-ddb8b49b-aab5-48d6-955f-3ca4b925eb5b</t>
        </is>
      </c>
      <c r="AH576">
        <f>IF(AG576&lt;&gt;"", IMAGE(AG576, 1), "Chưa có ảnh")</f>
        <v/>
      </c>
    </row>
    <row r="577" ht="95" customHeight="1">
      <c r="A577" t="inlineStr">
        <is>
          <t>2026-10-21</t>
        </is>
      </c>
      <c r="B577" t="inlineStr">
        <is>
          <t>ALGO_24</t>
        </is>
      </c>
      <c r="C577" t="inlineStr">
        <is>
          <t>💥 BỘ 24: BÙNG NỔ BIÊN ĐỘ BIẾN ĐỘNG ATR (ATR EXPANSION)</t>
        </is>
      </c>
      <c r="D577" t="inlineStr">
        <is>
          <t>#3</t>
        </is>
      </c>
      <c r="E577" t="inlineStr">
        <is>
          <t>EVF</t>
        </is>
      </c>
      <c r="F577" t="inlineStr">
        <is>
          <t>HOSE</t>
        </is>
      </c>
      <c r="G577" t="inlineStr">
        <is>
          <t>Bất động sản Dân dụng</t>
        </is>
      </c>
      <c r="H577" t="n">
        <v>12</v>
      </c>
      <c r="I577" t="n">
        <v>1736.56</v>
      </c>
      <c r="J577" t="n">
        <v>52.45</v>
      </c>
      <c r="K577" t="n">
        <v>2.81</v>
      </c>
      <c r="L577" t="n">
        <v>13.15</v>
      </c>
      <c r="M577" t="n">
        <v>11.48</v>
      </c>
      <c r="N577" t="n">
        <v>11.95</v>
      </c>
      <c r="O577" t="n">
        <v>1756.56</v>
      </c>
      <c r="P577" t="n">
        <v>2</v>
      </c>
      <c r="Q577" t="n">
        <v>12.15</v>
      </c>
      <c r="R577" t="n">
        <v>11.5</v>
      </c>
      <c r="S577" t="inlineStr"/>
      <c r="T577" t="inlineStr"/>
      <c r="U577" t="inlineStr"/>
      <c r="V577" t="inlineStr"/>
      <c r="W577" t="inlineStr"/>
      <c r="X577" t="inlineStr">
        <is>
          <t>⏳ Chờ hàng về (T+2)</t>
        </is>
      </c>
      <c r="Y577">
        <f>IF(ISNUMBER(S577), ((S577-H577)/H577)-0.004, "")</f>
        <v/>
      </c>
      <c r="Z577">
        <f>IF(ISNUMBER(T577), ((T577-H577)/H577)-0.004, "")</f>
        <v/>
      </c>
      <c r="AA577">
        <f>IF(ISNUMBER(W577), ((W577-H577)/H577)-0.004, IF(P577&gt;0, ((N577-H577)/H577)-0.004, 0))</f>
        <v/>
      </c>
      <c r="AB577">
        <f>IF(AND(ISNUMBER(I577), I577&gt;0, ISNUMBER(O577), O577&gt;0), AA577-((O577-I577)/I577), AA577)</f>
        <v/>
      </c>
      <c r="AC577">
        <f>IF(ISNUMBER(Q577), (Q577-H577)/H577, 0)</f>
        <v/>
      </c>
      <c r="AD577">
        <f>IF(ISNUMBER(R577), (R577-H577)/H577, 0)</f>
        <v/>
      </c>
      <c r="AE577">
        <f>IF(ISNUMBER(Y577), IF(Y577&gt;0, "THẮNG", "THUA"), "CHỜ T+3")</f>
        <v/>
      </c>
      <c r="AF577">
        <f>IF(AND(P577=0, N577=H577, NOT(ISNUMBER(W577))), "ĐANG CHỜ", IF(AA577&gt;0, "THẮNG", "THUA"))</f>
        <v/>
      </c>
      <c r="AG577" t="inlineStr">
        <is>
          <t>https://quickchart.io/chart/render/zf-bbdf1eb4-d706-4777-b85d-eb8add529ac0</t>
        </is>
      </c>
      <c r="AH577">
        <f>IF(AG577&lt;&gt;"", IMAGE(AG577, 1), "Chưa có ảnh")</f>
        <v/>
      </c>
    </row>
    <row r="578" ht="95" customHeight="1">
      <c r="A578" t="inlineStr">
        <is>
          <t>2026-10-21</t>
        </is>
      </c>
      <c r="B578" t="inlineStr">
        <is>
          <t>ALGO_24</t>
        </is>
      </c>
      <c r="C578" t="inlineStr">
        <is>
          <t>💥 BỘ 24: BÙNG NỔ BIÊN ĐỘ BIẾN ĐỘNG ATR (ATR EXPANSION)</t>
        </is>
      </c>
      <c r="D578" t="inlineStr">
        <is>
          <t>#4</t>
        </is>
      </c>
      <c r="E578" t="inlineStr">
        <is>
          <t>HTN</t>
        </is>
      </c>
      <c r="F578" t="inlineStr">
        <is>
          <t>HOSE</t>
        </is>
      </c>
      <c r="G578" t="inlineStr">
        <is>
          <t>Đầu tư công &amp; Xây dựng</t>
        </is>
      </c>
      <c r="H578" t="n">
        <v>7.55</v>
      </c>
      <c r="I578" t="n">
        <v>1736.56</v>
      </c>
      <c r="J578" t="n">
        <v>50.85</v>
      </c>
      <c r="K578" t="n">
        <v>3.33</v>
      </c>
      <c r="L578" t="n">
        <v>8.56</v>
      </c>
      <c r="M578" t="n">
        <v>7.09</v>
      </c>
      <c r="N578" t="n">
        <v>7.76</v>
      </c>
      <c r="O578" t="n">
        <v>1756.56</v>
      </c>
      <c r="P578" t="n">
        <v>2</v>
      </c>
      <c r="Q578" t="n">
        <v>7.76</v>
      </c>
      <c r="R578" t="n">
        <v>7.21</v>
      </c>
      <c r="S578" t="inlineStr"/>
      <c r="T578" t="inlineStr"/>
      <c r="U578" t="inlineStr"/>
      <c r="V578" t="inlineStr"/>
      <c r="W578" t="inlineStr"/>
      <c r="X578" t="inlineStr">
        <is>
          <t>⏳ Chờ hàng về (T+2)</t>
        </is>
      </c>
      <c r="Y578">
        <f>IF(ISNUMBER(S578), ((S578-H578)/H578)-0.004, "")</f>
        <v/>
      </c>
      <c r="Z578">
        <f>IF(ISNUMBER(T578), ((T578-H578)/H578)-0.004, "")</f>
        <v/>
      </c>
      <c r="AA578">
        <f>IF(ISNUMBER(W578), ((W578-H578)/H578)-0.004, IF(P578&gt;0, ((N578-H578)/H578)-0.004, 0))</f>
        <v/>
      </c>
      <c r="AB578">
        <f>IF(AND(ISNUMBER(I578), I578&gt;0, ISNUMBER(O578), O578&gt;0), AA578-((O578-I578)/I578), AA578)</f>
        <v/>
      </c>
      <c r="AC578">
        <f>IF(ISNUMBER(Q578), (Q578-H578)/H578, 0)</f>
        <v/>
      </c>
      <c r="AD578">
        <f>IF(ISNUMBER(R578), (R578-H578)/H578, 0)</f>
        <v/>
      </c>
      <c r="AE578">
        <f>IF(ISNUMBER(Y578), IF(Y578&gt;0, "THẮNG", "THUA"), "CHỜ T+3")</f>
        <v/>
      </c>
      <c r="AF578">
        <f>IF(AND(P578=0, N578=H578, NOT(ISNUMBER(W578))), "ĐANG CHỜ", IF(AA578&gt;0, "THẮNG", "THUA"))</f>
        <v/>
      </c>
      <c r="AG578" t="inlineStr">
        <is>
          <t>https://quickchart.io/chart/render/zf-9db72075-4e3a-4004-91a6-fbe7c614dcba</t>
        </is>
      </c>
      <c r="AH578">
        <f>IF(AG578&lt;&gt;"", IMAGE(AG578, 1), "Chưa có ảnh")</f>
        <v/>
      </c>
    </row>
    <row r="579" ht="95" customHeight="1">
      <c r="A579" t="inlineStr">
        <is>
          <t>2026-10-21</t>
        </is>
      </c>
      <c r="B579" t="inlineStr">
        <is>
          <t>ALGO_24</t>
        </is>
      </c>
      <c r="C579" t="inlineStr">
        <is>
          <t>💥 BỘ 24: BÙNG NỔ BIÊN ĐỘ BIẾN ĐỘNG ATR (ATR EXPANSION)</t>
        </is>
      </c>
      <c r="D579" t="inlineStr">
        <is>
          <t>#5</t>
        </is>
      </c>
      <c r="E579" t="inlineStr">
        <is>
          <t>SJS</t>
        </is>
      </c>
      <c r="F579" t="inlineStr">
        <is>
          <t>HOSE</t>
        </is>
      </c>
      <c r="G579" t="inlineStr">
        <is>
          <t>BĐS Khu Công Nghiệp</t>
        </is>
      </c>
      <c r="H579" t="n">
        <v>55.5</v>
      </c>
      <c r="I579" t="n">
        <v>1736.56</v>
      </c>
      <c r="J579" t="n">
        <v>46.33</v>
      </c>
      <c r="K579" t="n">
        <v>2.75</v>
      </c>
      <c r="L579" t="n">
        <v>63.11</v>
      </c>
      <c r="M579" t="n">
        <v>52.04</v>
      </c>
      <c r="N579" t="n">
        <v>54.4</v>
      </c>
      <c r="O579" t="n">
        <v>1756.56</v>
      </c>
      <c r="P579" t="n">
        <v>2</v>
      </c>
      <c r="Q579" t="n">
        <v>55.8</v>
      </c>
      <c r="R579" t="n">
        <v>53</v>
      </c>
      <c r="S579" t="inlineStr"/>
      <c r="T579" t="inlineStr"/>
      <c r="U579" t="inlineStr"/>
      <c r="V579" t="inlineStr"/>
      <c r="W579" t="inlineStr"/>
      <c r="X579" t="inlineStr">
        <is>
          <t>⏳ Chờ hàng về (T+2)</t>
        </is>
      </c>
      <c r="Y579">
        <f>IF(ISNUMBER(S579), ((S579-H579)/H579)-0.004, "")</f>
        <v/>
      </c>
      <c r="Z579">
        <f>IF(ISNUMBER(T579), ((T579-H579)/H579)-0.004, "")</f>
        <v/>
      </c>
      <c r="AA579">
        <f>IF(ISNUMBER(W579), ((W579-H579)/H579)-0.004, IF(P579&gt;0, ((N579-H579)/H579)-0.004, 0))</f>
        <v/>
      </c>
      <c r="AB579">
        <f>IF(AND(ISNUMBER(I579), I579&gt;0, ISNUMBER(O579), O579&gt;0), AA579-((O579-I579)/I579), AA579)</f>
        <v/>
      </c>
      <c r="AC579">
        <f>IF(ISNUMBER(Q579), (Q579-H579)/H579, 0)</f>
        <v/>
      </c>
      <c r="AD579">
        <f>IF(ISNUMBER(R579), (R579-H579)/H579, 0)</f>
        <v/>
      </c>
      <c r="AE579">
        <f>IF(ISNUMBER(Y579), IF(Y579&gt;0, "THẮNG", "THUA"), "CHỜ T+3")</f>
        <v/>
      </c>
      <c r="AF579">
        <f>IF(AND(P579=0, N579=H579, NOT(ISNUMBER(W579))), "ĐANG CHỜ", IF(AA579&gt;0, "THẮNG", "THUA"))</f>
        <v/>
      </c>
      <c r="AG579" t="inlineStr">
        <is>
          <t>https://quickchart.io/chart/render/zf-b8bf7c04-2dab-468a-aa11-e46f0c5cbf42</t>
        </is>
      </c>
      <c r="AH579">
        <f>IF(AG579&lt;&gt;"", IMAGE(AG579, 1), "Chưa có ảnh")</f>
        <v/>
      </c>
    </row>
    <row r="580" ht="95" customHeight="1">
      <c r="A580" t="inlineStr">
        <is>
          <t>2026-10-21</t>
        </is>
      </c>
      <c r="B580" t="inlineStr">
        <is>
          <t>ALGO_26</t>
        </is>
      </c>
      <c r="C580" t="inlineStr">
        <is>
          <t>🔇 BỘ 26: CẠN KIỆT NGUỒN CUNG TRƯỚC GIỜ NỔ (VSA NO-SUPPLY TEST)</t>
        </is>
      </c>
      <c r="D580" t="inlineStr">
        <is>
          <t>#2</t>
        </is>
      </c>
      <c r="E580" t="inlineStr">
        <is>
          <t>MCH</t>
        </is>
      </c>
      <c r="F580" t="inlineStr">
        <is>
          <t>HOSE</t>
        </is>
      </c>
      <c r="G580" t="inlineStr">
        <is>
          <t>Thực phẩm &amp; Tiêu dùng</t>
        </is>
      </c>
      <c r="H580" t="n">
        <v>140.7</v>
      </c>
      <c r="I580" t="n">
        <v>1736.56</v>
      </c>
      <c r="J580" t="n">
        <v>31.55</v>
      </c>
      <c r="K580" t="n">
        <v>0.04</v>
      </c>
      <c r="L580" t="n">
        <v>150.73</v>
      </c>
      <c r="M580" t="n">
        <v>136.14</v>
      </c>
      <c r="N580" t="n">
        <v>140.7</v>
      </c>
      <c r="O580" t="n">
        <v>1756.56</v>
      </c>
      <c r="P580" t="n">
        <v>2</v>
      </c>
      <c r="Q580" t="n">
        <v>141.3</v>
      </c>
      <c r="R580" t="n">
        <v>138.6</v>
      </c>
      <c r="S580" t="inlineStr"/>
      <c r="T580" t="inlineStr"/>
      <c r="U580" t="inlineStr"/>
      <c r="V580" t="inlineStr"/>
      <c r="W580" t="inlineStr"/>
      <c r="X580" t="inlineStr">
        <is>
          <t>⏳ Chờ hàng về (T+2)</t>
        </is>
      </c>
      <c r="Y580">
        <f>IF(ISNUMBER(S580), ((S580-H580)/H580)-0.004, "")</f>
        <v/>
      </c>
      <c r="Z580">
        <f>IF(ISNUMBER(T580), ((T580-H580)/H580)-0.004, "")</f>
        <v/>
      </c>
      <c r="AA580">
        <f>IF(ISNUMBER(W580), ((W580-H580)/H580)-0.004, IF(P580&gt;0, ((N580-H580)/H580)-0.004, 0))</f>
        <v/>
      </c>
      <c r="AB580">
        <f>IF(AND(ISNUMBER(I580), I580&gt;0, ISNUMBER(O580), O580&gt;0), AA580-((O580-I580)/I580), AA580)</f>
        <v/>
      </c>
      <c r="AC580">
        <f>IF(ISNUMBER(Q580), (Q580-H580)/H580, 0)</f>
        <v/>
      </c>
      <c r="AD580">
        <f>IF(ISNUMBER(R580), (R580-H580)/H580, 0)</f>
        <v/>
      </c>
      <c r="AE580">
        <f>IF(ISNUMBER(Y580), IF(Y580&gt;0, "THẮNG", "THUA"), "CHỜ T+3")</f>
        <v/>
      </c>
      <c r="AF580">
        <f>IF(AND(P580=0, N580=H580, NOT(ISNUMBER(W580))), "ĐANG CHỜ", IF(AA580&gt;0, "THẮNG", "THUA"))</f>
        <v/>
      </c>
      <c r="AG580" t="inlineStr">
        <is>
          <t>https://quickchart.io/chart/render/zf-2e554628-de5b-4f44-b154-5697a2b7f7f0</t>
        </is>
      </c>
      <c r="AH580">
        <f>IF(AG580&lt;&gt;"", IMAGE(AG580, 1), "Chưa có ảnh")</f>
        <v/>
      </c>
    </row>
    <row r="581" ht="95" customHeight="1">
      <c r="A581" t="inlineStr">
        <is>
          <t>2026-10-21</t>
        </is>
      </c>
      <c r="B581" t="inlineStr">
        <is>
          <t>ALGO_26</t>
        </is>
      </c>
      <c r="C581" t="inlineStr">
        <is>
          <t>🔇 BỘ 26: CẠN KIỆT NGUỒN CUNG TRƯỚC GIỜ NỔ (VSA NO-SUPPLY TEST)</t>
        </is>
      </c>
      <c r="D581" t="inlineStr">
        <is>
          <t>#3</t>
        </is>
      </c>
      <c r="E581" t="inlineStr">
        <is>
          <t>DHC</t>
        </is>
      </c>
      <c r="F581" t="inlineStr">
        <is>
          <t>HOSE</t>
        </is>
      </c>
      <c r="G581" t="inlineStr">
        <is>
          <t>Hóa chất &amp; Chế biến</t>
        </is>
      </c>
      <c r="H581" t="n">
        <v>38.4</v>
      </c>
      <c r="I581" t="n">
        <v>1736.56</v>
      </c>
      <c r="J581" t="n">
        <v>28.99</v>
      </c>
      <c r="K581" t="n">
        <v>0.47</v>
      </c>
      <c r="L581" t="n">
        <v>42.63</v>
      </c>
      <c r="M581" t="n">
        <v>36.48</v>
      </c>
      <c r="N581" t="n">
        <v>38.45</v>
      </c>
      <c r="O581" t="n">
        <v>1756.56</v>
      </c>
      <c r="P581" t="n">
        <v>2</v>
      </c>
      <c r="Q581" t="n">
        <v>39</v>
      </c>
      <c r="R581" t="n">
        <v>37.65</v>
      </c>
      <c r="S581" t="inlineStr"/>
      <c r="T581" t="inlineStr"/>
      <c r="U581" t="inlineStr"/>
      <c r="V581" t="inlineStr"/>
      <c r="W581" t="inlineStr"/>
      <c r="X581" t="inlineStr">
        <is>
          <t>⏳ Chờ hàng về (T+2)</t>
        </is>
      </c>
      <c r="Y581">
        <f>IF(ISNUMBER(S581), ((S581-H581)/H581)-0.004, "")</f>
        <v/>
      </c>
      <c r="Z581">
        <f>IF(ISNUMBER(T581), ((T581-H581)/H581)-0.004, "")</f>
        <v/>
      </c>
      <c r="AA581">
        <f>IF(ISNUMBER(W581), ((W581-H581)/H581)-0.004, IF(P581&gt;0, ((N581-H581)/H581)-0.004, 0))</f>
        <v/>
      </c>
      <c r="AB581">
        <f>IF(AND(ISNUMBER(I581), I581&gt;0, ISNUMBER(O581), O581&gt;0), AA581-((O581-I581)/I581), AA581)</f>
        <v/>
      </c>
      <c r="AC581">
        <f>IF(ISNUMBER(Q581), (Q581-H581)/H581, 0)</f>
        <v/>
      </c>
      <c r="AD581">
        <f>IF(ISNUMBER(R581), (R581-H581)/H581, 0)</f>
        <v/>
      </c>
      <c r="AE581">
        <f>IF(ISNUMBER(Y581), IF(Y581&gt;0, "THẮNG", "THUA"), "CHỜ T+3")</f>
        <v/>
      </c>
      <c r="AF581">
        <f>IF(AND(P581=0, N581=H581, NOT(ISNUMBER(W581))), "ĐANG CHỜ", IF(AA581&gt;0, "THẮNG", "THUA"))</f>
        <v/>
      </c>
      <c r="AG581" t="inlineStr">
        <is>
          <t>https://quickchart.io/chart/render/zf-d404b13b-e934-4e7b-9a10-1b8e262dd148</t>
        </is>
      </c>
      <c r="AH581">
        <f>IF(AG581&lt;&gt;"", IMAGE(AG581, 1), "Chưa có ảnh")</f>
        <v/>
      </c>
    </row>
    <row r="582" ht="95" customHeight="1">
      <c r="A582" t="inlineStr">
        <is>
          <t>2026-10-21</t>
        </is>
      </c>
      <c r="B582" t="inlineStr">
        <is>
          <t>ALGO_26</t>
        </is>
      </c>
      <c r="C582" t="inlineStr">
        <is>
          <t>🔇 BỘ 26: CẠN KIỆT NGUỒN CUNG TRƯỚC GIỜ NỔ (VSA NO-SUPPLY TEST)</t>
        </is>
      </c>
      <c r="D582" t="inlineStr">
        <is>
          <t>#4</t>
        </is>
      </c>
      <c r="E582" t="inlineStr">
        <is>
          <t>VPB</t>
        </is>
      </c>
      <c r="F582" t="inlineStr">
        <is>
          <t>HOSE</t>
        </is>
      </c>
      <c r="G582" t="inlineStr">
        <is>
          <t>Ngân hàng</t>
        </is>
      </c>
      <c r="H582" t="n">
        <v>23.95</v>
      </c>
      <c r="I582" t="n">
        <v>1736.56</v>
      </c>
      <c r="J582" t="n">
        <v>28.33</v>
      </c>
      <c r="K582" t="n">
        <v>0.64</v>
      </c>
      <c r="L582" t="n">
        <v>26.43</v>
      </c>
      <c r="M582" t="n">
        <v>22.82</v>
      </c>
      <c r="N582" t="n">
        <v>23.75</v>
      </c>
      <c r="O582" t="n">
        <v>1756.56</v>
      </c>
      <c r="P582" t="n">
        <v>2</v>
      </c>
      <c r="Q582" t="n">
        <v>24.1</v>
      </c>
      <c r="R582" t="n">
        <v>23.6</v>
      </c>
      <c r="S582" t="inlineStr"/>
      <c r="T582" t="inlineStr"/>
      <c r="U582" t="inlineStr"/>
      <c r="V582" t="inlineStr"/>
      <c r="W582" t="inlineStr"/>
      <c r="X582" t="inlineStr">
        <is>
          <t>⏳ Chờ hàng về (T+2)</t>
        </is>
      </c>
      <c r="Y582">
        <f>IF(ISNUMBER(S582), ((S582-H582)/H582)-0.004, "")</f>
        <v/>
      </c>
      <c r="Z582">
        <f>IF(ISNUMBER(T582), ((T582-H582)/H582)-0.004, "")</f>
        <v/>
      </c>
      <c r="AA582">
        <f>IF(ISNUMBER(W582), ((W582-H582)/H582)-0.004, IF(P582&gt;0, ((N582-H582)/H582)-0.004, 0))</f>
        <v/>
      </c>
      <c r="AB582">
        <f>IF(AND(ISNUMBER(I582), I582&gt;0, ISNUMBER(O582), O582&gt;0), AA582-((O582-I582)/I582), AA582)</f>
        <v/>
      </c>
      <c r="AC582">
        <f>IF(ISNUMBER(Q582), (Q582-H582)/H582, 0)</f>
        <v/>
      </c>
      <c r="AD582">
        <f>IF(ISNUMBER(R582), (R582-H582)/H582, 0)</f>
        <v/>
      </c>
      <c r="AE582">
        <f>IF(ISNUMBER(Y582), IF(Y582&gt;0, "THẮNG", "THUA"), "CHỜ T+3")</f>
        <v/>
      </c>
      <c r="AF582">
        <f>IF(AND(P582=0, N582=H582, NOT(ISNUMBER(W582))), "ĐANG CHỜ", IF(AA582&gt;0, "THẮNG", "THUA"))</f>
        <v/>
      </c>
      <c r="AG582" t="inlineStr">
        <is>
          <t>https://quickchart.io/chart/render/zf-52e3fc6e-a823-4a23-9b01-554be1dbdd16</t>
        </is>
      </c>
      <c r="AH582">
        <f>IF(AG582&lt;&gt;"", IMAGE(AG582, 1), "Chưa có ảnh")</f>
        <v/>
      </c>
    </row>
    <row r="583" ht="95" customHeight="1">
      <c r="A583" t="inlineStr">
        <is>
          <t>2026-10-21</t>
        </is>
      </c>
      <c r="B583" t="inlineStr">
        <is>
          <t>ALGO_26</t>
        </is>
      </c>
      <c r="C583" t="inlineStr">
        <is>
          <t>🔇 BỘ 26: CẠN KIỆT NGUỒN CUNG TRƯỚC GIỜ NỔ (VSA NO-SUPPLY TEST)</t>
        </is>
      </c>
      <c r="D583" t="inlineStr">
        <is>
          <t>#5</t>
        </is>
      </c>
      <c r="E583" t="inlineStr">
        <is>
          <t>MWG</t>
        </is>
      </c>
      <c r="F583" t="inlineStr">
        <is>
          <t>HOSE</t>
        </is>
      </c>
      <c r="G583" t="inlineStr">
        <is>
          <t>Bán lẻ &amp; Tiêu dùng</t>
        </is>
      </c>
      <c r="H583" t="n">
        <v>75.7</v>
      </c>
      <c r="I583" t="n">
        <v>1736.56</v>
      </c>
      <c r="J583" t="n">
        <v>25.64</v>
      </c>
      <c r="K583" t="n">
        <v>0.6</v>
      </c>
      <c r="L583" t="n">
        <v>81.64</v>
      </c>
      <c r="M583" t="n">
        <v>73</v>
      </c>
      <c r="N583" t="n">
        <v>75</v>
      </c>
      <c r="O583" t="n">
        <v>1756.56</v>
      </c>
      <c r="P583" t="n">
        <v>2</v>
      </c>
      <c r="Q583" t="n">
        <v>76.3</v>
      </c>
      <c r="R583" t="n">
        <v>74.7</v>
      </c>
      <c r="S583" t="inlineStr"/>
      <c r="T583" t="inlineStr"/>
      <c r="U583" t="inlineStr"/>
      <c r="V583" t="inlineStr"/>
      <c r="W583" t="inlineStr"/>
      <c r="X583" t="inlineStr">
        <is>
          <t>⏳ Chờ hàng về (T+2)</t>
        </is>
      </c>
      <c r="Y583">
        <f>IF(ISNUMBER(S583), ((S583-H583)/H583)-0.004, "")</f>
        <v/>
      </c>
      <c r="Z583">
        <f>IF(ISNUMBER(T583), ((T583-H583)/H583)-0.004, "")</f>
        <v/>
      </c>
      <c r="AA583">
        <f>IF(ISNUMBER(W583), ((W583-H583)/H583)-0.004, IF(P583&gt;0, ((N583-H583)/H583)-0.004, 0))</f>
        <v/>
      </c>
      <c r="AB583">
        <f>IF(AND(ISNUMBER(I583), I583&gt;0, ISNUMBER(O583), O583&gt;0), AA583-((O583-I583)/I583), AA583)</f>
        <v/>
      </c>
      <c r="AC583">
        <f>IF(ISNUMBER(Q583), (Q583-H583)/H583, 0)</f>
        <v/>
      </c>
      <c r="AD583">
        <f>IF(ISNUMBER(R583), (R583-H583)/H583, 0)</f>
        <v/>
      </c>
      <c r="AE583">
        <f>IF(ISNUMBER(Y583), IF(Y583&gt;0, "THẮNG", "THUA"), "CHỜ T+3")</f>
        <v/>
      </c>
      <c r="AF583">
        <f>IF(AND(P583=0, N583=H583, NOT(ISNUMBER(W583))), "ĐANG CHỜ", IF(AA583&gt;0, "THẮNG", "THUA"))</f>
        <v/>
      </c>
      <c r="AG583" t="inlineStr">
        <is>
          <t>https://quickchart.io/chart/render/zf-1baabfec-e30a-4471-b5c0-61722687f37f</t>
        </is>
      </c>
      <c r="AH583">
        <f>IF(AG583&lt;&gt;"", IMAGE(AG583, 1), "Chưa có ảnh")</f>
        <v/>
      </c>
    </row>
    <row r="584" ht="95" customHeight="1">
      <c r="A584" t="inlineStr">
        <is>
          <t>2026-10-21</t>
        </is>
      </c>
      <c r="B584" t="inlineStr">
        <is>
          <t>ALGO_27</t>
        </is>
      </c>
      <c r="C584" t="inlineStr">
        <is>
          <t>💰 BỘ 27: ĐỊNH GIÁ HỢP LÝ P/E &amp; ROE CAO HÚT TIỀN (GARP VALUE)</t>
        </is>
      </c>
      <c r="D584" t="inlineStr">
        <is>
          <t>#3</t>
        </is>
      </c>
      <c r="E584" t="inlineStr">
        <is>
          <t>VGS</t>
        </is>
      </c>
      <c r="F584" t="inlineStr">
        <is>
          <t>HNX</t>
        </is>
      </c>
      <c r="G584" t="inlineStr">
        <is>
          <t>Thép &amp; VLXD</t>
        </is>
      </c>
      <c r="H584" t="n">
        <v>19.1</v>
      </c>
      <c r="I584" t="n">
        <v>1736.56</v>
      </c>
      <c r="J584" t="n">
        <v>83.87</v>
      </c>
      <c r="K584" t="n">
        <v>2.17</v>
      </c>
      <c r="L584" t="n">
        <v>21.83</v>
      </c>
      <c r="M584" t="n">
        <v>17.86</v>
      </c>
      <c r="N584" t="n">
        <v>18.7</v>
      </c>
      <c r="O584" t="n">
        <v>1756.56</v>
      </c>
      <c r="P584" t="n">
        <v>2</v>
      </c>
      <c r="Q584" t="n">
        <v>19.5</v>
      </c>
      <c r="R584" t="n">
        <v>18.3</v>
      </c>
      <c r="S584" t="inlineStr"/>
      <c r="T584" t="inlineStr"/>
      <c r="U584" t="inlineStr"/>
      <c r="V584" t="inlineStr"/>
      <c r="W584" t="inlineStr"/>
      <c r="X584" t="inlineStr">
        <is>
          <t>⏳ Chờ hàng về (T+2)</t>
        </is>
      </c>
      <c r="Y584">
        <f>IF(ISNUMBER(S584), ((S584-H584)/H584)-0.004, "")</f>
        <v/>
      </c>
      <c r="Z584">
        <f>IF(ISNUMBER(T584), ((T584-H584)/H584)-0.004, "")</f>
        <v/>
      </c>
      <c r="AA584">
        <f>IF(ISNUMBER(W584), ((W584-H584)/H584)-0.004, IF(P584&gt;0, ((N584-H584)/H584)-0.004, 0))</f>
        <v/>
      </c>
      <c r="AB584">
        <f>IF(AND(ISNUMBER(I584), I584&gt;0, ISNUMBER(O584), O584&gt;0), AA584-((O584-I584)/I584), AA584)</f>
        <v/>
      </c>
      <c r="AC584">
        <f>IF(ISNUMBER(Q584), (Q584-H584)/H584, 0)</f>
        <v/>
      </c>
      <c r="AD584">
        <f>IF(ISNUMBER(R584), (R584-H584)/H584, 0)</f>
        <v/>
      </c>
      <c r="AE584">
        <f>IF(ISNUMBER(Y584), IF(Y584&gt;0, "THẮNG", "THUA"), "CHỜ T+3")</f>
        <v/>
      </c>
      <c r="AF584">
        <f>IF(AND(P584=0, N584=H584, NOT(ISNUMBER(W584))), "ĐANG CHỜ", IF(AA584&gt;0, "THẮNG", "THUA"))</f>
        <v/>
      </c>
      <c r="AG584" t="inlineStr">
        <is>
          <t>https://quickchart.io/chart/render/zf-e670ef63-c188-4c55-af5d-88f824b97687</t>
        </is>
      </c>
      <c r="AH584">
        <f>IF(AG584&lt;&gt;"", IMAGE(AG584, 1), "Chưa có ảnh")</f>
        <v/>
      </c>
    </row>
    <row r="585" ht="95" customHeight="1">
      <c r="A585" t="inlineStr">
        <is>
          <t>2026-10-21</t>
        </is>
      </c>
      <c r="B585" t="inlineStr">
        <is>
          <t>ALGO_27</t>
        </is>
      </c>
      <c r="C585" t="inlineStr">
        <is>
          <t>💰 BỘ 27: ĐỊNH GIÁ HỢP LÝ P/E &amp; ROE CAO HÚT TIỀN (GARP VALUE)</t>
        </is>
      </c>
      <c r="D585" t="inlineStr">
        <is>
          <t>#4</t>
        </is>
      </c>
      <c r="E585" t="inlineStr">
        <is>
          <t>ANV</t>
        </is>
      </c>
      <c r="F585" t="inlineStr">
        <is>
          <t>HOSE</t>
        </is>
      </c>
      <c r="G585" t="inlineStr">
        <is>
          <t>Thủy sản &amp; Xuất khẩu</t>
        </is>
      </c>
      <c r="H585" t="n">
        <v>18.4</v>
      </c>
      <c r="I585" t="n">
        <v>1736.56</v>
      </c>
      <c r="J585" t="n">
        <v>81.06</v>
      </c>
      <c r="K585" t="n">
        <v>1.3</v>
      </c>
      <c r="L585" t="n">
        <v>21.03</v>
      </c>
      <c r="M585" t="n">
        <v>17.2</v>
      </c>
      <c r="N585" t="n">
        <v>18.85</v>
      </c>
      <c r="O585" t="n">
        <v>1756.56</v>
      </c>
      <c r="P585" t="n">
        <v>2</v>
      </c>
      <c r="Q585" t="n">
        <v>19.15</v>
      </c>
      <c r="R585" t="n">
        <v>18.05</v>
      </c>
      <c r="S585" t="inlineStr"/>
      <c r="T585" t="inlineStr"/>
      <c r="U585" t="inlineStr"/>
      <c r="V585" t="inlineStr"/>
      <c r="W585" t="inlineStr"/>
      <c r="X585" t="inlineStr">
        <is>
          <t>⏳ Chờ hàng về (T+2)</t>
        </is>
      </c>
      <c r="Y585">
        <f>IF(ISNUMBER(S585), ((S585-H585)/H585)-0.004, "")</f>
        <v/>
      </c>
      <c r="Z585">
        <f>IF(ISNUMBER(T585), ((T585-H585)/H585)-0.004, "")</f>
        <v/>
      </c>
      <c r="AA585">
        <f>IF(ISNUMBER(W585), ((W585-H585)/H585)-0.004, IF(P585&gt;0, ((N585-H585)/H585)-0.004, 0))</f>
        <v/>
      </c>
      <c r="AB585">
        <f>IF(AND(ISNUMBER(I585), I585&gt;0, ISNUMBER(O585), O585&gt;0), AA585-((O585-I585)/I585), AA585)</f>
        <v/>
      </c>
      <c r="AC585">
        <f>IF(ISNUMBER(Q585), (Q585-H585)/H585, 0)</f>
        <v/>
      </c>
      <c r="AD585">
        <f>IF(ISNUMBER(R585), (R585-H585)/H585, 0)</f>
        <v/>
      </c>
      <c r="AE585">
        <f>IF(ISNUMBER(Y585), IF(Y585&gt;0, "THẮNG", "THUA"), "CHỜ T+3")</f>
        <v/>
      </c>
      <c r="AF585">
        <f>IF(AND(P585=0, N585=H585, NOT(ISNUMBER(W585))), "ĐANG CHỜ", IF(AA585&gt;0, "THẮNG", "THUA"))</f>
        <v/>
      </c>
      <c r="AG585" t="inlineStr">
        <is>
          <t>https://quickchart.io/chart/render/zf-f4974094-4cac-43ea-9203-049afb4f946b</t>
        </is>
      </c>
      <c r="AH585">
        <f>IF(AG585&lt;&gt;"", IMAGE(AG585, 1), "Chưa có ảnh")</f>
        <v/>
      </c>
    </row>
    <row r="586" ht="95" customHeight="1">
      <c r="A586" t="inlineStr">
        <is>
          <t>2026-10-21</t>
        </is>
      </c>
      <c r="B586" t="inlineStr">
        <is>
          <t>ALGO_27</t>
        </is>
      </c>
      <c r="C586" t="inlineStr">
        <is>
          <t>💰 BỘ 27: ĐỊNH GIÁ HỢP LÝ P/E &amp; ROE CAO HÚT TIỀN (GARP VALUE)</t>
        </is>
      </c>
      <c r="D586" t="inlineStr">
        <is>
          <t>#5</t>
        </is>
      </c>
      <c r="E586" t="inlineStr">
        <is>
          <t>PTB</t>
        </is>
      </c>
      <c r="F586" t="inlineStr">
        <is>
          <t>HOSE</t>
        </is>
      </c>
      <c r="G586" t="inlineStr">
        <is>
          <t>Thép &amp; VLXD</t>
        </is>
      </c>
      <c r="H586" t="n">
        <v>30.8</v>
      </c>
      <c r="I586" t="n">
        <v>1736.56</v>
      </c>
      <c r="J586" t="n">
        <v>68.63</v>
      </c>
      <c r="K586" t="n">
        <v>3.29</v>
      </c>
      <c r="L586" t="n">
        <v>33.64</v>
      </c>
      <c r="M586" t="n">
        <v>29.51</v>
      </c>
      <c r="N586" t="n">
        <v>30.85</v>
      </c>
      <c r="O586" t="n">
        <v>1756.56</v>
      </c>
      <c r="P586" t="n">
        <v>2</v>
      </c>
      <c r="Q586" t="n">
        <v>31.3</v>
      </c>
      <c r="R586" t="n">
        <v>30.2</v>
      </c>
      <c r="S586" t="inlineStr"/>
      <c r="T586" t="inlineStr"/>
      <c r="U586" t="inlineStr"/>
      <c r="V586" t="inlineStr"/>
      <c r="W586" t="inlineStr"/>
      <c r="X586" t="inlineStr">
        <is>
          <t>⏳ Chờ hàng về (T+2)</t>
        </is>
      </c>
      <c r="Y586">
        <f>IF(ISNUMBER(S586), ((S586-H586)/H586)-0.004, "")</f>
        <v/>
      </c>
      <c r="Z586">
        <f>IF(ISNUMBER(T586), ((T586-H586)/H586)-0.004, "")</f>
        <v/>
      </c>
      <c r="AA586">
        <f>IF(ISNUMBER(W586), ((W586-H586)/H586)-0.004, IF(P586&gt;0, ((N586-H586)/H586)-0.004, 0))</f>
        <v/>
      </c>
      <c r="AB586">
        <f>IF(AND(ISNUMBER(I586), I586&gt;0, ISNUMBER(O586), O586&gt;0), AA586-((O586-I586)/I586), AA586)</f>
        <v/>
      </c>
      <c r="AC586">
        <f>IF(ISNUMBER(Q586), (Q586-H586)/H586, 0)</f>
        <v/>
      </c>
      <c r="AD586">
        <f>IF(ISNUMBER(R586), (R586-H586)/H586, 0)</f>
        <v/>
      </c>
      <c r="AE586">
        <f>IF(ISNUMBER(Y586), IF(Y586&gt;0, "THẮNG", "THUA"), "CHỜ T+3")</f>
        <v/>
      </c>
      <c r="AF586">
        <f>IF(AND(P586=0, N586=H586, NOT(ISNUMBER(W586))), "ĐANG CHỜ", IF(AA586&gt;0, "THẮNG", "THUA"))</f>
        <v/>
      </c>
      <c r="AG586" t="inlineStr">
        <is>
          <t>https://quickchart.io/chart/render/zf-c6069c87-0019-4d4f-9455-9d6a29b654ff</t>
        </is>
      </c>
      <c r="AH586">
        <f>IF(AG586&lt;&gt;"", IMAGE(AG586, 1), "Chưa có ảnh")</f>
        <v/>
      </c>
    </row>
    <row r="587" ht="95" customHeight="1">
      <c r="A587" t="inlineStr">
        <is>
          <t>2026-10-21</t>
        </is>
      </c>
      <c r="B587" t="inlineStr">
        <is>
          <t>ALGO_28</t>
        </is>
      </c>
      <c r="C587" t="inlineStr">
        <is>
          <t>🏛️ BỘ 28: TRỤ CỘT VỐN HÓA LỚN DẪN DẮT CHỈ SỐ (BLUECHIP PILLAR)</t>
        </is>
      </c>
      <c r="D587" t="inlineStr">
        <is>
          <t>#4</t>
        </is>
      </c>
      <c r="E587" t="inlineStr">
        <is>
          <t>SJS</t>
        </is>
      </c>
      <c r="F587" t="inlineStr">
        <is>
          <t>HOSE</t>
        </is>
      </c>
      <c r="G587" t="inlineStr">
        <is>
          <t>BĐS Khu Công Nghiệp</t>
        </is>
      </c>
      <c r="H587" t="n">
        <v>55.5</v>
      </c>
      <c r="I587" t="n">
        <v>1736.56</v>
      </c>
      <c r="J587" t="n">
        <v>88.44</v>
      </c>
      <c r="K587" t="n">
        <v>2.75</v>
      </c>
      <c r="L587" t="n">
        <v>63.11</v>
      </c>
      <c r="M587" t="n">
        <v>52.04</v>
      </c>
      <c r="N587" t="n">
        <v>54.4</v>
      </c>
      <c r="O587" t="n">
        <v>1756.56</v>
      </c>
      <c r="P587" t="n">
        <v>2</v>
      </c>
      <c r="Q587" t="n">
        <v>55.8</v>
      </c>
      <c r="R587" t="n">
        <v>53</v>
      </c>
      <c r="S587" t="inlineStr"/>
      <c r="T587" t="inlineStr"/>
      <c r="U587" t="inlineStr"/>
      <c r="V587" t="inlineStr"/>
      <c r="W587" t="inlineStr"/>
      <c r="X587" t="inlineStr">
        <is>
          <t>⏳ Chờ hàng về (T+2)</t>
        </is>
      </c>
      <c r="Y587">
        <f>IF(ISNUMBER(S587), ((S587-H587)/H587)-0.004, "")</f>
        <v/>
      </c>
      <c r="Z587">
        <f>IF(ISNUMBER(T587), ((T587-H587)/H587)-0.004, "")</f>
        <v/>
      </c>
      <c r="AA587">
        <f>IF(ISNUMBER(W587), ((W587-H587)/H587)-0.004, IF(P587&gt;0, ((N587-H587)/H587)-0.004, 0))</f>
        <v/>
      </c>
      <c r="AB587">
        <f>IF(AND(ISNUMBER(I587), I587&gt;0, ISNUMBER(O587), O587&gt;0), AA587-((O587-I587)/I587), AA587)</f>
        <v/>
      </c>
      <c r="AC587">
        <f>IF(ISNUMBER(Q587), (Q587-H587)/H587, 0)</f>
        <v/>
      </c>
      <c r="AD587">
        <f>IF(ISNUMBER(R587), (R587-H587)/H587, 0)</f>
        <v/>
      </c>
      <c r="AE587">
        <f>IF(ISNUMBER(Y587), IF(Y587&gt;0, "THẮNG", "THUA"), "CHỜ T+3")</f>
        <v/>
      </c>
      <c r="AF587">
        <f>IF(AND(P587=0, N587=H587, NOT(ISNUMBER(W587))), "ĐANG CHỜ", IF(AA587&gt;0, "THẮNG", "THUA"))</f>
        <v/>
      </c>
      <c r="AG587" t="inlineStr">
        <is>
          <t>https://quickchart.io/chart/render/zf-b8bf7c04-2dab-468a-aa11-e46f0c5cbf42</t>
        </is>
      </c>
      <c r="AH587">
        <f>IF(AG587&lt;&gt;"", IMAGE(AG587, 1), "Chưa có ảnh")</f>
        <v/>
      </c>
    </row>
    <row r="588" ht="95" customHeight="1">
      <c r="A588" t="inlineStr">
        <is>
          <t>2026-10-21</t>
        </is>
      </c>
      <c r="B588" t="inlineStr">
        <is>
          <t>ALGO_28</t>
        </is>
      </c>
      <c r="C588" t="inlineStr">
        <is>
          <t>🏛️ BỘ 28: TRỤ CỘT VỐN HÓA LỚN DẪN DẮT CHỈ SỐ (BLUECHIP PILLAR)</t>
        </is>
      </c>
      <c r="D588" t="inlineStr">
        <is>
          <t>#5</t>
        </is>
      </c>
      <c r="E588" t="inlineStr">
        <is>
          <t>SHS</t>
        </is>
      </c>
      <c r="F588" t="inlineStr">
        <is>
          <t>HNX</t>
        </is>
      </c>
      <c r="G588" t="inlineStr">
        <is>
          <t>Chứng khoán</t>
        </is>
      </c>
      <c r="H588" t="n">
        <v>13</v>
      </c>
      <c r="I588" t="n">
        <v>1736.56</v>
      </c>
      <c r="J588" t="n">
        <v>86.61</v>
      </c>
      <c r="K588" t="n">
        <v>2.14</v>
      </c>
      <c r="L588" t="n">
        <v>14.86</v>
      </c>
      <c r="M588" t="n">
        <v>12.16</v>
      </c>
      <c r="N588" t="n">
        <v>12.7</v>
      </c>
      <c r="O588" t="n">
        <v>1756.56</v>
      </c>
      <c r="P588" t="n">
        <v>2</v>
      </c>
      <c r="Q588" t="n">
        <v>13.1</v>
      </c>
      <c r="R588" t="n">
        <v>12.6</v>
      </c>
      <c r="S588" t="inlineStr"/>
      <c r="T588" t="inlineStr"/>
      <c r="U588" t="inlineStr"/>
      <c r="V588" t="inlineStr"/>
      <c r="W588" t="inlineStr"/>
      <c r="X588" t="inlineStr">
        <is>
          <t>⏳ Chờ hàng về (T+2)</t>
        </is>
      </c>
      <c r="Y588">
        <f>IF(ISNUMBER(S588), ((S588-H588)/H588)-0.004, "")</f>
        <v/>
      </c>
      <c r="Z588">
        <f>IF(ISNUMBER(T588), ((T588-H588)/H588)-0.004, "")</f>
        <v/>
      </c>
      <c r="AA588">
        <f>IF(ISNUMBER(W588), ((W588-H588)/H588)-0.004, IF(P588&gt;0, ((N588-H588)/H588)-0.004, 0))</f>
        <v/>
      </c>
      <c r="AB588">
        <f>IF(AND(ISNUMBER(I588), I588&gt;0, ISNUMBER(O588), O588&gt;0), AA588-((O588-I588)/I588), AA588)</f>
        <v/>
      </c>
      <c r="AC588">
        <f>IF(ISNUMBER(Q588), (Q588-H588)/H588, 0)</f>
        <v/>
      </c>
      <c r="AD588">
        <f>IF(ISNUMBER(R588), (R588-H588)/H588, 0)</f>
        <v/>
      </c>
      <c r="AE588">
        <f>IF(ISNUMBER(Y588), IF(Y588&gt;0, "THẮNG", "THUA"), "CHỜ T+3")</f>
        <v/>
      </c>
      <c r="AF588">
        <f>IF(AND(P588=0, N588=H588, NOT(ISNUMBER(W588))), "ĐANG CHỜ", IF(AA588&gt;0, "THẮNG", "THUA"))</f>
        <v/>
      </c>
      <c r="AG588" t="inlineStr">
        <is>
          <t>https://quickchart.io/chart/render/zf-ddb0a5dc-8db7-4725-8cac-279717103845</t>
        </is>
      </c>
      <c r="AH588">
        <f>IF(AG588&lt;&gt;"", IMAGE(AG588, 1), "Chưa có ảnh")</f>
        <v/>
      </c>
    </row>
    <row r="589" ht="95" customHeight="1">
      <c r="A589" t="inlineStr">
        <is>
          <t>2026-10-21</t>
        </is>
      </c>
      <c r="B589" t="inlineStr">
        <is>
          <t>ALGO_29</t>
        </is>
      </c>
      <c r="C589" t="inlineStr">
        <is>
          <t>🧭 BỘ 29: ĐỒNG THUẬN ĐA KHUNG 1D-1W-1M-3M (MTF SYNERGY)</t>
        </is>
      </c>
      <c r="D589" t="inlineStr">
        <is>
          <t>#3</t>
        </is>
      </c>
      <c r="E589" t="inlineStr">
        <is>
          <t>DGT</t>
        </is>
      </c>
      <c r="F589" t="inlineStr">
        <is>
          <t>UPCOM</t>
        </is>
      </c>
      <c r="G589" t="inlineStr">
        <is>
          <t>Bán lẻ &amp; Phân phối</t>
        </is>
      </c>
      <c r="H589" t="n">
        <v>4.3</v>
      </c>
      <c r="I589" t="n">
        <v>1736.56</v>
      </c>
      <c r="J589" t="n">
        <v>78.5</v>
      </c>
      <c r="K589" t="n">
        <v>7.66</v>
      </c>
      <c r="L589" t="n">
        <v>4.91</v>
      </c>
      <c r="M589" t="n">
        <v>4.02</v>
      </c>
      <c r="N589" t="n">
        <v>4.3</v>
      </c>
      <c r="O589" t="n">
        <v>1756.56</v>
      </c>
      <c r="P589" t="n">
        <v>2</v>
      </c>
      <c r="Q589" t="n">
        <v>4.4</v>
      </c>
      <c r="R589" t="n">
        <v>4.1</v>
      </c>
      <c r="S589" t="inlineStr"/>
      <c r="T589" t="inlineStr"/>
      <c r="U589" t="inlineStr"/>
      <c r="V589" t="inlineStr"/>
      <c r="W589" t="inlineStr"/>
      <c r="X589" t="inlineStr">
        <is>
          <t>⏳ Chờ hàng về (T+2)</t>
        </is>
      </c>
      <c r="Y589">
        <f>IF(ISNUMBER(S589), ((S589-H589)/H589)-0.004, "")</f>
        <v/>
      </c>
      <c r="Z589">
        <f>IF(ISNUMBER(T589), ((T589-H589)/H589)-0.004, "")</f>
        <v/>
      </c>
      <c r="AA589">
        <f>IF(ISNUMBER(W589), ((W589-H589)/H589)-0.004, IF(P589&gt;0, ((N589-H589)/H589)-0.004, 0))</f>
        <v/>
      </c>
      <c r="AB589">
        <f>IF(AND(ISNUMBER(I589), I589&gt;0, ISNUMBER(O589), O589&gt;0), AA589-((O589-I589)/I589), AA589)</f>
        <v/>
      </c>
      <c r="AC589">
        <f>IF(ISNUMBER(Q589), (Q589-H589)/H589, 0)</f>
        <v/>
      </c>
      <c r="AD589">
        <f>IF(ISNUMBER(R589), (R589-H589)/H589, 0)</f>
        <v/>
      </c>
      <c r="AE589">
        <f>IF(ISNUMBER(Y589), IF(Y589&gt;0, "THẮNG", "THUA"), "CHỜ T+3")</f>
        <v/>
      </c>
      <c r="AF589">
        <f>IF(AND(P589=0, N589=H589, NOT(ISNUMBER(W589))), "ĐANG CHỜ", IF(AA589&gt;0, "THẮNG", "THUA"))</f>
        <v/>
      </c>
      <c r="AG589" t="inlineStr">
        <is>
          <t>https://quickchart.io/chart/render/zf-b94a9fd6-d5aa-48e4-9f3a-6da6a88095ae</t>
        </is>
      </c>
      <c r="AH589">
        <f>IF(AG589&lt;&gt;"", IMAGE(AG589, 1), "Chưa có ảnh")</f>
        <v/>
      </c>
    </row>
    <row r="590" ht="95" customHeight="1">
      <c r="A590" t="inlineStr">
        <is>
          <t>2026-10-21</t>
        </is>
      </c>
      <c r="B590" t="inlineStr">
        <is>
          <t>ALGO_29</t>
        </is>
      </c>
      <c r="C590" t="inlineStr">
        <is>
          <t>🧭 BỘ 29: ĐỒNG THUẬN ĐA KHUNG 1D-1W-1M-3M (MTF SYNERGY)</t>
        </is>
      </c>
      <c r="D590" t="inlineStr">
        <is>
          <t>#5</t>
        </is>
      </c>
      <c r="E590" t="inlineStr">
        <is>
          <t>FRT</t>
        </is>
      </c>
      <c r="F590" t="inlineStr">
        <is>
          <t>HOSE</t>
        </is>
      </c>
      <c r="G590" t="inlineStr">
        <is>
          <t>Bán lẻ &amp; Phân phối</t>
        </is>
      </c>
      <c r="H590" t="n">
        <v>151.8</v>
      </c>
      <c r="I590" t="n">
        <v>1736.56</v>
      </c>
      <c r="J590" t="n">
        <v>66.15000000000001</v>
      </c>
      <c r="K590" t="n">
        <v>1.04</v>
      </c>
      <c r="L590" t="n">
        <v>172.28</v>
      </c>
      <c r="M590" t="n">
        <v>142.49</v>
      </c>
      <c r="N590" t="n">
        <v>152.5</v>
      </c>
      <c r="O590" t="n">
        <v>1756.56</v>
      </c>
      <c r="P590" t="n">
        <v>2</v>
      </c>
      <c r="Q590" t="n">
        <v>154.8</v>
      </c>
      <c r="R590" t="n">
        <v>147.9</v>
      </c>
      <c r="S590" t="inlineStr"/>
      <c r="T590" t="inlineStr"/>
      <c r="U590" t="inlineStr"/>
      <c r="V590" t="inlineStr"/>
      <c r="W590" t="inlineStr"/>
      <c r="X590" t="inlineStr">
        <is>
          <t>⏳ Chờ hàng về (T+2)</t>
        </is>
      </c>
      <c r="Y590">
        <f>IF(ISNUMBER(S590), ((S590-H590)/H590)-0.004, "")</f>
        <v/>
      </c>
      <c r="Z590">
        <f>IF(ISNUMBER(T590), ((T590-H590)/H590)-0.004, "")</f>
        <v/>
      </c>
      <c r="AA590">
        <f>IF(ISNUMBER(W590), ((W590-H590)/H590)-0.004, IF(P590&gt;0, ((N590-H590)/H590)-0.004, 0))</f>
        <v/>
      </c>
      <c r="AB590">
        <f>IF(AND(ISNUMBER(I590), I590&gt;0, ISNUMBER(O590), O590&gt;0), AA590-((O590-I590)/I590), AA590)</f>
        <v/>
      </c>
      <c r="AC590">
        <f>IF(ISNUMBER(Q590), (Q590-H590)/H590, 0)</f>
        <v/>
      </c>
      <c r="AD590">
        <f>IF(ISNUMBER(R590), (R590-H590)/H590, 0)</f>
        <v/>
      </c>
      <c r="AE590">
        <f>IF(ISNUMBER(Y590), IF(Y590&gt;0, "THẮNG", "THUA"), "CHỜ T+3")</f>
        <v/>
      </c>
      <c r="AF590">
        <f>IF(AND(P590=0, N590=H590, NOT(ISNUMBER(W590))), "ĐANG CHỜ", IF(AA590&gt;0, "THẮNG", "THUA"))</f>
        <v/>
      </c>
      <c r="AG590" t="inlineStr">
        <is>
          <t>https://quickchart.io/chart/render/zf-591d6091-3bf6-47b5-a644-2cd87509297e</t>
        </is>
      </c>
      <c r="AH590">
        <f>IF(AG590&lt;&gt;"", IMAGE(AG590, 1), "Chưa có ảnh")</f>
        <v/>
      </c>
    </row>
    <row r="591" ht="95" customHeight="1">
      <c r="A591" t="inlineStr">
        <is>
          <t>2026-10-21</t>
        </is>
      </c>
      <c r="B591" t="inlineStr">
        <is>
          <t>ALGO_30</t>
        </is>
      </c>
      <c r="C591" t="inlineStr">
        <is>
          <t>🌟 BỘ 30: ĐIỂM HỘI TỤ SIÊU ĐẲNG ĐA THUẬT TOÁN (MASTER CONFLUENCE)</t>
        </is>
      </c>
      <c r="D591" t="inlineStr">
        <is>
          <t>#1</t>
        </is>
      </c>
      <c r="E591" t="inlineStr">
        <is>
          <t>SJS</t>
        </is>
      </c>
      <c r="F591" t="inlineStr">
        <is>
          <t>HOSE</t>
        </is>
      </c>
      <c r="G591" t="inlineStr">
        <is>
          <t>BĐS Khu Công Nghiệp</t>
        </is>
      </c>
      <c r="H591" t="n">
        <v>55.5</v>
      </c>
      <c r="I591" t="n">
        <v>1736.56</v>
      </c>
      <c r="J591" t="n">
        <v>169.5</v>
      </c>
      <c r="K591" t="n">
        <v>2.75</v>
      </c>
      <c r="L591" t="n">
        <v>63.11</v>
      </c>
      <c r="M591" t="n">
        <v>52.04</v>
      </c>
      <c r="N591" t="n">
        <v>54.4</v>
      </c>
      <c r="O591" t="n">
        <v>1756.56</v>
      </c>
      <c r="P591" t="n">
        <v>2</v>
      </c>
      <c r="Q591" t="n">
        <v>55.8</v>
      </c>
      <c r="R591" t="n">
        <v>53</v>
      </c>
      <c r="S591" t="inlineStr"/>
      <c r="T591" t="inlineStr"/>
      <c r="U591" t="inlineStr"/>
      <c r="V591" t="inlineStr"/>
      <c r="W591" t="inlineStr"/>
      <c r="X591" t="inlineStr">
        <is>
          <t>⏳ Chờ hàng về (T+2)</t>
        </is>
      </c>
      <c r="Y591">
        <f>IF(ISNUMBER(S591), ((S591-H591)/H591)-0.004, "")</f>
        <v/>
      </c>
      <c r="Z591">
        <f>IF(ISNUMBER(T591), ((T591-H591)/H591)-0.004, "")</f>
        <v/>
      </c>
      <c r="AA591">
        <f>IF(ISNUMBER(W591), ((W591-H591)/H591)-0.004, IF(P591&gt;0, ((N591-H591)/H591)-0.004, 0))</f>
        <v/>
      </c>
      <c r="AB591">
        <f>IF(AND(ISNUMBER(I591), I591&gt;0, ISNUMBER(O591), O591&gt;0), AA591-((O591-I591)/I591), AA591)</f>
        <v/>
      </c>
      <c r="AC591">
        <f>IF(ISNUMBER(Q591), (Q591-H591)/H591, 0)</f>
        <v/>
      </c>
      <c r="AD591">
        <f>IF(ISNUMBER(R591), (R591-H591)/H591, 0)</f>
        <v/>
      </c>
      <c r="AE591">
        <f>IF(ISNUMBER(Y591), IF(Y591&gt;0, "THẮNG", "THUA"), "CHỜ T+3")</f>
        <v/>
      </c>
      <c r="AF591">
        <f>IF(AND(P591=0, N591=H591, NOT(ISNUMBER(W591))), "ĐANG CHỜ", IF(AA591&gt;0, "THẮNG", "THUA"))</f>
        <v/>
      </c>
      <c r="AG591" t="inlineStr">
        <is>
          <t>https://quickchart.io/chart/render/zf-b8bf7c04-2dab-468a-aa11-e46f0c5cbf42</t>
        </is>
      </c>
      <c r="AH591">
        <f>IF(AG591&lt;&gt;"", IMAGE(AG591, 1), "Chưa có ảnh")</f>
        <v/>
      </c>
    </row>
    <row r="592" ht="95" customHeight="1">
      <c r="A592" t="inlineStr">
        <is>
          <t>2026-10-21</t>
        </is>
      </c>
      <c r="B592" t="inlineStr">
        <is>
          <t>ALGO_30</t>
        </is>
      </c>
      <c r="C592" t="inlineStr">
        <is>
          <t>🌟 BỘ 30: ĐIỂM HỘI TỤ SIÊU ĐẲNG ĐA THUẬT TOÁN (MASTER CONFLUENCE)</t>
        </is>
      </c>
      <c r="D592" t="inlineStr">
        <is>
          <t>#2</t>
        </is>
      </c>
      <c r="E592" t="inlineStr">
        <is>
          <t>HTN</t>
        </is>
      </c>
      <c r="F592" t="inlineStr">
        <is>
          <t>HOSE</t>
        </is>
      </c>
      <c r="G592" t="inlineStr">
        <is>
          <t>Đầu tư công &amp; Xây dựng</t>
        </is>
      </c>
      <c r="H592" t="n">
        <v>7.55</v>
      </c>
      <c r="I592" t="n">
        <v>1736.56</v>
      </c>
      <c r="J592" t="n">
        <v>151.92</v>
      </c>
      <c r="K592" t="n">
        <v>3.33</v>
      </c>
      <c r="L592" t="n">
        <v>8.56</v>
      </c>
      <c r="M592" t="n">
        <v>7.09</v>
      </c>
      <c r="N592" t="n">
        <v>7.76</v>
      </c>
      <c r="O592" t="n">
        <v>1756.56</v>
      </c>
      <c r="P592" t="n">
        <v>2</v>
      </c>
      <c r="Q592" t="n">
        <v>7.76</v>
      </c>
      <c r="R592" t="n">
        <v>7.21</v>
      </c>
      <c r="S592" t="inlineStr"/>
      <c r="T592" t="inlineStr"/>
      <c r="U592" t="inlineStr"/>
      <c r="V592" t="inlineStr"/>
      <c r="W592" t="inlineStr"/>
      <c r="X592" t="inlineStr">
        <is>
          <t>⏳ Chờ hàng về (T+2)</t>
        </is>
      </c>
      <c r="Y592">
        <f>IF(ISNUMBER(S592), ((S592-H592)/H592)-0.004, "")</f>
        <v/>
      </c>
      <c r="Z592">
        <f>IF(ISNUMBER(T592), ((T592-H592)/H592)-0.004, "")</f>
        <v/>
      </c>
      <c r="AA592">
        <f>IF(ISNUMBER(W592), ((W592-H592)/H592)-0.004, IF(P592&gt;0, ((N592-H592)/H592)-0.004, 0))</f>
        <v/>
      </c>
      <c r="AB592">
        <f>IF(AND(ISNUMBER(I592), I592&gt;0, ISNUMBER(O592), O592&gt;0), AA592-((O592-I592)/I592), AA592)</f>
        <v/>
      </c>
      <c r="AC592">
        <f>IF(ISNUMBER(Q592), (Q592-H592)/H592, 0)</f>
        <v/>
      </c>
      <c r="AD592">
        <f>IF(ISNUMBER(R592), (R592-H592)/H592, 0)</f>
        <v/>
      </c>
      <c r="AE592">
        <f>IF(ISNUMBER(Y592), IF(Y592&gt;0, "THẮNG", "THUA"), "CHỜ T+3")</f>
        <v/>
      </c>
      <c r="AF592">
        <f>IF(AND(P592=0, N592=H592, NOT(ISNUMBER(W592))), "ĐANG CHỜ", IF(AA592&gt;0, "THẮNG", "THUA"))</f>
        <v/>
      </c>
      <c r="AG592" t="inlineStr">
        <is>
          <t>https://quickchart.io/chart/render/zf-9db72075-4e3a-4004-91a6-fbe7c614dcba</t>
        </is>
      </c>
      <c r="AH592">
        <f>IF(AG592&lt;&gt;"", IMAGE(AG592, 1), "Chưa có ảnh")</f>
        <v/>
      </c>
    </row>
    <row r="593" ht="95" customHeight="1">
      <c r="A593" t="inlineStr">
        <is>
          <t>2026-10-21</t>
        </is>
      </c>
      <c r="B593" t="inlineStr">
        <is>
          <t>ALGO_30</t>
        </is>
      </c>
      <c r="C593" t="inlineStr">
        <is>
          <t>🌟 BỘ 30: ĐIỂM HỘI TỤ SIÊU ĐẲNG ĐA THUẬT TOÁN (MASTER CONFLUENCE)</t>
        </is>
      </c>
      <c r="D593" t="inlineStr">
        <is>
          <t>#3</t>
        </is>
      </c>
      <c r="E593" t="inlineStr">
        <is>
          <t>EIB</t>
        </is>
      </c>
      <c r="F593" t="inlineStr">
        <is>
          <t>HOSE</t>
        </is>
      </c>
      <c r="G593" t="inlineStr">
        <is>
          <t>Ngân hàng</t>
        </is>
      </c>
      <c r="H593" t="n">
        <v>16.95</v>
      </c>
      <c r="I593" t="n">
        <v>1736.56</v>
      </c>
      <c r="J593" t="n">
        <v>136.54</v>
      </c>
      <c r="K593" t="n">
        <v>1.73</v>
      </c>
      <c r="L593" t="n">
        <v>18.41</v>
      </c>
      <c r="M593" t="n">
        <v>16.29</v>
      </c>
      <c r="N593" t="n">
        <v>17.3</v>
      </c>
      <c r="O593" t="n">
        <v>1756.56</v>
      </c>
      <c r="P593" t="n">
        <v>2</v>
      </c>
      <c r="Q593" t="n">
        <v>17.3</v>
      </c>
      <c r="R593" t="n">
        <v>16.4</v>
      </c>
      <c r="S593" t="inlineStr"/>
      <c r="T593" t="inlineStr"/>
      <c r="U593" t="inlineStr"/>
      <c r="V593" t="inlineStr"/>
      <c r="W593" t="inlineStr"/>
      <c r="X593" t="inlineStr">
        <is>
          <t>⏳ Chờ hàng về (T+2)</t>
        </is>
      </c>
      <c r="Y593">
        <f>IF(ISNUMBER(S593), ((S593-H593)/H593)-0.004, "")</f>
        <v/>
      </c>
      <c r="Z593">
        <f>IF(ISNUMBER(T593), ((T593-H593)/H593)-0.004, "")</f>
        <v/>
      </c>
      <c r="AA593">
        <f>IF(ISNUMBER(W593), ((W593-H593)/H593)-0.004, IF(P593&gt;0, ((N593-H593)/H593)-0.004, 0))</f>
        <v/>
      </c>
      <c r="AB593">
        <f>IF(AND(ISNUMBER(I593), I593&gt;0, ISNUMBER(O593), O593&gt;0), AA593-((O593-I593)/I593), AA593)</f>
        <v/>
      </c>
      <c r="AC593">
        <f>IF(ISNUMBER(Q593), (Q593-H593)/H593, 0)</f>
        <v/>
      </c>
      <c r="AD593">
        <f>IF(ISNUMBER(R593), (R593-H593)/H593, 0)</f>
        <v/>
      </c>
      <c r="AE593">
        <f>IF(ISNUMBER(Y593), IF(Y593&gt;0, "THẮNG", "THUA"), "CHỜ T+3")</f>
        <v/>
      </c>
      <c r="AF593">
        <f>IF(AND(P593=0, N593=H593, NOT(ISNUMBER(W593))), "ĐANG CHỜ", IF(AA593&gt;0, "THẮNG", "THUA"))</f>
        <v/>
      </c>
      <c r="AG593" t="inlineStr">
        <is>
          <t>https://quickchart.io/chart/render/zf-73db34a9-f983-441c-9e3e-11651159b178</t>
        </is>
      </c>
      <c r="AH593">
        <f>IF(AG593&lt;&gt;"", IMAGE(AG593, 1), "Chưa có ảnh")</f>
        <v/>
      </c>
    </row>
    <row r="594" ht="95" customHeight="1">
      <c r="A594" t="inlineStr">
        <is>
          <t>2026-10-21</t>
        </is>
      </c>
      <c r="B594" t="inlineStr">
        <is>
          <t>ALGO_30</t>
        </is>
      </c>
      <c r="C594" t="inlineStr">
        <is>
          <t>🌟 BỘ 30: ĐIỂM HỘI TỤ SIÊU ĐẲNG ĐA THUẬT TOÁN (MASTER CONFLUENCE)</t>
        </is>
      </c>
      <c r="D594" t="inlineStr">
        <is>
          <t>#4</t>
        </is>
      </c>
      <c r="E594" t="inlineStr">
        <is>
          <t>EVF</t>
        </is>
      </c>
      <c r="F594" t="inlineStr">
        <is>
          <t>HOSE</t>
        </is>
      </c>
      <c r="G594" t="inlineStr">
        <is>
          <t>Bất động sản Dân dụng</t>
        </is>
      </c>
      <c r="H594" t="n">
        <v>12</v>
      </c>
      <c r="I594" t="n">
        <v>1736.56</v>
      </c>
      <c r="J594" t="n">
        <v>116.45</v>
      </c>
      <c r="K594" t="n">
        <v>2.81</v>
      </c>
      <c r="L594" t="n">
        <v>13.15</v>
      </c>
      <c r="M594" t="n">
        <v>11.48</v>
      </c>
      <c r="N594" t="n">
        <v>11.95</v>
      </c>
      <c r="O594" t="n">
        <v>1756.56</v>
      </c>
      <c r="P594" t="n">
        <v>2</v>
      </c>
      <c r="Q594" t="n">
        <v>12.15</v>
      </c>
      <c r="R594" t="n">
        <v>11.5</v>
      </c>
      <c r="S594" t="inlineStr"/>
      <c r="T594" t="inlineStr"/>
      <c r="U594" t="inlineStr"/>
      <c r="V594" t="inlineStr"/>
      <c r="W594" t="inlineStr"/>
      <c r="X594" t="inlineStr">
        <is>
          <t>⏳ Chờ hàng về (T+2)</t>
        </is>
      </c>
      <c r="Y594">
        <f>IF(ISNUMBER(S594), ((S594-H594)/H594)-0.004, "")</f>
        <v/>
      </c>
      <c r="Z594">
        <f>IF(ISNUMBER(T594), ((T594-H594)/H594)-0.004, "")</f>
        <v/>
      </c>
      <c r="AA594">
        <f>IF(ISNUMBER(W594), ((W594-H594)/H594)-0.004, IF(P594&gt;0, ((N594-H594)/H594)-0.004, 0))</f>
        <v/>
      </c>
      <c r="AB594">
        <f>IF(AND(ISNUMBER(I594), I594&gt;0, ISNUMBER(O594), O594&gt;0), AA594-((O594-I594)/I594), AA594)</f>
        <v/>
      </c>
      <c r="AC594">
        <f>IF(ISNUMBER(Q594), (Q594-H594)/H594, 0)</f>
        <v/>
      </c>
      <c r="AD594">
        <f>IF(ISNUMBER(R594), (R594-H594)/H594, 0)</f>
        <v/>
      </c>
      <c r="AE594">
        <f>IF(ISNUMBER(Y594), IF(Y594&gt;0, "THẮNG", "THUA"), "CHỜ T+3")</f>
        <v/>
      </c>
      <c r="AF594">
        <f>IF(AND(P594=0, N594=H594, NOT(ISNUMBER(W594))), "ĐANG CHỜ", IF(AA594&gt;0, "THẮNG", "THUA"))</f>
        <v/>
      </c>
      <c r="AG594" t="inlineStr">
        <is>
          <t>https://quickchart.io/chart/render/zf-bbdf1eb4-d706-4777-b85d-eb8add529ac0</t>
        </is>
      </c>
      <c r="AH594">
        <f>IF(AG594&lt;&gt;"", IMAGE(AG594, 1), "Chưa có ảnh")</f>
        <v/>
      </c>
    </row>
    <row r="595" ht="95" customHeight="1">
      <c r="A595" t="inlineStr">
        <is>
          <t>2026-10-21</t>
        </is>
      </c>
      <c r="B595" t="inlineStr">
        <is>
          <t>ALGO_30</t>
        </is>
      </c>
      <c r="C595" t="inlineStr">
        <is>
          <t>🌟 BỘ 30: ĐIỂM HỘI TỤ SIÊU ĐẲNG ĐA THUẬT TOÁN (MASTER CONFLUENCE)</t>
        </is>
      </c>
      <c r="D595" t="inlineStr">
        <is>
          <t>#5</t>
        </is>
      </c>
      <c r="E595" t="inlineStr">
        <is>
          <t>VGS</t>
        </is>
      </c>
      <c r="F595" t="inlineStr">
        <is>
          <t>HNX</t>
        </is>
      </c>
      <c r="G595" t="inlineStr">
        <is>
          <t>Thép &amp; VLXD</t>
        </is>
      </c>
      <c r="H595" t="n">
        <v>19.1</v>
      </c>
      <c r="I595" t="n">
        <v>1736.56</v>
      </c>
      <c r="J595" t="n">
        <v>116.26</v>
      </c>
      <c r="K595" t="n">
        <v>2.17</v>
      </c>
      <c r="L595" t="n">
        <v>21.83</v>
      </c>
      <c r="M595" t="n">
        <v>17.86</v>
      </c>
      <c r="N595" t="n">
        <v>18.7</v>
      </c>
      <c r="O595" t="n">
        <v>1756.56</v>
      </c>
      <c r="P595" t="n">
        <v>2</v>
      </c>
      <c r="Q595" t="n">
        <v>19.5</v>
      </c>
      <c r="R595" t="n">
        <v>18.3</v>
      </c>
      <c r="S595" t="inlineStr"/>
      <c r="T595" t="inlineStr"/>
      <c r="U595" t="inlineStr"/>
      <c r="V595" t="inlineStr"/>
      <c r="W595" t="inlineStr"/>
      <c r="X595" t="inlineStr">
        <is>
          <t>⏳ Chờ hàng về (T+2)</t>
        </is>
      </c>
      <c r="Y595">
        <f>IF(ISNUMBER(S595), ((S595-H595)/H595)-0.004, "")</f>
        <v/>
      </c>
      <c r="Z595">
        <f>IF(ISNUMBER(T595), ((T595-H595)/H595)-0.004, "")</f>
        <v/>
      </c>
      <c r="AA595">
        <f>IF(ISNUMBER(W595), ((W595-H595)/H595)-0.004, IF(P595&gt;0, ((N595-H595)/H595)-0.004, 0))</f>
        <v/>
      </c>
      <c r="AB595">
        <f>IF(AND(ISNUMBER(I595), I595&gt;0, ISNUMBER(O595), O595&gt;0), AA595-((O595-I595)/I595), AA595)</f>
        <v/>
      </c>
      <c r="AC595">
        <f>IF(ISNUMBER(Q595), (Q595-H595)/H595, 0)</f>
        <v/>
      </c>
      <c r="AD595">
        <f>IF(ISNUMBER(R595), (R595-H595)/H595, 0)</f>
        <v/>
      </c>
      <c r="AE595">
        <f>IF(ISNUMBER(Y595), IF(Y595&gt;0, "THẮNG", "THUA"), "CHỜ T+3")</f>
        <v/>
      </c>
      <c r="AF595">
        <f>IF(AND(P595=0, N595=H595, NOT(ISNUMBER(W595))), "ĐANG CHỜ", IF(AA595&gt;0, "THẮNG", "THUA"))</f>
        <v/>
      </c>
      <c r="AG595" t="inlineStr">
        <is>
          <t>https://quickchart.io/chart/render/zf-e670ef63-c188-4c55-af5d-88f824b97687</t>
        </is>
      </c>
      <c r="AH595">
        <f>IF(AG595&lt;&gt;"", IMAGE(AG595, 1), "Chưa có ảnh")</f>
        <v/>
      </c>
    </row>
    <row r="596" ht="95" customHeight="1">
      <c r="A596" t="inlineStr">
        <is>
          <t>2026-10-21</t>
        </is>
      </c>
      <c r="B596" t="inlineStr">
        <is>
          <t>ALGO_01</t>
        </is>
      </c>
      <c r="C596" t="inlineStr">
        <is>
          <t>🔥 BỘ 01: BÙNG NỔ DÒNG TIỀN &amp; VƯỢT NỀN (CANSLIM BREAKOUT)</t>
        </is>
      </c>
      <c r="D596" t="inlineStr">
        <is>
          <t>#2</t>
        </is>
      </c>
      <c r="E596" t="inlineStr">
        <is>
          <t>SBS</t>
        </is>
      </c>
      <c r="F596" t="inlineStr">
        <is>
          <t>UPCOM</t>
        </is>
      </c>
      <c r="G596" t="inlineStr">
        <is>
          <t>Chứng khoán</t>
        </is>
      </c>
      <c r="H596" t="n">
        <v>4.3</v>
      </c>
      <c r="I596" t="n">
        <v>1738.67</v>
      </c>
      <c r="J596" t="n">
        <v>88.34</v>
      </c>
      <c r="K596" t="n">
        <v>4.42</v>
      </c>
      <c r="L596" t="n">
        <v>4.91</v>
      </c>
      <c r="M596" t="n">
        <v>4.02</v>
      </c>
      <c r="N596" t="n">
        <v>4.3</v>
      </c>
      <c r="O596" t="n">
        <v>1756.56</v>
      </c>
      <c r="P596" t="n">
        <v>2</v>
      </c>
      <c r="Q596" t="n">
        <v>4.4</v>
      </c>
      <c r="R596" t="n">
        <v>4</v>
      </c>
      <c r="S596" t="inlineStr"/>
      <c r="T596" t="inlineStr"/>
      <c r="U596" t="inlineStr"/>
      <c r="V596" t="inlineStr"/>
      <c r="W596" t="inlineStr"/>
      <c r="X596" t="inlineStr">
        <is>
          <t>⏳ Chờ hàng về (T+2)</t>
        </is>
      </c>
      <c r="Y596">
        <f>IF(ISNUMBER(S596), ((S596-H596)/H596)-0.004, "")</f>
        <v/>
      </c>
      <c r="Z596">
        <f>IF(ISNUMBER(T596), ((T596-H596)/H596)-0.004, "")</f>
        <v/>
      </c>
      <c r="AA596">
        <f>IF(ISNUMBER(W596), ((W596-H596)/H596)-0.004, IF(P596&gt;0, ((N596-H596)/H596)-0.004, 0))</f>
        <v/>
      </c>
      <c r="AB596">
        <f>IF(AND(ISNUMBER(I596), I596&gt;0, ISNUMBER(O596), O596&gt;0), AA596-((O596-I596)/I596), AA596)</f>
        <v/>
      </c>
      <c r="AC596">
        <f>IF(ISNUMBER(Q596), (Q596-H596)/H596, 0)</f>
        <v/>
      </c>
      <c r="AD596">
        <f>IF(ISNUMBER(R596), (R596-H596)/H596, 0)</f>
        <v/>
      </c>
      <c r="AE596">
        <f>IF(ISNUMBER(Y596), IF(Y596&gt;0, "THẮNG", "THUA"), "CHỜ T+3")</f>
        <v/>
      </c>
      <c r="AF596">
        <f>IF(AND(P596=0, N596=H596, NOT(ISNUMBER(W596))), "ĐANG CHỜ", IF(AA596&gt;0, "THẮNG", "THUA"))</f>
        <v/>
      </c>
      <c r="AG596" t="inlineStr">
        <is>
          <t>https://quickchart.io/chart/render/zf-c73d466c-d506-4424-8ca0-b42cb723163a</t>
        </is>
      </c>
      <c r="AH596">
        <f>IF(AG596&lt;&gt;"", IMAGE(AG596, 1), "Chưa có ảnh")</f>
        <v/>
      </c>
    </row>
    <row r="597" ht="95" customHeight="1">
      <c r="A597" t="inlineStr">
        <is>
          <t>2026-10-21</t>
        </is>
      </c>
      <c r="B597" t="inlineStr">
        <is>
          <t>ALGO_01</t>
        </is>
      </c>
      <c r="C597" t="inlineStr">
        <is>
          <t>🔥 BỘ 01: BÙNG NỔ DÒNG TIỀN &amp; VƯỢT NỀN (CANSLIM BREAKOUT)</t>
        </is>
      </c>
      <c r="D597" t="inlineStr">
        <is>
          <t>#4</t>
        </is>
      </c>
      <c r="E597" t="inlineStr">
        <is>
          <t>PTB</t>
        </is>
      </c>
      <c r="F597" t="inlineStr">
        <is>
          <t>HOSE</t>
        </is>
      </c>
      <c r="G597" t="inlineStr">
        <is>
          <t>Thép &amp; VLXD</t>
        </is>
      </c>
      <c r="H597" t="n">
        <v>31.05</v>
      </c>
      <c r="I597" t="n">
        <v>1738.67</v>
      </c>
      <c r="J597" t="n">
        <v>58.41</v>
      </c>
      <c r="K597" t="n">
        <v>3.06</v>
      </c>
      <c r="L597" t="n">
        <v>33.89</v>
      </c>
      <c r="M597" t="n">
        <v>29.76</v>
      </c>
      <c r="N597" t="n">
        <v>30.85</v>
      </c>
      <c r="O597" t="n">
        <v>1756.56</v>
      </c>
      <c r="P597" t="n">
        <v>2</v>
      </c>
      <c r="Q597" t="n">
        <v>31.3</v>
      </c>
      <c r="R597" t="n">
        <v>30.2</v>
      </c>
      <c r="S597" t="inlineStr"/>
      <c r="T597" t="inlineStr"/>
      <c r="U597" t="inlineStr"/>
      <c r="V597" t="inlineStr"/>
      <c r="W597" t="inlineStr"/>
      <c r="X597" t="inlineStr">
        <is>
          <t>⏳ Chờ hàng về (T+2)</t>
        </is>
      </c>
      <c r="Y597">
        <f>IF(ISNUMBER(S597), ((S597-H597)/H597)-0.004, "")</f>
        <v/>
      </c>
      <c r="Z597">
        <f>IF(ISNUMBER(T597), ((T597-H597)/H597)-0.004, "")</f>
        <v/>
      </c>
      <c r="AA597">
        <f>IF(ISNUMBER(W597), ((W597-H597)/H597)-0.004, IF(P597&gt;0, ((N597-H597)/H597)-0.004, 0))</f>
        <v/>
      </c>
      <c r="AB597">
        <f>IF(AND(ISNUMBER(I597), I597&gt;0, ISNUMBER(O597), O597&gt;0), AA597-((O597-I597)/I597), AA597)</f>
        <v/>
      </c>
      <c r="AC597">
        <f>IF(ISNUMBER(Q597), (Q597-H597)/H597, 0)</f>
        <v/>
      </c>
      <c r="AD597">
        <f>IF(ISNUMBER(R597), (R597-H597)/H597, 0)</f>
        <v/>
      </c>
      <c r="AE597">
        <f>IF(ISNUMBER(Y597), IF(Y597&gt;0, "THẮNG", "THUA"), "CHỜ T+3")</f>
        <v/>
      </c>
      <c r="AF597">
        <f>IF(AND(P597=0, N597=H597, NOT(ISNUMBER(W597))), "ĐANG CHỜ", IF(AA597&gt;0, "THẮNG", "THUA"))</f>
        <v/>
      </c>
      <c r="AG597" t="inlineStr">
        <is>
          <t>https://quickchart.io/chart/render/zf-680a0a0e-4835-4bf1-8636-4f5aa1bc2664</t>
        </is>
      </c>
      <c r="AH597">
        <f>IF(AG597&lt;&gt;"", IMAGE(AG597, 1), "Chưa có ảnh")</f>
        <v/>
      </c>
    </row>
    <row r="598" ht="95" customHeight="1">
      <c r="A598" t="inlineStr">
        <is>
          <t>2026-10-21</t>
        </is>
      </c>
      <c r="B598" t="inlineStr">
        <is>
          <t>ALGO_02</t>
        </is>
      </c>
      <c r="C598" t="inlineStr">
        <is>
          <t>🛡️ BỘ 02: GOM NỀN TÍCH LŨY SIẾT BIÊN ĐỘ VCP (SEPA ACCUMULATION)</t>
        </is>
      </c>
      <c r="D598" t="inlineStr">
        <is>
          <t>#1</t>
        </is>
      </c>
      <c r="E598" t="inlineStr">
        <is>
          <t>GMD</t>
        </is>
      </c>
      <c r="F598" t="inlineStr">
        <is>
          <t>HOSE</t>
        </is>
      </c>
      <c r="G598" t="inlineStr">
        <is>
          <t>Cảng biển &amp; Vận tải</t>
        </is>
      </c>
      <c r="H598" t="n">
        <v>55</v>
      </c>
      <c r="I598" t="n">
        <v>1738.67</v>
      </c>
      <c r="J598" t="n">
        <v>21.81</v>
      </c>
      <c r="K598" t="n">
        <v>0.88</v>
      </c>
      <c r="L598" t="n">
        <v>60.17</v>
      </c>
      <c r="M598" t="n">
        <v>52.65</v>
      </c>
      <c r="N598" t="n">
        <v>57.1</v>
      </c>
      <c r="O598" t="n">
        <v>1756.56</v>
      </c>
      <c r="P598" t="n">
        <v>2</v>
      </c>
      <c r="Q598" t="n">
        <v>57.9</v>
      </c>
      <c r="R598" t="n">
        <v>54.1</v>
      </c>
      <c r="S598" t="inlineStr"/>
      <c r="T598" t="inlineStr"/>
      <c r="U598" t="inlineStr"/>
      <c r="V598" t="inlineStr"/>
      <c r="W598" t="inlineStr"/>
      <c r="X598" t="inlineStr">
        <is>
          <t>⏳ Chờ hàng về (T+2)</t>
        </is>
      </c>
      <c r="Y598">
        <f>IF(ISNUMBER(S598), ((S598-H598)/H598)-0.004, "")</f>
        <v/>
      </c>
      <c r="Z598">
        <f>IF(ISNUMBER(T598), ((T598-H598)/H598)-0.004, "")</f>
        <v/>
      </c>
      <c r="AA598">
        <f>IF(ISNUMBER(W598), ((W598-H598)/H598)-0.004, IF(P598&gt;0, ((N598-H598)/H598)-0.004, 0))</f>
        <v/>
      </c>
      <c r="AB598">
        <f>IF(AND(ISNUMBER(I598), I598&gt;0, ISNUMBER(O598), O598&gt;0), AA598-((O598-I598)/I598), AA598)</f>
        <v/>
      </c>
      <c r="AC598">
        <f>IF(ISNUMBER(Q598), (Q598-H598)/H598, 0)</f>
        <v/>
      </c>
      <c r="AD598">
        <f>IF(ISNUMBER(R598), (R598-H598)/H598, 0)</f>
        <v/>
      </c>
      <c r="AE598">
        <f>IF(ISNUMBER(Y598), IF(Y598&gt;0, "THẮNG", "THUA"), "CHỜ T+3")</f>
        <v/>
      </c>
      <c r="AF598">
        <f>IF(AND(P598=0, N598=H598, NOT(ISNUMBER(W598))), "ĐANG CHỜ", IF(AA598&gt;0, "THẮNG", "THUA"))</f>
        <v/>
      </c>
      <c r="AG598" t="inlineStr">
        <is>
          <t>https://quickchart.io/chart/render/zf-a83e1964-437c-4daf-bc57-9b1d3018954e</t>
        </is>
      </c>
      <c r="AH598">
        <f>IF(AG598&lt;&gt;"", IMAGE(AG598, 1), "Chưa có ảnh")</f>
        <v/>
      </c>
    </row>
    <row r="599" ht="95" customHeight="1">
      <c r="A599" t="inlineStr">
        <is>
          <t>2026-10-21</t>
        </is>
      </c>
      <c r="B599" t="inlineStr">
        <is>
          <t>ALGO_02</t>
        </is>
      </c>
      <c r="C599" t="inlineStr">
        <is>
          <t>🛡️ BỘ 02: GOM NỀN TÍCH LŨY SIẾT BIÊN ĐỘ VCP (SEPA ACCUMULATION)</t>
        </is>
      </c>
      <c r="D599" t="inlineStr">
        <is>
          <t>#3</t>
        </is>
      </c>
      <c r="E599" t="inlineStr">
        <is>
          <t>VGT</t>
        </is>
      </c>
      <c r="F599" t="inlineStr">
        <is>
          <t>UPCOM</t>
        </is>
      </c>
      <c r="G599" t="inlineStr">
        <is>
          <t>Thủy sản &amp; Xuất khẩu</t>
        </is>
      </c>
      <c r="H599" t="n">
        <v>11.9</v>
      </c>
      <c r="I599" t="n">
        <v>1738.67</v>
      </c>
      <c r="J599" t="n">
        <v>17.96</v>
      </c>
      <c r="K599" t="n">
        <v>0.83</v>
      </c>
      <c r="L599" t="n">
        <v>13.47</v>
      </c>
      <c r="M599" t="n">
        <v>11.18</v>
      </c>
      <c r="N599" t="n">
        <v>11.8</v>
      </c>
      <c r="O599" t="n">
        <v>1756.56</v>
      </c>
      <c r="P599" t="n">
        <v>2</v>
      </c>
      <c r="Q599" t="n">
        <v>12.2</v>
      </c>
      <c r="R599" t="n">
        <v>11.7</v>
      </c>
      <c r="S599" t="inlineStr"/>
      <c r="T599" t="inlineStr"/>
      <c r="U599" t="inlineStr"/>
      <c r="V599" t="inlineStr"/>
      <c r="W599" t="inlineStr"/>
      <c r="X599" t="inlineStr">
        <is>
          <t>⏳ Chờ hàng về (T+2)</t>
        </is>
      </c>
      <c r="Y599">
        <f>IF(ISNUMBER(S599), ((S599-H599)/H599)-0.004, "")</f>
        <v/>
      </c>
      <c r="Z599">
        <f>IF(ISNUMBER(T599), ((T599-H599)/H599)-0.004, "")</f>
        <v/>
      </c>
      <c r="AA599">
        <f>IF(ISNUMBER(W599), ((W599-H599)/H599)-0.004, IF(P599&gt;0, ((N599-H599)/H599)-0.004, 0))</f>
        <v/>
      </c>
      <c r="AB599">
        <f>IF(AND(ISNUMBER(I599), I599&gt;0, ISNUMBER(O599), O599&gt;0), AA599-((O599-I599)/I599), AA599)</f>
        <v/>
      </c>
      <c r="AC599">
        <f>IF(ISNUMBER(Q599), (Q599-H599)/H599, 0)</f>
        <v/>
      </c>
      <c r="AD599">
        <f>IF(ISNUMBER(R599), (R599-H599)/H599, 0)</f>
        <v/>
      </c>
      <c r="AE599">
        <f>IF(ISNUMBER(Y599), IF(Y599&gt;0, "THẮNG", "THUA"), "CHỜ T+3")</f>
        <v/>
      </c>
      <c r="AF599">
        <f>IF(AND(P599=0, N599=H599, NOT(ISNUMBER(W599))), "ĐANG CHỜ", IF(AA599&gt;0, "THẮNG", "THUA"))</f>
        <v/>
      </c>
      <c r="AG599" t="inlineStr">
        <is>
          <t>https://quickchart.io/chart/render/zf-e3c8f55f-98b2-4e8d-944b-a46ff9e1a9f1</t>
        </is>
      </c>
      <c r="AH599">
        <f>IF(AG599&lt;&gt;"", IMAGE(AG599, 1), "Chưa có ảnh")</f>
        <v/>
      </c>
    </row>
    <row r="600" ht="95" customHeight="1">
      <c r="A600" t="inlineStr">
        <is>
          <t>2026-10-21</t>
        </is>
      </c>
      <c r="B600" t="inlineStr">
        <is>
          <t>ALGO_03</t>
        </is>
      </c>
      <c r="C600" t="inlineStr">
        <is>
          <t>⚡ BỘ 03: BẮT ĐÁY RÚT CHÂN &amp; ĐẢO CHIỀU QUÁ BÁN (WYCKOFF SPRING)</t>
        </is>
      </c>
      <c r="D600" t="inlineStr">
        <is>
          <t>#4</t>
        </is>
      </c>
      <c r="E600" t="inlineStr">
        <is>
          <t>ELC</t>
        </is>
      </c>
      <c r="F600" t="inlineStr">
        <is>
          <t>HOSE</t>
        </is>
      </c>
      <c r="G600" t="inlineStr">
        <is>
          <t>Dầu khí &amp; Năng lượng</t>
        </is>
      </c>
      <c r="H600" t="n">
        <v>11.8</v>
      </c>
      <c r="I600" t="n">
        <v>1738.67</v>
      </c>
      <c r="J600" t="n">
        <v>56.13</v>
      </c>
      <c r="K600" t="n">
        <v>1.8</v>
      </c>
      <c r="L600" t="n">
        <v>13.49</v>
      </c>
      <c r="M600" t="n">
        <v>11.03</v>
      </c>
      <c r="N600" t="n">
        <v>11.65</v>
      </c>
      <c r="O600" t="n">
        <v>1756.56</v>
      </c>
      <c r="P600" t="n">
        <v>2</v>
      </c>
      <c r="Q600" t="n">
        <v>12.05</v>
      </c>
      <c r="R600" t="n">
        <v>11.4</v>
      </c>
      <c r="S600" t="inlineStr"/>
      <c r="T600" t="inlineStr"/>
      <c r="U600" t="inlineStr"/>
      <c r="V600" t="inlineStr"/>
      <c r="W600" t="inlineStr"/>
      <c r="X600" t="inlineStr">
        <is>
          <t>⏳ Chờ hàng về (T+2)</t>
        </is>
      </c>
      <c r="Y600">
        <f>IF(ISNUMBER(S600), ((S600-H600)/H600)-0.004, "")</f>
        <v/>
      </c>
      <c r="Z600">
        <f>IF(ISNUMBER(T600), ((T600-H600)/H600)-0.004, "")</f>
        <v/>
      </c>
      <c r="AA600">
        <f>IF(ISNUMBER(W600), ((W600-H600)/H600)-0.004, IF(P600&gt;0, ((N600-H600)/H600)-0.004, 0))</f>
        <v/>
      </c>
      <c r="AB600">
        <f>IF(AND(ISNUMBER(I600), I600&gt;0, ISNUMBER(O600), O600&gt;0), AA600-((O600-I600)/I600), AA600)</f>
        <v/>
      </c>
      <c r="AC600">
        <f>IF(ISNUMBER(Q600), (Q600-H600)/H600, 0)</f>
        <v/>
      </c>
      <c r="AD600">
        <f>IF(ISNUMBER(R600), (R600-H600)/H600, 0)</f>
        <v/>
      </c>
      <c r="AE600">
        <f>IF(ISNUMBER(Y600), IF(Y600&gt;0, "THẮNG", "THUA"), "CHỜ T+3")</f>
        <v/>
      </c>
      <c r="AF600">
        <f>IF(AND(P600=0, N600=H600, NOT(ISNUMBER(W600))), "ĐANG CHỜ", IF(AA600&gt;0, "THẮNG", "THUA"))</f>
        <v/>
      </c>
      <c r="AG600" t="inlineStr">
        <is>
          <t>https://quickchart.io/chart/render/zf-9c77d544-e3ee-482f-937a-090fd83f3974</t>
        </is>
      </c>
      <c r="AH600">
        <f>IF(AG600&lt;&gt;"", IMAGE(AG600, 1), "Chưa có ảnh")</f>
        <v/>
      </c>
    </row>
    <row r="601" ht="95" customHeight="1">
      <c r="A601" t="inlineStr">
        <is>
          <t>2026-10-21</t>
        </is>
      </c>
      <c r="B601" t="inlineStr">
        <is>
          <t>ALGO_05</t>
        </is>
      </c>
      <c r="C601" t="inlineStr">
        <is>
          <t>🎯 BỘ 05: ĐIỂM MUA KÉO NGƯỢC HỖ TRỢ NGẮN HẠN (MA20 PULLBACK)</t>
        </is>
      </c>
      <c r="D601" t="inlineStr">
        <is>
          <t>#2</t>
        </is>
      </c>
      <c r="E601" t="inlineStr">
        <is>
          <t>VTO</t>
        </is>
      </c>
      <c r="F601" t="inlineStr">
        <is>
          <t>HOSE</t>
        </is>
      </c>
      <c r="G601" t="inlineStr">
        <is>
          <t>Cảng biển &amp; Vận tải</t>
        </is>
      </c>
      <c r="H601" t="n">
        <v>11.35</v>
      </c>
      <c r="I601" t="n">
        <v>1738.67</v>
      </c>
      <c r="J601" t="n">
        <v>20.06</v>
      </c>
      <c r="K601" t="n">
        <v>0.97</v>
      </c>
      <c r="L601" t="n">
        <v>12.58</v>
      </c>
      <c r="M601" t="n">
        <v>10.79</v>
      </c>
      <c r="N601" t="n">
        <v>10.9</v>
      </c>
      <c r="O601" t="n">
        <v>1756.56</v>
      </c>
      <c r="P601" t="n">
        <v>2</v>
      </c>
      <c r="Q601" t="n">
        <v>11.5</v>
      </c>
      <c r="R601" t="n">
        <v>10.8</v>
      </c>
      <c r="S601" t="inlineStr"/>
      <c r="T601" t="inlineStr"/>
      <c r="U601" t="inlineStr"/>
      <c r="V601" t="inlineStr"/>
      <c r="W601" t="inlineStr"/>
      <c r="X601" t="inlineStr">
        <is>
          <t>⏳ Chờ hàng về (T+2)</t>
        </is>
      </c>
      <c r="Y601">
        <f>IF(ISNUMBER(S601), ((S601-H601)/H601)-0.004, "")</f>
        <v/>
      </c>
      <c r="Z601">
        <f>IF(ISNUMBER(T601), ((T601-H601)/H601)-0.004, "")</f>
        <v/>
      </c>
      <c r="AA601">
        <f>IF(ISNUMBER(W601), ((W601-H601)/H601)-0.004, IF(P601&gt;0, ((N601-H601)/H601)-0.004, 0))</f>
        <v/>
      </c>
      <c r="AB601">
        <f>IF(AND(ISNUMBER(I601), I601&gt;0, ISNUMBER(O601), O601&gt;0), AA601-((O601-I601)/I601), AA601)</f>
        <v/>
      </c>
      <c r="AC601">
        <f>IF(ISNUMBER(Q601), (Q601-H601)/H601, 0)</f>
        <v/>
      </c>
      <c r="AD601">
        <f>IF(ISNUMBER(R601), (R601-H601)/H601, 0)</f>
        <v/>
      </c>
      <c r="AE601">
        <f>IF(ISNUMBER(Y601), IF(Y601&gt;0, "THẮNG", "THUA"), "CHỜ T+3")</f>
        <v/>
      </c>
      <c r="AF601">
        <f>IF(AND(P601=0, N601=H601, NOT(ISNUMBER(W601))), "ĐANG CHỜ", IF(AA601&gt;0, "THẮNG", "THUA"))</f>
        <v/>
      </c>
      <c r="AG601" t="inlineStr">
        <is>
          <t>https://quickchart.io/chart/render/zf-f6f2b86a-764d-4d8f-97a5-8527af585521</t>
        </is>
      </c>
      <c r="AH601">
        <f>IF(AG601&lt;&gt;"", IMAGE(AG601, 1), "Chưa có ảnh")</f>
        <v/>
      </c>
    </row>
    <row r="602" ht="95" customHeight="1">
      <c r="A602" t="inlineStr">
        <is>
          <t>2026-10-21</t>
        </is>
      </c>
      <c r="B602" t="inlineStr">
        <is>
          <t>ALGO_06</t>
        </is>
      </c>
      <c r="C602" t="inlineStr">
        <is>
          <t>📈 BỘ 06: ĐỒNG THUẬN ĐỘNG LƯỢNG MACD &amp; XU HƯỚNG ADX (TREND)</t>
        </is>
      </c>
      <c r="D602" t="inlineStr">
        <is>
          <t>#3</t>
        </is>
      </c>
      <c r="E602" t="inlineStr">
        <is>
          <t>MSB</t>
        </is>
      </c>
      <c r="F602" t="inlineStr">
        <is>
          <t>HOSE</t>
        </is>
      </c>
      <c r="G602" t="inlineStr">
        <is>
          <t>Ngân hàng</t>
        </is>
      </c>
      <c r="H602" t="n">
        <v>15.55</v>
      </c>
      <c r="I602" t="n">
        <v>1738.67</v>
      </c>
      <c r="J602" t="n">
        <v>98.59</v>
      </c>
      <c r="K602" t="n">
        <v>4.19</v>
      </c>
      <c r="L602" t="n">
        <v>17</v>
      </c>
      <c r="M602" t="n">
        <v>14.89</v>
      </c>
      <c r="N602" t="n">
        <v>15.45</v>
      </c>
      <c r="O602" t="n">
        <v>1756.56</v>
      </c>
      <c r="P602" t="n">
        <v>2</v>
      </c>
      <c r="Q602" t="n">
        <v>15.6</v>
      </c>
      <c r="R602" t="n">
        <v>14.95</v>
      </c>
      <c r="S602" t="inlineStr"/>
      <c r="T602" t="inlineStr"/>
      <c r="U602" t="inlineStr"/>
      <c r="V602" t="inlineStr"/>
      <c r="W602" t="inlineStr"/>
      <c r="X602" t="inlineStr">
        <is>
          <t>⏳ Chờ hàng về (T+2)</t>
        </is>
      </c>
      <c r="Y602">
        <f>IF(ISNUMBER(S602), ((S602-H602)/H602)-0.004, "")</f>
        <v/>
      </c>
      <c r="Z602">
        <f>IF(ISNUMBER(T602), ((T602-H602)/H602)-0.004, "")</f>
        <v/>
      </c>
      <c r="AA602">
        <f>IF(ISNUMBER(W602), ((W602-H602)/H602)-0.004, IF(P602&gt;0, ((N602-H602)/H602)-0.004, 0))</f>
        <v/>
      </c>
      <c r="AB602">
        <f>IF(AND(ISNUMBER(I602), I602&gt;0, ISNUMBER(O602), O602&gt;0), AA602-((O602-I602)/I602), AA602)</f>
        <v/>
      </c>
      <c r="AC602">
        <f>IF(ISNUMBER(Q602), (Q602-H602)/H602, 0)</f>
        <v/>
      </c>
      <c r="AD602">
        <f>IF(ISNUMBER(R602), (R602-H602)/H602, 0)</f>
        <v/>
      </c>
      <c r="AE602">
        <f>IF(ISNUMBER(Y602), IF(Y602&gt;0, "THẮNG", "THUA"), "CHỜ T+3")</f>
        <v/>
      </c>
      <c r="AF602">
        <f>IF(AND(P602=0, N602=H602, NOT(ISNUMBER(W602))), "ĐANG CHỜ", IF(AA602&gt;0, "THẮNG", "THUA"))</f>
        <v/>
      </c>
      <c r="AG602" t="inlineStr">
        <is>
          <t>https://quickchart.io/chart/render/zf-3a7dd800-1cd8-4bbe-808f-3392cc230a31</t>
        </is>
      </c>
      <c r="AH602">
        <f>IF(AG602&lt;&gt;"", IMAGE(AG602, 1), "Chưa có ảnh")</f>
        <v/>
      </c>
    </row>
    <row r="603" ht="95" customHeight="1">
      <c r="A603" t="inlineStr">
        <is>
          <t>2026-10-21</t>
        </is>
      </c>
      <c r="B603" t="inlineStr">
        <is>
          <t>ALGO_07</t>
        </is>
      </c>
      <c r="C603" t="inlineStr">
        <is>
          <t>🍾 BỘ 07: NÉN CHẶT CỔ CHAI &amp; BUNG NÚT BOLLINGER (BB SQUEEZE)</t>
        </is>
      </c>
      <c r="D603" t="inlineStr">
        <is>
          <t>#3</t>
        </is>
      </c>
      <c r="E603" t="inlineStr">
        <is>
          <t>NRC</t>
        </is>
      </c>
      <c r="F603" t="inlineStr">
        <is>
          <t>HNX</t>
        </is>
      </c>
      <c r="G603" t="inlineStr">
        <is>
          <t>Bất động sản Dân dụng</t>
        </is>
      </c>
      <c r="H603" t="n">
        <v>4.8</v>
      </c>
      <c r="I603" t="n">
        <v>1738.67</v>
      </c>
      <c r="J603" t="n">
        <v>96.44</v>
      </c>
      <c r="K603" t="n">
        <v>8.369999999999999</v>
      </c>
      <c r="L603" t="n">
        <v>5.49</v>
      </c>
      <c r="M603" t="n">
        <v>4.49</v>
      </c>
      <c r="N603" t="n">
        <v>4.7</v>
      </c>
      <c r="O603" t="n">
        <v>1756.56</v>
      </c>
      <c r="P603" t="n">
        <v>2</v>
      </c>
      <c r="Q603" t="n">
        <v>4.8</v>
      </c>
      <c r="R603" t="n">
        <v>4.5</v>
      </c>
      <c r="S603" t="inlineStr"/>
      <c r="T603" t="inlineStr"/>
      <c r="U603" t="inlineStr"/>
      <c r="V603" t="inlineStr"/>
      <c r="W603" t="inlineStr"/>
      <c r="X603" t="inlineStr">
        <is>
          <t>⏳ Chờ hàng về (T+2)</t>
        </is>
      </c>
      <c r="Y603">
        <f>IF(ISNUMBER(S603), ((S603-H603)/H603)-0.004, "")</f>
        <v/>
      </c>
      <c r="Z603">
        <f>IF(ISNUMBER(T603), ((T603-H603)/H603)-0.004, "")</f>
        <v/>
      </c>
      <c r="AA603">
        <f>IF(ISNUMBER(W603), ((W603-H603)/H603)-0.004, IF(P603&gt;0, ((N603-H603)/H603)-0.004, 0))</f>
        <v/>
      </c>
      <c r="AB603">
        <f>IF(AND(ISNUMBER(I603), I603&gt;0, ISNUMBER(O603), O603&gt;0), AA603-((O603-I603)/I603), AA603)</f>
        <v/>
      </c>
      <c r="AC603">
        <f>IF(ISNUMBER(Q603), (Q603-H603)/H603, 0)</f>
        <v/>
      </c>
      <c r="AD603">
        <f>IF(ISNUMBER(R603), (R603-H603)/H603, 0)</f>
        <v/>
      </c>
      <c r="AE603">
        <f>IF(ISNUMBER(Y603), IF(Y603&gt;0, "THẮNG", "THUA"), "CHỜ T+3")</f>
        <v/>
      </c>
      <c r="AF603">
        <f>IF(AND(P603=0, N603=H603, NOT(ISNUMBER(W603))), "ĐANG CHỜ", IF(AA603&gt;0, "THẮNG", "THUA"))</f>
        <v/>
      </c>
      <c r="AG603" t="inlineStr">
        <is>
          <t>https://quickchart.io/chart/render/zf-add4ff74-7e73-4179-8d34-a960fb4b0e63</t>
        </is>
      </c>
      <c r="AH603">
        <f>IF(AG603&lt;&gt;"", IMAGE(AG603, 1), "Chưa có ảnh")</f>
        <v/>
      </c>
    </row>
    <row r="604" ht="95" customHeight="1">
      <c r="A604" t="inlineStr">
        <is>
          <t>2026-10-21</t>
        </is>
      </c>
      <c r="B604" t="inlineStr">
        <is>
          <t>ALGO_07</t>
        </is>
      </c>
      <c r="C604" t="inlineStr">
        <is>
          <t>🍾 BỘ 07: NÉN CHẶT CỔ CHAI &amp; BUNG NÚT BOLLINGER (BB SQUEEZE)</t>
        </is>
      </c>
      <c r="D604" t="inlineStr">
        <is>
          <t>#4</t>
        </is>
      </c>
      <c r="E604" t="inlineStr">
        <is>
          <t>SBS</t>
        </is>
      </c>
      <c r="F604" t="inlineStr">
        <is>
          <t>UPCOM</t>
        </is>
      </c>
      <c r="G604" t="inlineStr">
        <is>
          <t>Chứng khoán</t>
        </is>
      </c>
      <c r="H604" t="n">
        <v>4.3</v>
      </c>
      <c r="I604" t="n">
        <v>1738.67</v>
      </c>
      <c r="J604" t="n">
        <v>82.55</v>
      </c>
      <c r="K604" t="n">
        <v>4.42</v>
      </c>
      <c r="L604" t="n">
        <v>4.91</v>
      </c>
      <c r="M604" t="n">
        <v>4.02</v>
      </c>
      <c r="N604" t="n">
        <v>4.3</v>
      </c>
      <c r="O604" t="n">
        <v>1756.56</v>
      </c>
      <c r="P604" t="n">
        <v>2</v>
      </c>
      <c r="Q604" t="n">
        <v>4.4</v>
      </c>
      <c r="R604" t="n">
        <v>4</v>
      </c>
      <c r="S604" t="inlineStr"/>
      <c r="T604" t="inlineStr"/>
      <c r="U604" t="inlineStr"/>
      <c r="V604" t="inlineStr"/>
      <c r="W604" t="inlineStr"/>
      <c r="X604" t="inlineStr">
        <is>
          <t>⏳ Chờ hàng về (T+2)</t>
        </is>
      </c>
      <c r="Y604">
        <f>IF(ISNUMBER(S604), ((S604-H604)/H604)-0.004, "")</f>
        <v/>
      </c>
      <c r="Z604">
        <f>IF(ISNUMBER(T604), ((T604-H604)/H604)-0.004, "")</f>
        <v/>
      </c>
      <c r="AA604">
        <f>IF(ISNUMBER(W604), ((W604-H604)/H604)-0.004, IF(P604&gt;0, ((N604-H604)/H604)-0.004, 0))</f>
        <v/>
      </c>
      <c r="AB604">
        <f>IF(AND(ISNUMBER(I604), I604&gt;0, ISNUMBER(O604), O604&gt;0), AA604-((O604-I604)/I604), AA604)</f>
        <v/>
      </c>
      <c r="AC604">
        <f>IF(ISNUMBER(Q604), (Q604-H604)/H604, 0)</f>
        <v/>
      </c>
      <c r="AD604">
        <f>IF(ISNUMBER(R604), (R604-H604)/H604, 0)</f>
        <v/>
      </c>
      <c r="AE604">
        <f>IF(ISNUMBER(Y604), IF(Y604&gt;0, "THẮNG", "THUA"), "CHỜ T+3")</f>
        <v/>
      </c>
      <c r="AF604">
        <f>IF(AND(P604=0, N604=H604, NOT(ISNUMBER(W604))), "ĐANG CHỜ", IF(AA604&gt;0, "THẮNG", "THUA"))</f>
        <v/>
      </c>
      <c r="AG604" t="inlineStr">
        <is>
          <t>https://quickchart.io/chart/render/zf-c73d466c-d506-4424-8ca0-b42cb723163a</t>
        </is>
      </c>
      <c r="AH604">
        <f>IF(AG604&lt;&gt;"", IMAGE(AG604, 1), "Chưa có ảnh")</f>
        <v/>
      </c>
    </row>
    <row r="605" ht="95" customHeight="1">
      <c r="A605" t="inlineStr">
        <is>
          <t>2026-10-21</t>
        </is>
      </c>
      <c r="B605" t="inlineStr">
        <is>
          <t>ALGO_08</t>
        </is>
      </c>
      <c r="C605" t="inlineStr">
        <is>
          <t>🐳 BỘ 08: DÒNG TIỀN CÁ MẬP GOM NGẦM THANH KHOẢN LỚN (STEALTH)</t>
        </is>
      </c>
      <c r="D605" t="inlineStr">
        <is>
          <t>#4</t>
        </is>
      </c>
      <c r="E605" t="inlineStr">
        <is>
          <t>BVS</t>
        </is>
      </c>
      <c r="F605" t="inlineStr">
        <is>
          <t>HNX</t>
        </is>
      </c>
      <c r="G605" t="inlineStr">
        <is>
          <t>Chứng khoán</t>
        </is>
      </c>
      <c r="H605" t="n">
        <v>27.3</v>
      </c>
      <c r="I605" t="n">
        <v>1738.67</v>
      </c>
      <c r="J605" t="n">
        <v>62.25</v>
      </c>
      <c r="K605" t="n">
        <v>2.51</v>
      </c>
      <c r="L605" t="n">
        <v>31.2</v>
      </c>
      <c r="M605" t="n">
        <v>25.53</v>
      </c>
      <c r="N605" t="n">
        <v>27</v>
      </c>
      <c r="O605" t="n">
        <v>1756.56</v>
      </c>
      <c r="P605" t="n">
        <v>2</v>
      </c>
      <c r="Q605" t="n">
        <v>27.8</v>
      </c>
      <c r="R605" t="n">
        <v>26.7</v>
      </c>
      <c r="S605" t="inlineStr"/>
      <c r="T605" t="inlineStr"/>
      <c r="U605" t="inlineStr"/>
      <c r="V605" t="inlineStr"/>
      <c r="W605" t="inlineStr"/>
      <c r="X605" t="inlineStr">
        <is>
          <t>⏳ Chờ hàng về (T+2)</t>
        </is>
      </c>
      <c r="Y605">
        <f>IF(ISNUMBER(S605), ((S605-H605)/H605)-0.004, "")</f>
        <v/>
      </c>
      <c r="Z605">
        <f>IF(ISNUMBER(T605), ((T605-H605)/H605)-0.004, "")</f>
        <v/>
      </c>
      <c r="AA605">
        <f>IF(ISNUMBER(W605), ((W605-H605)/H605)-0.004, IF(P605&gt;0, ((N605-H605)/H605)-0.004, 0))</f>
        <v/>
      </c>
      <c r="AB605">
        <f>IF(AND(ISNUMBER(I605), I605&gt;0, ISNUMBER(O605), O605&gt;0), AA605-((O605-I605)/I605), AA605)</f>
        <v/>
      </c>
      <c r="AC605">
        <f>IF(ISNUMBER(Q605), (Q605-H605)/H605, 0)</f>
        <v/>
      </c>
      <c r="AD605">
        <f>IF(ISNUMBER(R605), (R605-H605)/H605, 0)</f>
        <v/>
      </c>
      <c r="AE605">
        <f>IF(ISNUMBER(Y605), IF(Y605&gt;0, "THẮNG", "THUA"), "CHỜ T+3")</f>
        <v/>
      </c>
      <c r="AF605">
        <f>IF(AND(P605=0, N605=H605, NOT(ISNUMBER(W605))), "ĐANG CHỜ", IF(AA605&gt;0, "THẮNG", "THUA"))</f>
        <v/>
      </c>
      <c r="AG605" t="inlineStr">
        <is>
          <t>https://quickchart.io/chart/render/zf-66f1499c-09f0-48ea-9724-571266ab614e</t>
        </is>
      </c>
      <c r="AH605">
        <f>IF(AG605&lt;&gt;"", IMAGE(AG605, 1), "Chưa có ảnh")</f>
        <v/>
      </c>
    </row>
    <row r="606" ht="95" customHeight="1">
      <c r="A606" t="inlineStr">
        <is>
          <t>2026-10-21</t>
        </is>
      </c>
      <c r="B606" t="inlineStr">
        <is>
          <t>ALGO_08</t>
        </is>
      </c>
      <c r="C606" t="inlineStr">
        <is>
          <t>🐳 BỘ 08: DÒNG TIỀN CÁ MẬP GOM NGẦM THANH KHOẢN LỚN (STEALTH)</t>
        </is>
      </c>
      <c r="D606" t="inlineStr">
        <is>
          <t>#5</t>
        </is>
      </c>
      <c r="E606" t="inlineStr">
        <is>
          <t>AAA</t>
        </is>
      </c>
      <c r="F606" t="inlineStr">
        <is>
          <t>HOSE</t>
        </is>
      </c>
      <c r="G606" t="inlineStr">
        <is>
          <t>Hóa chất &amp; Phân bón</t>
        </is>
      </c>
      <c r="H606" t="n">
        <v>7.33</v>
      </c>
      <c r="I606" t="n">
        <v>1738.67</v>
      </c>
      <c r="J606" t="n">
        <v>60.86</v>
      </c>
      <c r="K606" t="n">
        <v>3.05</v>
      </c>
      <c r="L606" t="n">
        <v>8</v>
      </c>
      <c r="M606" t="n">
        <v>7.03</v>
      </c>
      <c r="N606" t="n">
        <v>7.28</v>
      </c>
      <c r="O606" t="n">
        <v>1756.56</v>
      </c>
      <c r="P606" t="n">
        <v>2</v>
      </c>
      <c r="Q606" t="n">
        <v>7.37</v>
      </c>
      <c r="R606" t="n">
        <v>7.16</v>
      </c>
      <c r="S606" t="inlineStr"/>
      <c r="T606" t="inlineStr"/>
      <c r="U606" t="inlineStr"/>
      <c r="V606" t="inlineStr"/>
      <c r="W606" t="inlineStr"/>
      <c r="X606" t="inlineStr">
        <is>
          <t>⏳ Chờ hàng về (T+2)</t>
        </is>
      </c>
      <c r="Y606">
        <f>IF(ISNUMBER(S606), ((S606-H606)/H606)-0.004, "")</f>
        <v/>
      </c>
      <c r="Z606">
        <f>IF(ISNUMBER(T606), ((T606-H606)/H606)-0.004, "")</f>
        <v/>
      </c>
      <c r="AA606">
        <f>IF(ISNUMBER(W606), ((W606-H606)/H606)-0.004, IF(P606&gt;0, ((N606-H606)/H606)-0.004, 0))</f>
        <v/>
      </c>
      <c r="AB606">
        <f>IF(AND(ISNUMBER(I606), I606&gt;0, ISNUMBER(O606), O606&gt;0), AA606-((O606-I606)/I606), AA606)</f>
        <v/>
      </c>
      <c r="AC606">
        <f>IF(ISNUMBER(Q606), (Q606-H606)/H606, 0)</f>
        <v/>
      </c>
      <c r="AD606">
        <f>IF(ISNUMBER(R606), (R606-H606)/H606, 0)</f>
        <v/>
      </c>
      <c r="AE606">
        <f>IF(ISNUMBER(Y606), IF(Y606&gt;0, "THẮNG", "THUA"), "CHỜ T+3")</f>
        <v/>
      </c>
      <c r="AF606">
        <f>IF(AND(P606=0, N606=H606, NOT(ISNUMBER(W606))), "ĐANG CHỜ", IF(AA606&gt;0, "THẮNG", "THUA"))</f>
        <v/>
      </c>
      <c r="AG606" t="inlineStr">
        <is>
          <t>https://quickchart.io/chart/render/zf-c91423d7-7f08-4be2-a877-dd44a0132203</t>
        </is>
      </c>
      <c r="AH606">
        <f>IF(AG606&lt;&gt;"", IMAGE(AG606, 1), "Chưa có ảnh")</f>
        <v/>
      </c>
    </row>
    <row r="607" ht="95" customHeight="1">
      <c r="A607" t="inlineStr">
        <is>
          <t>2026-10-21</t>
        </is>
      </c>
      <c r="B607" t="inlineStr">
        <is>
          <t>ALGO_09</t>
        </is>
      </c>
      <c r="C607" t="inlineStr">
        <is>
          <t>🔄 BỘ 09: CHUYỂN PHA DÀI HẠN &amp; VƯỢT MA200 (MA200 TURNAROUND)</t>
        </is>
      </c>
      <c r="D607" t="inlineStr">
        <is>
          <t>#4</t>
        </is>
      </c>
      <c r="E607" t="inlineStr">
        <is>
          <t>FMC</t>
        </is>
      </c>
      <c r="F607" t="inlineStr">
        <is>
          <t>HOSE</t>
        </is>
      </c>
      <c r="G607" t="inlineStr">
        <is>
          <t>Thủy sản &amp; Xuất khẩu</t>
        </is>
      </c>
      <c r="H607" t="n">
        <v>36.1</v>
      </c>
      <c r="I607" t="n">
        <v>1738.67</v>
      </c>
      <c r="J607" t="n">
        <v>48.87</v>
      </c>
      <c r="K607" t="n">
        <v>2.66</v>
      </c>
      <c r="L607" t="n">
        <v>39.11</v>
      </c>
      <c r="M607" t="n">
        <v>34.73</v>
      </c>
      <c r="N607" t="n">
        <v>36.35</v>
      </c>
      <c r="O607" t="n">
        <v>1756.56</v>
      </c>
      <c r="P607" t="n">
        <v>2</v>
      </c>
      <c r="Q607" t="n">
        <v>36.8</v>
      </c>
      <c r="R607" t="n">
        <v>36</v>
      </c>
      <c r="S607" t="inlineStr"/>
      <c r="T607" t="inlineStr"/>
      <c r="U607" t="inlineStr"/>
      <c r="V607" t="inlineStr"/>
      <c r="W607" t="inlineStr"/>
      <c r="X607" t="inlineStr">
        <is>
          <t>⏳ Chờ hàng về (T+2)</t>
        </is>
      </c>
      <c r="Y607">
        <f>IF(ISNUMBER(S607), ((S607-H607)/H607)-0.004, "")</f>
        <v/>
      </c>
      <c r="Z607">
        <f>IF(ISNUMBER(T607), ((T607-H607)/H607)-0.004, "")</f>
        <v/>
      </c>
      <c r="AA607">
        <f>IF(ISNUMBER(W607), ((W607-H607)/H607)-0.004, IF(P607&gt;0, ((N607-H607)/H607)-0.004, 0))</f>
        <v/>
      </c>
      <c r="AB607">
        <f>IF(AND(ISNUMBER(I607), I607&gt;0, ISNUMBER(O607), O607&gt;0), AA607-((O607-I607)/I607), AA607)</f>
        <v/>
      </c>
      <c r="AC607">
        <f>IF(ISNUMBER(Q607), (Q607-H607)/H607, 0)</f>
        <v/>
      </c>
      <c r="AD607">
        <f>IF(ISNUMBER(R607), (R607-H607)/H607, 0)</f>
        <v/>
      </c>
      <c r="AE607">
        <f>IF(ISNUMBER(Y607), IF(Y607&gt;0, "THẮNG", "THUA"), "CHỜ T+3")</f>
        <v/>
      </c>
      <c r="AF607">
        <f>IF(AND(P607=0, N607=H607, NOT(ISNUMBER(W607))), "ĐANG CHỜ", IF(AA607&gt;0, "THẮNG", "THUA"))</f>
        <v/>
      </c>
      <c r="AG607" t="inlineStr">
        <is>
          <t>https://quickchart.io/chart/render/zf-2c9f65b0-3282-4475-8946-4808e2251374</t>
        </is>
      </c>
      <c r="AH607">
        <f>IF(AG607&lt;&gt;"", IMAGE(AG607, 1), "Chưa có ảnh")</f>
        <v/>
      </c>
    </row>
    <row r="608" ht="95" customHeight="1">
      <c r="A608" t="inlineStr">
        <is>
          <t>2026-10-21</t>
        </is>
      </c>
      <c r="B608" t="inlineStr">
        <is>
          <t>ALGO_09</t>
        </is>
      </c>
      <c r="C608" t="inlineStr">
        <is>
          <t>🔄 BỘ 09: CHUYỂN PHA DÀI HẠN &amp; VƯỢT MA200 (MA200 TURNAROUND)</t>
        </is>
      </c>
      <c r="D608" t="inlineStr">
        <is>
          <t>#5</t>
        </is>
      </c>
      <c r="E608" t="inlineStr">
        <is>
          <t>BAF</t>
        </is>
      </c>
      <c r="F608" t="inlineStr">
        <is>
          <t>HOSE</t>
        </is>
      </c>
      <c r="G608" t="inlineStr">
        <is>
          <t>Hóa chất &amp; Chế biến</t>
        </is>
      </c>
      <c r="H608" t="n">
        <v>31.4</v>
      </c>
      <c r="I608" t="n">
        <v>1738.67</v>
      </c>
      <c r="J608" t="n">
        <v>40.48</v>
      </c>
      <c r="K608" t="n">
        <v>1.34</v>
      </c>
      <c r="L608" t="n">
        <v>33.64</v>
      </c>
      <c r="M608" t="n">
        <v>30.38</v>
      </c>
      <c r="N608" t="n">
        <v>31.2</v>
      </c>
      <c r="O608" t="n">
        <v>1756.56</v>
      </c>
      <c r="P608" t="n">
        <v>2</v>
      </c>
      <c r="Q608" t="n">
        <v>31.55</v>
      </c>
      <c r="R608" t="n">
        <v>30.8</v>
      </c>
      <c r="S608" t="inlineStr"/>
      <c r="T608" t="inlineStr"/>
      <c r="U608" t="inlineStr"/>
      <c r="V608" t="inlineStr"/>
      <c r="W608" t="inlineStr"/>
      <c r="X608" t="inlineStr">
        <is>
          <t>⏳ Chờ hàng về (T+2)</t>
        </is>
      </c>
      <c r="Y608">
        <f>IF(ISNUMBER(S608), ((S608-H608)/H608)-0.004, "")</f>
        <v/>
      </c>
      <c r="Z608">
        <f>IF(ISNUMBER(T608), ((T608-H608)/H608)-0.004, "")</f>
        <v/>
      </c>
      <c r="AA608">
        <f>IF(ISNUMBER(W608), ((W608-H608)/H608)-0.004, IF(P608&gt;0, ((N608-H608)/H608)-0.004, 0))</f>
        <v/>
      </c>
      <c r="AB608">
        <f>IF(AND(ISNUMBER(I608), I608&gt;0, ISNUMBER(O608), O608&gt;0), AA608-((O608-I608)/I608), AA608)</f>
        <v/>
      </c>
      <c r="AC608">
        <f>IF(ISNUMBER(Q608), (Q608-H608)/H608, 0)</f>
        <v/>
      </c>
      <c r="AD608">
        <f>IF(ISNUMBER(R608), (R608-H608)/H608, 0)</f>
        <v/>
      </c>
      <c r="AE608">
        <f>IF(ISNUMBER(Y608), IF(Y608&gt;0, "THẮNG", "THUA"), "CHỜ T+3")</f>
        <v/>
      </c>
      <c r="AF608">
        <f>IF(AND(P608=0, N608=H608, NOT(ISNUMBER(W608))), "ĐANG CHỜ", IF(AA608&gt;0, "THẮNG", "THUA"))</f>
        <v/>
      </c>
      <c r="AG608" t="inlineStr">
        <is>
          <t>https://quickchart.io/chart/render/zf-36ff7b6e-1dbf-4480-85cd-dd093bd47695</t>
        </is>
      </c>
      <c r="AH608">
        <f>IF(AG608&lt;&gt;"", IMAGE(AG608, 1), "Chưa có ảnh")</f>
        <v/>
      </c>
    </row>
    <row r="609" ht="95" customHeight="1">
      <c r="A609" t="inlineStr">
        <is>
          <t>2026-10-21</t>
        </is>
      </c>
      <c r="B609" t="inlineStr">
        <is>
          <t>ALGO_10</t>
        </is>
      </c>
      <c r="C609" t="inlineStr">
        <is>
          <t>🚀 BỘ 10: SÓNG ĐẦU CƠ BETA CAO &amp; DÒNG TIỀN NÓNG (HIGH-BETA)</t>
        </is>
      </c>
      <c r="D609" t="inlineStr">
        <is>
          <t>#4</t>
        </is>
      </c>
      <c r="E609" t="inlineStr">
        <is>
          <t>SBS</t>
        </is>
      </c>
      <c r="F609" t="inlineStr">
        <is>
          <t>UPCOM</t>
        </is>
      </c>
      <c r="G609" t="inlineStr">
        <is>
          <t>Chứng khoán</t>
        </is>
      </c>
      <c r="H609" t="n">
        <v>4.3</v>
      </c>
      <c r="I609" t="n">
        <v>1738.67</v>
      </c>
      <c r="J609" t="n">
        <v>79.34999999999999</v>
      </c>
      <c r="K609" t="n">
        <v>4.42</v>
      </c>
      <c r="L609" t="n">
        <v>4.91</v>
      </c>
      <c r="M609" t="n">
        <v>4.02</v>
      </c>
      <c r="N609" t="n">
        <v>4.3</v>
      </c>
      <c r="O609" t="n">
        <v>1756.56</v>
      </c>
      <c r="P609" t="n">
        <v>2</v>
      </c>
      <c r="Q609" t="n">
        <v>4.4</v>
      </c>
      <c r="R609" t="n">
        <v>4</v>
      </c>
      <c r="S609" t="inlineStr"/>
      <c r="T609" t="inlineStr"/>
      <c r="U609" t="inlineStr"/>
      <c r="V609" t="inlineStr"/>
      <c r="W609" t="inlineStr"/>
      <c r="X609" t="inlineStr">
        <is>
          <t>⏳ Chờ hàng về (T+2)</t>
        </is>
      </c>
      <c r="Y609">
        <f>IF(ISNUMBER(S609), ((S609-H609)/H609)-0.004, "")</f>
        <v/>
      </c>
      <c r="Z609">
        <f>IF(ISNUMBER(T609), ((T609-H609)/H609)-0.004, "")</f>
        <v/>
      </c>
      <c r="AA609">
        <f>IF(ISNUMBER(W609), ((W609-H609)/H609)-0.004, IF(P609&gt;0, ((N609-H609)/H609)-0.004, 0))</f>
        <v/>
      </c>
      <c r="AB609">
        <f>IF(AND(ISNUMBER(I609), I609&gt;0, ISNUMBER(O609), O609&gt;0), AA609-((O609-I609)/I609), AA609)</f>
        <v/>
      </c>
      <c r="AC609">
        <f>IF(ISNUMBER(Q609), (Q609-H609)/H609, 0)</f>
        <v/>
      </c>
      <c r="AD609">
        <f>IF(ISNUMBER(R609), (R609-H609)/H609, 0)</f>
        <v/>
      </c>
      <c r="AE609">
        <f>IF(ISNUMBER(Y609), IF(Y609&gt;0, "THẮNG", "THUA"), "CHỜ T+3")</f>
        <v/>
      </c>
      <c r="AF609">
        <f>IF(AND(P609=0, N609=H609, NOT(ISNUMBER(W609))), "ĐANG CHỜ", IF(AA609&gt;0, "THẮNG", "THUA"))</f>
        <v/>
      </c>
      <c r="AG609" t="inlineStr">
        <is>
          <t>https://quickchart.io/chart/render/zf-c73d466c-d506-4424-8ca0-b42cb723163a</t>
        </is>
      </c>
      <c r="AH609">
        <f>IF(AG609&lt;&gt;"", IMAGE(AG609, 1), "Chưa có ảnh")</f>
        <v/>
      </c>
    </row>
    <row r="610" ht="95" customHeight="1">
      <c r="A610" t="inlineStr">
        <is>
          <t>2026-10-21</t>
        </is>
      </c>
      <c r="B610" t="inlineStr">
        <is>
          <t>ALGO_10</t>
        </is>
      </c>
      <c r="C610" t="inlineStr">
        <is>
          <t>🚀 BỘ 10: SÓNG ĐẦU CƠ BETA CAO &amp; DÒNG TIỀN NÓNG (HIGH-BETA)</t>
        </is>
      </c>
      <c r="D610" t="inlineStr">
        <is>
          <t>#5</t>
        </is>
      </c>
      <c r="E610" t="inlineStr">
        <is>
          <t>MSH</t>
        </is>
      </c>
      <c r="F610" t="inlineStr">
        <is>
          <t>HOSE</t>
        </is>
      </c>
      <c r="G610" t="inlineStr">
        <is>
          <t>Thủy sản &amp; Xuất khẩu</t>
        </is>
      </c>
      <c r="H610" t="n">
        <v>33.6</v>
      </c>
      <c r="I610" t="n">
        <v>1738.67</v>
      </c>
      <c r="J610" t="n">
        <v>67.38</v>
      </c>
      <c r="K610" t="n">
        <v>3.14</v>
      </c>
      <c r="L610" t="n">
        <v>36</v>
      </c>
      <c r="M610" t="n">
        <v>32.51</v>
      </c>
      <c r="N610" t="n">
        <v>33.5</v>
      </c>
      <c r="O610" t="n">
        <v>1756.56</v>
      </c>
      <c r="P610" t="n">
        <v>2</v>
      </c>
      <c r="Q610" t="n">
        <v>34</v>
      </c>
      <c r="R610" t="n">
        <v>32.8</v>
      </c>
      <c r="S610" t="inlineStr"/>
      <c r="T610" t="inlineStr"/>
      <c r="U610" t="inlineStr"/>
      <c r="V610" t="inlineStr"/>
      <c r="W610" t="inlineStr"/>
      <c r="X610" t="inlineStr">
        <is>
          <t>⏳ Chờ hàng về (T+2)</t>
        </is>
      </c>
      <c r="Y610">
        <f>IF(ISNUMBER(S610), ((S610-H610)/H610)-0.004, "")</f>
        <v/>
      </c>
      <c r="Z610">
        <f>IF(ISNUMBER(T610), ((T610-H610)/H610)-0.004, "")</f>
        <v/>
      </c>
      <c r="AA610">
        <f>IF(ISNUMBER(W610), ((W610-H610)/H610)-0.004, IF(P610&gt;0, ((N610-H610)/H610)-0.004, 0))</f>
        <v/>
      </c>
      <c r="AB610">
        <f>IF(AND(ISNUMBER(I610), I610&gt;0, ISNUMBER(O610), O610&gt;0), AA610-((O610-I610)/I610), AA610)</f>
        <v/>
      </c>
      <c r="AC610">
        <f>IF(ISNUMBER(Q610), (Q610-H610)/H610, 0)</f>
        <v/>
      </c>
      <c r="AD610">
        <f>IF(ISNUMBER(R610), (R610-H610)/H610, 0)</f>
        <v/>
      </c>
      <c r="AE610">
        <f>IF(ISNUMBER(Y610), IF(Y610&gt;0, "THẮNG", "THUA"), "CHỜ T+3")</f>
        <v/>
      </c>
      <c r="AF610">
        <f>IF(AND(P610=0, N610=H610, NOT(ISNUMBER(W610))), "ĐANG CHỜ", IF(AA610&gt;0, "THẮNG", "THUA"))</f>
        <v/>
      </c>
      <c r="AG610" t="inlineStr">
        <is>
          <t>https://quickchart.io/chart/render/zf-eb101a36-8365-4def-a2eb-f515ab85f49b</t>
        </is>
      </c>
      <c r="AH610">
        <f>IF(AG610&lt;&gt;"", IMAGE(AG610, 1), "Chưa có ảnh")</f>
        <v/>
      </c>
    </row>
    <row r="611" ht="95" customHeight="1">
      <c r="A611" t="inlineStr">
        <is>
          <t>2026-10-21</t>
        </is>
      </c>
      <c r="B611" t="inlineStr">
        <is>
          <t>ALGO_11</t>
        </is>
      </c>
      <c r="C611" t="inlineStr">
        <is>
          <t>💎 BỘ 11: MUA SỚM TRONG NỀN TÍCH LŨY (GIL MORALES POCKET PIVOT)</t>
        </is>
      </c>
      <c r="D611" t="inlineStr">
        <is>
          <t>#1</t>
        </is>
      </c>
      <c r="E611" t="inlineStr">
        <is>
          <t>NRC</t>
        </is>
      </c>
      <c r="F611" t="inlineStr">
        <is>
          <t>HNX</t>
        </is>
      </c>
      <c r="G611" t="inlineStr">
        <is>
          <t>Bất động sản Dân dụng</t>
        </is>
      </c>
      <c r="H611" t="n">
        <v>4.8</v>
      </c>
      <c r="I611" t="n">
        <v>1738.67</v>
      </c>
      <c r="J611" t="n">
        <v>81.69</v>
      </c>
      <c r="K611" t="n">
        <v>8.369999999999999</v>
      </c>
      <c r="L611" t="n">
        <v>5.49</v>
      </c>
      <c r="M611" t="n">
        <v>4.49</v>
      </c>
      <c r="N611" t="n">
        <v>4.7</v>
      </c>
      <c r="O611" t="n">
        <v>1756.56</v>
      </c>
      <c r="P611" t="n">
        <v>2</v>
      </c>
      <c r="Q611" t="n">
        <v>4.8</v>
      </c>
      <c r="R611" t="n">
        <v>4.5</v>
      </c>
      <c r="S611" t="inlineStr"/>
      <c r="T611" t="inlineStr"/>
      <c r="U611" t="inlineStr"/>
      <c r="V611" t="inlineStr"/>
      <c r="W611" t="inlineStr"/>
      <c r="X611" t="inlineStr">
        <is>
          <t>⏳ Chờ hàng về (T+2)</t>
        </is>
      </c>
      <c r="Y611">
        <f>IF(ISNUMBER(S611), ((S611-H611)/H611)-0.004, "")</f>
        <v/>
      </c>
      <c r="Z611">
        <f>IF(ISNUMBER(T611), ((T611-H611)/H611)-0.004, "")</f>
        <v/>
      </c>
      <c r="AA611">
        <f>IF(ISNUMBER(W611), ((W611-H611)/H611)-0.004, IF(P611&gt;0, ((N611-H611)/H611)-0.004, 0))</f>
        <v/>
      </c>
      <c r="AB611">
        <f>IF(AND(ISNUMBER(I611), I611&gt;0, ISNUMBER(O611), O611&gt;0), AA611-((O611-I611)/I611), AA611)</f>
        <v/>
      </c>
      <c r="AC611">
        <f>IF(ISNUMBER(Q611), (Q611-H611)/H611, 0)</f>
        <v/>
      </c>
      <c r="AD611">
        <f>IF(ISNUMBER(R611), (R611-H611)/H611, 0)</f>
        <v/>
      </c>
      <c r="AE611">
        <f>IF(ISNUMBER(Y611), IF(Y611&gt;0, "THẮNG", "THUA"), "CHỜ T+3")</f>
        <v/>
      </c>
      <c r="AF611">
        <f>IF(AND(P611=0, N611=H611, NOT(ISNUMBER(W611))), "ĐANG CHỜ", IF(AA611&gt;0, "THẮNG", "THUA"))</f>
        <v/>
      </c>
      <c r="AG611" t="inlineStr">
        <is>
          <t>https://quickchart.io/chart/render/zf-add4ff74-7e73-4179-8d34-a960fb4b0e63</t>
        </is>
      </c>
      <c r="AH611">
        <f>IF(AG611&lt;&gt;"", IMAGE(AG611, 1), "Chưa có ảnh")</f>
        <v/>
      </c>
    </row>
    <row r="612" ht="95" customHeight="1">
      <c r="A612" t="inlineStr">
        <is>
          <t>2026-10-21</t>
        </is>
      </c>
      <c r="B612" t="inlineStr">
        <is>
          <t>ALGO_11</t>
        </is>
      </c>
      <c r="C612" t="inlineStr">
        <is>
          <t>💎 BỘ 11: MUA SỚM TRONG NỀN TÍCH LŨY (GIL MORALES POCKET PIVOT)</t>
        </is>
      </c>
      <c r="D612" t="inlineStr">
        <is>
          <t>#3</t>
        </is>
      </c>
      <c r="E612" t="inlineStr">
        <is>
          <t>NTP</t>
        </is>
      </c>
      <c r="F612" t="inlineStr">
        <is>
          <t>HNX</t>
        </is>
      </c>
      <c r="G612" t="inlineStr">
        <is>
          <t>Thép &amp; VLXD</t>
        </is>
      </c>
      <c r="H612" t="n">
        <v>53</v>
      </c>
      <c r="I612" t="n">
        <v>1738.67</v>
      </c>
      <c r="J612" t="n">
        <v>43.35</v>
      </c>
      <c r="K612" t="n">
        <v>2.49</v>
      </c>
      <c r="L612" t="n">
        <v>58.4</v>
      </c>
      <c r="M612" t="n">
        <v>50.54</v>
      </c>
      <c r="N612" t="n">
        <v>53.4</v>
      </c>
      <c r="O612" t="n">
        <v>1756.56</v>
      </c>
      <c r="P612" t="n">
        <v>2</v>
      </c>
      <c r="Q612" t="n">
        <v>53.6</v>
      </c>
      <c r="R612" t="n">
        <v>51.9</v>
      </c>
      <c r="S612" t="inlineStr"/>
      <c r="T612" t="inlineStr"/>
      <c r="U612" t="inlineStr"/>
      <c r="V612" t="inlineStr"/>
      <c r="W612" t="inlineStr"/>
      <c r="X612" t="inlineStr">
        <is>
          <t>⏳ Chờ hàng về (T+2)</t>
        </is>
      </c>
      <c r="Y612">
        <f>IF(ISNUMBER(S612), ((S612-H612)/H612)-0.004, "")</f>
        <v/>
      </c>
      <c r="Z612">
        <f>IF(ISNUMBER(T612), ((T612-H612)/H612)-0.004, "")</f>
        <v/>
      </c>
      <c r="AA612">
        <f>IF(ISNUMBER(W612), ((W612-H612)/H612)-0.004, IF(P612&gt;0, ((N612-H612)/H612)-0.004, 0))</f>
        <v/>
      </c>
      <c r="AB612">
        <f>IF(AND(ISNUMBER(I612), I612&gt;0, ISNUMBER(O612), O612&gt;0), AA612-((O612-I612)/I612), AA612)</f>
        <v/>
      </c>
      <c r="AC612">
        <f>IF(ISNUMBER(Q612), (Q612-H612)/H612, 0)</f>
        <v/>
      </c>
      <c r="AD612">
        <f>IF(ISNUMBER(R612), (R612-H612)/H612, 0)</f>
        <v/>
      </c>
      <c r="AE612">
        <f>IF(ISNUMBER(Y612), IF(Y612&gt;0, "THẮNG", "THUA"), "CHỜ T+3")</f>
        <v/>
      </c>
      <c r="AF612">
        <f>IF(AND(P612=0, N612=H612, NOT(ISNUMBER(W612))), "ĐANG CHỜ", IF(AA612&gt;0, "THẮNG", "THUA"))</f>
        <v/>
      </c>
      <c r="AG612" t="inlineStr">
        <is>
          <t>https://quickchart.io/chart/render/zf-58b43359-c9be-41ab-a17e-12920bc0b02b</t>
        </is>
      </c>
      <c r="AH612">
        <f>IF(AG612&lt;&gt;"", IMAGE(AG612, 1), "Chưa có ảnh")</f>
        <v/>
      </c>
    </row>
    <row r="613" ht="95" customHeight="1">
      <c r="A613" t="inlineStr">
        <is>
          <t>2026-10-21</t>
        </is>
      </c>
      <c r="B613" t="inlineStr">
        <is>
          <t>ALGO_11</t>
        </is>
      </c>
      <c r="C613" t="inlineStr">
        <is>
          <t>💎 BỘ 11: MUA SỚM TRONG NỀN TÍCH LŨY (GIL MORALES POCKET PIVOT)</t>
        </is>
      </c>
      <c r="D613" t="inlineStr">
        <is>
          <t>#4</t>
        </is>
      </c>
      <c r="E613" t="inlineStr">
        <is>
          <t>SJS</t>
        </is>
      </c>
      <c r="F613" t="inlineStr">
        <is>
          <t>HOSE</t>
        </is>
      </c>
      <c r="G613" t="inlineStr">
        <is>
          <t>BĐS Khu Công Nghiệp</t>
        </is>
      </c>
      <c r="H613" t="n">
        <v>55.1</v>
      </c>
      <c r="I613" t="n">
        <v>1738.67</v>
      </c>
      <c r="J613" t="n">
        <v>43</v>
      </c>
      <c r="K613" t="n">
        <v>2.77</v>
      </c>
      <c r="L613" t="n">
        <v>62.8</v>
      </c>
      <c r="M613" t="n">
        <v>51.6</v>
      </c>
      <c r="N613" t="n">
        <v>54.4</v>
      </c>
      <c r="O613" t="n">
        <v>1756.56</v>
      </c>
      <c r="P613" t="n">
        <v>2</v>
      </c>
      <c r="Q613" t="n">
        <v>55.8</v>
      </c>
      <c r="R613" t="n">
        <v>53</v>
      </c>
      <c r="S613" t="inlineStr"/>
      <c r="T613" t="inlineStr"/>
      <c r="U613" t="inlineStr"/>
      <c r="V613" t="inlineStr"/>
      <c r="W613" t="inlineStr"/>
      <c r="X613" t="inlineStr">
        <is>
          <t>⏳ Chờ hàng về (T+2)</t>
        </is>
      </c>
      <c r="Y613">
        <f>IF(ISNUMBER(S613), ((S613-H613)/H613)-0.004, "")</f>
        <v/>
      </c>
      <c r="Z613">
        <f>IF(ISNUMBER(T613), ((T613-H613)/H613)-0.004, "")</f>
        <v/>
      </c>
      <c r="AA613">
        <f>IF(ISNUMBER(W613), ((W613-H613)/H613)-0.004, IF(P613&gt;0, ((N613-H613)/H613)-0.004, 0))</f>
        <v/>
      </c>
      <c r="AB613">
        <f>IF(AND(ISNUMBER(I613), I613&gt;0, ISNUMBER(O613), O613&gt;0), AA613-((O613-I613)/I613), AA613)</f>
        <v/>
      </c>
      <c r="AC613">
        <f>IF(ISNUMBER(Q613), (Q613-H613)/H613, 0)</f>
        <v/>
      </c>
      <c r="AD613">
        <f>IF(ISNUMBER(R613), (R613-H613)/H613, 0)</f>
        <v/>
      </c>
      <c r="AE613">
        <f>IF(ISNUMBER(Y613), IF(Y613&gt;0, "THẮNG", "THUA"), "CHỜ T+3")</f>
        <v/>
      </c>
      <c r="AF613">
        <f>IF(AND(P613=0, N613=H613, NOT(ISNUMBER(W613))), "ĐANG CHỜ", IF(AA613&gt;0, "THẮNG", "THUA"))</f>
        <v/>
      </c>
      <c r="AG613" t="inlineStr">
        <is>
          <t>https://quickchart.io/chart/render/zf-5f6837db-0f9b-4a6b-b231-4677be1fb47a</t>
        </is>
      </c>
      <c r="AH613">
        <f>IF(AG613&lt;&gt;"", IMAGE(AG613, 1), "Chưa có ảnh")</f>
        <v/>
      </c>
    </row>
    <row r="614" ht="95" customHeight="1">
      <c r="A614" t="inlineStr">
        <is>
          <t>2026-10-21</t>
        </is>
      </c>
      <c r="B614" t="inlineStr">
        <is>
          <t>ALGO_11</t>
        </is>
      </c>
      <c r="C614" t="inlineStr">
        <is>
          <t>💎 BỘ 11: MUA SỚM TRONG NỀN TÍCH LŨY (GIL MORALES POCKET PIVOT)</t>
        </is>
      </c>
      <c r="D614" t="inlineStr">
        <is>
          <t>#5</t>
        </is>
      </c>
      <c r="E614" t="inlineStr">
        <is>
          <t>TV2</t>
        </is>
      </c>
      <c r="F614" t="inlineStr">
        <is>
          <t>HOSE</t>
        </is>
      </c>
      <c r="G614" t="inlineStr">
        <is>
          <t>Đầu tư công &amp; Xây dựng</t>
        </is>
      </c>
      <c r="H614" t="n">
        <v>25.9</v>
      </c>
      <c r="I614" t="n">
        <v>1738.67</v>
      </c>
      <c r="J614" t="n">
        <v>40.03</v>
      </c>
      <c r="K614" t="n">
        <v>2.18</v>
      </c>
      <c r="L614" t="n">
        <v>28.12</v>
      </c>
      <c r="M614" t="n">
        <v>24.89</v>
      </c>
      <c r="N614" t="n">
        <v>26</v>
      </c>
      <c r="O614" t="n">
        <v>1756.56</v>
      </c>
      <c r="P614" t="n">
        <v>2</v>
      </c>
      <c r="Q614" t="n">
        <v>26.6</v>
      </c>
      <c r="R614" t="n">
        <v>24.95</v>
      </c>
      <c r="S614" t="inlineStr"/>
      <c r="T614" t="inlineStr"/>
      <c r="U614" t="inlineStr"/>
      <c r="V614" t="inlineStr"/>
      <c r="W614" t="inlineStr"/>
      <c r="X614" t="inlineStr">
        <is>
          <t>⏳ Chờ hàng về (T+2)</t>
        </is>
      </c>
      <c r="Y614">
        <f>IF(ISNUMBER(S614), ((S614-H614)/H614)-0.004, "")</f>
        <v/>
      </c>
      <c r="Z614">
        <f>IF(ISNUMBER(T614), ((T614-H614)/H614)-0.004, "")</f>
        <v/>
      </c>
      <c r="AA614">
        <f>IF(ISNUMBER(W614), ((W614-H614)/H614)-0.004, IF(P614&gt;0, ((N614-H614)/H614)-0.004, 0))</f>
        <v/>
      </c>
      <c r="AB614">
        <f>IF(AND(ISNUMBER(I614), I614&gt;0, ISNUMBER(O614), O614&gt;0), AA614-((O614-I614)/I614), AA614)</f>
        <v/>
      </c>
      <c r="AC614">
        <f>IF(ISNUMBER(Q614), (Q614-H614)/H614, 0)</f>
        <v/>
      </c>
      <c r="AD614">
        <f>IF(ISNUMBER(R614), (R614-H614)/H614, 0)</f>
        <v/>
      </c>
      <c r="AE614">
        <f>IF(ISNUMBER(Y614), IF(Y614&gt;0, "THẮNG", "THUA"), "CHỜ T+3")</f>
        <v/>
      </c>
      <c r="AF614">
        <f>IF(AND(P614=0, N614=H614, NOT(ISNUMBER(W614))), "ĐANG CHỜ", IF(AA614&gt;0, "THẮNG", "THUA"))</f>
        <v/>
      </c>
      <c r="AG614" t="inlineStr">
        <is>
          <t>https://quickchart.io/chart/render/zf-0ccdac89-4fca-431b-9e19-f93a16103816</t>
        </is>
      </c>
      <c r="AH614">
        <f>IF(AG614&lt;&gt;"", IMAGE(AG614, 1), "Chưa có ảnh")</f>
        <v/>
      </c>
    </row>
    <row r="615" ht="95" customHeight="1">
      <c r="A615" t="inlineStr">
        <is>
          <t>2026-10-21</t>
        </is>
      </c>
      <c r="B615" t="inlineStr">
        <is>
          <t>ALGO_12</t>
        </is>
      </c>
      <c r="C615" t="inlineStr">
        <is>
          <t>🏆 BỘ 12: MẪU HÌNH SIÊU CỔ PHIẾU SEPA (MINERVINI TREND TEMPLATE)</t>
        </is>
      </c>
      <c r="D615" t="inlineStr">
        <is>
          <t>#5</t>
        </is>
      </c>
      <c r="E615" t="inlineStr">
        <is>
          <t>VPB</t>
        </is>
      </c>
      <c r="F615" t="inlineStr">
        <is>
          <t>HOSE</t>
        </is>
      </c>
      <c r="G615" t="inlineStr">
        <is>
          <t>Ngân hàng</t>
        </is>
      </c>
      <c r="H615" t="n">
        <v>24</v>
      </c>
      <c r="I615" t="n">
        <v>1738.67</v>
      </c>
      <c r="J615" t="n">
        <v>77.53</v>
      </c>
      <c r="K615" t="n">
        <v>0.79</v>
      </c>
      <c r="L615" t="n">
        <v>26.48</v>
      </c>
      <c r="M615" t="n">
        <v>22.87</v>
      </c>
      <c r="N615" t="n">
        <v>23.75</v>
      </c>
      <c r="O615" t="n">
        <v>1756.56</v>
      </c>
      <c r="P615" t="n">
        <v>2</v>
      </c>
      <c r="Q615" t="n">
        <v>24.1</v>
      </c>
      <c r="R615" t="n">
        <v>23.6</v>
      </c>
      <c r="S615" t="inlineStr"/>
      <c r="T615" t="inlineStr"/>
      <c r="U615" t="inlineStr"/>
      <c r="V615" t="inlineStr"/>
      <c r="W615" t="inlineStr"/>
      <c r="X615" t="inlineStr">
        <is>
          <t>⏳ Chờ hàng về (T+2)</t>
        </is>
      </c>
      <c r="Y615">
        <f>IF(ISNUMBER(S615), ((S615-H615)/H615)-0.004, "")</f>
        <v/>
      </c>
      <c r="Z615">
        <f>IF(ISNUMBER(T615), ((T615-H615)/H615)-0.004, "")</f>
        <v/>
      </c>
      <c r="AA615">
        <f>IF(ISNUMBER(W615), ((W615-H615)/H615)-0.004, IF(P615&gt;0, ((N615-H615)/H615)-0.004, 0))</f>
        <v/>
      </c>
      <c r="AB615">
        <f>IF(AND(ISNUMBER(I615), I615&gt;0, ISNUMBER(O615), O615&gt;0), AA615-((O615-I615)/I615), AA615)</f>
        <v/>
      </c>
      <c r="AC615">
        <f>IF(ISNUMBER(Q615), (Q615-H615)/H615, 0)</f>
        <v/>
      </c>
      <c r="AD615">
        <f>IF(ISNUMBER(R615), (R615-H615)/H615, 0)</f>
        <v/>
      </c>
      <c r="AE615">
        <f>IF(ISNUMBER(Y615), IF(Y615&gt;0, "THẮNG", "THUA"), "CHỜ T+3")</f>
        <v/>
      </c>
      <c r="AF615">
        <f>IF(AND(P615=0, N615=H615, NOT(ISNUMBER(W615))), "ĐANG CHỜ", IF(AA615&gt;0, "THẮNG", "THUA"))</f>
        <v/>
      </c>
      <c r="AG615" t="inlineStr">
        <is>
          <t>https://quickchart.io/chart/render/zf-bc5cf74a-5e15-48a7-bd7f-2fb028d43e05</t>
        </is>
      </c>
      <c r="AH615">
        <f>IF(AG615&lt;&gt;"", IMAGE(AG615, 1), "Chưa có ảnh")</f>
        <v/>
      </c>
    </row>
    <row r="616" ht="95" customHeight="1">
      <c r="A616" t="inlineStr">
        <is>
          <t>2026-10-21</t>
        </is>
      </c>
      <c r="B616" t="inlineStr">
        <is>
          <t>ALGO_13</t>
        </is>
      </c>
      <c r="C616" t="inlineStr">
        <is>
          <t>☄️ BỘ 13: BỨT PHÁ KHOẢNG TRỐNG GIÁ KÈM CẦU LỚN (POWER GAP-UP)</t>
        </is>
      </c>
      <c r="D616" t="inlineStr">
        <is>
          <t>#2</t>
        </is>
      </c>
      <c r="E616" t="inlineStr">
        <is>
          <t>MSB</t>
        </is>
      </c>
      <c r="F616" t="inlineStr">
        <is>
          <t>HOSE</t>
        </is>
      </c>
      <c r="G616" t="inlineStr">
        <is>
          <t>Ngân hàng</t>
        </is>
      </c>
      <c r="H616" t="n">
        <v>15.55</v>
      </c>
      <c r="I616" t="n">
        <v>1738.67</v>
      </c>
      <c r="J616" t="n">
        <v>62.94</v>
      </c>
      <c r="K616" t="n">
        <v>4.19</v>
      </c>
      <c r="L616" t="n">
        <v>17</v>
      </c>
      <c r="M616" t="n">
        <v>14.89</v>
      </c>
      <c r="N616" t="n">
        <v>15.45</v>
      </c>
      <c r="O616" t="n">
        <v>1756.56</v>
      </c>
      <c r="P616" t="n">
        <v>2</v>
      </c>
      <c r="Q616" t="n">
        <v>15.6</v>
      </c>
      <c r="R616" t="n">
        <v>14.95</v>
      </c>
      <c r="S616" t="inlineStr"/>
      <c r="T616" t="inlineStr"/>
      <c r="U616" t="inlineStr"/>
      <c r="V616" t="inlineStr"/>
      <c r="W616" t="inlineStr"/>
      <c r="X616" t="inlineStr">
        <is>
          <t>⏳ Chờ hàng về (T+2)</t>
        </is>
      </c>
      <c r="Y616">
        <f>IF(ISNUMBER(S616), ((S616-H616)/H616)-0.004, "")</f>
        <v/>
      </c>
      <c r="Z616">
        <f>IF(ISNUMBER(T616), ((T616-H616)/H616)-0.004, "")</f>
        <v/>
      </c>
      <c r="AA616">
        <f>IF(ISNUMBER(W616), ((W616-H616)/H616)-0.004, IF(P616&gt;0, ((N616-H616)/H616)-0.004, 0))</f>
        <v/>
      </c>
      <c r="AB616">
        <f>IF(AND(ISNUMBER(I616), I616&gt;0, ISNUMBER(O616), O616&gt;0), AA616-((O616-I616)/I616), AA616)</f>
        <v/>
      </c>
      <c r="AC616">
        <f>IF(ISNUMBER(Q616), (Q616-H616)/H616, 0)</f>
        <v/>
      </c>
      <c r="AD616">
        <f>IF(ISNUMBER(R616), (R616-H616)/H616, 0)</f>
        <v/>
      </c>
      <c r="AE616">
        <f>IF(ISNUMBER(Y616), IF(Y616&gt;0, "THẮNG", "THUA"), "CHỜ T+3")</f>
        <v/>
      </c>
      <c r="AF616">
        <f>IF(AND(P616=0, N616=H616, NOT(ISNUMBER(W616))), "ĐANG CHỜ", IF(AA616&gt;0, "THẮNG", "THUA"))</f>
        <v/>
      </c>
      <c r="AG616" t="inlineStr">
        <is>
          <t>https://quickchart.io/chart/render/zf-3a7dd800-1cd8-4bbe-808f-3392cc230a31</t>
        </is>
      </c>
      <c r="AH616">
        <f>IF(AG616&lt;&gt;"", IMAGE(AG616, 1), "Chưa có ảnh")</f>
        <v/>
      </c>
    </row>
    <row r="617" ht="95" customHeight="1">
      <c r="A617" t="inlineStr">
        <is>
          <t>2026-10-21</t>
        </is>
      </c>
      <c r="B617" t="inlineStr">
        <is>
          <t>ALGO_13</t>
        </is>
      </c>
      <c r="C617" t="inlineStr">
        <is>
          <t>☄️ BỘ 13: BỨT PHÁ KHOẢNG TRỐNG GIÁ KÈM CẦU LỚN (POWER GAP-UP)</t>
        </is>
      </c>
      <c r="D617" t="inlineStr">
        <is>
          <t>#4</t>
        </is>
      </c>
      <c r="E617" t="inlineStr">
        <is>
          <t>KDH</t>
        </is>
      </c>
      <c r="F617" t="inlineStr">
        <is>
          <t>HOSE</t>
        </is>
      </c>
      <c r="G617" t="inlineStr">
        <is>
          <t>Bất động sản Dân dụng</t>
        </is>
      </c>
      <c r="H617" t="n">
        <v>14.85</v>
      </c>
      <c r="I617" t="n">
        <v>1738.67</v>
      </c>
      <c r="J617" t="n">
        <v>51</v>
      </c>
      <c r="K617" t="n">
        <v>2.7</v>
      </c>
      <c r="L617" t="n">
        <v>16.63</v>
      </c>
      <c r="M617" t="n">
        <v>14.04</v>
      </c>
      <c r="N617" t="n">
        <v>14.9</v>
      </c>
      <c r="O617" t="n">
        <v>1756.56</v>
      </c>
      <c r="P617" t="n">
        <v>2</v>
      </c>
      <c r="Q617" t="n">
        <v>15</v>
      </c>
      <c r="R617" t="n">
        <v>14.2</v>
      </c>
      <c r="S617" t="inlineStr"/>
      <c r="T617" t="inlineStr"/>
      <c r="U617" t="inlineStr"/>
      <c r="V617" t="inlineStr"/>
      <c r="W617" t="inlineStr"/>
      <c r="X617" t="inlineStr">
        <is>
          <t>⏳ Chờ hàng về (T+2)</t>
        </is>
      </c>
      <c r="Y617">
        <f>IF(ISNUMBER(S617), ((S617-H617)/H617)-0.004, "")</f>
        <v/>
      </c>
      <c r="Z617">
        <f>IF(ISNUMBER(T617), ((T617-H617)/H617)-0.004, "")</f>
        <v/>
      </c>
      <c r="AA617">
        <f>IF(ISNUMBER(W617), ((W617-H617)/H617)-0.004, IF(P617&gt;0, ((N617-H617)/H617)-0.004, 0))</f>
        <v/>
      </c>
      <c r="AB617">
        <f>IF(AND(ISNUMBER(I617), I617&gt;0, ISNUMBER(O617), O617&gt;0), AA617-((O617-I617)/I617), AA617)</f>
        <v/>
      </c>
      <c r="AC617">
        <f>IF(ISNUMBER(Q617), (Q617-H617)/H617, 0)</f>
        <v/>
      </c>
      <c r="AD617">
        <f>IF(ISNUMBER(R617), (R617-H617)/H617, 0)</f>
        <v/>
      </c>
      <c r="AE617">
        <f>IF(ISNUMBER(Y617), IF(Y617&gt;0, "THẮNG", "THUA"), "CHỜ T+3")</f>
        <v/>
      </c>
      <c r="AF617">
        <f>IF(AND(P617=0, N617=H617, NOT(ISNUMBER(W617))), "ĐANG CHỜ", IF(AA617&gt;0, "THẮNG", "THUA"))</f>
        <v/>
      </c>
      <c r="AG617" t="inlineStr">
        <is>
          <t>https://quickchart.io/chart/render/zf-627d0884-f658-4c59-a9af-97222090127a</t>
        </is>
      </c>
      <c r="AH617">
        <f>IF(AG617&lt;&gt;"", IMAGE(AG617, 1), "Chưa có ảnh")</f>
        <v/>
      </c>
    </row>
    <row r="618" ht="95" customHeight="1">
      <c r="A618" t="inlineStr">
        <is>
          <t>2026-10-21</t>
        </is>
      </c>
      <c r="B618" t="inlineStr">
        <is>
          <t>ALGO_14</t>
        </is>
      </c>
      <c r="C618" t="inlineStr">
        <is>
          <t>🟩 BỘ 14: NẾN CƯỜNG LỰC MARUBOZU ÁP ĐẢO (BULLISH MARUBOZU)</t>
        </is>
      </c>
      <c r="D618" t="inlineStr">
        <is>
          <t>#1</t>
        </is>
      </c>
      <c r="E618" t="inlineStr">
        <is>
          <t>SBS</t>
        </is>
      </c>
      <c r="F618" t="inlineStr">
        <is>
          <t>UPCOM</t>
        </is>
      </c>
      <c r="G618" t="inlineStr">
        <is>
          <t>Chứng khoán</t>
        </is>
      </c>
      <c r="H618" t="n">
        <v>4.3</v>
      </c>
      <c r="I618" t="n">
        <v>1738.67</v>
      </c>
      <c r="J618" t="n">
        <v>75.45</v>
      </c>
      <c r="K618" t="n">
        <v>4.42</v>
      </c>
      <c r="L618" t="n">
        <v>4.91</v>
      </c>
      <c r="M618" t="n">
        <v>4.02</v>
      </c>
      <c r="N618" t="n">
        <v>4.3</v>
      </c>
      <c r="O618" t="n">
        <v>1756.56</v>
      </c>
      <c r="P618" t="n">
        <v>2</v>
      </c>
      <c r="Q618" t="n">
        <v>4.4</v>
      </c>
      <c r="R618" t="n">
        <v>4</v>
      </c>
      <c r="S618" t="inlineStr"/>
      <c r="T618" t="inlineStr"/>
      <c r="U618" t="inlineStr"/>
      <c r="V618" t="inlineStr"/>
      <c r="W618" t="inlineStr"/>
      <c r="X618" t="inlineStr">
        <is>
          <t>⏳ Chờ hàng về (T+2)</t>
        </is>
      </c>
      <c r="Y618">
        <f>IF(ISNUMBER(S618), ((S618-H618)/H618)-0.004, "")</f>
        <v/>
      </c>
      <c r="Z618">
        <f>IF(ISNUMBER(T618), ((T618-H618)/H618)-0.004, "")</f>
        <v/>
      </c>
      <c r="AA618">
        <f>IF(ISNUMBER(W618), ((W618-H618)/H618)-0.004, IF(P618&gt;0, ((N618-H618)/H618)-0.004, 0))</f>
        <v/>
      </c>
      <c r="AB618">
        <f>IF(AND(ISNUMBER(I618), I618&gt;0, ISNUMBER(O618), O618&gt;0), AA618-((O618-I618)/I618), AA618)</f>
        <v/>
      </c>
      <c r="AC618">
        <f>IF(ISNUMBER(Q618), (Q618-H618)/H618, 0)</f>
        <v/>
      </c>
      <c r="AD618">
        <f>IF(ISNUMBER(R618), (R618-H618)/H618, 0)</f>
        <v/>
      </c>
      <c r="AE618">
        <f>IF(ISNUMBER(Y618), IF(Y618&gt;0, "THẮNG", "THUA"), "CHỜ T+3")</f>
        <v/>
      </c>
      <c r="AF618">
        <f>IF(AND(P618=0, N618=H618, NOT(ISNUMBER(W618))), "ĐANG CHỜ", IF(AA618&gt;0, "THẮNG", "THUA"))</f>
        <v/>
      </c>
      <c r="AG618" t="inlineStr">
        <is>
          <t>https://quickchart.io/chart/render/zf-c73d466c-d506-4424-8ca0-b42cb723163a</t>
        </is>
      </c>
      <c r="AH618">
        <f>IF(AG618&lt;&gt;"", IMAGE(AG618, 1), "Chưa có ảnh")</f>
        <v/>
      </c>
    </row>
    <row r="619" ht="95" customHeight="1">
      <c r="A619" t="inlineStr">
        <is>
          <t>2026-10-21</t>
        </is>
      </c>
      <c r="B619" t="inlineStr">
        <is>
          <t>ALGO_14</t>
        </is>
      </c>
      <c r="C619" t="inlineStr">
        <is>
          <t>🟩 BỘ 14: NẾN CƯỜNG LỰC MARUBOZU ÁP ĐẢO (BULLISH MARUBOZU)</t>
        </is>
      </c>
      <c r="D619" t="inlineStr">
        <is>
          <t>#3</t>
        </is>
      </c>
      <c r="E619" t="inlineStr">
        <is>
          <t>MSB</t>
        </is>
      </c>
      <c r="F619" t="inlineStr">
        <is>
          <t>HOSE</t>
        </is>
      </c>
      <c r="G619" t="inlineStr">
        <is>
          <t>Ngân hàng</t>
        </is>
      </c>
      <c r="H619" t="n">
        <v>15.55</v>
      </c>
      <c r="I619" t="n">
        <v>1738.67</v>
      </c>
      <c r="J619" t="n">
        <v>62.78</v>
      </c>
      <c r="K619" t="n">
        <v>4.19</v>
      </c>
      <c r="L619" t="n">
        <v>17</v>
      </c>
      <c r="M619" t="n">
        <v>14.89</v>
      </c>
      <c r="N619" t="n">
        <v>15.45</v>
      </c>
      <c r="O619" t="n">
        <v>1756.56</v>
      </c>
      <c r="P619" t="n">
        <v>2</v>
      </c>
      <c r="Q619" t="n">
        <v>15.6</v>
      </c>
      <c r="R619" t="n">
        <v>14.95</v>
      </c>
      <c r="S619" t="inlineStr"/>
      <c r="T619" t="inlineStr"/>
      <c r="U619" t="inlineStr"/>
      <c r="V619" t="inlineStr"/>
      <c r="W619" t="inlineStr"/>
      <c r="X619" t="inlineStr">
        <is>
          <t>⏳ Chờ hàng về (T+2)</t>
        </is>
      </c>
      <c r="Y619">
        <f>IF(ISNUMBER(S619), ((S619-H619)/H619)-0.004, "")</f>
        <v/>
      </c>
      <c r="Z619">
        <f>IF(ISNUMBER(T619), ((T619-H619)/H619)-0.004, "")</f>
        <v/>
      </c>
      <c r="AA619">
        <f>IF(ISNUMBER(W619), ((W619-H619)/H619)-0.004, IF(P619&gt;0, ((N619-H619)/H619)-0.004, 0))</f>
        <v/>
      </c>
      <c r="AB619">
        <f>IF(AND(ISNUMBER(I619), I619&gt;0, ISNUMBER(O619), O619&gt;0), AA619-((O619-I619)/I619), AA619)</f>
        <v/>
      </c>
      <c r="AC619">
        <f>IF(ISNUMBER(Q619), (Q619-H619)/H619, 0)</f>
        <v/>
      </c>
      <c r="AD619">
        <f>IF(ISNUMBER(R619), (R619-H619)/H619, 0)</f>
        <v/>
      </c>
      <c r="AE619">
        <f>IF(ISNUMBER(Y619), IF(Y619&gt;0, "THẮNG", "THUA"), "CHỜ T+3")</f>
        <v/>
      </c>
      <c r="AF619">
        <f>IF(AND(P619=0, N619=H619, NOT(ISNUMBER(W619))), "ĐANG CHỜ", IF(AA619&gt;0, "THẮNG", "THUA"))</f>
        <v/>
      </c>
      <c r="AG619" t="inlineStr">
        <is>
          <t>https://quickchart.io/chart/render/zf-3a7dd800-1cd8-4bbe-808f-3392cc230a31</t>
        </is>
      </c>
      <c r="AH619">
        <f>IF(AG619&lt;&gt;"", IMAGE(AG619, 1), "Chưa có ảnh")</f>
        <v/>
      </c>
    </row>
    <row r="620" ht="95" customHeight="1">
      <c r="A620" t="inlineStr">
        <is>
          <t>2026-10-21</t>
        </is>
      </c>
      <c r="B620" t="inlineStr">
        <is>
          <t>ALGO_14</t>
        </is>
      </c>
      <c r="C620" t="inlineStr">
        <is>
          <t>🟩 BỘ 14: NẾN CƯỜNG LỰC MARUBOZU ÁP ĐẢO (BULLISH MARUBOZU)</t>
        </is>
      </c>
      <c r="D620" t="inlineStr">
        <is>
          <t>#4</t>
        </is>
      </c>
      <c r="E620" t="inlineStr">
        <is>
          <t>PTB</t>
        </is>
      </c>
      <c r="F620" t="inlineStr">
        <is>
          <t>HOSE</t>
        </is>
      </c>
      <c r="G620" t="inlineStr">
        <is>
          <t>Thép &amp; VLXD</t>
        </is>
      </c>
      <c r="H620" t="n">
        <v>31.05</v>
      </c>
      <c r="I620" t="n">
        <v>1738.67</v>
      </c>
      <c r="J620" t="n">
        <v>57.65</v>
      </c>
      <c r="K620" t="n">
        <v>3.06</v>
      </c>
      <c r="L620" t="n">
        <v>33.89</v>
      </c>
      <c r="M620" t="n">
        <v>29.76</v>
      </c>
      <c r="N620" t="n">
        <v>30.85</v>
      </c>
      <c r="O620" t="n">
        <v>1756.56</v>
      </c>
      <c r="P620" t="n">
        <v>2</v>
      </c>
      <c r="Q620" t="n">
        <v>31.3</v>
      </c>
      <c r="R620" t="n">
        <v>30.2</v>
      </c>
      <c r="S620" t="inlineStr"/>
      <c r="T620" t="inlineStr"/>
      <c r="U620" t="inlineStr"/>
      <c r="V620" t="inlineStr"/>
      <c r="W620" t="inlineStr"/>
      <c r="X620" t="inlineStr">
        <is>
          <t>⏳ Chờ hàng về (T+2)</t>
        </is>
      </c>
      <c r="Y620">
        <f>IF(ISNUMBER(S620), ((S620-H620)/H620)-0.004, "")</f>
        <v/>
      </c>
      <c r="Z620">
        <f>IF(ISNUMBER(T620), ((T620-H620)/H620)-0.004, "")</f>
        <v/>
      </c>
      <c r="AA620">
        <f>IF(ISNUMBER(W620), ((W620-H620)/H620)-0.004, IF(P620&gt;0, ((N620-H620)/H620)-0.004, 0))</f>
        <v/>
      </c>
      <c r="AB620">
        <f>IF(AND(ISNUMBER(I620), I620&gt;0, ISNUMBER(O620), O620&gt;0), AA620-((O620-I620)/I620), AA620)</f>
        <v/>
      </c>
      <c r="AC620">
        <f>IF(ISNUMBER(Q620), (Q620-H620)/H620, 0)</f>
        <v/>
      </c>
      <c r="AD620">
        <f>IF(ISNUMBER(R620), (R620-H620)/H620, 0)</f>
        <v/>
      </c>
      <c r="AE620">
        <f>IF(ISNUMBER(Y620), IF(Y620&gt;0, "THẮNG", "THUA"), "CHỜ T+3")</f>
        <v/>
      </c>
      <c r="AF620">
        <f>IF(AND(P620=0, N620=H620, NOT(ISNUMBER(W620))), "ĐANG CHỜ", IF(AA620&gt;0, "THẮNG", "THUA"))</f>
        <v/>
      </c>
      <c r="AG620" t="inlineStr">
        <is>
          <t>https://quickchart.io/chart/render/zf-680a0a0e-4835-4bf1-8636-4f5aa1bc2664</t>
        </is>
      </c>
      <c r="AH620">
        <f>IF(AG620&lt;&gt;"", IMAGE(AG620, 1), "Chưa có ảnh")</f>
        <v/>
      </c>
    </row>
    <row r="621" ht="95" customHeight="1">
      <c r="A621" t="inlineStr">
        <is>
          <t>2026-10-21</t>
        </is>
      </c>
      <c r="B621" t="inlineStr">
        <is>
          <t>ALGO_14</t>
        </is>
      </c>
      <c r="C621" t="inlineStr">
        <is>
          <t>🟩 BỘ 14: NẾN CƯỜNG LỰC MARUBOZU ÁP ĐẢO (BULLISH MARUBOZU)</t>
        </is>
      </c>
      <c r="D621" t="inlineStr">
        <is>
          <t>#5</t>
        </is>
      </c>
      <c r="E621" t="inlineStr">
        <is>
          <t>TCM</t>
        </is>
      </c>
      <c r="F621" t="inlineStr">
        <is>
          <t>HOSE</t>
        </is>
      </c>
      <c r="G621" t="inlineStr">
        <is>
          <t>Thủy sản &amp; Xuất khẩu</t>
        </is>
      </c>
      <c r="H621" t="n">
        <v>15.3</v>
      </c>
      <c r="I621" t="n">
        <v>1738.67</v>
      </c>
      <c r="J621" t="n">
        <v>52.12</v>
      </c>
      <c r="K621" t="n">
        <v>1.94</v>
      </c>
      <c r="L621" t="n">
        <v>16.78</v>
      </c>
      <c r="M621" t="n">
        <v>14.63</v>
      </c>
      <c r="N621" t="n">
        <v>15.45</v>
      </c>
      <c r="O621" t="n">
        <v>1756.56</v>
      </c>
      <c r="P621" t="n">
        <v>2</v>
      </c>
      <c r="Q621" t="n">
        <v>15.7</v>
      </c>
      <c r="R621" t="n">
        <v>14.8</v>
      </c>
      <c r="S621" t="inlineStr"/>
      <c r="T621" t="inlineStr"/>
      <c r="U621" t="inlineStr"/>
      <c r="V621" t="inlineStr"/>
      <c r="W621" t="inlineStr"/>
      <c r="X621" t="inlineStr">
        <is>
          <t>⏳ Chờ hàng về (T+2)</t>
        </is>
      </c>
      <c r="Y621">
        <f>IF(ISNUMBER(S621), ((S621-H621)/H621)-0.004, "")</f>
        <v/>
      </c>
      <c r="Z621">
        <f>IF(ISNUMBER(T621), ((T621-H621)/H621)-0.004, "")</f>
        <v/>
      </c>
      <c r="AA621">
        <f>IF(ISNUMBER(W621), ((W621-H621)/H621)-0.004, IF(P621&gt;0, ((N621-H621)/H621)-0.004, 0))</f>
        <v/>
      </c>
      <c r="AB621">
        <f>IF(AND(ISNUMBER(I621), I621&gt;0, ISNUMBER(O621), O621&gt;0), AA621-((O621-I621)/I621), AA621)</f>
        <v/>
      </c>
      <c r="AC621">
        <f>IF(ISNUMBER(Q621), (Q621-H621)/H621, 0)</f>
        <v/>
      </c>
      <c r="AD621">
        <f>IF(ISNUMBER(R621), (R621-H621)/H621, 0)</f>
        <v/>
      </c>
      <c r="AE621">
        <f>IF(ISNUMBER(Y621), IF(Y621&gt;0, "THẮNG", "THUA"), "CHỜ T+3")</f>
        <v/>
      </c>
      <c r="AF621">
        <f>IF(AND(P621=0, N621=H621, NOT(ISNUMBER(W621))), "ĐANG CHỜ", IF(AA621&gt;0, "THẮNG", "THUA"))</f>
        <v/>
      </c>
      <c r="AG621" t="inlineStr">
        <is>
          <t>https://quickchart.io/chart/render/zf-c2d9606c-3b3d-40ad-94e5-bdb0c2ccbad7</t>
        </is>
      </c>
      <c r="AH621">
        <f>IF(AG621&lt;&gt;"", IMAGE(AG621, 1), "Chưa có ảnh")</f>
        <v/>
      </c>
    </row>
    <row r="622" ht="95" customHeight="1">
      <c r="A622" t="inlineStr">
        <is>
          <t>2026-10-21</t>
        </is>
      </c>
      <c r="B622" t="inlineStr">
        <is>
          <t>ALGO_15</t>
        </is>
      </c>
      <c r="C622" t="inlineStr">
        <is>
          <t>🌊 BỘ 15: ÁP LỰC MUA CHỦ ĐỘNG TRONG PHIÊN (MONEY FLOW SURGE)</t>
        </is>
      </c>
      <c r="D622" t="inlineStr">
        <is>
          <t>#2</t>
        </is>
      </c>
      <c r="E622" t="inlineStr">
        <is>
          <t>MSB</t>
        </is>
      </c>
      <c r="F622" t="inlineStr">
        <is>
          <t>HOSE</t>
        </is>
      </c>
      <c r="G622" t="inlineStr">
        <is>
          <t>Ngân hàng</t>
        </is>
      </c>
      <c r="H622" t="n">
        <v>15.55</v>
      </c>
      <c r="I622" t="n">
        <v>1738.67</v>
      </c>
      <c r="J622" t="n">
        <v>92.77</v>
      </c>
      <c r="K622" t="n">
        <v>4.19</v>
      </c>
      <c r="L622" t="n">
        <v>17</v>
      </c>
      <c r="M622" t="n">
        <v>14.89</v>
      </c>
      <c r="N622" t="n">
        <v>15.45</v>
      </c>
      <c r="O622" t="n">
        <v>1756.56</v>
      </c>
      <c r="P622" t="n">
        <v>2</v>
      </c>
      <c r="Q622" t="n">
        <v>15.6</v>
      </c>
      <c r="R622" t="n">
        <v>14.95</v>
      </c>
      <c r="S622" t="inlineStr"/>
      <c r="T622" t="inlineStr"/>
      <c r="U622" t="inlineStr"/>
      <c r="V622" t="inlineStr"/>
      <c r="W622" t="inlineStr"/>
      <c r="X622" t="inlineStr">
        <is>
          <t>⏳ Chờ hàng về (T+2)</t>
        </is>
      </c>
      <c r="Y622">
        <f>IF(ISNUMBER(S622), ((S622-H622)/H622)-0.004, "")</f>
        <v/>
      </c>
      <c r="Z622">
        <f>IF(ISNUMBER(T622), ((T622-H622)/H622)-0.004, "")</f>
        <v/>
      </c>
      <c r="AA622">
        <f>IF(ISNUMBER(W622), ((W622-H622)/H622)-0.004, IF(P622&gt;0, ((N622-H622)/H622)-0.004, 0))</f>
        <v/>
      </c>
      <c r="AB622">
        <f>IF(AND(ISNUMBER(I622), I622&gt;0, ISNUMBER(O622), O622&gt;0), AA622-((O622-I622)/I622), AA622)</f>
        <v/>
      </c>
      <c r="AC622">
        <f>IF(ISNUMBER(Q622), (Q622-H622)/H622, 0)</f>
        <v/>
      </c>
      <c r="AD622">
        <f>IF(ISNUMBER(R622), (R622-H622)/H622, 0)</f>
        <v/>
      </c>
      <c r="AE622">
        <f>IF(ISNUMBER(Y622), IF(Y622&gt;0, "THẮNG", "THUA"), "CHỜ T+3")</f>
        <v/>
      </c>
      <c r="AF622">
        <f>IF(AND(P622=0, N622=H622, NOT(ISNUMBER(W622))), "ĐANG CHỜ", IF(AA622&gt;0, "THẮNG", "THUA"))</f>
        <v/>
      </c>
      <c r="AG622" t="inlineStr">
        <is>
          <t>https://quickchart.io/chart/render/zf-3a7dd800-1cd8-4bbe-808f-3392cc230a31</t>
        </is>
      </c>
      <c r="AH622">
        <f>IF(AG622&lt;&gt;"", IMAGE(AG622, 1), "Chưa có ảnh")</f>
        <v/>
      </c>
    </row>
    <row r="623" ht="95" customHeight="1">
      <c r="A623" t="inlineStr">
        <is>
          <t>2026-10-21</t>
        </is>
      </c>
      <c r="B623" t="inlineStr">
        <is>
          <t>ALGO_15</t>
        </is>
      </c>
      <c r="C623" t="inlineStr">
        <is>
          <t>🌊 BỘ 15: ÁP LỰC MUA CHỦ ĐỘNG TRONG PHIÊN (MONEY FLOW SURGE)</t>
        </is>
      </c>
      <c r="D623" t="inlineStr">
        <is>
          <t>#3</t>
        </is>
      </c>
      <c r="E623" t="inlineStr">
        <is>
          <t>SZC</t>
        </is>
      </c>
      <c r="F623" t="inlineStr">
        <is>
          <t>HOSE</t>
        </is>
      </c>
      <c r="G623" t="inlineStr">
        <is>
          <t>BĐS Khu Công Nghiệp</t>
        </is>
      </c>
      <c r="H623" t="n">
        <v>19.4</v>
      </c>
      <c r="I623" t="n">
        <v>1738.67</v>
      </c>
      <c r="J623" t="n">
        <v>89.31</v>
      </c>
      <c r="K623" t="n">
        <v>4.71</v>
      </c>
      <c r="L623" t="n">
        <v>21.55</v>
      </c>
      <c r="M623" t="n">
        <v>18.42</v>
      </c>
      <c r="N623" t="n">
        <v>20</v>
      </c>
      <c r="O623" t="n">
        <v>1756.56</v>
      </c>
      <c r="P623" t="n">
        <v>2</v>
      </c>
      <c r="Q623" t="n">
        <v>20</v>
      </c>
      <c r="R623" t="n">
        <v>18.7</v>
      </c>
      <c r="S623" t="inlineStr"/>
      <c r="T623" t="inlineStr"/>
      <c r="U623" t="inlineStr"/>
      <c r="V623" t="inlineStr"/>
      <c r="W623" t="inlineStr"/>
      <c r="X623" t="inlineStr">
        <is>
          <t>⏳ Chờ hàng về (T+2)</t>
        </is>
      </c>
      <c r="Y623">
        <f>IF(ISNUMBER(S623), ((S623-H623)/H623)-0.004, "")</f>
        <v/>
      </c>
      <c r="Z623">
        <f>IF(ISNUMBER(T623), ((T623-H623)/H623)-0.004, "")</f>
        <v/>
      </c>
      <c r="AA623">
        <f>IF(ISNUMBER(W623), ((W623-H623)/H623)-0.004, IF(P623&gt;0, ((N623-H623)/H623)-0.004, 0))</f>
        <v/>
      </c>
      <c r="AB623">
        <f>IF(AND(ISNUMBER(I623), I623&gt;0, ISNUMBER(O623), O623&gt;0), AA623-((O623-I623)/I623), AA623)</f>
        <v/>
      </c>
      <c r="AC623">
        <f>IF(ISNUMBER(Q623), (Q623-H623)/H623, 0)</f>
        <v/>
      </c>
      <c r="AD623">
        <f>IF(ISNUMBER(R623), (R623-H623)/H623, 0)</f>
        <v/>
      </c>
      <c r="AE623">
        <f>IF(ISNUMBER(Y623), IF(Y623&gt;0, "THẮNG", "THUA"), "CHỜ T+3")</f>
        <v/>
      </c>
      <c r="AF623">
        <f>IF(AND(P623=0, N623=H623, NOT(ISNUMBER(W623))), "ĐANG CHỜ", IF(AA623&gt;0, "THẮNG", "THUA"))</f>
        <v/>
      </c>
      <c r="AG623" t="inlineStr">
        <is>
          <t>https://quickchart.io/chart/render/zf-8cd11cc6-6bec-485e-be0b-3ddc1409d3f2</t>
        </is>
      </c>
      <c r="AH623">
        <f>IF(AG623&lt;&gt;"", IMAGE(AG623, 1), "Chưa có ảnh")</f>
        <v/>
      </c>
    </row>
    <row r="624" ht="95" customHeight="1">
      <c r="A624" t="inlineStr">
        <is>
          <t>2026-10-21</t>
        </is>
      </c>
      <c r="B624" t="inlineStr">
        <is>
          <t>ALGO_15</t>
        </is>
      </c>
      <c r="C624" t="inlineStr">
        <is>
          <t>🌊 BỘ 15: ÁP LỰC MUA CHỦ ĐỘNG TRONG PHIÊN (MONEY FLOW SURGE)</t>
        </is>
      </c>
      <c r="D624" t="inlineStr">
        <is>
          <t>#4</t>
        </is>
      </c>
      <c r="E624" t="inlineStr">
        <is>
          <t>VLB</t>
        </is>
      </c>
      <c r="F624" t="inlineStr">
        <is>
          <t>UPCOM</t>
        </is>
      </c>
      <c r="G624" t="inlineStr">
        <is>
          <t>Khai khoáng &amp; VLXD</t>
        </is>
      </c>
      <c r="H624" t="n">
        <v>51.6</v>
      </c>
      <c r="I624" t="n">
        <v>1738.67</v>
      </c>
      <c r="J624" t="n">
        <v>85.3</v>
      </c>
      <c r="K624" t="n">
        <v>5.81</v>
      </c>
      <c r="L624" t="n">
        <v>55.28</v>
      </c>
      <c r="M624" t="n">
        <v>49.93</v>
      </c>
      <c r="N624" t="n">
        <v>51.3</v>
      </c>
      <c r="O624" t="n">
        <v>1756.56</v>
      </c>
      <c r="P624" t="n">
        <v>2</v>
      </c>
      <c r="Q624" t="n">
        <v>52.3</v>
      </c>
      <c r="R624" t="n">
        <v>48.8</v>
      </c>
      <c r="S624" t="inlineStr"/>
      <c r="T624" t="inlineStr"/>
      <c r="U624" t="inlineStr"/>
      <c r="V624" t="inlineStr"/>
      <c r="W624" t="inlineStr"/>
      <c r="X624" t="inlineStr">
        <is>
          <t>⏳ Chờ hàng về (T+2)</t>
        </is>
      </c>
      <c r="Y624">
        <f>IF(ISNUMBER(S624), ((S624-H624)/H624)-0.004, "")</f>
        <v/>
      </c>
      <c r="Z624">
        <f>IF(ISNUMBER(T624), ((T624-H624)/H624)-0.004, "")</f>
        <v/>
      </c>
      <c r="AA624">
        <f>IF(ISNUMBER(W624), ((W624-H624)/H624)-0.004, IF(P624&gt;0, ((N624-H624)/H624)-0.004, 0))</f>
        <v/>
      </c>
      <c r="AB624">
        <f>IF(AND(ISNUMBER(I624), I624&gt;0, ISNUMBER(O624), O624&gt;0), AA624-((O624-I624)/I624), AA624)</f>
        <v/>
      </c>
      <c r="AC624">
        <f>IF(ISNUMBER(Q624), (Q624-H624)/H624, 0)</f>
        <v/>
      </c>
      <c r="AD624">
        <f>IF(ISNUMBER(R624), (R624-H624)/H624, 0)</f>
        <v/>
      </c>
      <c r="AE624">
        <f>IF(ISNUMBER(Y624), IF(Y624&gt;0, "THẮNG", "THUA"), "CHỜ T+3")</f>
        <v/>
      </c>
      <c r="AF624">
        <f>IF(AND(P624=0, N624=H624, NOT(ISNUMBER(W624))), "ĐANG CHỜ", IF(AA624&gt;0, "THẮNG", "THUA"))</f>
        <v/>
      </c>
      <c r="AG624" t="inlineStr">
        <is>
          <t>https://quickchart.io/chart/render/zf-84eb0065-cd01-4338-ad22-3a8b9c0f8b78</t>
        </is>
      </c>
      <c r="AH624">
        <f>IF(AG624&lt;&gt;"", IMAGE(AG624, 1), "Chưa có ảnh")</f>
        <v/>
      </c>
    </row>
    <row r="625" ht="95" customHeight="1">
      <c r="A625" t="inlineStr">
        <is>
          <t>2026-10-21</t>
        </is>
      </c>
      <c r="B625" t="inlineStr">
        <is>
          <t>ALGO_15</t>
        </is>
      </c>
      <c r="C625" t="inlineStr">
        <is>
          <t>🌊 BỘ 15: ÁP LỰC MUA CHỦ ĐỘNG TRONG PHIÊN (MONEY FLOW SURGE)</t>
        </is>
      </c>
      <c r="D625" t="inlineStr">
        <is>
          <t>#5</t>
        </is>
      </c>
      <c r="E625" t="inlineStr">
        <is>
          <t>NRC</t>
        </is>
      </c>
      <c r="F625" t="inlineStr">
        <is>
          <t>HNX</t>
        </is>
      </c>
      <c r="G625" t="inlineStr">
        <is>
          <t>Bất động sản Dân dụng</t>
        </is>
      </c>
      <c r="H625" t="n">
        <v>4.8</v>
      </c>
      <c r="I625" t="n">
        <v>1738.67</v>
      </c>
      <c r="J625" t="n">
        <v>83.2</v>
      </c>
      <c r="K625" t="n">
        <v>8.369999999999999</v>
      </c>
      <c r="L625" t="n">
        <v>5.49</v>
      </c>
      <c r="M625" t="n">
        <v>4.49</v>
      </c>
      <c r="N625" t="n">
        <v>4.7</v>
      </c>
      <c r="O625" t="n">
        <v>1756.56</v>
      </c>
      <c r="P625" t="n">
        <v>2</v>
      </c>
      <c r="Q625" t="n">
        <v>4.8</v>
      </c>
      <c r="R625" t="n">
        <v>4.5</v>
      </c>
      <c r="S625" t="inlineStr"/>
      <c r="T625" t="inlineStr"/>
      <c r="U625" t="inlineStr"/>
      <c r="V625" t="inlineStr"/>
      <c r="W625" t="inlineStr"/>
      <c r="X625" t="inlineStr">
        <is>
          <t>⏳ Chờ hàng về (T+2)</t>
        </is>
      </c>
      <c r="Y625">
        <f>IF(ISNUMBER(S625), ((S625-H625)/H625)-0.004, "")</f>
        <v/>
      </c>
      <c r="Z625">
        <f>IF(ISNUMBER(T625), ((T625-H625)/H625)-0.004, "")</f>
        <v/>
      </c>
      <c r="AA625">
        <f>IF(ISNUMBER(W625), ((W625-H625)/H625)-0.004, IF(P625&gt;0, ((N625-H625)/H625)-0.004, 0))</f>
        <v/>
      </c>
      <c r="AB625">
        <f>IF(AND(ISNUMBER(I625), I625&gt;0, ISNUMBER(O625), O625&gt;0), AA625-((O625-I625)/I625), AA625)</f>
        <v/>
      </c>
      <c r="AC625">
        <f>IF(ISNUMBER(Q625), (Q625-H625)/H625, 0)</f>
        <v/>
      </c>
      <c r="AD625">
        <f>IF(ISNUMBER(R625), (R625-H625)/H625, 0)</f>
        <v/>
      </c>
      <c r="AE625">
        <f>IF(ISNUMBER(Y625), IF(Y625&gt;0, "THẮNG", "THUA"), "CHỜ T+3")</f>
        <v/>
      </c>
      <c r="AF625">
        <f>IF(AND(P625=0, N625=H625, NOT(ISNUMBER(W625))), "ĐANG CHỜ", IF(AA625&gt;0, "THẮNG", "THUA"))</f>
        <v/>
      </c>
      <c r="AG625" t="inlineStr">
        <is>
          <t>https://quickchart.io/chart/render/zf-add4ff74-7e73-4179-8d34-a960fb4b0e63</t>
        </is>
      </c>
      <c r="AH625">
        <f>IF(AG625&lt;&gt;"", IMAGE(AG625, 1), "Chưa có ảnh")</f>
        <v/>
      </c>
    </row>
    <row r="626" ht="95" customHeight="1">
      <c r="A626" t="inlineStr">
        <is>
          <t>2026-10-21</t>
        </is>
      </c>
      <c r="B626" t="inlineStr">
        <is>
          <t>ALGO_16</t>
        </is>
      </c>
      <c r="C626" t="inlineStr">
        <is>
          <t>✨ BỘ 16: GIAO CẮT VÀNG TRUNG HẠN (GOLDEN CROSS SMA20 x SMA50)</t>
        </is>
      </c>
      <c r="D626" t="inlineStr">
        <is>
          <t>#4</t>
        </is>
      </c>
      <c r="E626" t="inlineStr">
        <is>
          <t>FMC</t>
        </is>
      </c>
      <c r="F626" t="inlineStr">
        <is>
          <t>HOSE</t>
        </is>
      </c>
      <c r="G626" t="inlineStr">
        <is>
          <t>Thủy sản &amp; Xuất khẩu</t>
        </is>
      </c>
      <c r="H626" t="n">
        <v>36.1</v>
      </c>
      <c r="I626" t="n">
        <v>1738.67</v>
      </c>
      <c r="J626" t="n">
        <v>44.94</v>
      </c>
      <c r="K626" t="n">
        <v>2.66</v>
      </c>
      <c r="L626" t="n">
        <v>39.11</v>
      </c>
      <c r="M626" t="n">
        <v>34.73</v>
      </c>
      <c r="N626" t="n">
        <v>36.35</v>
      </c>
      <c r="O626" t="n">
        <v>1756.56</v>
      </c>
      <c r="P626" t="n">
        <v>2</v>
      </c>
      <c r="Q626" t="n">
        <v>36.8</v>
      </c>
      <c r="R626" t="n">
        <v>36</v>
      </c>
      <c r="S626" t="inlineStr"/>
      <c r="T626" t="inlineStr"/>
      <c r="U626" t="inlineStr"/>
      <c r="V626" t="inlineStr"/>
      <c r="W626" t="inlineStr"/>
      <c r="X626" t="inlineStr">
        <is>
          <t>⏳ Chờ hàng về (T+2)</t>
        </is>
      </c>
      <c r="Y626">
        <f>IF(ISNUMBER(S626), ((S626-H626)/H626)-0.004, "")</f>
        <v/>
      </c>
      <c r="Z626">
        <f>IF(ISNUMBER(T626), ((T626-H626)/H626)-0.004, "")</f>
        <v/>
      </c>
      <c r="AA626">
        <f>IF(ISNUMBER(W626), ((W626-H626)/H626)-0.004, IF(P626&gt;0, ((N626-H626)/H626)-0.004, 0))</f>
        <v/>
      </c>
      <c r="AB626">
        <f>IF(AND(ISNUMBER(I626), I626&gt;0, ISNUMBER(O626), O626&gt;0), AA626-((O626-I626)/I626), AA626)</f>
        <v/>
      </c>
      <c r="AC626">
        <f>IF(ISNUMBER(Q626), (Q626-H626)/H626, 0)</f>
        <v/>
      </c>
      <c r="AD626">
        <f>IF(ISNUMBER(R626), (R626-H626)/H626, 0)</f>
        <v/>
      </c>
      <c r="AE626">
        <f>IF(ISNUMBER(Y626), IF(Y626&gt;0, "THẮNG", "THUA"), "CHỜ T+3")</f>
        <v/>
      </c>
      <c r="AF626">
        <f>IF(AND(P626=0, N626=H626, NOT(ISNUMBER(W626))), "ĐANG CHỜ", IF(AA626&gt;0, "THẮNG", "THUA"))</f>
        <v/>
      </c>
      <c r="AG626" t="inlineStr">
        <is>
          <t>https://quickchart.io/chart/render/zf-2c9f65b0-3282-4475-8946-4808e2251374</t>
        </is>
      </c>
      <c r="AH626">
        <f>IF(AG626&lt;&gt;"", IMAGE(AG626, 1), "Chưa có ảnh")</f>
        <v/>
      </c>
    </row>
    <row r="627" ht="95" customHeight="1">
      <c r="A627" t="inlineStr">
        <is>
          <t>2026-10-21</t>
        </is>
      </c>
      <c r="B627" t="inlineStr">
        <is>
          <t>ALGO_17</t>
        </is>
      </c>
      <c r="C627" t="inlineStr">
        <is>
          <t>🌈 BỘ 17: DẢI RUY-BĂNG EMA ĐỒNG THUẬN TĂNG (EMA RIBBON TREND)</t>
        </is>
      </c>
      <c r="D627" t="inlineStr">
        <is>
          <t>#2</t>
        </is>
      </c>
      <c r="E627" t="inlineStr">
        <is>
          <t>CLI</t>
        </is>
      </c>
      <c r="F627" t="inlineStr">
        <is>
          <t>UPCOM</t>
        </is>
      </c>
      <c r="G627" t="inlineStr">
        <is>
          <t>Sản xuất &amp; Khác</t>
        </is>
      </c>
      <c r="H627" t="n">
        <v>30.4</v>
      </c>
      <c r="I627" t="n">
        <v>1738.67</v>
      </c>
      <c r="J627" t="n">
        <v>102.16</v>
      </c>
      <c r="K627" t="n">
        <v>0.9399999999999999</v>
      </c>
      <c r="L627" t="n">
        <v>33.8</v>
      </c>
      <c r="M627" t="n">
        <v>28.86</v>
      </c>
      <c r="N627" t="n">
        <v>30.3</v>
      </c>
      <c r="O627" t="n">
        <v>1756.56</v>
      </c>
      <c r="P627" t="n">
        <v>2</v>
      </c>
      <c r="Q627" t="n">
        <v>30.4</v>
      </c>
      <c r="R627" t="n">
        <v>30.1</v>
      </c>
      <c r="S627" t="inlineStr"/>
      <c r="T627" t="inlineStr"/>
      <c r="U627" t="inlineStr"/>
      <c r="V627" t="inlineStr"/>
      <c r="W627" t="inlineStr"/>
      <c r="X627" t="inlineStr">
        <is>
          <t>⏳ Chờ hàng về (T+2)</t>
        </is>
      </c>
      <c r="Y627">
        <f>IF(ISNUMBER(S627), ((S627-H627)/H627)-0.004, "")</f>
        <v/>
      </c>
      <c r="Z627">
        <f>IF(ISNUMBER(T627), ((T627-H627)/H627)-0.004, "")</f>
        <v/>
      </c>
      <c r="AA627">
        <f>IF(ISNUMBER(W627), ((W627-H627)/H627)-0.004, IF(P627&gt;0, ((N627-H627)/H627)-0.004, 0))</f>
        <v/>
      </c>
      <c r="AB627">
        <f>IF(AND(ISNUMBER(I627), I627&gt;0, ISNUMBER(O627), O627&gt;0), AA627-((O627-I627)/I627), AA627)</f>
        <v/>
      </c>
      <c r="AC627">
        <f>IF(ISNUMBER(Q627), (Q627-H627)/H627, 0)</f>
        <v/>
      </c>
      <c r="AD627">
        <f>IF(ISNUMBER(R627), (R627-H627)/H627, 0)</f>
        <v/>
      </c>
      <c r="AE627">
        <f>IF(ISNUMBER(Y627), IF(Y627&gt;0, "THẮNG", "THUA"), "CHỜ T+3")</f>
        <v/>
      </c>
      <c r="AF627">
        <f>IF(AND(P627=0, N627=H627, NOT(ISNUMBER(W627))), "ĐANG CHỜ", IF(AA627&gt;0, "THẮNG", "THUA"))</f>
        <v/>
      </c>
      <c r="AG627" t="inlineStr">
        <is>
          <t>https://quickchart.io/chart/render/zf-4d503269-fd28-4d63-96b5-936d191d60f0</t>
        </is>
      </c>
      <c r="AH627">
        <f>IF(AG627&lt;&gt;"", IMAGE(AG627, 1), "Chưa có ảnh")</f>
        <v/>
      </c>
    </row>
    <row r="628" ht="95" customHeight="1">
      <c r="A628" t="inlineStr">
        <is>
          <t>2026-10-21</t>
        </is>
      </c>
      <c r="B628" t="inlineStr">
        <is>
          <t>ALGO_17</t>
        </is>
      </c>
      <c r="C628" t="inlineStr">
        <is>
          <t>🌈 BỘ 17: DẢI RUY-BĂNG EMA ĐỒNG THUẬN TĂNG (EMA RIBBON TREND)</t>
        </is>
      </c>
      <c r="D628" t="inlineStr">
        <is>
          <t>#5</t>
        </is>
      </c>
      <c r="E628" t="inlineStr">
        <is>
          <t>HII</t>
        </is>
      </c>
      <c r="F628" t="inlineStr">
        <is>
          <t>HOSE</t>
        </is>
      </c>
      <c r="G628" t="inlineStr">
        <is>
          <t>Hóa chất &amp; Phân bón</t>
        </is>
      </c>
      <c r="H628" t="n">
        <v>10.4</v>
      </c>
      <c r="I628" t="n">
        <v>1738.67</v>
      </c>
      <c r="J628" t="n">
        <v>55.9</v>
      </c>
      <c r="K628" t="n">
        <v>1.05</v>
      </c>
      <c r="L628" t="n">
        <v>11.89</v>
      </c>
      <c r="M628" t="n">
        <v>9.720000000000001</v>
      </c>
      <c r="N628" t="n">
        <v>10.25</v>
      </c>
      <c r="O628" t="n">
        <v>1756.56</v>
      </c>
      <c r="P628" t="n">
        <v>2</v>
      </c>
      <c r="Q628" t="n">
        <v>10.5</v>
      </c>
      <c r="R628" t="n">
        <v>10</v>
      </c>
      <c r="S628" t="inlineStr"/>
      <c r="T628" t="inlineStr"/>
      <c r="U628" t="inlineStr"/>
      <c r="V628" t="inlineStr"/>
      <c r="W628" t="inlineStr"/>
      <c r="X628" t="inlineStr">
        <is>
          <t>⏳ Chờ hàng về (T+2)</t>
        </is>
      </c>
      <c r="Y628">
        <f>IF(ISNUMBER(S628), ((S628-H628)/H628)-0.004, "")</f>
        <v/>
      </c>
      <c r="Z628">
        <f>IF(ISNUMBER(T628), ((T628-H628)/H628)-0.004, "")</f>
        <v/>
      </c>
      <c r="AA628">
        <f>IF(ISNUMBER(W628), ((W628-H628)/H628)-0.004, IF(P628&gt;0, ((N628-H628)/H628)-0.004, 0))</f>
        <v/>
      </c>
      <c r="AB628">
        <f>IF(AND(ISNUMBER(I628), I628&gt;0, ISNUMBER(O628), O628&gt;0), AA628-((O628-I628)/I628), AA628)</f>
        <v/>
      </c>
      <c r="AC628">
        <f>IF(ISNUMBER(Q628), (Q628-H628)/H628, 0)</f>
        <v/>
      </c>
      <c r="AD628">
        <f>IF(ISNUMBER(R628), (R628-H628)/H628, 0)</f>
        <v/>
      </c>
      <c r="AE628">
        <f>IF(ISNUMBER(Y628), IF(Y628&gt;0, "THẮNG", "THUA"), "CHỜ T+3")</f>
        <v/>
      </c>
      <c r="AF628">
        <f>IF(AND(P628=0, N628=H628, NOT(ISNUMBER(W628))), "ĐANG CHỜ", IF(AA628&gt;0, "THẮNG", "THUA"))</f>
        <v/>
      </c>
      <c r="AG628" t="inlineStr">
        <is>
          <t>https://quickchart.io/chart/render/zf-ee896580-8173-455d-8213-f2accfb15cbf</t>
        </is>
      </c>
      <c r="AH628">
        <f>IF(AG628&lt;&gt;"", IMAGE(AG628, 1), "Chưa có ảnh")</f>
        <v/>
      </c>
    </row>
    <row r="629" ht="95" customHeight="1">
      <c r="A629" t="inlineStr">
        <is>
          <t>2026-10-21</t>
        </is>
      </c>
      <c r="B629" t="inlineStr">
        <is>
          <t>ALGO_18</t>
        </is>
      </c>
      <c r="C629" t="inlineStr">
        <is>
          <t>🔁 BỘ 18: ĐẢO CHIỀU ĐỘNG LƯỢNG STOCHASTIC (STOCHASTIC CROSS)</t>
        </is>
      </c>
      <c r="D629" t="inlineStr">
        <is>
          <t>#1</t>
        </is>
      </c>
      <c r="E629" t="inlineStr">
        <is>
          <t>ABB</t>
        </is>
      </c>
      <c r="F629" t="inlineStr">
        <is>
          <t>UPCOM</t>
        </is>
      </c>
      <c r="G629" t="inlineStr">
        <is>
          <t>Ngân hàng</t>
        </is>
      </c>
      <c r="H629" t="n">
        <v>17.7</v>
      </c>
      <c r="I629" t="n">
        <v>1738.67</v>
      </c>
      <c r="J629" t="n">
        <v>57.28</v>
      </c>
      <c r="K629" t="n">
        <v>0.91</v>
      </c>
      <c r="L629" t="n">
        <v>18.96</v>
      </c>
      <c r="M629" t="n">
        <v>17.13</v>
      </c>
      <c r="N629" t="n">
        <v>17.8</v>
      </c>
      <c r="O629" t="n">
        <v>1756.56</v>
      </c>
      <c r="P629" t="n">
        <v>2</v>
      </c>
      <c r="Q629" t="n">
        <v>17.8</v>
      </c>
      <c r="R629" t="n">
        <v>17.5</v>
      </c>
      <c r="S629" t="inlineStr"/>
      <c r="T629" t="inlineStr"/>
      <c r="U629" t="inlineStr"/>
      <c r="V629" t="inlineStr"/>
      <c r="W629" t="inlineStr"/>
      <c r="X629" t="inlineStr">
        <is>
          <t>⏳ Chờ hàng về (T+2)</t>
        </is>
      </c>
      <c r="Y629">
        <f>IF(ISNUMBER(S629), ((S629-H629)/H629)-0.004, "")</f>
        <v/>
      </c>
      <c r="Z629">
        <f>IF(ISNUMBER(T629), ((T629-H629)/H629)-0.004, "")</f>
        <v/>
      </c>
      <c r="AA629">
        <f>IF(ISNUMBER(W629), ((W629-H629)/H629)-0.004, IF(P629&gt;0, ((N629-H629)/H629)-0.004, 0))</f>
        <v/>
      </c>
      <c r="AB629">
        <f>IF(AND(ISNUMBER(I629), I629&gt;0, ISNUMBER(O629), O629&gt;0), AA629-((O629-I629)/I629), AA629)</f>
        <v/>
      </c>
      <c r="AC629">
        <f>IF(ISNUMBER(Q629), (Q629-H629)/H629, 0)</f>
        <v/>
      </c>
      <c r="AD629">
        <f>IF(ISNUMBER(R629), (R629-H629)/H629, 0)</f>
        <v/>
      </c>
      <c r="AE629">
        <f>IF(ISNUMBER(Y629), IF(Y629&gt;0, "THẮNG", "THUA"), "CHỜ T+3")</f>
        <v/>
      </c>
      <c r="AF629">
        <f>IF(AND(P629=0, N629=H629, NOT(ISNUMBER(W629))), "ĐANG CHỜ", IF(AA629&gt;0, "THẮNG", "THUA"))</f>
        <v/>
      </c>
      <c r="AG629" t="inlineStr">
        <is>
          <t>https://quickchart.io/chart/render/zf-f4db099a-9f4e-4b75-8097-7d98e68e64e9</t>
        </is>
      </c>
      <c r="AH629">
        <f>IF(AG629&lt;&gt;"", IMAGE(AG629, 1), "Chưa có ảnh")</f>
        <v/>
      </c>
    </row>
    <row r="630" ht="95" customHeight="1">
      <c r="A630" t="inlineStr">
        <is>
          <t>2026-10-21</t>
        </is>
      </c>
      <c r="B630" t="inlineStr">
        <is>
          <t>ALGO_18</t>
        </is>
      </c>
      <c r="C630" t="inlineStr">
        <is>
          <t>🔁 BỘ 18: ĐẢO CHIỀU ĐỘNG LƯỢNG STOCHASTIC (STOCHASTIC CROSS)</t>
        </is>
      </c>
      <c r="D630" t="inlineStr">
        <is>
          <t>#5</t>
        </is>
      </c>
      <c r="E630" t="inlineStr">
        <is>
          <t>DGW</t>
        </is>
      </c>
      <c r="F630" t="inlineStr">
        <is>
          <t>HOSE</t>
        </is>
      </c>
      <c r="G630" t="inlineStr">
        <is>
          <t>Bán lẻ &amp; Phân phối</t>
        </is>
      </c>
      <c r="H630" t="n">
        <v>46.35</v>
      </c>
      <c r="I630" t="n">
        <v>1738.67</v>
      </c>
      <c r="J630" t="n">
        <v>45.05</v>
      </c>
      <c r="K630" t="n">
        <v>0.9399999999999999</v>
      </c>
      <c r="L630" t="n">
        <v>52.22</v>
      </c>
      <c r="M630" t="n">
        <v>43.68</v>
      </c>
      <c r="N630" t="n">
        <v>46.6</v>
      </c>
      <c r="O630" t="n">
        <v>1756.56</v>
      </c>
      <c r="P630" t="n">
        <v>2</v>
      </c>
      <c r="Q630" t="n">
        <v>46.9</v>
      </c>
      <c r="R630" t="n">
        <v>45.5</v>
      </c>
      <c r="S630" t="inlineStr"/>
      <c r="T630" t="inlineStr"/>
      <c r="U630" t="inlineStr"/>
      <c r="V630" t="inlineStr"/>
      <c r="W630" t="inlineStr"/>
      <c r="X630" t="inlineStr">
        <is>
          <t>⏳ Chờ hàng về (T+2)</t>
        </is>
      </c>
      <c r="Y630">
        <f>IF(ISNUMBER(S630), ((S630-H630)/H630)-0.004, "")</f>
        <v/>
      </c>
      <c r="Z630">
        <f>IF(ISNUMBER(T630), ((T630-H630)/H630)-0.004, "")</f>
        <v/>
      </c>
      <c r="AA630">
        <f>IF(ISNUMBER(W630), ((W630-H630)/H630)-0.004, IF(P630&gt;0, ((N630-H630)/H630)-0.004, 0))</f>
        <v/>
      </c>
      <c r="AB630">
        <f>IF(AND(ISNUMBER(I630), I630&gt;0, ISNUMBER(O630), O630&gt;0), AA630-((O630-I630)/I630), AA630)</f>
        <v/>
      </c>
      <c r="AC630">
        <f>IF(ISNUMBER(Q630), (Q630-H630)/H630, 0)</f>
        <v/>
      </c>
      <c r="AD630">
        <f>IF(ISNUMBER(R630), (R630-H630)/H630, 0)</f>
        <v/>
      </c>
      <c r="AE630">
        <f>IF(ISNUMBER(Y630), IF(Y630&gt;0, "THẮNG", "THUA"), "CHỜ T+3")</f>
        <v/>
      </c>
      <c r="AF630">
        <f>IF(AND(P630=0, N630=H630, NOT(ISNUMBER(W630))), "ĐANG CHỜ", IF(AA630&gt;0, "THẮNG", "THUA"))</f>
        <v/>
      </c>
      <c r="AG630" t="inlineStr">
        <is>
          <t>https://quickchart.io/chart/render/zf-107a27c2-46d4-4cf7-a5b4-89dc3ffc5d9c</t>
        </is>
      </c>
      <c r="AH630">
        <f>IF(AG630&lt;&gt;"", IMAGE(AG630, 1), "Chưa có ảnh")</f>
        <v/>
      </c>
    </row>
    <row r="631" ht="95" customHeight="1">
      <c r="A631" t="inlineStr">
        <is>
          <t>2026-10-21</t>
        </is>
      </c>
      <c r="B631" t="inlineStr">
        <is>
          <t>ALGO_19</t>
        </is>
      </c>
      <c r="C631" t="inlineStr">
        <is>
          <t>⚡ BỘ 19: BỨT PHÁ XUNG LỰC ĐỘNG LƯỢNG CCI &gt; 100 (CCI THRUST)</t>
        </is>
      </c>
      <c r="D631" t="inlineStr">
        <is>
          <t>#4</t>
        </is>
      </c>
      <c r="E631" t="inlineStr">
        <is>
          <t>SBS</t>
        </is>
      </c>
      <c r="F631" t="inlineStr">
        <is>
          <t>UPCOM</t>
        </is>
      </c>
      <c r="G631" t="inlineStr">
        <is>
          <t>Chứng khoán</t>
        </is>
      </c>
      <c r="H631" t="n">
        <v>4.3</v>
      </c>
      <c r="I631" t="n">
        <v>1738.67</v>
      </c>
      <c r="J631" t="n">
        <v>90.69</v>
      </c>
      <c r="K631" t="n">
        <v>4.42</v>
      </c>
      <c r="L631" t="n">
        <v>4.91</v>
      </c>
      <c r="M631" t="n">
        <v>4.02</v>
      </c>
      <c r="N631" t="n">
        <v>4.3</v>
      </c>
      <c r="O631" t="n">
        <v>1756.56</v>
      </c>
      <c r="P631" t="n">
        <v>2</v>
      </c>
      <c r="Q631" t="n">
        <v>4.4</v>
      </c>
      <c r="R631" t="n">
        <v>4</v>
      </c>
      <c r="S631" t="inlineStr"/>
      <c r="T631" t="inlineStr"/>
      <c r="U631" t="inlineStr"/>
      <c r="V631" t="inlineStr"/>
      <c r="W631" t="inlineStr"/>
      <c r="X631" t="inlineStr">
        <is>
          <t>⏳ Chờ hàng về (T+2)</t>
        </is>
      </c>
      <c r="Y631">
        <f>IF(ISNUMBER(S631), ((S631-H631)/H631)-0.004, "")</f>
        <v/>
      </c>
      <c r="Z631">
        <f>IF(ISNUMBER(T631), ((T631-H631)/H631)-0.004, "")</f>
        <v/>
      </c>
      <c r="AA631">
        <f>IF(ISNUMBER(W631), ((W631-H631)/H631)-0.004, IF(P631&gt;0, ((N631-H631)/H631)-0.004, 0))</f>
        <v/>
      </c>
      <c r="AB631">
        <f>IF(AND(ISNUMBER(I631), I631&gt;0, ISNUMBER(O631), O631&gt;0), AA631-((O631-I631)/I631), AA631)</f>
        <v/>
      </c>
      <c r="AC631">
        <f>IF(ISNUMBER(Q631), (Q631-H631)/H631, 0)</f>
        <v/>
      </c>
      <c r="AD631">
        <f>IF(ISNUMBER(R631), (R631-H631)/H631, 0)</f>
        <v/>
      </c>
      <c r="AE631">
        <f>IF(ISNUMBER(Y631), IF(Y631&gt;0, "THẮNG", "THUA"), "CHỜ T+3")</f>
        <v/>
      </c>
      <c r="AF631">
        <f>IF(AND(P631=0, N631=H631, NOT(ISNUMBER(W631))), "ĐANG CHỜ", IF(AA631&gt;0, "THẮNG", "THUA"))</f>
        <v/>
      </c>
      <c r="AG631" t="inlineStr">
        <is>
          <t>https://quickchart.io/chart/render/zf-c73d466c-d506-4424-8ca0-b42cb723163a</t>
        </is>
      </c>
      <c r="AH631">
        <f>IF(AG631&lt;&gt;"", IMAGE(AG631, 1), "Chưa có ảnh")</f>
        <v/>
      </c>
    </row>
    <row r="632" ht="95" customHeight="1">
      <c r="A632" t="inlineStr">
        <is>
          <t>2026-10-21</t>
        </is>
      </c>
      <c r="B632" t="inlineStr">
        <is>
          <t>ALGO_19</t>
        </is>
      </c>
      <c r="C632" t="inlineStr">
        <is>
          <t>⚡ BỘ 19: BỨT PHÁ XUNG LỰC ĐỘNG LƯỢNG CCI &gt; 100 (CCI THRUST)</t>
        </is>
      </c>
      <c r="D632" t="inlineStr">
        <is>
          <t>#5</t>
        </is>
      </c>
      <c r="E632" t="inlineStr">
        <is>
          <t>MSB</t>
        </is>
      </c>
      <c r="F632" t="inlineStr">
        <is>
          <t>HOSE</t>
        </is>
      </c>
      <c r="G632" t="inlineStr">
        <is>
          <t>Ngân hàng</t>
        </is>
      </c>
      <c r="H632" t="n">
        <v>15.55</v>
      </c>
      <c r="I632" t="n">
        <v>1738.67</v>
      </c>
      <c r="J632" t="n">
        <v>86.48999999999999</v>
      </c>
      <c r="K632" t="n">
        <v>4.19</v>
      </c>
      <c r="L632" t="n">
        <v>17</v>
      </c>
      <c r="M632" t="n">
        <v>14.89</v>
      </c>
      <c r="N632" t="n">
        <v>15.45</v>
      </c>
      <c r="O632" t="n">
        <v>1756.56</v>
      </c>
      <c r="P632" t="n">
        <v>2</v>
      </c>
      <c r="Q632" t="n">
        <v>15.6</v>
      </c>
      <c r="R632" t="n">
        <v>14.95</v>
      </c>
      <c r="S632" t="inlineStr"/>
      <c r="T632" t="inlineStr"/>
      <c r="U632" t="inlineStr"/>
      <c r="V632" t="inlineStr"/>
      <c r="W632" t="inlineStr"/>
      <c r="X632" t="inlineStr">
        <is>
          <t>⏳ Chờ hàng về (T+2)</t>
        </is>
      </c>
      <c r="Y632">
        <f>IF(ISNUMBER(S632), ((S632-H632)/H632)-0.004, "")</f>
        <v/>
      </c>
      <c r="Z632">
        <f>IF(ISNUMBER(T632), ((T632-H632)/H632)-0.004, "")</f>
        <v/>
      </c>
      <c r="AA632">
        <f>IF(ISNUMBER(W632), ((W632-H632)/H632)-0.004, IF(P632&gt;0, ((N632-H632)/H632)-0.004, 0))</f>
        <v/>
      </c>
      <c r="AB632">
        <f>IF(AND(ISNUMBER(I632), I632&gt;0, ISNUMBER(O632), O632&gt;0), AA632-((O632-I632)/I632), AA632)</f>
        <v/>
      </c>
      <c r="AC632">
        <f>IF(ISNUMBER(Q632), (Q632-H632)/H632, 0)</f>
        <v/>
      </c>
      <c r="AD632">
        <f>IF(ISNUMBER(R632), (R632-H632)/H632, 0)</f>
        <v/>
      </c>
      <c r="AE632">
        <f>IF(ISNUMBER(Y632), IF(Y632&gt;0, "THẮNG", "THUA"), "CHỜ T+3")</f>
        <v/>
      </c>
      <c r="AF632">
        <f>IF(AND(P632=0, N632=H632, NOT(ISNUMBER(W632))), "ĐANG CHỜ", IF(AA632&gt;0, "THẮNG", "THUA"))</f>
        <v/>
      </c>
      <c r="AG632" t="inlineStr">
        <is>
          <t>https://quickchart.io/chart/render/zf-3a7dd800-1cd8-4bbe-808f-3392cc230a31</t>
        </is>
      </c>
      <c r="AH632">
        <f>IF(AG632&lt;&gt;"", IMAGE(AG632, 1), "Chưa có ảnh")</f>
        <v/>
      </c>
    </row>
    <row r="633" ht="95" customHeight="1">
      <c r="A633" t="inlineStr">
        <is>
          <t>2026-10-21</t>
        </is>
      </c>
      <c r="B633" t="inlineStr">
        <is>
          <t>ALGO_20</t>
        </is>
      </c>
      <c r="C633" t="inlineStr">
        <is>
          <t>⚓ BỘ 20: KÉO NGƯỢC VỀ HỖ TRỢ TỔ CHỨC MA50 (MA50 PULLBACK)</t>
        </is>
      </c>
      <c r="D633" t="inlineStr">
        <is>
          <t>#3</t>
        </is>
      </c>
      <c r="E633" t="inlineStr">
        <is>
          <t>KDC</t>
        </is>
      </c>
      <c r="F633" t="inlineStr">
        <is>
          <t>HOSE</t>
        </is>
      </c>
      <c r="G633" t="inlineStr">
        <is>
          <t>Thực phẩm &amp; Tiêu dùng</t>
        </is>
      </c>
      <c r="H633" t="n">
        <v>51</v>
      </c>
      <c r="I633" t="n">
        <v>1738.67</v>
      </c>
      <c r="J633" t="n">
        <v>14.84</v>
      </c>
      <c r="K633" t="n">
        <v>1.35</v>
      </c>
      <c r="L633" t="n">
        <v>54.64</v>
      </c>
      <c r="M633" t="n">
        <v>49.35</v>
      </c>
      <c r="N633" t="n">
        <v>50.8</v>
      </c>
      <c r="O633" t="n">
        <v>1756.56</v>
      </c>
      <c r="P633" t="n">
        <v>2</v>
      </c>
      <c r="Q633" t="n">
        <v>51.1</v>
      </c>
      <c r="R633" t="n">
        <v>50.4</v>
      </c>
      <c r="S633" t="inlineStr"/>
      <c r="T633" t="inlineStr"/>
      <c r="U633" t="inlineStr"/>
      <c r="V633" t="inlineStr"/>
      <c r="W633" t="inlineStr"/>
      <c r="X633" t="inlineStr">
        <is>
          <t>⏳ Chờ hàng về (T+2)</t>
        </is>
      </c>
      <c r="Y633">
        <f>IF(ISNUMBER(S633), ((S633-H633)/H633)-0.004, "")</f>
        <v/>
      </c>
      <c r="Z633">
        <f>IF(ISNUMBER(T633), ((T633-H633)/H633)-0.004, "")</f>
        <v/>
      </c>
      <c r="AA633">
        <f>IF(ISNUMBER(W633), ((W633-H633)/H633)-0.004, IF(P633&gt;0, ((N633-H633)/H633)-0.004, 0))</f>
        <v/>
      </c>
      <c r="AB633">
        <f>IF(AND(ISNUMBER(I633), I633&gt;0, ISNUMBER(O633), O633&gt;0), AA633-((O633-I633)/I633), AA633)</f>
        <v/>
      </c>
      <c r="AC633">
        <f>IF(ISNUMBER(Q633), (Q633-H633)/H633, 0)</f>
        <v/>
      </c>
      <c r="AD633">
        <f>IF(ISNUMBER(R633), (R633-H633)/H633, 0)</f>
        <v/>
      </c>
      <c r="AE633">
        <f>IF(ISNUMBER(Y633), IF(Y633&gt;0, "THẮNG", "THUA"), "CHỜ T+3")</f>
        <v/>
      </c>
      <c r="AF633">
        <f>IF(AND(P633=0, N633=H633, NOT(ISNUMBER(W633))), "ĐANG CHỜ", IF(AA633&gt;0, "THẮNG", "THUA"))</f>
        <v/>
      </c>
      <c r="AG633" t="inlineStr">
        <is>
          <t>https://quickchart.io/chart/render/zf-7c622f1a-bdfb-443e-84c6-2e101233288b</t>
        </is>
      </c>
      <c r="AH633">
        <f>IF(AG633&lt;&gt;"", IMAGE(AG633, 1), "Chưa có ảnh")</f>
        <v/>
      </c>
    </row>
    <row r="634" ht="95" customHeight="1">
      <c r="A634" t="inlineStr">
        <is>
          <t>2026-10-21</t>
        </is>
      </c>
      <c r="B634" t="inlineStr">
        <is>
          <t>ALGO_20</t>
        </is>
      </c>
      <c r="C634" t="inlineStr">
        <is>
          <t>⚓ BỘ 20: KÉO NGƯỢC VỀ HỖ TRỢ TỔ CHỨC MA50 (MA50 PULLBACK)</t>
        </is>
      </c>
      <c r="D634" t="inlineStr">
        <is>
          <t>#4</t>
        </is>
      </c>
      <c r="E634" t="inlineStr">
        <is>
          <t>ABB</t>
        </is>
      </c>
      <c r="F634" t="inlineStr">
        <is>
          <t>UPCOM</t>
        </is>
      </c>
      <c r="G634" t="inlineStr">
        <is>
          <t>Ngân hàng</t>
        </is>
      </c>
      <c r="H634" t="n">
        <v>17.7</v>
      </c>
      <c r="I634" t="n">
        <v>1738.67</v>
      </c>
      <c r="J634" t="n">
        <v>7.89</v>
      </c>
      <c r="K634" t="n">
        <v>0.91</v>
      </c>
      <c r="L634" t="n">
        <v>18.96</v>
      </c>
      <c r="M634" t="n">
        <v>17.13</v>
      </c>
      <c r="N634" t="n">
        <v>17.8</v>
      </c>
      <c r="O634" t="n">
        <v>1756.56</v>
      </c>
      <c r="P634" t="n">
        <v>2</v>
      </c>
      <c r="Q634" t="n">
        <v>17.8</v>
      </c>
      <c r="R634" t="n">
        <v>17.5</v>
      </c>
      <c r="S634" t="inlineStr"/>
      <c r="T634" t="inlineStr"/>
      <c r="U634" t="inlineStr"/>
      <c r="V634" t="inlineStr"/>
      <c r="W634" t="inlineStr"/>
      <c r="X634" t="inlineStr">
        <is>
          <t>⏳ Chờ hàng về (T+2)</t>
        </is>
      </c>
      <c r="Y634">
        <f>IF(ISNUMBER(S634), ((S634-H634)/H634)-0.004, "")</f>
        <v/>
      </c>
      <c r="Z634">
        <f>IF(ISNUMBER(T634), ((T634-H634)/H634)-0.004, "")</f>
        <v/>
      </c>
      <c r="AA634">
        <f>IF(ISNUMBER(W634), ((W634-H634)/H634)-0.004, IF(P634&gt;0, ((N634-H634)/H634)-0.004, 0))</f>
        <v/>
      </c>
      <c r="AB634">
        <f>IF(AND(ISNUMBER(I634), I634&gt;0, ISNUMBER(O634), O634&gt;0), AA634-((O634-I634)/I634), AA634)</f>
        <v/>
      </c>
      <c r="AC634">
        <f>IF(ISNUMBER(Q634), (Q634-H634)/H634, 0)</f>
        <v/>
      </c>
      <c r="AD634">
        <f>IF(ISNUMBER(R634), (R634-H634)/H634, 0)</f>
        <v/>
      </c>
      <c r="AE634">
        <f>IF(ISNUMBER(Y634), IF(Y634&gt;0, "THẮNG", "THUA"), "CHỜ T+3")</f>
        <v/>
      </c>
      <c r="AF634">
        <f>IF(AND(P634=0, N634=H634, NOT(ISNUMBER(W634))), "ĐANG CHỜ", IF(AA634&gt;0, "THẮNG", "THUA"))</f>
        <v/>
      </c>
      <c r="AG634" t="inlineStr">
        <is>
          <t>https://quickchart.io/chart/render/zf-f4db099a-9f4e-4b75-8097-7d98e68e64e9</t>
        </is>
      </c>
      <c r="AH634">
        <f>IF(AG634&lt;&gt;"", IMAGE(AG634, 1), "Chưa có ảnh")</f>
        <v/>
      </c>
    </row>
    <row r="635" ht="95" customHeight="1">
      <c r="A635" t="inlineStr">
        <is>
          <t>2026-10-21</t>
        </is>
      </c>
      <c r="B635" t="inlineStr">
        <is>
          <t>ALGO_22</t>
        </is>
      </c>
      <c r="C635" t="inlineStr">
        <is>
          <t>🛡️ BỘ 22: LÁ CHẮN PHÂN KỲ NGƯỢC BÃO VN-INDEX (ANTI-INDEX SHIELD)</t>
        </is>
      </c>
      <c r="D635" t="inlineStr">
        <is>
          <t>#1</t>
        </is>
      </c>
      <c r="E635" t="inlineStr">
        <is>
          <t>SZC</t>
        </is>
      </c>
      <c r="F635" t="inlineStr">
        <is>
          <t>HOSE</t>
        </is>
      </c>
      <c r="G635" t="inlineStr">
        <is>
          <t>BĐS Khu Công Nghiệp</t>
        </is>
      </c>
      <c r="H635" t="n">
        <v>19.4</v>
      </c>
      <c r="I635" t="n">
        <v>1738.67</v>
      </c>
      <c r="J635" t="n">
        <v>68.65000000000001</v>
      </c>
      <c r="K635" t="n">
        <v>4.71</v>
      </c>
      <c r="L635" t="n">
        <v>21.55</v>
      </c>
      <c r="M635" t="n">
        <v>18.42</v>
      </c>
      <c r="N635" t="n">
        <v>20</v>
      </c>
      <c r="O635" t="n">
        <v>1756.56</v>
      </c>
      <c r="P635" t="n">
        <v>2</v>
      </c>
      <c r="Q635" t="n">
        <v>20</v>
      </c>
      <c r="R635" t="n">
        <v>18.7</v>
      </c>
      <c r="S635" t="inlineStr"/>
      <c r="T635" t="inlineStr"/>
      <c r="U635" t="inlineStr"/>
      <c r="V635" t="inlineStr"/>
      <c r="W635" t="inlineStr"/>
      <c r="X635" t="inlineStr">
        <is>
          <t>⏳ Chờ hàng về (T+2)</t>
        </is>
      </c>
      <c r="Y635">
        <f>IF(ISNUMBER(S635), ((S635-H635)/H635)-0.004, "")</f>
        <v/>
      </c>
      <c r="Z635">
        <f>IF(ISNUMBER(T635), ((T635-H635)/H635)-0.004, "")</f>
        <v/>
      </c>
      <c r="AA635">
        <f>IF(ISNUMBER(W635), ((W635-H635)/H635)-0.004, IF(P635&gt;0, ((N635-H635)/H635)-0.004, 0))</f>
        <v/>
      </c>
      <c r="AB635">
        <f>IF(AND(ISNUMBER(I635), I635&gt;0, ISNUMBER(O635), O635&gt;0), AA635-((O635-I635)/I635), AA635)</f>
        <v/>
      </c>
      <c r="AC635">
        <f>IF(ISNUMBER(Q635), (Q635-H635)/H635, 0)</f>
        <v/>
      </c>
      <c r="AD635">
        <f>IF(ISNUMBER(R635), (R635-H635)/H635, 0)</f>
        <v/>
      </c>
      <c r="AE635">
        <f>IF(ISNUMBER(Y635), IF(Y635&gt;0, "THẮNG", "THUA"), "CHỜ T+3")</f>
        <v/>
      </c>
      <c r="AF635">
        <f>IF(AND(P635=0, N635=H635, NOT(ISNUMBER(W635))), "ĐANG CHỜ", IF(AA635&gt;0, "THẮNG", "THUA"))</f>
        <v/>
      </c>
      <c r="AG635" t="inlineStr">
        <is>
          <t>https://quickchart.io/chart/render/zf-8cd11cc6-6bec-485e-be0b-3ddc1409d3f2</t>
        </is>
      </c>
      <c r="AH635">
        <f>IF(AG635&lt;&gt;"", IMAGE(AG635, 1), "Chưa có ảnh")</f>
        <v/>
      </c>
    </row>
    <row r="636" ht="95" customHeight="1">
      <c r="A636" t="inlineStr">
        <is>
          <t>2026-10-21</t>
        </is>
      </c>
      <c r="B636" t="inlineStr">
        <is>
          <t>ALGO_22</t>
        </is>
      </c>
      <c r="C636" t="inlineStr">
        <is>
          <t>🛡️ BỘ 22: LÁ CHẮN PHÂN KỲ NGƯỢC BÃO VN-INDEX (ANTI-INDEX SHIELD)</t>
        </is>
      </c>
      <c r="D636" t="inlineStr">
        <is>
          <t>#2</t>
        </is>
      </c>
      <c r="E636" t="inlineStr">
        <is>
          <t>KDH</t>
        </is>
      </c>
      <c r="F636" t="inlineStr">
        <is>
          <t>HOSE</t>
        </is>
      </c>
      <c r="G636" t="inlineStr">
        <is>
          <t>Bất động sản Dân dụng</t>
        </is>
      </c>
      <c r="H636" t="n">
        <v>14.85</v>
      </c>
      <c r="I636" t="n">
        <v>1738.67</v>
      </c>
      <c r="J636" t="n">
        <v>56.33</v>
      </c>
      <c r="K636" t="n">
        <v>2.7</v>
      </c>
      <c r="L636" t="n">
        <v>16.63</v>
      </c>
      <c r="M636" t="n">
        <v>14.04</v>
      </c>
      <c r="N636" t="n">
        <v>14.9</v>
      </c>
      <c r="O636" t="n">
        <v>1756.56</v>
      </c>
      <c r="P636" t="n">
        <v>2</v>
      </c>
      <c r="Q636" t="n">
        <v>15</v>
      </c>
      <c r="R636" t="n">
        <v>14.2</v>
      </c>
      <c r="S636" t="inlineStr"/>
      <c r="T636" t="inlineStr"/>
      <c r="U636" t="inlineStr"/>
      <c r="V636" t="inlineStr"/>
      <c r="W636" t="inlineStr"/>
      <c r="X636" t="inlineStr">
        <is>
          <t>⏳ Chờ hàng về (T+2)</t>
        </is>
      </c>
      <c r="Y636">
        <f>IF(ISNUMBER(S636), ((S636-H636)/H636)-0.004, "")</f>
        <v/>
      </c>
      <c r="Z636">
        <f>IF(ISNUMBER(T636), ((T636-H636)/H636)-0.004, "")</f>
        <v/>
      </c>
      <c r="AA636">
        <f>IF(ISNUMBER(W636), ((W636-H636)/H636)-0.004, IF(P636&gt;0, ((N636-H636)/H636)-0.004, 0))</f>
        <v/>
      </c>
      <c r="AB636">
        <f>IF(AND(ISNUMBER(I636), I636&gt;0, ISNUMBER(O636), O636&gt;0), AA636-((O636-I636)/I636), AA636)</f>
        <v/>
      </c>
      <c r="AC636">
        <f>IF(ISNUMBER(Q636), (Q636-H636)/H636, 0)</f>
        <v/>
      </c>
      <c r="AD636">
        <f>IF(ISNUMBER(R636), (R636-H636)/H636, 0)</f>
        <v/>
      </c>
      <c r="AE636">
        <f>IF(ISNUMBER(Y636), IF(Y636&gt;0, "THẮNG", "THUA"), "CHỜ T+3")</f>
        <v/>
      </c>
      <c r="AF636">
        <f>IF(AND(P636=0, N636=H636, NOT(ISNUMBER(W636))), "ĐANG CHỜ", IF(AA636&gt;0, "THẮNG", "THUA"))</f>
        <v/>
      </c>
      <c r="AG636" t="inlineStr">
        <is>
          <t>https://quickchart.io/chart/render/zf-627d0884-f658-4c59-a9af-97222090127a</t>
        </is>
      </c>
      <c r="AH636">
        <f>IF(AG636&lt;&gt;"", IMAGE(AG636, 1), "Chưa có ảnh")</f>
        <v/>
      </c>
    </row>
    <row r="637" ht="95" customHeight="1">
      <c r="A637" t="inlineStr">
        <is>
          <t>2026-10-21</t>
        </is>
      </c>
      <c r="B637" t="inlineStr">
        <is>
          <t>ALGO_22</t>
        </is>
      </c>
      <c r="C637" t="inlineStr">
        <is>
          <t>🛡️ BỘ 22: LÁ CHẮN PHÂN KỲ NGƯỢC BÃO VN-INDEX (ANTI-INDEX SHIELD)</t>
        </is>
      </c>
      <c r="D637" t="inlineStr">
        <is>
          <t>#3</t>
        </is>
      </c>
      <c r="E637" t="inlineStr">
        <is>
          <t>VLB</t>
        </is>
      </c>
      <c r="F637" t="inlineStr">
        <is>
          <t>UPCOM</t>
        </is>
      </c>
      <c r="G637" t="inlineStr">
        <is>
          <t>Khai khoáng &amp; VLXD</t>
        </is>
      </c>
      <c r="H637" t="n">
        <v>51.6</v>
      </c>
      <c r="I637" t="n">
        <v>1738.67</v>
      </c>
      <c r="J637" t="n">
        <v>51.7</v>
      </c>
      <c r="K637" t="n">
        <v>5.81</v>
      </c>
      <c r="L637" t="n">
        <v>55.28</v>
      </c>
      <c r="M637" t="n">
        <v>49.93</v>
      </c>
      <c r="N637" t="n">
        <v>51.3</v>
      </c>
      <c r="O637" t="n">
        <v>1756.56</v>
      </c>
      <c r="P637" t="n">
        <v>2</v>
      </c>
      <c r="Q637" t="n">
        <v>52.3</v>
      </c>
      <c r="R637" t="n">
        <v>48.8</v>
      </c>
      <c r="S637" t="inlineStr"/>
      <c r="T637" t="inlineStr"/>
      <c r="U637" t="inlineStr"/>
      <c r="V637" t="inlineStr"/>
      <c r="W637" t="inlineStr"/>
      <c r="X637" t="inlineStr">
        <is>
          <t>⏳ Chờ hàng về (T+2)</t>
        </is>
      </c>
      <c r="Y637">
        <f>IF(ISNUMBER(S637), ((S637-H637)/H637)-0.004, "")</f>
        <v/>
      </c>
      <c r="Z637">
        <f>IF(ISNUMBER(T637), ((T637-H637)/H637)-0.004, "")</f>
        <v/>
      </c>
      <c r="AA637">
        <f>IF(ISNUMBER(W637), ((W637-H637)/H637)-0.004, IF(P637&gt;0, ((N637-H637)/H637)-0.004, 0))</f>
        <v/>
      </c>
      <c r="AB637">
        <f>IF(AND(ISNUMBER(I637), I637&gt;0, ISNUMBER(O637), O637&gt;0), AA637-((O637-I637)/I637), AA637)</f>
        <v/>
      </c>
      <c r="AC637">
        <f>IF(ISNUMBER(Q637), (Q637-H637)/H637, 0)</f>
        <v/>
      </c>
      <c r="AD637">
        <f>IF(ISNUMBER(R637), (R637-H637)/H637, 0)</f>
        <v/>
      </c>
      <c r="AE637">
        <f>IF(ISNUMBER(Y637), IF(Y637&gt;0, "THẮNG", "THUA"), "CHỜ T+3")</f>
        <v/>
      </c>
      <c r="AF637">
        <f>IF(AND(P637=0, N637=H637, NOT(ISNUMBER(W637))), "ĐANG CHỜ", IF(AA637&gt;0, "THẮNG", "THUA"))</f>
        <v/>
      </c>
      <c r="AG637" t="inlineStr">
        <is>
          <t>https://quickchart.io/chart/render/zf-84eb0065-cd01-4338-ad22-3a8b9c0f8b78</t>
        </is>
      </c>
      <c r="AH637">
        <f>IF(AG637&lt;&gt;"", IMAGE(AG637, 1), "Chưa có ảnh")</f>
        <v/>
      </c>
    </row>
    <row r="638" ht="95" customHeight="1">
      <c r="A638" t="inlineStr">
        <is>
          <t>2026-10-21</t>
        </is>
      </c>
      <c r="B638" t="inlineStr">
        <is>
          <t>ALGO_22</t>
        </is>
      </c>
      <c r="C638" t="inlineStr">
        <is>
          <t>🛡️ BỘ 22: LÁ CHẮN PHÂN KỲ NGƯỢC BÃO VN-INDEX (ANTI-INDEX SHIELD)</t>
        </is>
      </c>
      <c r="D638" t="inlineStr">
        <is>
          <t>#5</t>
        </is>
      </c>
      <c r="E638" t="inlineStr">
        <is>
          <t>VDS</t>
        </is>
      </c>
      <c r="F638" t="inlineStr">
        <is>
          <t>HOSE</t>
        </is>
      </c>
      <c r="G638" t="inlineStr">
        <is>
          <t>Chứng khoán</t>
        </is>
      </c>
      <c r="H638" t="n">
        <v>10.5</v>
      </c>
      <c r="I638" t="n">
        <v>1738.67</v>
      </c>
      <c r="J638" t="n">
        <v>39.62</v>
      </c>
      <c r="K638" t="n">
        <v>2.47</v>
      </c>
      <c r="L638" t="n">
        <v>11.98</v>
      </c>
      <c r="M638" t="n">
        <v>9.83</v>
      </c>
      <c r="N638" t="n">
        <v>10.35</v>
      </c>
      <c r="O638" t="n">
        <v>1756.56</v>
      </c>
      <c r="P638" t="n">
        <v>2</v>
      </c>
      <c r="Q638" t="n">
        <v>10.5</v>
      </c>
      <c r="R638" t="n">
        <v>10</v>
      </c>
      <c r="S638" t="inlineStr"/>
      <c r="T638" t="inlineStr"/>
      <c r="U638" t="inlineStr"/>
      <c r="V638" t="inlineStr"/>
      <c r="W638" t="inlineStr"/>
      <c r="X638" t="inlineStr">
        <is>
          <t>⏳ Chờ hàng về (T+2)</t>
        </is>
      </c>
      <c r="Y638">
        <f>IF(ISNUMBER(S638), ((S638-H638)/H638)-0.004, "")</f>
        <v/>
      </c>
      <c r="Z638">
        <f>IF(ISNUMBER(T638), ((T638-H638)/H638)-0.004, "")</f>
        <v/>
      </c>
      <c r="AA638">
        <f>IF(ISNUMBER(W638), ((W638-H638)/H638)-0.004, IF(P638&gt;0, ((N638-H638)/H638)-0.004, 0))</f>
        <v/>
      </c>
      <c r="AB638">
        <f>IF(AND(ISNUMBER(I638), I638&gt;0, ISNUMBER(O638), O638&gt;0), AA638-((O638-I638)/I638), AA638)</f>
        <v/>
      </c>
      <c r="AC638">
        <f>IF(ISNUMBER(Q638), (Q638-H638)/H638, 0)</f>
        <v/>
      </c>
      <c r="AD638">
        <f>IF(ISNUMBER(R638), (R638-H638)/H638, 0)</f>
        <v/>
      </c>
      <c r="AE638">
        <f>IF(ISNUMBER(Y638), IF(Y638&gt;0, "THẮNG", "THUA"), "CHỜ T+3")</f>
        <v/>
      </c>
      <c r="AF638">
        <f>IF(AND(P638=0, N638=H638, NOT(ISNUMBER(W638))), "ĐANG CHỜ", IF(AA638&gt;0, "THẮNG", "THUA"))</f>
        <v/>
      </c>
      <c r="AG638" t="inlineStr">
        <is>
          <t>https://quickchart.io/chart/render/zf-6857fe1e-10db-461f-a293-ae7ca2f87fa4</t>
        </is>
      </c>
      <c r="AH638">
        <f>IF(AG638&lt;&gt;"", IMAGE(AG638, 1), "Chưa có ảnh")</f>
        <v/>
      </c>
    </row>
    <row r="639" ht="95" customHeight="1">
      <c r="A639" t="inlineStr">
        <is>
          <t>2026-10-21</t>
        </is>
      </c>
      <c r="B639" t="inlineStr">
        <is>
          <t>ALGO_23</t>
        </is>
      </c>
      <c r="C639" t="inlineStr">
        <is>
          <t>🏦 BỘ 23: BỨT PHÁ GIÁ VỐN TỔ CHỨC VWMA (VWMA BREAKOUT)</t>
        </is>
      </c>
      <c r="D639" t="inlineStr">
        <is>
          <t>#1</t>
        </is>
      </c>
      <c r="E639" t="inlineStr">
        <is>
          <t>DTD</t>
        </is>
      </c>
      <c r="F639" t="inlineStr">
        <is>
          <t>HNX</t>
        </is>
      </c>
      <c r="G639" t="inlineStr">
        <is>
          <t>BĐS Khu Công Nghiệp</t>
        </is>
      </c>
      <c r="H639" t="n">
        <v>10.8</v>
      </c>
      <c r="I639" t="n">
        <v>1738.67</v>
      </c>
      <c r="J639" t="n">
        <v>84.91</v>
      </c>
      <c r="K639" t="n">
        <v>11.43</v>
      </c>
      <c r="L639" t="n">
        <v>11.73</v>
      </c>
      <c r="M639" t="n">
        <v>10.38</v>
      </c>
      <c r="N639" t="n">
        <v>10.7</v>
      </c>
      <c r="O639" t="n">
        <v>1756.56</v>
      </c>
      <c r="P639" t="n">
        <v>2</v>
      </c>
      <c r="Q639" t="n">
        <v>11</v>
      </c>
      <c r="R639" t="n">
        <v>10.4</v>
      </c>
      <c r="S639" t="inlineStr"/>
      <c r="T639" t="inlineStr"/>
      <c r="U639" t="inlineStr"/>
      <c r="V639" t="inlineStr"/>
      <c r="W639" t="inlineStr"/>
      <c r="X639" t="inlineStr">
        <is>
          <t>⏳ Chờ hàng về (T+2)</t>
        </is>
      </c>
      <c r="Y639">
        <f>IF(ISNUMBER(S639), ((S639-H639)/H639)-0.004, "")</f>
        <v/>
      </c>
      <c r="Z639">
        <f>IF(ISNUMBER(T639), ((T639-H639)/H639)-0.004, "")</f>
        <v/>
      </c>
      <c r="AA639">
        <f>IF(ISNUMBER(W639), ((W639-H639)/H639)-0.004, IF(P639&gt;0, ((N639-H639)/H639)-0.004, 0))</f>
        <v/>
      </c>
      <c r="AB639">
        <f>IF(AND(ISNUMBER(I639), I639&gt;0, ISNUMBER(O639), O639&gt;0), AA639-((O639-I639)/I639), AA639)</f>
        <v/>
      </c>
      <c r="AC639">
        <f>IF(ISNUMBER(Q639), (Q639-H639)/H639, 0)</f>
        <v/>
      </c>
      <c r="AD639">
        <f>IF(ISNUMBER(R639), (R639-H639)/H639, 0)</f>
        <v/>
      </c>
      <c r="AE639">
        <f>IF(ISNUMBER(Y639), IF(Y639&gt;0, "THẮNG", "THUA"), "CHỜ T+3")</f>
        <v/>
      </c>
      <c r="AF639">
        <f>IF(AND(P639=0, N639=H639, NOT(ISNUMBER(W639))), "ĐANG CHỜ", IF(AA639&gt;0, "THẮNG", "THUA"))</f>
        <v/>
      </c>
      <c r="AG639" t="inlineStr">
        <is>
          <t>https://quickchart.io/chart/render/zf-f47d7c2f-6add-4789-bda5-3a42d39bf2f6</t>
        </is>
      </c>
      <c r="AH639">
        <f>IF(AG639&lt;&gt;"", IMAGE(AG639, 1), "Chưa có ảnh")</f>
        <v/>
      </c>
    </row>
    <row r="640" ht="95" customHeight="1">
      <c r="A640" t="inlineStr">
        <is>
          <t>2026-10-21</t>
        </is>
      </c>
      <c r="B640" t="inlineStr">
        <is>
          <t>ALGO_23</t>
        </is>
      </c>
      <c r="C640" t="inlineStr">
        <is>
          <t>🏦 BỘ 23: BỨT PHÁ GIÁ VỐN TỔ CHỨC VWMA (VWMA BREAKOUT)</t>
        </is>
      </c>
      <c r="D640" t="inlineStr">
        <is>
          <t>#3</t>
        </is>
      </c>
      <c r="E640" t="inlineStr">
        <is>
          <t>NRC</t>
        </is>
      </c>
      <c r="F640" t="inlineStr">
        <is>
          <t>HNX</t>
        </is>
      </c>
      <c r="G640" t="inlineStr">
        <is>
          <t>Bất động sản Dân dụng</t>
        </is>
      </c>
      <c r="H640" t="n">
        <v>4.8</v>
      </c>
      <c r="I640" t="n">
        <v>1738.67</v>
      </c>
      <c r="J640" t="n">
        <v>74.05</v>
      </c>
      <c r="K640" t="n">
        <v>8.369999999999999</v>
      </c>
      <c r="L640" t="n">
        <v>5.49</v>
      </c>
      <c r="M640" t="n">
        <v>4.49</v>
      </c>
      <c r="N640" t="n">
        <v>4.7</v>
      </c>
      <c r="O640" t="n">
        <v>1756.56</v>
      </c>
      <c r="P640" t="n">
        <v>2</v>
      </c>
      <c r="Q640" t="n">
        <v>4.8</v>
      </c>
      <c r="R640" t="n">
        <v>4.5</v>
      </c>
      <c r="S640" t="inlineStr"/>
      <c r="T640" t="inlineStr"/>
      <c r="U640" t="inlineStr"/>
      <c r="V640" t="inlineStr"/>
      <c r="W640" t="inlineStr"/>
      <c r="X640" t="inlineStr">
        <is>
          <t>⏳ Chờ hàng về (T+2)</t>
        </is>
      </c>
      <c r="Y640">
        <f>IF(ISNUMBER(S640), ((S640-H640)/H640)-0.004, "")</f>
        <v/>
      </c>
      <c r="Z640">
        <f>IF(ISNUMBER(T640), ((T640-H640)/H640)-0.004, "")</f>
        <v/>
      </c>
      <c r="AA640">
        <f>IF(ISNUMBER(W640), ((W640-H640)/H640)-0.004, IF(P640&gt;0, ((N640-H640)/H640)-0.004, 0))</f>
        <v/>
      </c>
      <c r="AB640">
        <f>IF(AND(ISNUMBER(I640), I640&gt;0, ISNUMBER(O640), O640&gt;0), AA640-((O640-I640)/I640), AA640)</f>
        <v/>
      </c>
      <c r="AC640">
        <f>IF(ISNUMBER(Q640), (Q640-H640)/H640, 0)</f>
        <v/>
      </c>
      <c r="AD640">
        <f>IF(ISNUMBER(R640), (R640-H640)/H640, 0)</f>
        <v/>
      </c>
      <c r="AE640">
        <f>IF(ISNUMBER(Y640), IF(Y640&gt;0, "THẮNG", "THUA"), "CHỜ T+3")</f>
        <v/>
      </c>
      <c r="AF640">
        <f>IF(AND(P640=0, N640=H640, NOT(ISNUMBER(W640))), "ĐANG CHỜ", IF(AA640&gt;0, "THẮNG", "THUA"))</f>
        <v/>
      </c>
      <c r="AG640" t="inlineStr">
        <is>
          <t>https://quickchart.io/chart/render/zf-add4ff74-7e73-4179-8d34-a960fb4b0e63</t>
        </is>
      </c>
      <c r="AH640">
        <f>IF(AG640&lt;&gt;"", IMAGE(AG640, 1), "Chưa có ảnh")</f>
        <v/>
      </c>
    </row>
    <row r="641" ht="95" customHeight="1">
      <c r="A641" t="inlineStr">
        <is>
          <t>2026-10-21</t>
        </is>
      </c>
      <c r="B641" t="inlineStr">
        <is>
          <t>ALGO_24</t>
        </is>
      </c>
      <c r="C641" t="inlineStr">
        <is>
          <t>💥 BỘ 24: BÙNG NỔ BIÊN ĐỘ BIẾN ĐỘNG ATR (ATR EXPANSION)</t>
        </is>
      </c>
      <c r="D641" t="inlineStr">
        <is>
          <t>#1</t>
        </is>
      </c>
      <c r="E641" t="inlineStr">
        <is>
          <t>VLB</t>
        </is>
      </c>
      <c r="F641" t="inlineStr">
        <is>
          <t>UPCOM</t>
        </is>
      </c>
      <c r="G641" t="inlineStr">
        <is>
          <t>Khai khoáng &amp; VLXD</t>
        </is>
      </c>
      <c r="H641" t="n">
        <v>51.6</v>
      </c>
      <c r="I641" t="n">
        <v>1738.67</v>
      </c>
      <c r="J641" t="n">
        <v>83.31</v>
      </c>
      <c r="K641" t="n">
        <v>5.81</v>
      </c>
      <c r="L641" t="n">
        <v>55.28</v>
      </c>
      <c r="M641" t="n">
        <v>49.93</v>
      </c>
      <c r="N641" t="n">
        <v>51.3</v>
      </c>
      <c r="O641" t="n">
        <v>1756.56</v>
      </c>
      <c r="P641" t="n">
        <v>2</v>
      </c>
      <c r="Q641" t="n">
        <v>52.3</v>
      </c>
      <c r="R641" t="n">
        <v>48.8</v>
      </c>
      <c r="S641" t="inlineStr"/>
      <c r="T641" t="inlineStr"/>
      <c r="U641" t="inlineStr"/>
      <c r="V641" t="inlineStr"/>
      <c r="W641" t="inlineStr"/>
      <c r="X641" t="inlineStr">
        <is>
          <t>⏳ Chờ hàng về (T+2)</t>
        </is>
      </c>
      <c r="Y641">
        <f>IF(ISNUMBER(S641), ((S641-H641)/H641)-0.004, "")</f>
        <v/>
      </c>
      <c r="Z641">
        <f>IF(ISNUMBER(T641), ((T641-H641)/H641)-0.004, "")</f>
        <v/>
      </c>
      <c r="AA641">
        <f>IF(ISNUMBER(W641), ((W641-H641)/H641)-0.004, IF(P641&gt;0, ((N641-H641)/H641)-0.004, 0))</f>
        <v/>
      </c>
      <c r="AB641">
        <f>IF(AND(ISNUMBER(I641), I641&gt;0, ISNUMBER(O641), O641&gt;0), AA641-((O641-I641)/I641), AA641)</f>
        <v/>
      </c>
      <c r="AC641">
        <f>IF(ISNUMBER(Q641), (Q641-H641)/H641, 0)</f>
        <v/>
      </c>
      <c r="AD641">
        <f>IF(ISNUMBER(R641), (R641-H641)/H641, 0)</f>
        <v/>
      </c>
      <c r="AE641">
        <f>IF(ISNUMBER(Y641), IF(Y641&gt;0, "THẮNG", "THUA"), "CHỜ T+3")</f>
        <v/>
      </c>
      <c r="AF641">
        <f>IF(AND(P641=0, N641=H641, NOT(ISNUMBER(W641))), "ĐANG CHỜ", IF(AA641&gt;0, "THẮNG", "THUA"))</f>
        <v/>
      </c>
      <c r="AG641" t="inlineStr">
        <is>
          <t>https://quickchart.io/chart/render/zf-84eb0065-cd01-4338-ad22-3a8b9c0f8b78</t>
        </is>
      </c>
      <c r="AH641">
        <f>IF(AG641&lt;&gt;"", IMAGE(AG641, 1), "Chưa có ảnh")</f>
        <v/>
      </c>
    </row>
    <row r="642" ht="95" customHeight="1">
      <c r="A642" t="inlineStr">
        <is>
          <t>2026-10-21</t>
        </is>
      </c>
      <c r="B642" t="inlineStr">
        <is>
          <t>ALGO_24</t>
        </is>
      </c>
      <c r="C642" t="inlineStr">
        <is>
          <t>💥 BỘ 24: BÙNG NỔ BIÊN ĐỘ BIẾN ĐỘNG ATR (ATR EXPANSION)</t>
        </is>
      </c>
      <c r="D642" t="inlineStr">
        <is>
          <t>#3</t>
        </is>
      </c>
      <c r="E642" t="inlineStr">
        <is>
          <t>MSB</t>
        </is>
      </c>
      <c r="F642" t="inlineStr">
        <is>
          <t>HOSE</t>
        </is>
      </c>
      <c r="G642" t="inlineStr">
        <is>
          <t>Ngân hàng</t>
        </is>
      </c>
      <c r="H642" t="n">
        <v>15.55</v>
      </c>
      <c r="I642" t="n">
        <v>1738.67</v>
      </c>
      <c r="J642" t="n">
        <v>60.19</v>
      </c>
      <c r="K642" t="n">
        <v>4.19</v>
      </c>
      <c r="L642" t="n">
        <v>17</v>
      </c>
      <c r="M642" t="n">
        <v>14.89</v>
      </c>
      <c r="N642" t="n">
        <v>15.45</v>
      </c>
      <c r="O642" t="n">
        <v>1756.56</v>
      </c>
      <c r="P642" t="n">
        <v>2</v>
      </c>
      <c r="Q642" t="n">
        <v>15.6</v>
      </c>
      <c r="R642" t="n">
        <v>14.95</v>
      </c>
      <c r="S642" t="inlineStr"/>
      <c r="T642" t="inlineStr"/>
      <c r="U642" t="inlineStr"/>
      <c r="V642" t="inlineStr"/>
      <c r="W642" t="inlineStr"/>
      <c r="X642" t="inlineStr">
        <is>
          <t>⏳ Chờ hàng về (T+2)</t>
        </is>
      </c>
      <c r="Y642">
        <f>IF(ISNUMBER(S642), ((S642-H642)/H642)-0.004, "")</f>
        <v/>
      </c>
      <c r="Z642">
        <f>IF(ISNUMBER(T642), ((T642-H642)/H642)-0.004, "")</f>
        <v/>
      </c>
      <c r="AA642">
        <f>IF(ISNUMBER(W642), ((W642-H642)/H642)-0.004, IF(P642&gt;0, ((N642-H642)/H642)-0.004, 0))</f>
        <v/>
      </c>
      <c r="AB642">
        <f>IF(AND(ISNUMBER(I642), I642&gt;0, ISNUMBER(O642), O642&gt;0), AA642-((O642-I642)/I642), AA642)</f>
        <v/>
      </c>
      <c r="AC642">
        <f>IF(ISNUMBER(Q642), (Q642-H642)/H642, 0)</f>
        <v/>
      </c>
      <c r="AD642">
        <f>IF(ISNUMBER(R642), (R642-H642)/H642, 0)</f>
        <v/>
      </c>
      <c r="AE642">
        <f>IF(ISNUMBER(Y642), IF(Y642&gt;0, "THẮNG", "THUA"), "CHỜ T+3")</f>
        <v/>
      </c>
      <c r="AF642">
        <f>IF(AND(P642=0, N642=H642, NOT(ISNUMBER(W642))), "ĐANG CHỜ", IF(AA642&gt;0, "THẮNG", "THUA"))</f>
        <v/>
      </c>
      <c r="AG642" t="inlineStr">
        <is>
          <t>https://quickchart.io/chart/render/zf-3a7dd800-1cd8-4bbe-808f-3392cc230a31</t>
        </is>
      </c>
      <c r="AH642">
        <f>IF(AG642&lt;&gt;"", IMAGE(AG642, 1), "Chưa có ảnh")</f>
        <v/>
      </c>
    </row>
    <row r="643" ht="95" customHeight="1">
      <c r="A643" t="inlineStr">
        <is>
          <t>2026-10-21</t>
        </is>
      </c>
      <c r="B643" t="inlineStr">
        <is>
          <t>ALGO_24</t>
        </is>
      </c>
      <c r="C643" t="inlineStr">
        <is>
          <t>💥 BỘ 24: BÙNG NỔ BIÊN ĐỘ BIẾN ĐỘNG ATR (ATR EXPANSION)</t>
        </is>
      </c>
      <c r="D643" t="inlineStr">
        <is>
          <t>#5</t>
        </is>
      </c>
      <c r="E643" t="inlineStr">
        <is>
          <t>PTB</t>
        </is>
      </c>
      <c r="F643" t="inlineStr">
        <is>
          <t>HOSE</t>
        </is>
      </c>
      <c r="G643" t="inlineStr">
        <is>
          <t>Thép &amp; VLXD</t>
        </is>
      </c>
      <c r="H643" t="n">
        <v>31.05</v>
      </c>
      <c r="I643" t="n">
        <v>1738.67</v>
      </c>
      <c r="J643" t="n">
        <v>48.44</v>
      </c>
      <c r="K643" t="n">
        <v>3.06</v>
      </c>
      <c r="L643" t="n">
        <v>33.89</v>
      </c>
      <c r="M643" t="n">
        <v>29.76</v>
      </c>
      <c r="N643" t="n">
        <v>30.85</v>
      </c>
      <c r="O643" t="n">
        <v>1756.56</v>
      </c>
      <c r="P643" t="n">
        <v>2</v>
      </c>
      <c r="Q643" t="n">
        <v>31.3</v>
      </c>
      <c r="R643" t="n">
        <v>30.2</v>
      </c>
      <c r="S643" t="inlineStr"/>
      <c r="T643" t="inlineStr"/>
      <c r="U643" t="inlineStr"/>
      <c r="V643" t="inlineStr"/>
      <c r="W643" t="inlineStr"/>
      <c r="X643" t="inlineStr">
        <is>
          <t>⏳ Chờ hàng về (T+2)</t>
        </is>
      </c>
      <c r="Y643">
        <f>IF(ISNUMBER(S643), ((S643-H643)/H643)-0.004, "")</f>
        <v/>
      </c>
      <c r="Z643">
        <f>IF(ISNUMBER(T643), ((T643-H643)/H643)-0.004, "")</f>
        <v/>
      </c>
      <c r="AA643">
        <f>IF(ISNUMBER(W643), ((W643-H643)/H643)-0.004, IF(P643&gt;0, ((N643-H643)/H643)-0.004, 0))</f>
        <v/>
      </c>
      <c r="AB643">
        <f>IF(AND(ISNUMBER(I643), I643&gt;0, ISNUMBER(O643), O643&gt;0), AA643-((O643-I643)/I643), AA643)</f>
        <v/>
      </c>
      <c r="AC643">
        <f>IF(ISNUMBER(Q643), (Q643-H643)/H643, 0)</f>
        <v/>
      </c>
      <c r="AD643">
        <f>IF(ISNUMBER(R643), (R643-H643)/H643, 0)</f>
        <v/>
      </c>
      <c r="AE643">
        <f>IF(ISNUMBER(Y643), IF(Y643&gt;0, "THẮNG", "THUA"), "CHỜ T+3")</f>
        <v/>
      </c>
      <c r="AF643">
        <f>IF(AND(P643=0, N643=H643, NOT(ISNUMBER(W643))), "ĐANG CHỜ", IF(AA643&gt;0, "THẮNG", "THUA"))</f>
        <v/>
      </c>
      <c r="AG643" t="inlineStr">
        <is>
          <t>https://quickchart.io/chart/render/zf-680a0a0e-4835-4bf1-8636-4f5aa1bc2664</t>
        </is>
      </c>
      <c r="AH643">
        <f>IF(AG643&lt;&gt;"", IMAGE(AG643, 1), "Chưa có ảnh")</f>
        <v/>
      </c>
    </row>
    <row r="644" ht="95" customHeight="1">
      <c r="A644" t="inlineStr">
        <is>
          <t>2026-10-21</t>
        </is>
      </c>
      <c r="B644" t="inlineStr">
        <is>
          <t>ALGO_27</t>
        </is>
      </c>
      <c r="C644" t="inlineStr">
        <is>
          <t>💰 BỘ 27: ĐỊNH GIÁ HỢP LÝ P/E &amp; ROE CAO HÚT TIỀN (GARP VALUE)</t>
        </is>
      </c>
      <c r="D644" t="inlineStr">
        <is>
          <t>#1</t>
        </is>
      </c>
      <c r="E644" t="inlineStr">
        <is>
          <t>KSF</t>
        </is>
      </c>
      <c r="F644" t="inlineStr">
        <is>
          <t>HNX</t>
        </is>
      </c>
      <c r="G644" t="inlineStr">
        <is>
          <t>Bất động sản Dân dụng</t>
        </is>
      </c>
      <c r="H644" t="n">
        <v>75.8</v>
      </c>
      <c r="I644" t="n">
        <v>1738.67</v>
      </c>
      <c r="J644" t="n">
        <v>142.52</v>
      </c>
      <c r="K644" t="n">
        <v>1</v>
      </c>
      <c r="L644" t="n">
        <v>81.56999999999999</v>
      </c>
      <c r="M644" t="n">
        <v>73.18000000000001</v>
      </c>
      <c r="N644" t="n">
        <v>74.90000000000001</v>
      </c>
      <c r="O644" t="n">
        <v>1756.56</v>
      </c>
      <c r="P644" t="n">
        <v>2</v>
      </c>
      <c r="Q644" t="n">
        <v>76.40000000000001</v>
      </c>
      <c r="R644" t="n">
        <v>73</v>
      </c>
      <c r="S644" t="inlineStr"/>
      <c r="T644" t="inlineStr"/>
      <c r="U644" t="inlineStr"/>
      <c r="V644" t="inlineStr"/>
      <c r="W644" t="inlineStr"/>
      <c r="X644" t="inlineStr">
        <is>
          <t>⏳ Chờ hàng về (T+2)</t>
        </is>
      </c>
      <c r="Y644">
        <f>IF(ISNUMBER(S644), ((S644-H644)/H644)-0.004, "")</f>
        <v/>
      </c>
      <c r="Z644">
        <f>IF(ISNUMBER(T644), ((T644-H644)/H644)-0.004, "")</f>
        <v/>
      </c>
      <c r="AA644">
        <f>IF(ISNUMBER(W644), ((W644-H644)/H644)-0.004, IF(P644&gt;0, ((N644-H644)/H644)-0.004, 0))</f>
        <v/>
      </c>
      <c r="AB644">
        <f>IF(AND(ISNUMBER(I644), I644&gt;0, ISNUMBER(O644), O644&gt;0), AA644-((O644-I644)/I644), AA644)</f>
        <v/>
      </c>
      <c r="AC644">
        <f>IF(ISNUMBER(Q644), (Q644-H644)/H644, 0)</f>
        <v/>
      </c>
      <c r="AD644">
        <f>IF(ISNUMBER(R644), (R644-H644)/H644, 0)</f>
        <v/>
      </c>
      <c r="AE644">
        <f>IF(ISNUMBER(Y644), IF(Y644&gt;0, "THẮNG", "THUA"), "CHỜ T+3")</f>
        <v/>
      </c>
      <c r="AF644">
        <f>IF(AND(P644=0, N644=H644, NOT(ISNUMBER(W644))), "ĐANG CHỜ", IF(AA644&gt;0, "THẮNG", "THUA"))</f>
        <v/>
      </c>
      <c r="AG644" t="inlineStr">
        <is>
          <t>https://quickchart.io/chart/render/zf-7f781b3c-356e-459b-850d-e21c609e30b5</t>
        </is>
      </c>
      <c r="AH644">
        <f>IF(AG644&lt;&gt;"", IMAGE(AG644, 1), "Chưa có ảnh")</f>
        <v/>
      </c>
    </row>
    <row r="645" ht="95" customHeight="1">
      <c r="A645" t="inlineStr">
        <is>
          <t>2026-10-21</t>
        </is>
      </c>
      <c r="B645" t="inlineStr">
        <is>
          <t>ALGO_27</t>
        </is>
      </c>
      <c r="C645" t="inlineStr">
        <is>
          <t>💰 BỘ 27: ĐỊNH GIÁ HỢP LÝ P/E &amp; ROE CAO HÚT TIỀN (GARP VALUE)</t>
        </is>
      </c>
      <c r="D645" t="inlineStr">
        <is>
          <t>#4</t>
        </is>
      </c>
      <c r="E645" t="inlineStr">
        <is>
          <t>MSB</t>
        </is>
      </c>
      <c r="F645" t="inlineStr">
        <is>
          <t>HOSE</t>
        </is>
      </c>
      <c r="G645" t="inlineStr">
        <is>
          <t>Ngân hàng</t>
        </is>
      </c>
      <c r="H645" t="n">
        <v>15.55</v>
      </c>
      <c r="I645" t="n">
        <v>1738.67</v>
      </c>
      <c r="J645" t="n">
        <v>85.98999999999999</v>
      </c>
      <c r="K645" t="n">
        <v>4.19</v>
      </c>
      <c r="L645" t="n">
        <v>17</v>
      </c>
      <c r="M645" t="n">
        <v>14.89</v>
      </c>
      <c r="N645" t="n">
        <v>15.45</v>
      </c>
      <c r="O645" t="n">
        <v>1756.56</v>
      </c>
      <c r="P645" t="n">
        <v>2</v>
      </c>
      <c r="Q645" t="n">
        <v>15.6</v>
      </c>
      <c r="R645" t="n">
        <v>14.95</v>
      </c>
      <c r="S645" t="inlineStr"/>
      <c r="T645" t="inlineStr"/>
      <c r="U645" t="inlineStr"/>
      <c r="V645" t="inlineStr"/>
      <c r="W645" t="inlineStr"/>
      <c r="X645" t="inlineStr">
        <is>
          <t>⏳ Chờ hàng về (T+2)</t>
        </is>
      </c>
      <c r="Y645">
        <f>IF(ISNUMBER(S645), ((S645-H645)/H645)-0.004, "")</f>
        <v/>
      </c>
      <c r="Z645">
        <f>IF(ISNUMBER(T645), ((T645-H645)/H645)-0.004, "")</f>
        <v/>
      </c>
      <c r="AA645">
        <f>IF(ISNUMBER(W645), ((W645-H645)/H645)-0.004, IF(P645&gt;0, ((N645-H645)/H645)-0.004, 0))</f>
        <v/>
      </c>
      <c r="AB645">
        <f>IF(AND(ISNUMBER(I645), I645&gt;0, ISNUMBER(O645), O645&gt;0), AA645-((O645-I645)/I645), AA645)</f>
        <v/>
      </c>
      <c r="AC645">
        <f>IF(ISNUMBER(Q645), (Q645-H645)/H645, 0)</f>
        <v/>
      </c>
      <c r="AD645">
        <f>IF(ISNUMBER(R645), (R645-H645)/H645, 0)</f>
        <v/>
      </c>
      <c r="AE645">
        <f>IF(ISNUMBER(Y645), IF(Y645&gt;0, "THẮNG", "THUA"), "CHỜ T+3")</f>
        <v/>
      </c>
      <c r="AF645">
        <f>IF(AND(P645=0, N645=H645, NOT(ISNUMBER(W645))), "ĐANG CHỜ", IF(AA645&gt;0, "THẮNG", "THUA"))</f>
        <v/>
      </c>
      <c r="AG645" t="inlineStr">
        <is>
          <t>https://quickchart.io/chart/render/zf-3a7dd800-1cd8-4bbe-808f-3392cc230a31</t>
        </is>
      </c>
      <c r="AH645">
        <f>IF(AG645&lt;&gt;"", IMAGE(AG645, 1), "Chưa có ảnh")</f>
        <v/>
      </c>
    </row>
    <row r="646" ht="95" customHeight="1">
      <c r="A646" t="inlineStr">
        <is>
          <t>2026-10-21</t>
        </is>
      </c>
      <c r="B646" t="inlineStr">
        <is>
          <t>ALGO_28</t>
        </is>
      </c>
      <c r="C646" t="inlineStr">
        <is>
          <t>🏛️ BỘ 28: TRỤ CỘT VỐN HÓA LỚN DẪN DẮT CHỈ SỐ (BLUECHIP PILLAR)</t>
        </is>
      </c>
      <c r="D646" t="inlineStr">
        <is>
          <t>#2</t>
        </is>
      </c>
      <c r="E646" t="inlineStr">
        <is>
          <t>KDH</t>
        </is>
      </c>
      <c r="F646" t="inlineStr">
        <is>
          <t>HOSE</t>
        </is>
      </c>
      <c r="G646" t="inlineStr">
        <is>
          <t>Bất động sản Dân dụng</t>
        </is>
      </c>
      <c r="H646" t="n">
        <v>14.85</v>
      </c>
      <c r="I646" t="n">
        <v>1738.67</v>
      </c>
      <c r="J646" t="n">
        <v>94.89</v>
      </c>
      <c r="K646" t="n">
        <v>2.7</v>
      </c>
      <c r="L646" t="n">
        <v>16.63</v>
      </c>
      <c r="M646" t="n">
        <v>14.04</v>
      </c>
      <c r="N646" t="n">
        <v>14.9</v>
      </c>
      <c r="O646" t="n">
        <v>1756.56</v>
      </c>
      <c r="P646" t="n">
        <v>2</v>
      </c>
      <c r="Q646" t="n">
        <v>15</v>
      </c>
      <c r="R646" t="n">
        <v>14.2</v>
      </c>
      <c r="S646" t="inlineStr"/>
      <c r="T646" t="inlineStr"/>
      <c r="U646" t="inlineStr"/>
      <c r="V646" t="inlineStr"/>
      <c r="W646" t="inlineStr"/>
      <c r="X646" t="inlineStr">
        <is>
          <t>⏳ Chờ hàng về (T+2)</t>
        </is>
      </c>
      <c r="Y646">
        <f>IF(ISNUMBER(S646), ((S646-H646)/H646)-0.004, "")</f>
        <v/>
      </c>
      <c r="Z646">
        <f>IF(ISNUMBER(T646), ((T646-H646)/H646)-0.004, "")</f>
        <v/>
      </c>
      <c r="AA646">
        <f>IF(ISNUMBER(W646), ((W646-H646)/H646)-0.004, IF(P646&gt;0, ((N646-H646)/H646)-0.004, 0))</f>
        <v/>
      </c>
      <c r="AB646">
        <f>IF(AND(ISNUMBER(I646), I646&gt;0, ISNUMBER(O646), O646&gt;0), AA646-((O646-I646)/I646), AA646)</f>
        <v/>
      </c>
      <c r="AC646">
        <f>IF(ISNUMBER(Q646), (Q646-H646)/H646, 0)</f>
        <v/>
      </c>
      <c r="AD646">
        <f>IF(ISNUMBER(R646), (R646-H646)/H646, 0)</f>
        <v/>
      </c>
      <c r="AE646">
        <f>IF(ISNUMBER(Y646), IF(Y646&gt;0, "THẮNG", "THUA"), "CHỜ T+3")</f>
        <v/>
      </c>
      <c r="AF646">
        <f>IF(AND(P646=0, N646=H646, NOT(ISNUMBER(W646))), "ĐANG CHỜ", IF(AA646&gt;0, "THẮNG", "THUA"))</f>
        <v/>
      </c>
      <c r="AG646" t="inlineStr">
        <is>
          <t>https://quickchart.io/chart/render/zf-627d0884-f658-4c59-a9af-97222090127a</t>
        </is>
      </c>
      <c r="AH646">
        <f>IF(AG646&lt;&gt;"", IMAGE(AG646, 1), "Chưa có ảnh")</f>
        <v/>
      </c>
    </row>
    <row r="647" ht="95" customHeight="1">
      <c r="A647" t="inlineStr">
        <is>
          <t>2026-10-21</t>
        </is>
      </c>
      <c r="B647" t="inlineStr">
        <is>
          <t>ALGO_28</t>
        </is>
      </c>
      <c r="C647" t="inlineStr">
        <is>
          <t>🏛️ BỘ 28: TRỤ CỘT VỐN HÓA LỚN DẪN DẮT CHỈ SỐ (BLUECHIP PILLAR)</t>
        </is>
      </c>
      <c r="D647" t="inlineStr">
        <is>
          <t>#3</t>
        </is>
      </c>
      <c r="E647" t="inlineStr">
        <is>
          <t>MSB</t>
        </is>
      </c>
      <c r="F647" t="inlineStr">
        <is>
          <t>HOSE</t>
        </is>
      </c>
      <c r="G647" t="inlineStr">
        <is>
          <t>Ngân hàng</t>
        </is>
      </c>
      <c r="H647" t="n">
        <v>15.55</v>
      </c>
      <c r="I647" t="n">
        <v>1738.67</v>
      </c>
      <c r="J647" t="n">
        <v>93.18000000000001</v>
      </c>
      <c r="K647" t="n">
        <v>4.19</v>
      </c>
      <c r="L647" t="n">
        <v>17</v>
      </c>
      <c r="M647" t="n">
        <v>14.89</v>
      </c>
      <c r="N647" t="n">
        <v>15.45</v>
      </c>
      <c r="O647" t="n">
        <v>1756.56</v>
      </c>
      <c r="P647" t="n">
        <v>2</v>
      </c>
      <c r="Q647" t="n">
        <v>15.6</v>
      </c>
      <c r="R647" t="n">
        <v>14.95</v>
      </c>
      <c r="S647" t="inlineStr"/>
      <c r="T647" t="inlineStr"/>
      <c r="U647" t="inlineStr"/>
      <c r="V647" t="inlineStr"/>
      <c r="W647" t="inlineStr"/>
      <c r="X647" t="inlineStr">
        <is>
          <t>⏳ Chờ hàng về (T+2)</t>
        </is>
      </c>
      <c r="Y647">
        <f>IF(ISNUMBER(S647), ((S647-H647)/H647)-0.004, "")</f>
        <v/>
      </c>
      <c r="Z647">
        <f>IF(ISNUMBER(T647), ((T647-H647)/H647)-0.004, "")</f>
        <v/>
      </c>
      <c r="AA647">
        <f>IF(ISNUMBER(W647), ((W647-H647)/H647)-0.004, IF(P647&gt;0, ((N647-H647)/H647)-0.004, 0))</f>
        <v/>
      </c>
      <c r="AB647">
        <f>IF(AND(ISNUMBER(I647), I647&gt;0, ISNUMBER(O647), O647&gt;0), AA647-((O647-I647)/I647), AA647)</f>
        <v/>
      </c>
      <c r="AC647">
        <f>IF(ISNUMBER(Q647), (Q647-H647)/H647, 0)</f>
        <v/>
      </c>
      <c r="AD647">
        <f>IF(ISNUMBER(R647), (R647-H647)/H647, 0)</f>
        <v/>
      </c>
      <c r="AE647">
        <f>IF(ISNUMBER(Y647), IF(Y647&gt;0, "THẮNG", "THUA"), "CHỜ T+3")</f>
        <v/>
      </c>
      <c r="AF647">
        <f>IF(AND(P647=0, N647=H647, NOT(ISNUMBER(W647))), "ĐANG CHỜ", IF(AA647&gt;0, "THẮNG", "THUA"))</f>
        <v/>
      </c>
      <c r="AG647" t="inlineStr">
        <is>
          <t>https://quickchart.io/chart/render/zf-3a7dd800-1cd8-4bbe-808f-3392cc230a31</t>
        </is>
      </c>
      <c r="AH647">
        <f>IF(AG647&lt;&gt;"", IMAGE(AG647, 1), "Chưa có ảnh")</f>
        <v/>
      </c>
    </row>
    <row r="648" ht="95" customHeight="1">
      <c r="A648" t="inlineStr">
        <is>
          <t>2026-10-21</t>
        </is>
      </c>
      <c r="B648" t="inlineStr">
        <is>
          <t>ALGO_28</t>
        </is>
      </c>
      <c r="C648" t="inlineStr">
        <is>
          <t>🏛️ BỘ 28: TRỤ CỘT VỐN HÓA LỚN DẪN DẮT CHỈ SỐ (BLUECHIP PILLAR)</t>
        </is>
      </c>
      <c r="D648" t="inlineStr">
        <is>
          <t>#4</t>
        </is>
      </c>
      <c r="E648" t="inlineStr">
        <is>
          <t>KBC</t>
        </is>
      </c>
      <c r="F648" t="inlineStr">
        <is>
          <t>HOSE</t>
        </is>
      </c>
      <c r="G648" t="inlineStr">
        <is>
          <t>BĐS Khu Công Nghiệp</t>
        </is>
      </c>
      <c r="H648" t="n">
        <v>27.05</v>
      </c>
      <c r="I648" t="n">
        <v>1738.67</v>
      </c>
      <c r="J648" t="n">
        <v>91.3</v>
      </c>
      <c r="K648" t="n">
        <v>5.73</v>
      </c>
      <c r="L648" t="n">
        <v>29.1</v>
      </c>
      <c r="M648" t="n">
        <v>26.12</v>
      </c>
      <c r="N648" t="n">
        <v>26.9</v>
      </c>
      <c r="O648" t="n">
        <v>1756.56</v>
      </c>
      <c r="P648" t="n">
        <v>2</v>
      </c>
      <c r="Q648" t="n">
        <v>27.2</v>
      </c>
      <c r="R648" t="n">
        <v>26.75</v>
      </c>
      <c r="S648" t="inlineStr"/>
      <c r="T648" t="inlineStr"/>
      <c r="U648" t="inlineStr"/>
      <c r="V648" t="inlineStr"/>
      <c r="W648" t="inlineStr"/>
      <c r="X648" t="inlineStr">
        <is>
          <t>⏳ Chờ hàng về (T+2)</t>
        </is>
      </c>
      <c r="Y648">
        <f>IF(ISNUMBER(S648), ((S648-H648)/H648)-0.004, "")</f>
        <v/>
      </c>
      <c r="Z648">
        <f>IF(ISNUMBER(T648), ((T648-H648)/H648)-0.004, "")</f>
        <v/>
      </c>
      <c r="AA648">
        <f>IF(ISNUMBER(W648), ((W648-H648)/H648)-0.004, IF(P648&gt;0, ((N648-H648)/H648)-0.004, 0))</f>
        <v/>
      </c>
      <c r="AB648">
        <f>IF(AND(ISNUMBER(I648), I648&gt;0, ISNUMBER(O648), O648&gt;0), AA648-((O648-I648)/I648), AA648)</f>
        <v/>
      </c>
      <c r="AC648">
        <f>IF(ISNUMBER(Q648), (Q648-H648)/H648, 0)</f>
        <v/>
      </c>
      <c r="AD648">
        <f>IF(ISNUMBER(R648), (R648-H648)/H648, 0)</f>
        <v/>
      </c>
      <c r="AE648">
        <f>IF(ISNUMBER(Y648), IF(Y648&gt;0, "THẮNG", "THUA"), "CHỜ T+3")</f>
        <v/>
      </c>
      <c r="AF648">
        <f>IF(AND(P648=0, N648=H648, NOT(ISNUMBER(W648))), "ĐANG CHỜ", IF(AA648&gt;0, "THẮNG", "THUA"))</f>
        <v/>
      </c>
      <c r="AG648" t="inlineStr">
        <is>
          <t>https://quickchart.io/chart/render/zf-c88bf6f8-ec42-45bc-813d-ac10eee39a99</t>
        </is>
      </c>
      <c r="AH648">
        <f>IF(AG648&lt;&gt;"", IMAGE(AG648, 1), "Chưa có ảnh")</f>
        <v/>
      </c>
    </row>
    <row r="649" ht="95" customHeight="1">
      <c r="A649" t="inlineStr">
        <is>
          <t>2026-10-21</t>
        </is>
      </c>
      <c r="B649" t="inlineStr">
        <is>
          <t>ALGO_29</t>
        </is>
      </c>
      <c r="C649" t="inlineStr">
        <is>
          <t>🧭 BỘ 29: ĐỒNG THUẬN ĐA KHUNG 1D-1W-1M-3M (MTF SYNERGY)</t>
        </is>
      </c>
      <c r="D649" t="inlineStr">
        <is>
          <t>#5</t>
        </is>
      </c>
      <c r="E649" t="inlineStr">
        <is>
          <t>KSV</t>
        </is>
      </c>
      <c r="F649" t="inlineStr">
        <is>
          <t>HNX</t>
        </is>
      </c>
      <c r="G649" t="inlineStr">
        <is>
          <t>Khai khoáng &amp; VLXD</t>
        </is>
      </c>
      <c r="H649" t="n">
        <v>119.4</v>
      </c>
      <c r="I649" t="n">
        <v>1738.67</v>
      </c>
      <c r="J649" t="n">
        <v>49.21</v>
      </c>
      <c r="K649" t="n">
        <v>0.46</v>
      </c>
      <c r="L649" t="n">
        <v>136.47</v>
      </c>
      <c r="M649" t="n">
        <v>111.64</v>
      </c>
      <c r="N649" t="n">
        <v>114.5</v>
      </c>
      <c r="O649" t="n">
        <v>1756.56</v>
      </c>
      <c r="P649" t="n">
        <v>2</v>
      </c>
      <c r="Q649" t="n">
        <v>124.9</v>
      </c>
      <c r="R649" t="n">
        <v>113.01</v>
      </c>
      <c r="S649" t="inlineStr"/>
      <c r="T649" t="inlineStr"/>
      <c r="U649" t="inlineStr"/>
      <c r="V649" t="inlineStr"/>
      <c r="W649" t="inlineStr"/>
      <c r="X649" t="inlineStr">
        <is>
          <t>⏳ Chờ hàng về (T+2)</t>
        </is>
      </c>
      <c r="Y649">
        <f>IF(ISNUMBER(S649), ((S649-H649)/H649)-0.004, "")</f>
        <v/>
      </c>
      <c r="Z649">
        <f>IF(ISNUMBER(T649), ((T649-H649)/H649)-0.004, "")</f>
        <v/>
      </c>
      <c r="AA649">
        <f>IF(ISNUMBER(W649), ((W649-H649)/H649)-0.004, IF(P649&gt;0, ((N649-H649)/H649)-0.004, 0))</f>
        <v/>
      </c>
      <c r="AB649">
        <f>IF(AND(ISNUMBER(I649), I649&gt;0, ISNUMBER(O649), O649&gt;0), AA649-((O649-I649)/I649), AA649)</f>
        <v/>
      </c>
      <c r="AC649">
        <f>IF(ISNUMBER(Q649), (Q649-H649)/H649, 0)</f>
        <v/>
      </c>
      <c r="AD649">
        <f>IF(ISNUMBER(R649), (R649-H649)/H649, 0)</f>
        <v/>
      </c>
      <c r="AE649">
        <f>IF(ISNUMBER(Y649), IF(Y649&gt;0, "THẮNG", "THUA"), "CHỜ T+3")</f>
        <v/>
      </c>
      <c r="AF649">
        <f>IF(AND(P649=0, N649=H649, NOT(ISNUMBER(W649))), "ĐANG CHỜ", IF(AA649&gt;0, "THẮNG", "THUA"))</f>
        <v/>
      </c>
      <c r="AG649" t="inlineStr">
        <is>
          <t>https://quickchart.io/chart/render/zf-3cea1d4b-c832-4705-bb53-5bd6c29ee68d</t>
        </is>
      </c>
      <c r="AH649">
        <f>IF(AG649&lt;&gt;"", IMAGE(AG649, 1), "Chưa có ảnh")</f>
        <v/>
      </c>
    </row>
    <row r="650" ht="95" customHeight="1">
      <c r="A650" t="inlineStr">
        <is>
          <t>2026-10-21</t>
        </is>
      </c>
      <c r="B650" t="inlineStr">
        <is>
          <t>ALGO_30</t>
        </is>
      </c>
      <c r="C650" t="inlineStr">
        <is>
          <t>🌟 BỘ 30: ĐIỂM HỘI TỤ SIÊU ĐẲNG ĐA THUẬT TOÁN (MASTER CONFLUENCE)</t>
        </is>
      </c>
      <c r="D650" t="inlineStr">
        <is>
          <t>#1</t>
        </is>
      </c>
      <c r="E650" t="inlineStr">
        <is>
          <t>MSB</t>
        </is>
      </c>
      <c r="F650" t="inlineStr">
        <is>
          <t>HOSE</t>
        </is>
      </c>
      <c r="G650" t="inlineStr">
        <is>
          <t>Ngân hàng</t>
        </is>
      </c>
      <c r="H650" t="n">
        <v>15.55</v>
      </c>
      <c r="I650" t="n">
        <v>1738.67</v>
      </c>
      <c r="J650" t="n">
        <v>149.46</v>
      </c>
      <c r="K650" t="n">
        <v>4.19</v>
      </c>
      <c r="L650" t="n">
        <v>17</v>
      </c>
      <c r="M650" t="n">
        <v>14.89</v>
      </c>
      <c r="N650" t="n">
        <v>15.45</v>
      </c>
      <c r="O650" t="n">
        <v>1756.56</v>
      </c>
      <c r="P650" t="n">
        <v>2</v>
      </c>
      <c r="Q650" t="n">
        <v>15.6</v>
      </c>
      <c r="R650" t="n">
        <v>14.95</v>
      </c>
      <c r="S650" t="inlineStr"/>
      <c r="T650" t="inlineStr"/>
      <c r="U650" t="inlineStr"/>
      <c r="V650" t="inlineStr"/>
      <c r="W650" t="inlineStr"/>
      <c r="X650" t="inlineStr">
        <is>
          <t>⏳ Chờ hàng về (T+2)</t>
        </is>
      </c>
      <c r="Y650">
        <f>IF(ISNUMBER(S650), ((S650-H650)/H650)-0.004, "")</f>
        <v/>
      </c>
      <c r="Z650">
        <f>IF(ISNUMBER(T650), ((T650-H650)/H650)-0.004, "")</f>
        <v/>
      </c>
      <c r="AA650">
        <f>IF(ISNUMBER(W650), ((W650-H650)/H650)-0.004, IF(P650&gt;0, ((N650-H650)/H650)-0.004, 0))</f>
        <v/>
      </c>
      <c r="AB650">
        <f>IF(AND(ISNUMBER(I650), I650&gt;0, ISNUMBER(O650), O650&gt;0), AA650-((O650-I650)/I650), AA650)</f>
        <v/>
      </c>
      <c r="AC650">
        <f>IF(ISNUMBER(Q650), (Q650-H650)/H650, 0)</f>
        <v/>
      </c>
      <c r="AD650">
        <f>IF(ISNUMBER(R650), (R650-H650)/H650, 0)</f>
        <v/>
      </c>
      <c r="AE650">
        <f>IF(ISNUMBER(Y650), IF(Y650&gt;0, "THẮNG", "THUA"), "CHỜ T+3")</f>
        <v/>
      </c>
      <c r="AF650">
        <f>IF(AND(P650=0, N650=H650, NOT(ISNUMBER(W650))), "ĐANG CHỜ", IF(AA650&gt;0, "THẮNG", "THUA"))</f>
        <v/>
      </c>
      <c r="AG650" t="inlineStr">
        <is>
          <t>https://quickchart.io/chart/render/zf-3a7dd800-1cd8-4bbe-808f-3392cc230a31</t>
        </is>
      </c>
      <c r="AH650">
        <f>IF(AG650&lt;&gt;"", IMAGE(AG650, 1), "Chưa có ảnh")</f>
        <v/>
      </c>
    </row>
    <row r="651" ht="95" customHeight="1">
      <c r="A651" t="inlineStr">
        <is>
          <t>2026-10-21</t>
        </is>
      </c>
      <c r="B651" t="inlineStr">
        <is>
          <t>ALGO_30</t>
        </is>
      </c>
      <c r="C651" t="inlineStr">
        <is>
          <t>🌟 BỘ 30: ĐIỂM HỘI TỤ SIÊU ĐẲNG ĐA THUẬT TOÁN (MASTER CONFLUENCE)</t>
        </is>
      </c>
      <c r="D651" t="inlineStr">
        <is>
          <t>#2</t>
        </is>
      </c>
      <c r="E651" t="inlineStr">
        <is>
          <t>VIB</t>
        </is>
      </c>
      <c r="F651" t="inlineStr">
        <is>
          <t>HOSE</t>
        </is>
      </c>
      <c r="G651" t="inlineStr">
        <is>
          <t>Ngân hàng</t>
        </is>
      </c>
      <c r="H651" t="n">
        <v>14.1</v>
      </c>
      <c r="I651" t="n">
        <v>1738.67</v>
      </c>
      <c r="J651" t="n">
        <v>149.11</v>
      </c>
      <c r="K651" t="n">
        <v>2.28</v>
      </c>
      <c r="L651" t="n">
        <v>15.16</v>
      </c>
      <c r="M651" t="n">
        <v>13.62</v>
      </c>
      <c r="N651" t="n">
        <v>14.05</v>
      </c>
      <c r="O651" t="n">
        <v>1756.56</v>
      </c>
      <c r="P651" t="n">
        <v>2</v>
      </c>
      <c r="Q651" t="n">
        <v>14.15</v>
      </c>
      <c r="R651" t="n">
        <v>13.7</v>
      </c>
      <c r="S651" t="inlineStr"/>
      <c r="T651" t="inlineStr"/>
      <c r="U651" t="inlineStr"/>
      <c r="V651" t="inlineStr"/>
      <c r="W651" t="inlineStr"/>
      <c r="X651" t="inlineStr">
        <is>
          <t>⏳ Chờ hàng về (T+2)</t>
        </is>
      </c>
      <c r="Y651">
        <f>IF(ISNUMBER(S651), ((S651-H651)/H651)-0.004, "")</f>
        <v/>
      </c>
      <c r="Z651">
        <f>IF(ISNUMBER(T651), ((T651-H651)/H651)-0.004, "")</f>
        <v/>
      </c>
      <c r="AA651">
        <f>IF(ISNUMBER(W651), ((W651-H651)/H651)-0.004, IF(P651&gt;0, ((N651-H651)/H651)-0.004, 0))</f>
        <v/>
      </c>
      <c r="AB651">
        <f>IF(AND(ISNUMBER(I651), I651&gt;0, ISNUMBER(O651), O651&gt;0), AA651-((O651-I651)/I651), AA651)</f>
        <v/>
      </c>
      <c r="AC651">
        <f>IF(ISNUMBER(Q651), (Q651-H651)/H651, 0)</f>
        <v/>
      </c>
      <c r="AD651">
        <f>IF(ISNUMBER(R651), (R651-H651)/H651, 0)</f>
        <v/>
      </c>
      <c r="AE651">
        <f>IF(ISNUMBER(Y651), IF(Y651&gt;0, "THẮNG", "THUA"), "CHỜ T+3")</f>
        <v/>
      </c>
      <c r="AF651">
        <f>IF(AND(P651=0, N651=H651, NOT(ISNUMBER(W651))), "ĐANG CHỜ", IF(AA651&gt;0, "THẮNG", "THUA"))</f>
        <v/>
      </c>
      <c r="AG651" t="inlineStr">
        <is>
          <t>https://quickchart.io/chart/render/zf-561394a6-8666-4393-b8b7-905cebf0189c</t>
        </is>
      </c>
      <c r="AH651">
        <f>IF(AG651&lt;&gt;"", IMAGE(AG651, 1), "Chưa có ảnh")</f>
        <v/>
      </c>
    </row>
    <row r="652" ht="95" customHeight="1">
      <c r="A652" t="inlineStr">
        <is>
          <t>2026-10-21</t>
        </is>
      </c>
      <c r="B652" t="inlineStr">
        <is>
          <t>ALGO_30</t>
        </is>
      </c>
      <c r="C652" t="inlineStr">
        <is>
          <t>🌟 BỘ 30: ĐIỂM HỘI TỤ SIÊU ĐẲNG ĐA THUẬT TOÁN (MASTER CONFLUENCE)</t>
        </is>
      </c>
      <c r="D652" t="inlineStr">
        <is>
          <t>#4</t>
        </is>
      </c>
      <c r="E652" t="inlineStr">
        <is>
          <t>HHV</t>
        </is>
      </c>
      <c r="F652" t="inlineStr">
        <is>
          <t>HOSE</t>
        </is>
      </c>
      <c r="G652" t="inlineStr">
        <is>
          <t>Đầu tư công &amp; Xây dựng</t>
        </is>
      </c>
      <c r="H652" t="n">
        <v>9.76</v>
      </c>
      <c r="I652" t="n">
        <v>1738.67</v>
      </c>
      <c r="J652" t="n">
        <v>140.29</v>
      </c>
      <c r="K652" t="n">
        <v>1.56</v>
      </c>
      <c r="L652" t="n">
        <v>10.66</v>
      </c>
      <c r="M652" t="n">
        <v>9.35</v>
      </c>
      <c r="N652" t="n">
        <v>9.630000000000001</v>
      </c>
      <c r="O652" t="n">
        <v>1756.56</v>
      </c>
      <c r="P652" t="n">
        <v>2</v>
      </c>
      <c r="Q652" t="n">
        <v>9.800000000000001</v>
      </c>
      <c r="R652" t="n">
        <v>9.550000000000001</v>
      </c>
      <c r="S652" t="inlineStr"/>
      <c r="T652" t="inlineStr"/>
      <c r="U652" t="inlineStr"/>
      <c r="V652" t="inlineStr"/>
      <c r="W652" t="inlineStr"/>
      <c r="X652" t="inlineStr">
        <is>
          <t>⏳ Chờ hàng về (T+2)</t>
        </is>
      </c>
      <c r="Y652">
        <f>IF(ISNUMBER(S652), ((S652-H652)/H652)-0.004, "")</f>
        <v/>
      </c>
      <c r="Z652">
        <f>IF(ISNUMBER(T652), ((T652-H652)/H652)-0.004, "")</f>
        <v/>
      </c>
      <c r="AA652">
        <f>IF(ISNUMBER(W652), ((W652-H652)/H652)-0.004, IF(P652&gt;0, ((N652-H652)/H652)-0.004, 0))</f>
        <v/>
      </c>
      <c r="AB652">
        <f>IF(AND(ISNUMBER(I652), I652&gt;0, ISNUMBER(O652), O652&gt;0), AA652-((O652-I652)/I652), AA652)</f>
        <v/>
      </c>
      <c r="AC652">
        <f>IF(ISNUMBER(Q652), (Q652-H652)/H652, 0)</f>
        <v/>
      </c>
      <c r="AD652">
        <f>IF(ISNUMBER(R652), (R652-H652)/H652, 0)</f>
        <v/>
      </c>
      <c r="AE652">
        <f>IF(ISNUMBER(Y652), IF(Y652&gt;0, "THẮNG", "THUA"), "CHỜ T+3")</f>
        <v/>
      </c>
      <c r="AF652">
        <f>IF(AND(P652=0, N652=H652, NOT(ISNUMBER(W652))), "ĐANG CHỜ", IF(AA652&gt;0, "THẮNG", "THUA"))</f>
        <v/>
      </c>
      <c r="AG652" t="inlineStr">
        <is>
          <t>https://quickchart.io/chart/render/zf-f7044c86-bd9c-4102-84f0-7b148cfb6ac2</t>
        </is>
      </c>
      <c r="AH652">
        <f>IF(AG652&lt;&gt;"", IMAGE(AG652, 1), "Chưa có ảnh")</f>
        <v/>
      </c>
    </row>
    <row r="653" ht="95" customHeight="1">
      <c r="A653" t="inlineStr">
        <is>
          <t>2026-10-22</t>
        </is>
      </c>
      <c r="B653" t="inlineStr">
        <is>
          <t>ALGO_01</t>
        </is>
      </c>
      <c r="C653" t="inlineStr">
        <is>
          <t>🔥 BỘ 01: BÙNG NỔ DÒNG TIỀN &amp; VƯỢT NỀN (CANSLIM BREAKOUT)</t>
        </is>
      </c>
      <c r="D653" t="inlineStr">
        <is>
          <t>#1</t>
        </is>
      </c>
      <c r="E653" t="inlineStr">
        <is>
          <t>HDC</t>
        </is>
      </c>
      <c r="F653" t="inlineStr">
        <is>
          <t>HOSE</t>
        </is>
      </c>
      <c r="G653" t="inlineStr">
        <is>
          <t>Bất động sản Dân dụng</t>
        </is>
      </c>
      <c r="H653" t="n">
        <v>11.6</v>
      </c>
      <c r="I653" t="n">
        <v>1751.7</v>
      </c>
      <c r="J653" t="n">
        <v>93.06</v>
      </c>
      <c r="K653" t="n">
        <v>4.85</v>
      </c>
      <c r="L653" t="n">
        <v>13.09</v>
      </c>
      <c r="M653" t="n">
        <v>10.92</v>
      </c>
      <c r="N653" t="n">
        <v>11.8</v>
      </c>
      <c r="O653" t="n">
        <v>1756.56</v>
      </c>
      <c r="P653" t="n">
        <v>1</v>
      </c>
      <c r="Q653" t="n">
        <v>11.9</v>
      </c>
      <c r="R653" t="n">
        <v>11.25</v>
      </c>
      <c r="S653" t="inlineStr"/>
      <c r="T653" t="inlineStr"/>
      <c r="U653" t="inlineStr"/>
      <c r="V653" t="inlineStr"/>
      <c r="W653" t="inlineStr"/>
      <c r="X653" t="inlineStr">
        <is>
          <t>⏳ Chờ hàng về (T+1)</t>
        </is>
      </c>
      <c r="Y653">
        <f>IF(ISNUMBER(S653), ((S653-H653)/H653)-0.004, "")</f>
        <v/>
      </c>
      <c r="Z653">
        <f>IF(ISNUMBER(T653), ((T653-H653)/H653)-0.004, "")</f>
        <v/>
      </c>
      <c r="AA653">
        <f>IF(ISNUMBER(W653), ((W653-H653)/H653)-0.004, IF(P653&gt;0, ((N653-H653)/H653)-0.004, 0))</f>
        <v/>
      </c>
      <c r="AB653">
        <f>IF(AND(ISNUMBER(I653), I653&gt;0, ISNUMBER(O653), O653&gt;0), AA653-((O653-I653)/I653), AA653)</f>
        <v/>
      </c>
      <c r="AC653">
        <f>IF(ISNUMBER(Q653), (Q653-H653)/H653, 0)</f>
        <v/>
      </c>
      <c r="AD653">
        <f>IF(ISNUMBER(R653), (R653-H653)/H653, 0)</f>
        <v/>
      </c>
      <c r="AE653">
        <f>IF(ISNUMBER(Y653), IF(Y653&gt;0, "THẮNG", "THUA"), "CHỜ T+3")</f>
        <v/>
      </c>
      <c r="AF653">
        <f>IF(AND(P653=0, N653=H653, NOT(ISNUMBER(W653))), "ĐANG CHỜ", IF(AA653&gt;0, "THẮNG", "THUA"))</f>
        <v/>
      </c>
      <c r="AG653" t="inlineStr">
        <is>
          <t>https://quickchart.io/chart/render/zf-39ddedf6-cc91-4b6e-8d8d-a764ee31e9fd</t>
        </is>
      </c>
      <c r="AH653">
        <f>IF(AG653&lt;&gt;"", IMAGE(AG653, 1), "Chưa có ảnh")</f>
        <v/>
      </c>
    </row>
    <row r="654" ht="95" customHeight="1">
      <c r="A654" t="inlineStr">
        <is>
          <t>2026-10-22</t>
        </is>
      </c>
      <c r="B654" t="inlineStr">
        <is>
          <t>ALGO_01</t>
        </is>
      </c>
      <c r="C654" t="inlineStr">
        <is>
          <t>🔥 BỘ 01: BÙNG NỔ DÒNG TIỀN &amp; VƯỢT NỀN (CANSLIM BREAKOUT)</t>
        </is>
      </c>
      <c r="D654" t="inlineStr">
        <is>
          <t>#2</t>
        </is>
      </c>
      <c r="E654" t="inlineStr">
        <is>
          <t>ACV</t>
        </is>
      </c>
      <c r="F654" t="inlineStr">
        <is>
          <t>UPCOM</t>
        </is>
      </c>
      <c r="G654" t="inlineStr">
        <is>
          <t>Cảng biển &amp; Vận tải</t>
        </is>
      </c>
      <c r="H654" t="n">
        <v>43.3</v>
      </c>
      <c r="I654" t="n">
        <v>1751.7</v>
      </c>
      <c r="J654" t="n">
        <v>91.41</v>
      </c>
      <c r="K654" t="n">
        <v>5.96</v>
      </c>
      <c r="L654" t="n">
        <v>47.36</v>
      </c>
      <c r="M654" t="n">
        <v>41.45</v>
      </c>
      <c r="N654" t="n">
        <v>42.9</v>
      </c>
      <c r="O654" t="n">
        <v>1756.56</v>
      </c>
      <c r="P654" t="n">
        <v>1</v>
      </c>
      <c r="Q654" t="n">
        <v>43.9</v>
      </c>
      <c r="R654" t="n">
        <v>41.5</v>
      </c>
      <c r="S654" t="inlineStr"/>
      <c r="T654" t="inlineStr"/>
      <c r="U654" t="inlineStr"/>
      <c r="V654" t="inlineStr"/>
      <c r="W654" t="inlineStr"/>
      <c r="X654" t="inlineStr">
        <is>
          <t>⏳ Chờ hàng về (T+1)</t>
        </is>
      </c>
      <c r="Y654">
        <f>IF(ISNUMBER(S654), ((S654-H654)/H654)-0.004, "")</f>
        <v/>
      </c>
      <c r="Z654">
        <f>IF(ISNUMBER(T654), ((T654-H654)/H654)-0.004, "")</f>
        <v/>
      </c>
      <c r="AA654">
        <f>IF(ISNUMBER(W654), ((W654-H654)/H654)-0.004, IF(P654&gt;0, ((N654-H654)/H654)-0.004, 0))</f>
        <v/>
      </c>
      <c r="AB654">
        <f>IF(AND(ISNUMBER(I654), I654&gt;0, ISNUMBER(O654), O654&gt;0), AA654-((O654-I654)/I654), AA654)</f>
        <v/>
      </c>
      <c r="AC654">
        <f>IF(ISNUMBER(Q654), (Q654-H654)/H654, 0)</f>
        <v/>
      </c>
      <c r="AD654">
        <f>IF(ISNUMBER(R654), (R654-H654)/H654, 0)</f>
        <v/>
      </c>
      <c r="AE654">
        <f>IF(ISNUMBER(Y654), IF(Y654&gt;0, "THẮNG", "THUA"), "CHỜ T+3")</f>
        <v/>
      </c>
      <c r="AF654">
        <f>IF(AND(P654=0, N654=H654, NOT(ISNUMBER(W654))), "ĐANG CHỜ", IF(AA654&gt;0, "THẮNG", "THUA"))</f>
        <v/>
      </c>
      <c r="AG654" t="inlineStr">
        <is>
          <t>https://quickchart.io/chart/render/zf-abf15c32-0f25-4907-8efb-72c25e320f1c</t>
        </is>
      </c>
      <c r="AH654">
        <f>IF(AG654&lt;&gt;"", IMAGE(AG654, 1), "Chưa có ảnh")</f>
        <v/>
      </c>
    </row>
    <row r="655" ht="95" customHeight="1">
      <c r="A655" t="inlineStr">
        <is>
          <t>2026-10-22</t>
        </is>
      </c>
      <c r="B655" t="inlineStr">
        <is>
          <t>ALGO_01</t>
        </is>
      </c>
      <c r="C655" t="inlineStr">
        <is>
          <t>🔥 BỘ 01: BÙNG NỔ DÒNG TIỀN &amp; VƯỢT NỀN (CANSLIM BREAKOUT)</t>
        </is>
      </c>
      <c r="D655" t="inlineStr">
        <is>
          <t>#3</t>
        </is>
      </c>
      <c r="E655" t="inlineStr">
        <is>
          <t>QTP</t>
        </is>
      </c>
      <c r="F655" t="inlineStr">
        <is>
          <t>UPCOM</t>
        </is>
      </c>
      <c r="G655" t="inlineStr">
        <is>
          <t>Điện &amp; Năng lượng</t>
        </is>
      </c>
      <c r="H655" t="n">
        <v>11.1</v>
      </c>
      <c r="I655" t="n">
        <v>1751.7</v>
      </c>
      <c r="J655" t="n">
        <v>85.44</v>
      </c>
      <c r="K655" t="n">
        <v>6.06</v>
      </c>
      <c r="L655" t="n">
        <v>11.89</v>
      </c>
      <c r="M655" t="n">
        <v>10.74</v>
      </c>
      <c r="N655" t="n">
        <v>11.2</v>
      </c>
      <c r="O655" t="n">
        <v>1756.56</v>
      </c>
      <c r="P655" t="n">
        <v>1</v>
      </c>
      <c r="Q655" t="n">
        <v>11.3</v>
      </c>
      <c r="R655" t="n">
        <v>10.8</v>
      </c>
      <c r="S655" t="inlineStr"/>
      <c r="T655" t="inlineStr"/>
      <c r="U655" t="inlineStr"/>
      <c r="V655" t="inlineStr"/>
      <c r="W655" t="inlineStr"/>
      <c r="X655" t="inlineStr">
        <is>
          <t>⏳ Chờ hàng về (T+1)</t>
        </is>
      </c>
      <c r="Y655">
        <f>IF(ISNUMBER(S655), ((S655-H655)/H655)-0.004, "")</f>
        <v/>
      </c>
      <c r="Z655">
        <f>IF(ISNUMBER(T655), ((T655-H655)/H655)-0.004, "")</f>
        <v/>
      </c>
      <c r="AA655">
        <f>IF(ISNUMBER(W655), ((W655-H655)/H655)-0.004, IF(P655&gt;0, ((N655-H655)/H655)-0.004, 0))</f>
        <v/>
      </c>
      <c r="AB655">
        <f>IF(AND(ISNUMBER(I655), I655&gt;0, ISNUMBER(O655), O655&gt;0), AA655-((O655-I655)/I655), AA655)</f>
        <v/>
      </c>
      <c r="AC655">
        <f>IF(ISNUMBER(Q655), (Q655-H655)/H655, 0)</f>
        <v/>
      </c>
      <c r="AD655">
        <f>IF(ISNUMBER(R655), (R655-H655)/H655, 0)</f>
        <v/>
      </c>
      <c r="AE655">
        <f>IF(ISNUMBER(Y655), IF(Y655&gt;0, "THẮNG", "THUA"), "CHỜ T+3")</f>
        <v/>
      </c>
      <c r="AF655">
        <f>IF(AND(P655=0, N655=H655, NOT(ISNUMBER(W655))), "ĐANG CHỜ", IF(AA655&gt;0, "THẮNG", "THUA"))</f>
        <v/>
      </c>
      <c r="AG655" t="inlineStr">
        <is>
          <t>https://quickchart.io/chart/render/zf-d9f2d28c-022a-4a46-86f1-86cc0700115e</t>
        </is>
      </c>
      <c r="AH655">
        <f>IF(AG655&lt;&gt;"", IMAGE(AG655, 1), "Chưa có ảnh")</f>
        <v/>
      </c>
    </row>
    <row r="656" ht="95" customHeight="1">
      <c r="A656" t="inlineStr">
        <is>
          <t>2026-10-22</t>
        </is>
      </c>
      <c r="B656" t="inlineStr">
        <is>
          <t>ALGO_01</t>
        </is>
      </c>
      <c r="C656" t="inlineStr">
        <is>
          <t>🔥 BỘ 01: BÙNG NỔ DÒNG TIỀN &amp; VƯỢT NỀN (CANSLIM BREAKOUT)</t>
        </is>
      </c>
      <c r="D656" t="inlineStr">
        <is>
          <t>#4</t>
        </is>
      </c>
      <c r="E656" t="inlineStr">
        <is>
          <t>DPG</t>
        </is>
      </c>
      <c r="F656" t="inlineStr">
        <is>
          <t>HOSE</t>
        </is>
      </c>
      <c r="G656" t="inlineStr">
        <is>
          <t>Đầu tư công &amp; Xây dựng</t>
        </is>
      </c>
      <c r="H656" t="n">
        <v>31.15</v>
      </c>
      <c r="I656" t="n">
        <v>1751.7</v>
      </c>
      <c r="J656" t="n">
        <v>62.07</v>
      </c>
      <c r="K656" t="n">
        <v>2.3</v>
      </c>
      <c r="L656" t="n">
        <v>34.63</v>
      </c>
      <c r="M656" t="n">
        <v>29.57</v>
      </c>
      <c r="N656" t="n">
        <v>30.3</v>
      </c>
      <c r="O656" t="n">
        <v>1756.56</v>
      </c>
      <c r="P656" t="n">
        <v>1</v>
      </c>
      <c r="Q656" t="n">
        <v>31.25</v>
      </c>
      <c r="R656" t="n">
        <v>30</v>
      </c>
      <c r="S656" t="inlineStr"/>
      <c r="T656" t="inlineStr"/>
      <c r="U656" t="inlineStr"/>
      <c r="V656" t="inlineStr"/>
      <c r="W656" t="inlineStr"/>
      <c r="X656" t="inlineStr">
        <is>
          <t>⏳ Chờ hàng về (T+1)</t>
        </is>
      </c>
      <c r="Y656">
        <f>IF(ISNUMBER(S656), ((S656-H656)/H656)-0.004, "")</f>
        <v/>
      </c>
      <c r="Z656">
        <f>IF(ISNUMBER(T656), ((T656-H656)/H656)-0.004, "")</f>
        <v/>
      </c>
      <c r="AA656">
        <f>IF(ISNUMBER(W656), ((W656-H656)/H656)-0.004, IF(P656&gt;0, ((N656-H656)/H656)-0.004, 0))</f>
        <v/>
      </c>
      <c r="AB656">
        <f>IF(AND(ISNUMBER(I656), I656&gt;0, ISNUMBER(O656), O656&gt;0), AA656-((O656-I656)/I656), AA656)</f>
        <v/>
      </c>
      <c r="AC656">
        <f>IF(ISNUMBER(Q656), (Q656-H656)/H656, 0)</f>
        <v/>
      </c>
      <c r="AD656">
        <f>IF(ISNUMBER(R656), (R656-H656)/H656, 0)</f>
        <v/>
      </c>
      <c r="AE656">
        <f>IF(ISNUMBER(Y656), IF(Y656&gt;0, "THẮNG", "THUA"), "CHỜ T+3")</f>
        <v/>
      </c>
      <c r="AF656">
        <f>IF(AND(P656=0, N656=H656, NOT(ISNUMBER(W656))), "ĐANG CHỜ", IF(AA656&gt;0, "THẮNG", "THUA"))</f>
        <v/>
      </c>
      <c r="AG656" t="inlineStr">
        <is>
          <t>https://quickchart.io/chart/render/zf-666cf7f7-57de-422a-84bf-888b9ca66c24</t>
        </is>
      </c>
      <c r="AH656">
        <f>IF(AG656&lt;&gt;"", IMAGE(AG656, 1), "Chưa có ảnh")</f>
        <v/>
      </c>
    </row>
    <row r="657" ht="95" customHeight="1">
      <c r="A657" t="inlineStr">
        <is>
          <t>2026-10-22</t>
        </is>
      </c>
      <c r="B657" t="inlineStr">
        <is>
          <t>ALGO_01</t>
        </is>
      </c>
      <c r="C657" t="inlineStr">
        <is>
          <t>🔥 BỘ 01: BÙNG NỔ DÒNG TIỀN &amp; VƯỢT NỀN (CANSLIM BREAKOUT)</t>
        </is>
      </c>
      <c r="D657" t="inlineStr">
        <is>
          <t>#5</t>
        </is>
      </c>
      <c r="E657" t="inlineStr">
        <is>
          <t>TV2</t>
        </is>
      </c>
      <c r="F657" t="inlineStr">
        <is>
          <t>HOSE</t>
        </is>
      </c>
      <c r="G657" t="inlineStr">
        <is>
          <t>Đầu tư công &amp; Xây dựng</t>
        </is>
      </c>
      <c r="H657" t="n">
        <v>26.5</v>
      </c>
      <c r="I657" t="n">
        <v>1751.7</v>
      </c>
      <c r="J657" t="n">
        <v>61.77</v>
      </c>
      <c r="K657" t="n">
        <v>3.8</v>
      </c>
      <c r="L657" t="n">
        <v>28.77</v>
      </c>
      <c r="M657" t="n">
        <v>25.47</v>
      </c>
      <c r="N657" t="n">
        <v>26</v>
      </c>
      <c r="O657" t="n">
        <v>1756.56</v>
      </c>
      <c r="P657" t="n">
        <v>1</v>
      </c>
      <c r="Q657" t="n">
        <v>26.6</v>
      </c>
      <c r="R657" t="n">
        <v>25.85</v>
      </c>
      <c r="S657" t="inlineStr"/>
      <c r="T657" t="inlineStr"/>
      <c r="U657" t="inlineStr"/>
      <c r="V657" t="inlineStr"/>
      <c r="W657" t="inlineStr"/>
      <c r="X657" t="inlineStr">
        <is>
          <t>⏳ Chờ hàng về (T+1)</t>
        </is>
      </c>
      <c r="Y657">
        <f>IF(ISNUMBER(S657), ((S657-H657)/H657)-0.004, "")</f>
        <v/>
      </c>
      <c r="Z657">
        <f>IF(ISNUMBER(T657), ((T657-H657)/H657)-0.004, "")</f>
        <v/>
      </c>
      <c r="AA657">
        <f>IF(ISNUMBER(W657), ((W657-H657)/H657)-0.004, IF(P657&gt;0, ((N657-H657)/H657)-0.004, 0))</f>
        <v/>
      </c>
      <c r="AB657">
        <f>IF(AND(ISNUMBER(I657), I657&gt;0, ISNUMBER(O657), O657&gt;0), AA657-((O657-I657)/I657), AA657)</f>
        <v/>
      </c>
      <c r="AC657">
        <f>IF(ISNUMBER(Q657), (Q657-H657)/H657, 0)</f>
        <v/>
      </c>
      <c r="AD657">
        <f>IF(ISNUMBER(R657), (R657-H657)/H657, 0)</f>
        <v/>
      </c>
      <c r="AE657">
        <f>IF(ISNUMBER(Y657), IF(Y657&gt;0, "THẮNG", "THUA"), "CHỜ T+3")</f>
        <v/>
      </c>
      <c r="AF657">
        <f>IF(AND(P657=0, N657=H657, NOT(ISNUMBER(W657))), "ĐANG CHỜ", IF(AA657&gt;0, "THẮNG", "THUA"))</f>
        <v/>
      </c>
      <c r="AG657" t="inlineStr">
        <is>
          <t>https://quickchart.io/chart/render/zf-c3b51c35-b05b-4bdb-ab65-99cc414b4a78</t>
        </is>
      </c>
      <c r="AH657">
        <f>IF(AG657&lt;&gt;"", IMAGE(AG657, 1), "Chưa có ảnh")</f>
        <v/>
      </c>
    </row>
    <row r="658" ht="95" customHeight="1">
      <c r="A658" t="inlineStr">
        <is>
          <t>2026-10-22</t>
        </is>
      </c>
      <c r="B658" t="inlineStr">
        <is>
          <t>ALGO_02</t>
        </is>
      </c>
      <c r="C658" t="inlineStr">
        <is>
          <t>🛡️ BỘ 02: GOM NỀN TÍCH LŨY SIẾT BIÊN ĐỘ VCP (SEPA ACCUMULATION)</t>
        </is>
      </c>
      <c r="D658" t="inlineStr">
        <is>
          <t>#1</t>
        </is>
      </c>
      <c r="E658" t="inlineStr">
        <is>
          <t>TCB</t>
        </is>
      </c>
      <c r="F658" t="inlineStr">
        <is>
          <t>HOSE</t>
        </is>
      </c>
      <c r="G658" t="inlineStr">
        <is>
          <t>Ngân hàng</t>
        </is>
      </c>
      <c r="H658" t="n">
        <v>34.1</v>
      </c>
      <c r="I658" t="n">
        <v>1751.7</v>
      </c>
      <c r="J658" t="n">
        <v>9.94</v>
      </c>
      <c r="K658" t="n">
        <v>0.46</v>
      </c>
      <c r="L658" t="n">
        <v>36.76</v>
      </c>
      <c r="M658" t="n">
        <v>32.89</v>
      </c>
      <c r="N658" t="n">
        <v>33.85</v>
      </c>
      <c r="O658" t="n">
        <v>1756.56</v>
      </c>
      <c r="P658" t="n">
        <v>1</v>
      </c>
      <c r="Q658" t="n">
        <v>34.4</v>
      </c>
      <c r="R658" t="n">
        <v>33.85</v>
      </c>
      <c r="S658" t="inlineStr"/>
      <c r="T658" t="inlineStr"/>
      <c r="U658" t="inlineStr"/>
      <c r="V658" t="inlineStr"/>
      <c r="W658" t="inlineStr"/>
      <c r="X658" t="inlineStr">
        <is>
          <t>⏳ Chờ hàng về (T+1)</t>
        </is>
      </c>
      <c r="Y658">
        <f>IF(ISNUMBER(S658), ((S658-H658)/H658)-0.004, "")</f>
        <v/>
      </c>
      <c r="Z658">
        <f>IF(ISNUMBER(T658), ((T658-H658)/H658)-0.004, "")</f>
        <v/>
      </c>
      <c r="AA658">
        <f>IF(ISNUMBER(W658), ((W658-H658)/H658)-0.004, IF(P658&gt;0, ((N658-H658)/H658)-0.004, 0))</f>
        <v/>
      </c>
      <c r="AB658">
        <f>IF(AND(ISNUMBER(I658), I658&gt;0, ISNUMBER(O658), O658&gt;0), AA658-((O658-I658)/I658), AA658)</f>
        <v/>
      </c>
      <c r="AC658">
        <f>IF(ISNUMBER(Q658), (Q658-H658)/H658, 0)</f>
        <v/>
      </c>
      <c r="AD658">
        <f>IF(ISNUMBER(R658), (R658-H658)/H658, 0)</f>
        <v/>
      </c>
      <c r="AE658">
        <f>IF(ISNUMBER(Y658), IF(Y658&gt;0, "THẮNG", "THUA"), "CHỜ T+3")</f>
        <v/>
      </c>
      <c r="AF658">
        <f>IF(AND(P658=0, N658=H658, NOT(ISNUMBER(W658))), "ĐANG CHỜ", IF(AA658&gt;0, "THẮNG", "THUA"))</f>
        <v/>
      </c>
      <c r="AG658" t="inlineStr">
        <is>
          <t>https://quickchart.io/chart/render/zf-85fbf2da-9ee4-4ead-9efe-509beffe884e</t>
        </is>
      </c>
      <c r="AH658">
        <f>IF(AG658&lt;&gt;"", IMAGE(AG658, 1), "Chưa có ảnh")</f>
        <v/>
      </c>
    </row>
    <row r="659" ht="95" customHeight="1">
      <c r="A659" t="inlineStr">
        <is>
          <t>2026-10-22</t>
        </is>
      </c>
      <c r="B659" t="inlineStr">
        <is>
          <t>ALGO_02</t>
        </is>
      </c>
      <c r="C659" t="inlineStr">
        <is>
          <t>🛡️ BỘ 02: GOM NỀN TÍCH LŨY SIẾT BIÊN ĐỘ VCP (SEPA ACCUMULATION)</t>
        </is>
      </c>
      <c r="D659" t="inlineStr">
        <is>
          <t>#2</t>
        </is>
      </c>
      <c r="E659" t="inlineStr">
        <is>
          <t>DGW</t>
        </is>
      </c>
      <c r="F659" t="inlineStr">
        <is>
          <t>HOSE</t>
        </is>
      </c>
      <c r="G659" t="inlineStr">
        <is>
          <t>Bán lẻ &amp; Phân phối</t>
        </is>
      </c>
      <c r="H659" t="n">
        <v>46.8</v>
      </c>
      <c r="I659" t="n">
        <v>1751.7</v>
      </c>
      <c r="J659" t="n">
        <v>4.95</v>
      </c>
      <c r="K659" t="n">
        <v>0.73</v>
      </c>
      <c r="L659" t="n">
        <v>52.55</v>
      </c>
      <c r="M659" t="n">
        <v>44.19</v>
      </c>
      <c r="N659" t="n">
        <v>46.6</v>
      </c>
      <c r="O659" t="n">
        <v>1756.56</v>
      </c>
      <c r="P659" t="n">
        <v>1</v>
      </c>
      <c r="Q659" t="n">
        <v>46.9</v>
      </c>
      <c r="R659" t="n">
        <v>45.7</v>
      </c>
      <c r="S659" t="inlineStr"/>
      <c r="T659" t="inlineStr"/>
      <c r="U659" t="inlineStr"/>
      <c r="V659" t="inlineStr"/>
      <c r="W659" t="inlineStr"/>
      <c r="X659" t="inlineStr">
        <is>
          <t>⏳ Chờ hàng về (T+1)</t>
        </is>
      </c>
      <c r="Y659">
        <f>IF(ISNUMBER(S659), ((S659-H659)/H659)-0.004, "")</f>
        <v/>
      </c>
      <c r="Z659">
        <f>IF(ISNUMBER(T659), ((T659-H659)/H659)-0.004, "")</f>
        <v/>
      </c>
      <c r="AA659">
        <f>IF(ISNUMBER(W659), ((W659-H659)/H659)-0.004, IF(P659&gt;0, ((N659-H659)/H659)-0.004, 0))</f>
        <v/>
      </c>
      <c r="AB659">
        <f>IF(AND(ISNUMBER(I659), I659&gt;0, ISNUMBER(O659), O659&gt;0), AA659-((O659-I659)/I659), AA659)</f>
        <v/>
      </c>
      <c r="AC659">
        <f>IF(ISNUMBER(Q659), (Q659-H659)/H659, 0)</f>
        <v/>
      </c>
      <c r="AD659">
        <f>IF(ISNUMBER(R659), (R659-H659)/H659, 0)</f>
        <v/>
      </c>
      <c r="AE659">
        <f>IF(ISNUMBER(Y659), IF(Y659&gt;0, "THẮNG", "THUA"), "CHỜ T+3")</f>
        <v/>
      </c>
      <c r="AF659">
        <f>IF(AND(P659=0, N659=H659, NOT(ISNUMBER(W659))), "ĐANG CHỜ", IF(AA659&gt;0, "THẮNG", "THUA"))</f>
        <v/>
      </c>
      <c r="AG659" t="inlineStr">
        <is>
          <t>https://quickchart.io/chart/render/zf-c8077013-8898-4900-b7ad-0a485dc6782e</t>
        </is>
      </c>
      <c r="AH659">
        <f>IF(AG659&lt;&gt;"", IMAGE(AG659, 1), "Chưa có ảnh")</f>
        <v/>
      </c>
    </row>
    <row r="660" ht="95" customHeight="1">
      <c r="A660" t="inlineStr">
        <is>
          <t>2026-10-22</t>
        </is>
      </c>
      <c r="B660" t="inlineStr">
        <is>
          <t>ALGO_03</t>
        </is>
      </c>
      <c r="C660" t="inlineStr">
        <is>
          <t>⚡ BỘ 03: BẮT ĐÁY RÚT CHÂN &amp; ĐẢO CHIỀU QUÁ BÁN (WYCKOFF SPRING)</t>
        </is>
      </c>
      <c r="D660" t="inlineStr">
        <is>
          <t>#1</t>
        </is>
      </c>
      <c r="E660" t="inlineStr">
        <is>
          <t>POM</t>
        </is>
      </c>
      <c r="F660" t="inlineStr">
        <is>
          <t>UPCOM</t>
        </is>
      </c>
      <c r="G660" t="inlineStr">
        <is>
          <t>Thép &amp; VLXD</t>
        </is>
      </c>
      <c r="H660" t="n">
        <v>3.3</v>
      </c>
      <c r="I660" t="n">
        <v>1751.7</v>
      </c>
      <c r="J660" t="n">
        <v>67.7</v>
      </c>
      <c r="K660" t="n">
        <v>8.449999999999999</v>
      </c>
      <c r="L660" t="n">
        <v>3.77</v>
      </c>
      <c r="M660" t="n">
        <v>3.09</v>
      </c>
      <c r="N660" t="n">
        <v>3.1</v>
      </c>
      <c r="O660" t="n">
        <v>1756.56</v>
      </c>
      <c r="P660" t="n">
        <v>1</v>
      </c>
      <c r="Q660" t="n">
        <v>3.3</v>
      </c>
      <c r="R660" t="n">
        <v>3.1</v>
      </c>
      <c r="S660" t="inlineStr"/>
      <c r="T660" t="inlineStr"/>
      <c r="U660" t="inlineStr"/>
      <c r="V660" t="inlineStr"/>
      <c r="W660" t="inlineStr"/>
      <c r="X660" t="inlineStr">
        <is>
          <t>⏳ Chờ hàng về (T+1)</t>
        </is>
      </c>
      <c r="Y660">
        <f>IF(ISNUMBER(S660), ((S660-H660)/H660)-0.004, "")</f>
        <v/>
      </c>
      <c r="Z660">
        <f>IF(ISNUMBER(T660), ((T660-H660)/H660)-0.004, "")</f>
        <v/>
      </c>
      <c r="AA660">
        <f>IF(ISNUMBER(W660), ((W660-H660)/H660)-0.004, IF(P660&gt;0, ((N660-H660)/H660)-0.004, 0))</f>
        <v/>
      </c>
      <c r="AB660">
        <f>IF(AND(ISNUMBER(I660), I660&gt;0, ISNUMBER(O660), O660&gt;0), AA660-((O660-I660)/I660), AA660)</f>
        <v/>
      </c>
      <c r="AC660">
        <f>IF(ISNUMBER(Q660), (Q660-H660)/H660, 0)</f>
        <v/>
      </c>
      <c r="AD660">
        <f>IF(ISNUMBER(R660), (R660-H660)/H660, 0)</f>
        <v/>
      </c>
      <c r="AE660">
        <f>IF(ISNUMBER(Y660), IF(Y660&gt;0, "THẮNG", "THUA"), "CHỜ T+3")</f>
        <v/>
      </c>
      <c r="AF660">
        <f>IF(AND(P660=0, N660=H660, NOT(ISNUMBER(W660))), "ĐANG CHỜ", IF(AA660&gt;0, "THẮNG", "THUA"))</f>
        <v/>
      </c>
      <c r="AG660" t="inlineStr">
        <is>
          <t>https://quickchart.io/chart/render/zf-f84d2232-e600-4ed4-91f3-19cbb1d63c33</t>
        </is>
      </c>
      <c r="AH660">
        <f>IF(AG660&lt;&gt;"", IMAGE(AG660, 1), "Chưa có ảnh")</f>
        <v/>
      </c>
    </row>
    <row r="661" ht="95" customHeight="1">
      <c r="A661" t="inlineStr">
        <is>
          <t>2026-10-22</t>
        </is>
      </c>
      <c r="B661" t="inlineStr">
        <is>
          <t>ALGO_03</t>
        </is>
      </c>
      <c r="C661" t="inlineStr">
        <is>
          <t>⚡ BỘ 03: BẮT ĐÁY RÚT CHÂN &amp; ĐẢO CHIỀU QUÁ BÁN (WYCKOFF SPRING)</t>
        </is>
      </c>
      <c r="D661" t="inlineStr">
        <is>
          <t>#2</t>
        </is>
      </c>
      <c r="E661" t="inlineStr">
        <is>
          <t>SCS</t>
        </is>
      </c>
      <c r="F661" t="inlineStr">
        <is>
          <t>HOSE</t>
        </is>
      </c>
      <c r="G661" t="inlineStr">
        <is>
          <t>Cảng biển &amp; Vận tải</t>
        </is>
      </c>
      <c r="H661" t="n">
        <v>41.3</v>
      </c>
      <c r="I661" t="n">
        <v>1751.7</v>
      </c>
      <c r="J661" t="n">
        <v>41.7</v>
      </c>
      <c r="K661" t="n">
        <v>1.18</v>
      </c>
      <c r="L661" t="n">
        <v>44.33</v>
      </c>
      <c r="M661" t="n">
        <v>39.92</v>
      </c>
      <c r="N661" t="n">
        <v>40.7</v>
      </c>
      <c r="O661" t="n">
        <v>1756.56</v>
      </c>
      <c r="P661" t="n">
        <v>1</v>
      </c>
      <c r="Q661" t="n">
        <v>42.1</v>
      </c>
      <c r="R661" t="n">
        <v>40.3</v>
      </c>
      <c r="S661" t="inlineStr"/>
      <c r="T661" t="inlineStr"/>
      <c r="U661" t="inlineStr"/>
      <c r="V661" t="inlineStr"/>
      <c r="W661" t="inlineStr"/>
      <c r="X661" t="inlineStr">
        <is>
          <t>⏳ Chờ hàng về (T+1)</t>
        </is>
      </c>
      <c r="Y661">
        <f>IF(ISNUMBER(S661), ((S661-H661)/H661)-0.004, "")</f>
        <v/>
      </c>
      <c r="Z661">
        <f>IF(ISNUMBER(T661), ((T661-H661)/H661)-0.004, "")</f>
        <v/>
      </c>
      <c r="AA661">
        <f>IF(ISNUMBER(W661), ((W661-H661)/H661)-0.004, IF(P661&gt;0, ((N661-H661)/H661)-0.004, 0))</f>
        <v/>
      </c>
      <c r="AB661">
        <f>IF(AND(ISNUMBER(I661), I661&gt;0, ISNUMBER(O661), O661&gt;0), AA661-((O661-I661)/I661), AA661)</f>
        <v/>
      </c>
      <c r="AC661">
        <f>IF(ISNUMBER(Q661), (Q661-H661)/H661, 0)</f>
        <v/>
      </c>
      <c r="AD661">
        <f>IF(ISNUMBER(R661), (R661-H661)/H661, 0)</f>
        <v/>
      </c>
      <c r="AE661">
        <f>IF(ISNUMBER(Y661), IF(Y661&gt;0, "THẮNG", "THUA"), "CHỜ T+3")</f>
        <v/>
      </c>
      <c r="AF661">
        <f>IF(AND(P661=0, N661=H661, NOT(ISNUMBER(W661))), "ĐANG CHỜ", IF(AA661&gt;0, "THẮNG", "THUA"))</f>
        <v/>
      </c>
      <c r="AG661" t="inlineStr">
        <is>
          <t>https://quickchart.io/chart/render/zf-793f487e-1eac-4d2e-834a-c386ebb8c1ee</t>
        </is>
      </c>
      <c r="AH661">
        <f>IF(AG661&lt;&gt;"", IMAGE(AG661, 1), "Chưa có ảnh")</f>
        <v/>
      </c>
    </row>
    <row r="662" ht="95" customHeight="1">
      <c r="A662" t="inlineStr">
        <is>
          <t>2026-10-22</t>
        </is>
      </c>
      <c r="B662" t="inlineStr">
        <is>
          <t>ALGO_03</t>
        </is>
      </c>
      <c r="C662" t="inlineStr">
        <is>
          <t>⚡ BỘ 03: BẮT ĐÁY RÚT CHÂN &amp; ĐẢO CHIỀU QUÁ BÁN (WYCKOFF SPRING)</t>
        </is>
      </c>
      <c r="D662" t="inlineStr">
        <is>
          <t>#3</t>
        </is>
      </c>
      <c r="E662" t="inlineStr">
        <is>
          <t>VHM</t>
        </is>
      </c>
      <c r="F662" t="inlineStr">
        <is>
          <t>HOSE</t>
        </is>
      </c>
      <c r="G662" t="inlineStr">
        <is>
          <t>Bất động sản Dân dụng</t>
        </is>
      </c>
      <c r="H662" t="n">
        <v>63.6</v>
      </c>
      <c r="I662" t="n">
        <v>1751.7</v>
      </c>
      <c r="J662" t="n">
        <v>36.49</v>
      </c>
      <c r="K662" t="n">
        <v>1.03</v>
      </c>
      <c r="L662" t="n">
        <v>72.69</v>
      </c>
      <c r="M662" t="n">
        <v>59.47</v>
      </c>
      <c r="N662" t="n">
        <v>63.7</v>
      </c>
      <c r="O662" t="n">
        <v>1756.56</v>
      </c>
      <c r="P662" t="n">
        <v>1</v>
      </c>
      <c r="Q662" t="n">
        <v>65.3</v>
      </c>
      <c r="R662" t="n">
        <v>62.2</v>
      </c>
      <c r="S662" t="inlineStr"/>
      <c r="T662" t="inlineStr"/>
      <c r="U662" t="inlineStr"/>
      <c r="V662" t="inlineStr"/>
      <c r="W662" t="inlineStr"/>
      <c r="X662" t="inlineStr">
        <is>
          <t>⏳ Chờ hàng về (T+1)</t>
        </is>
      </c>
      <c r="Y662">
        <f>IF(ISNUMBER(S662), ((S662-H662)/H662)-0.004, "")</f>
        <v/>
      </c>
      <c r="Z662">
        <f>IF(ISNUMBER(T662), ((T662-H662)/H662)-0.004, "")</f>
        <v/>
      </c>
      <c r="AA662">
        <f>IF(ISNUMBER(W662), ((W662-H662)/H662)-0.004, IF(P662&gt;0, ((N662-H662)/H662)-0.004, 0))</f>
        <v/>
      </c>
      <c r="AB662">
        <f>IF(AND(ISNUMBER(I662), I662&gt;0, ISNUMBER(O662), O662&gt;0), AA662-((O662-I662)/I662), AA662)</f>
        <v/>
      </c>
      <c r="AC662">
        <f>IF(ISNUMBER(Q662), (Q662-H662)/H662, 0)</f>
        <v/>
      </c>
      <c r="AD662">
        <f>IF(ISNUMBER(R662), (R662-H662)/H662, 0)</f>
        <v/>
      </c>
      <c r="AE662">
        <f>IF(ISNUMBER(Y662), IF(Y662&gt;0, "THẮNG", "THUA"), "CHỜ T+3")</f>
        <v/>
      </c>
      <c r="AF662">
        <f>IF(AND(P662=0, N662=H662, NOT(ISNUMBER(W662))), "ĐANG CHỜ", IF(AA662&gt;0, "THẮNG", "THUA"))</f>
        <v/>
      </c>
      <c r="AG662" t="inlineStr">
        <is>
          <t>https://quickchart.io/chart/render/zf-4a536aad-c204-4ddc-9ff3-88a28a92d733</t>
        </is>
      </c>
      <c r="AH662">
        <f>IF(AG662&lt;&gt;"", IMAGE(AG662, 1), "Chưa có ảnh")</f>
        <v/>
      </c>
    </row>
    <row r="663" ht="95" customHeight="1">
      <c r="A663" t="inlineStr">
        <is>
          <t>2026-10-22</t>
        </is>
      </c>
      <c r="B663" t="inlineStr">
        <is>
          <t>ALGO_04</t>
        </is>
      </c>
      <c r="C663" t="inlineStr">
        <is>
          <t>👑 BỘ 04: SIÊU CỔ PHIẾU KHÁNG BÃO &amp; ĐỈNH 52W (RS ALPHA LEADER)</t>
        </is>
      </c>
      <c r="D663" t="inlineStr">
        <is>
          <t>#1</t>
        </is>
      </c>
      <c r="E663" t="inlineStr">
        <is>
          <t>SCL</t>
        </is>
      </c>
      <c r="F663" t="inlineStr">
        <is>
          <t>UPCOM</t>
        </is>
      </c>
      <c r="G663" t="inlineStr">
        <is>
          <t>Khai khoáng &amp; VLXD</t>
        </is>
      </c>
      <c r="H663" t="n">
        <v>31.5</v>
      </c>
      <c r="I663" t="n">
        <v>1751.7</v>
      </c>
      <c r="J663" t="n">
        <v>113.24</v>
      </c>
      <c r="K663" t="n">
        <v>1.85</v>
      </c>
      <c r="L663" t="n">
        <v>35.44</v>
      </c>
      <c r="M663" t="n">
        <v>29.71</v>
      </c>
      <c r="N663" t="n">
        <v>31.3</v>
      </c>
      <c r="O663" t="n">
        <v>1756.56</v>
      </c>
      <c r="P663" t="n">
        <v>1</v>
      </c>
      <c r="Q663" t="n">
        <v>31.6</v>
      </c>
      <c r="R663" t="n">
        <v>30.7</v>
      </c>
      <c r="S663" t="inlineStr"/>
      <c r="T663" t="inlineStr"/>
      <c r="U663" t="inlineStr"/>
      <c r="V663" t="inlineStr"/>
      <c r="W663" t="inlineStr"/>
      <c r="X663" t="inlineStr">
        <is>
          <t>⏳ Chờ hàng về (T+1)</t>
        </is>
      </c>
      <c r="Y663">
        <f>IF(ISNUMBER(S663), ((S663-H663)/H663)-0.004, "")</f>
        <v/>
      </c>
      <c r="Z663">
        <f>IF(ISNUMBER(T663), ((T663-H663)/H663)-0.004, "")</f>
        <v/>
      </c>
      <c r="AA663">
        <f>IF(ISNUMBER(W663), ((W663-H663)/H663)-0.004, IF(P663&gt;0, ((N663-H663)/H663)-0.004, 0))</f>
        <v/>
      </c>
      <c r="AB663">
        <f>IF(AND(ISNUMBER(I663), I663&gt;0, ISNUMBER(O663), O663&gt;0), AA663-((O663-I663)/I663), AA663)</f>
        <v/>
      </c>
      <c r="AC663">
        <f>IF(ISNUMBER(Q663), (Q663-H663)/H663, 0)</f>
        <v/>
      </c>
      <c r="AD663">
        <f>IF(ISNUMBER(R663), (R663-H663)/H663, 0)</f>
        <v/>
      </c>
      <c r="AE663">
        <f>IF(ISNUMBER(Y663), IF(Y663&gt;0, "THẮNG", "THUA"), "CHỜ T+3")</f>
        <v/>
      </c>
      <c r="AF663">
        <f>IF(AND(P663=0, N663=H663, NOT(ISNUMBER(W663))), "ĐANG CHỜ", IF(AA663&gt;0, "THẮNG", "THUA"))</f>
        <v/>
      </c>
      <c r="AG663" t="inlineStr">
        <is>
          <t>https://quickchart.io/chart/render/zf-5398c307-cec1-43e8-b68d-66f3d6818b6b</t>
        </is>
      </c>
      <c r="AH663">
        <f>IF(AG663&lt;&gt;"", IMAGE(AG663, 1), "Chưa có ảnh")</f>
        <v/>
      </c>
    </row>
    <row r="664" ht="95" customHeight="1">
      <c r="A664" t="inlineStr">
        <is>
          <t>2026-10-22</t>
        </is>
      </c>
      <c r="B664" t="inlineStr">
        <is>
          <t>ALGO_06</t>
        </is>
      </c>
      <c r="C664" t="inlineStr">
        <is>
          <t>📈 BỘ 06: ĐỒNG THUẬN ĐỘNG LƯỢNG MACD &amp; XU HƯỚNG ADX (TREND)</t>
        </is>
      </c>
      <c r="D664" t="inlineStr">
        <is>
          <t>#1</t>
        </is>
      </c>
      <c r="E664" t="inlineStr">
        <is>
          <t>ACV</t>
        </is>
      </c>
      <c r="F664" t="inlineStr">
        <is>
          <t>UPCOM</t>
        </is>
      </c>
      <c r="G664" t="inlineStr">
        <is>
          <t>Cảng biển &amp; Vận tải</t>
        </is>
      </c>
      <c r="H664" t="n">
        <v>43.3</v>
      </c>
      <c r="I664" t="n">
        <v>1751.7</v>
      </c>
      <c r="J664" t="n">
        <v>92.52</v>
      </c>
      <c r="K664" t="n">
        <v>5.96</v>
      </c>
      <c r="L664" t="n">
        <v>47.36</v>
      </c>
      <c r="M664" t="n">
        <v>41.45</v>
      </c>
      <c r="N664" t="n">
        <v>42.9</v>
      </c>
      <c r="O664" t="n">
        <v>1756.56</v>
      </c>
      <c r="P664" t="n">
        <v>1</v>
      </c>
      <c r="Q664" t="n">
        <v>43.9</v>
      </c>
      <c r="R664" t="n">
        <v>41.5</v>
      </c>
      <c r="S664" t="inlineStr"/>
      <c r="T664" t="inlineStr"/>
      <c r="U664" t="inlineStr"/>
      <c r="V664" t="inlineStr"/>
      <c r="W664" t="inlineStr"/>
      <c r="X664" t="inlineStr">
        <is>
          <t>⏳ Chờ hàng về (T+1)</t>
        </is>
      </c>
      <c r="Y664">
        <f>IF(ISNUMBER(S664), ((S664-H664)/H664)-0.004, "")</f>
        <v/>
      </c>
      <c r="Z664">
        <f>IF(ISNUMBER(T664), ((T664-H664)/H664)-0.004, "")</f>
        <v/>
      </c>
      <c r="AA664">
        <f>IF(ISNUMBER(W664), ((W664-H664)/H664)-0.004, IF(P664&gt;0, ((N664-H664)/H664)-0.004, 0))</f>
        <v/>
      </c>
      <c r="AB664">
        <f>IF(AND(ISNUMBER(I664), I664&gt;0, ISNUMBER(O664), O664&gt;0), AA664-((O664-I664)/I664), AA664)</f>
        <v/>
      </c>
      <c r="AC664">
        <f>IF(ISNUMBER(Q664), (Q664-H664)/H664, 0)</f>
        <v/>
      </c>
      <c r="AD664">
        <f>IF(ISNUMBER(R664), (R664-H664)/H664, 0)</f>
        <v/>
      </c>
      <c r="AE664">
        <f>IF(ISNUMBER(Y664), IF(Y664&gt;0, "THẮNG", "THUA"), "CHỜ T+3")</f>
        <v/>
      </c>
      <c r="AF664">
        <f>IF(AND(P664=0, N664=H664, NOT(ISNUMBER(W664))), "ĐANG CHỜ", IF(AA664&gt;0, "THẮNG", "THUA"))</f>
        <v/>
      </c>
      <c r="AG664" t="inlineStr">
        <is>
          <t>https://quickchart.io/chart/render/zf-abf15c32-0f25-4907-8efb-72c25e320f1c</t>
        </is>
      </c>
      <c r="AH664">
        <f>IF(AG664&lt;&gt;"", IMAGE(AG664, 1), "Chưa có ảnh")</f>
        <v/>
      </c>
    </row>
    <row r="665" ht="95" customHeight="1">
      <c r="A665" t="inlineStr">
        <is>
          <t>2026-10-22</t>
        </is>
      </c>
      <c r="B665" t="inlineStr">
        <is>
          <t>ALGO_06</t>
        </is>
      </c>
      <c r="C665" t="inlineStr">
        <is>
          <t>📈 BỘ 06: ĐỒNG THUẬN ĐỘNG LƯỢNG MACD &amp; XU HƯỚNG ADX (TREND)</t>
        </is>
      </c>
      <c r="D665" t="inlineStr">
        <is>
          <t>#2</t>
        </is>
      </c>
      <c r="E665" t="inlineStr">
        <is>
          <t>DPG</t>
        </is>
      </c>
      <c r="F665" t="inlineStr">
        <is>
          <t>HOSE</t>
        </is>
      </c>
      <c r="G665" t="inlineStr">
        <is>
          <t>Đầu tư công &amp; Xây dựng</t>
        </is>
      </c>
      <c r="H665" t="n">
        <v>31.15</v>
      </c>
      <c r="I665" t="n">
        <v>1751.7</v>
      </c>
      <c r="J665" t="n">
        <v>78.48</v>
      </c>
      <c r="K665" t="n">
        <v>2.3</v>
      </c>
      <c r="L665" t="n">
        <v>34.63</v>
      </c>
      <c r="M665" t="n">
        <v>29.57</v>
      </c>
      <c r="N665" t="n">
        <v>30.3</v>
      </c>
      <c r="O665" t="n">
        <v>1756.56</v>
      </c>
      <c r="P665" t="n">
        <v>1</v>
      </c>
      <c r="Q665" t="n">
        <v>31.25</v>
      </c>
      <c r="R665" t="n">
        <v>30</v>
      </c>
      <c r="S665" t="inlineStr"/>
      <c r="T665" t="inlineStr"/>
      <c r="U665" t="inlineStr"/>
      <c r="V665" t="inlineStr"/>
      <c r="W665" t="inlineStr"/>
      <c r="X665" t="inlineStr">
        <is>
          <t>⏳ Chờ hàng về (T+1)</t>
        </is>
      </c>
      <c r="Y665">
        <f>IF(ISNUMBER(S665), ((S665-H665)/H665)-0.004, "")</f>
        <v/>
      </c>
      <c r="Z665">
        <f>IF(ISNUMBER(T665), ((T665-H665)/H665)-0.004, "")</f>
        <v/>
      </c>
      <c r="AA665">
        <f>IF(ISNUMBER(W665), ((W665-H665)/H665)-0.004, IF(P665&gt;0, ((N665-H665)/H665)-0.004, 0))</f>
        <v/>
      </c>
      <c r="AB665">
        <f>IF(AND(ISNUMBER(I665), I665&gt;0, ISNUMBER(O665), O665&gt;0), AA665-((O665-I665)/I665), AA665)</f>
        <v/>
      </c>
      <c r="AC665">
        <f>IF(ISNUMBER(Q665), (Q665-H665)/H665, 0)</f>
        <v/>
      </c>
      <c r="AD665">
        <f>IF(ISNUMBER(R665), (R665-H665)/H665, 0)</f>
        <v/>
      </c>
      <c r="AE665">
        <f>IF(ISNUMBER(Y665), IF(Y665&gt;0, "THẮNG", "THUA"), "CHỜ T+3")</f>
        <v/>
      </c>
      <c r="AF665">
        <f>IF(AND(P665=0, N665=H665, NOT(ISNUMBER(W665))), "ĐANG CHỜ", IF(AA665&gt;0, "THẮNG", "THUA"))</f>
        <v/>
      </c>
      <c r="AG665" t="inlineStr">
        <is>
          <t>https://quickchart.io/chart/render/zf-666cf7f7-57de-422a-84bf-888b9ca66c24</t>
        </is>
      </c>
      <c r="AH665">
        <f>IF(AG665&lt;&gt;"", IMAGE(AG665, 1), "Chưa có ảnh")</f>
        <v/>
      </c>
    </row>
    <row r="666" ht="95" customHeight="1">
      <c r="A666" t="inlineStr">
        <is>
          <t>2026-10-22</t>
        </is>
      </c>
      <c r="B666" t="inlineStr">
        <is>
          <t>ALGO_06</t>
        </is>
      </c>
      <c r="C666" t="inlineStr">
        <is>
          <t>📈 BỘ 06: ĐỒNG THUẬN ĐỘNG LƯỢNG MACD &amp; XU HƯỚNG ADX (TREND)</t>
        </is>
      </c>
      <c r="D666" t="inlineStr">
        <is>
          <t>#3</t>
        </is>
      </c>
      <c r="E666" t="inlineStr">
        <is>
          <t>SCL</t>
        </is>
      </c>
      <c r="F666" t="inlineStr">
        <is>
          <t>UPCOM</t>
        </is>
      </c>
      <c r="G666" t="inlineStr">
        <is>
          <t>Khai khoáng &amp; VLXD</t>
        </is>
      </c>
      <c r="H666" t="n">
        <v>31.5</v>
      </c>
      <c r="I666" t="n">
        <v>1751.7</v>
      </c>
      <c r="J666" t="n">
        <v>70.2</v>
      </c>
      <c r="K666" t="n">
        <v>1.85</v>
      </c>
      <c r="L666" t="n">
        <v>35.44</v>
      </c>
      <c r="M666" t="n">
        <v>29.71</v>
      </c>
      <c r="N666" t="n">
        <v>31.3</v>
      </c>
      <c r="O666" t="n">
        <v>1756.56</v>
      </c>
      <c r="P666" t="n">
        <v>1</v>
      </c>
      <c r="Q666" t="n">
        <v>31.6</v>
      </c>
      <c r="R666" t="n">
        <v>30.7</v>
      </c>
      <c r="S666" t="inlineStr"/>
      <c r="T666" t="inlineStr"/>
      <c r="U666" t="inlineStr"/>
      <c r="V666" t="inlineStr"/>
      <c r="W666" t="inlineStr"/>
      <c r="X666" t="inlineStr">
        <is>
          <t>⏳ Chờ hàng về (T+1)</t>
        </is>
      </c>
      <c r="Y666">
        <f>IF(ISNUMBER(S666), ((S666-H666)/H666)-0.004, "")</f>
        <v/>
      </c>
      <c r="Z666">
        <f>IF(ISNUMBER(T666), ((T666-H666)/H666)-0.004, "")</f>
        <v/>
      </c>
      <c r="AA666">
        <f>IF(ISNUMBER(W666), ((W666-H666)/H666)-0.004, IF(P666&gt;0, ((N666-H666)/H666)-0.004, 0))</f>
        <v/>
      </c>
      <c r="AB666">
        <f>IF(AND(ISNUMBER(I666), I666&gt;0, ISNUMBER(O666), O666&gt;0), AA666-((O666-I666)/I666), AA666)</f>
        <v/>
      </c>
      <c r="AC666">
        <f>IF(ISNUMBER(Q666), (Q666-H666)/H666, 0)</f>
        <v/>
      </c>
      <c r="AD666">
        <f>IF(ISNUMBER(R666), (R666-H666)/H666, 0)</f>
        <v/>
      </c>
      <c r="AE666">
        <f>IF(ISNUMBER(Y666), IF(Y666&gt;0, "THẮNG", "THUA"), "CHỜ T+3")</f>
        <v/>
      </c>
      <c r="AF666">
        <f>IF(AND(P666=0, N666=H666, NOT(ISNUMBER(W666))), "ĐANG CHỜ", IF(AA666&gt;0, "THẮNG", "THUA"))</f>
        <v/>
      </c>
      <c r="AG666" t="inlineStr">
        <is>
          <t>https://quickchart.io/chart/render/zf-5398c307-cec1-43e8-b68d-66f3d6818b6b</t>
        </is>
      </c>
      <c r="AH666">
        <f>IF(AG666&lt;&gt;"", IMAGE(AG666, 1), "Chưa có ảnh")</f>
        <v/>
      </c>
    </row>
    <row r="667" ht="95" customHeight="1">
      <c r="A667" t="inlineStr">
        <is>
          <t>2026-10-22</t>
        </is>
      </c>
      <c r="B667" t="inlineStr">
        <is>
          <t>ALGO_06</t>
        </is>
      </c>
      <c r="C667" t="inlineStr">
        <is>
          <t>📈 BỘ 06: ĐỒNG THUẬN ĐỘNG LƯỢNG MACD &amp; XU HƯỚNG ADX (TREND)</t>
        </is>
      </c>
      <c r="D667" t="inlineStr">
        <is>
          <t>#4</t>
        </is>
      </c>
      <c r="E667" t="inlineStr">
        <is>
          <t>CDC</t>
        </is>
      </c>
      <c r="F667" t="inlineStr">
        <is>
          <t>HOSE</t>
        </is>
      </c>
      <c r="G667" t="inlineStr">
        <is>
          <t>Bất động sản Dân dụng</t>
        </is>
      </c>
      <c r="H667" t="n">
        <v>22.4</v>
      </c>
      <c r="I667" t="n">
        <v>1751.7</v>
      </c>
      <c r="J667" t="n">
        <v>69.88</v>
      </c>
      <c r="K667" t="n">
        <v>3.21</v>
      </c>
      <c r="L667" t="n">
        <v>25.6</v>
      </c>
      <c r="M667" t="n">
        <v>20.94</v>
      </c>
      <c r="N667" t="n">
        <v>22.9</v>
      </c>
      <c r="O667" t="n">
        <v>1756.56</v>
      </c>
      <c r="P667" t="n">
        <v>1</v>
      </c>
      <c r="Q667" t="n">
        <v>23</v>
      </c>
      <c r="R667" t="n">
        <v>22</v>
      </c>
      <c r="S667" t="inlineStr"/>
      <c r="T667" t="inlineStr"/>
      <c r="U667" t="inlineStr"/>
      <c r="V667" t="inlineStr"/>
      <c r="W667" t="inlineStr"/>
      <c r="X667" t="inlineStr">
        <is>
          <t>⏳ Chờ hàng về (T+1)</t>
        </is>
      </c>
      <c r="Y667">
        <f>IF(ISNUMBER(S667), ((S667-H667)/H667)-0.004, "")</f>
        <v/>
      </c>
      <c r="Z667">
        <f>IF(ISNUMBER(T667), ((T667-H667)/H667)-0.004, "")</f>
        <v/>
      </c>
      <c r="AA667">
        <f>IF(ISNUMBER(W667), ((W667-H667)/H667)-0.004, IF(P667&gt;0, ((N667-H667)/H667)-0.004, 0))</f>
        <v/>
      </c>
      <c r="AB667">
        <f>IF(AND(ISNUMBER(I667), I667&gt;0, ISNUMBER(O667), O667&gt;0), AA667-((O667-I667)/I667), AA667)</f>
        <v/>
      </c>
      <c r="AC667">
        <f>IF(ISNUMBER(Q667), (Q667-H667)/H667, 0)</f>
        <v/>
      </c>
      <c r="AD667">
        <f>IF(ISNUMBER(R667), (R667-H667)/H667, 0)</f>
        <v/>
      </c>
      <c r="AE667">
        <f>IF(ISNUMBER(Y667), IF(Y667&gt;0, "THẮNG", "THUA"), "CHỜ T+3")</f>
        <v/>
      </c>
      <c r="AF667">
        <f>IF(AND(P667=0, N667=H667, NOT(ISNUMBER(W667))), "ĐANG CHỜ", IF(AA667&gt;0, "THẮNG", "THUA"))</f>
        <v/>
      </c>
      <c r="AG667" t="inlineStr">
        <is>
          <t>https://quickchart.io/chart/render/zf-ad299ed4-249b-4ad5-94b6-287ede44141f</t>
        </is>
      </c>
      <c r="AH667">
        <f>IF(AG667&lt;&gt;"", IMAGE(AG667, 1), "Chưa có ảnh")</f>
        <v/>
      </c>
    </row>
    <row r="668" ht="95" customHeight="1">
      <c r="A668" t="inlineStr">
        <is>
          <t>2026-10-22</t>
        </is>
      </c>
      <c r="B668" t="inlineStr">
        <is>
          <t>ALGO_06</t>
        </is>
      </c>
      <c r="C668" t="inlineStr">
        <is>
          <t>📈 BỘ 06: ĐỒNG THUẬN ĐỘNG LƯỢNG MACD &amp; XU HƯỚNG ADX (TREND)</t>
        </is>
      </c>
      <c r="D668" t="inlineStr">
        <is>
          <t>#5</t>
        </is>
      </c>
      <c r="E668" t="inlineStr">
        <is>
          <t>TVN</t>
        </is>
      </c>
      <c r="F668" t="inlineStr">
        <is>
          <t>UPCOM</t>
        </is>
      </c>
      <c r="G668" t="inlineStr">
        <is>
          <t>Thép &amp; VLXD</t>
        </is>
      </c>
      <c r="H668" t="n">
        <v>10.2</v>
      </c>
      <c r="I668" t="n">
        <v>1751.7</v>
      </c>
      <c r="J668" t="n">
        <v>46.87</v>
      </c>
      <c r="K668" t="n">
        <v>1.82</v>
      </c>
      <c r="L668" t="n">
        <v>11.66</v>
      </c>
      <c r="M668" t="n">
        <v>9.539999999999999</v>
      </c>
      <c r="N668" t="n">
        <v>10.2</v>
      </c>
      <c r="O668" t="n">
        <v>1756.56</v>
      </c>
      <c r="P668" t="n">
        <v>1</v>
      </c>
      <c r="Q668" t="n">
        <v>10.4</v>
      </c>
      <c r="R668" t="n">
        <v>10</v>
      </c>
      <c r="S668" t="inlineStr"/>
      <c r="T668" t="inlineStr"/>
      <c r="U668" t="inlineStr"/>
      <c r="V668" t="inlineStr"/>
      <c r="W668" t="inlineStr"/>
      <c r="X668" t="inlineStr">
        <is>
          <t>⏳ Chờ hàng về (T+1)</t>
        </is>
      </c>
      <c r="Y668">
        <f>IF(ISNUMBER(S668), ((S668-H668)/H668)-0.004, "")</f>
        <v/>
      </c>
      <c r="Z668">
        <f>IF(ISNUMBER(T668), ((T668-H668)/H668)-0.004, "")</f>
        <v/>
      </c>
      <c r="AA668">
        <f>IF(ISNUMBER(W668), ((W668-H668)/H668)-0.004, IF(P668&gt;0, ((N668-H668)/H668)-0.004, 0))</f>
        <v/>
      </c>
      <c r="AB668">
        <f>IF(AND(ISNUMBER(I668), I668&gt;0, ISNUMBER(O668), O668&gt;0), AA668-((O668-I668)/I668), AA668)</f>
        <v/>
      </c>
      <c r="AC668">
        <f>IF(ISNUMBER(Q668), (Q668-H668)/H668, 0)</f>
        <v/>
      </c>
      <c r="AD668">
        <f>IF(ISNUMBER(R668), (R668-H668)/H668, 0)</f>
        <v/>
      </c>
      <c r="AE668">
        <f>IF(ISNUMBER(Y668), IF(Y668&gt;0, "THẮNG", "THUA"), "CHỜ T+3")</f>
        <v/>
      </c>
      <c r="AF668">
        <f>IF(AND(P668=0, N668=H668, NOT(ISNUMBER(W668))), "ĐANG CHỜ", IF(AA668&gt;0, "THẮNG", "THUA"))</f>
        <v/>
      </c>
      <c r="AG668" t="inlineStr">
        <is>
          <t>https://quickchart.io/chart/render/zf-180e44c9-37f9-43b3-8de5-4d06f496860d</t>
        </is>
      </c>
      <c r="AH668">
        <f>IF(AG668&lt;&gt;"", IMAGE(AG668, 1), "Chưa có ảnh")</f>
        <v/>
      </c>
    </row>
    <row r="669" ht="95" customHeight="1">
      <c r="A669" t="inlineStr">
        <is>
          <t>2026-10-22</t>
        </is>
      </c>
      <c r="B669" t="inlineStr">
        <is>
          <t>ALGO_07</t>
        </is>
      </c>
      <c r="C669" t="inlineStr">
        <is>
          <t>🍾 BỘ 07: NÉN CHẶT CỔ CHAI &amp; BUNG NÚT BOLLINGER (BB SQUEEZE)</t>
        </is>
      </c>
      <c r="D669" t="inlineStr">
        <is>
          <t>#1</t>
        </is>
      </c>
      <c r="E669" t="inlineStr">
        <is>
          <t>QTP</t>
        </is>
      </c>
      <c r="F669" t="inlineStr">
        <is>
          <t>UPCOM</t>
        </is>
      </c>
      <c r="G669" t="inlineStr">
        <is>
          <t>Điện &amp; Năng lượng</t>
        </is>
      </c>
      <c r="H669" t="n">
        <v>11.1</v>
      </c>
      <c r="I669" t="n">
        <v>1751.7</v>
      </c>
      <c r="J669" t="n">
        <v>102.21</v>
      </c>
      <c r="K669" t="n">
        <v>6.06</v>
      </c>
      <c r="L669" t="n">
        <v>11.89</v>
      </c>
      <c r="M669" t="n">
        <v>10.74</v>
      </c>
      <c r="N669" t="n">
        <v>11.2</v>
      </c>
      <c r="O669" t="n">
        <v>1756.56</v>
      </c>
      <c r="P669" t="n">
        <v>1</v>
      </c>
      <c r="Q669" t="n">
        <v>11.3</v>
      </c>
      <c r="R669" t="n">
        <v>10.8</v>
      </c>
      <c r="S669" t="inlineStr"/>
      <c r="T669" t="inlineStr"/>
      <c r="U669" t="inlineStr"/>
      <c r="V669" t="inlineStr"/>
      <c r="W669" t="inlineStr"/>
      <c r="X669" t="inlineStr">
        <is>
          <t>⏳ Chờ hàng về (T+1)</t>
        </is>
      </c>
      <c r="Y669">
        <f>IF(ISNUMBER(S669), ((S669-H669)/H669)-0.004, "")</f>
        <v/>
      </c>
      <c r="Z669">
        <f>IF(ISNUMBER(T669), ((T669-H669)/H669)-0.004, "")</f>
        <v/>
      </c>
      <c r="AA669">
        <f>IF(ISNUMBER(W669), ((W669-H669)/H669)-0.004, IF(P669&gt;0, ((N669-H669)/H669)-0.004, 0))</f>
        <v/>
      </c>
      <c r="AB669">
        <f>IF(AND(ISNUMBER(I669), I669&gt;0, ISNUMBER(O669), O669&gt;0), AA669-((O669-I669)/I669), AA669)</f>
        <v/>
      </c>
      <c r="AC669">
        <f>IF(ISNUMBER(Q669), (Q669-H669)/H669, 0)</f>
        <v/>
      </c>
      <c r="AD669">
        <f>IF(ISNUMBER(R669), (R669-H669)/H669, 0)</f>
        <v/>
      </c>
      <c r="AE669">
        <f>IF(ISNUMBER(Y669), IF(Y669&gt;0, "THẮNG", "THUA"), "CHỜ T+3")</f>
        <v/>
      </c>
      <c r="AF669">
        <f>IF(AND(P669=0, N669=H669, NOT(ISNUMBER(W669))), "ĐANG CHỜ", IF(AA669&gt;0, "THẮNG", "THUA"))</f>
        <v/>
      </c>
      <c r="AG669" t="inlineStr">
        <is>
          <t>https://quickchart.io/chart/render/zf-d9f2d28c-022a-4a46-86f1-86cc0700115e</t>
        </is>
      </c>
      <c r="AH669">
        <f>IF(AG669&lt;&gt;"", IMAGE(AG669, 1), "Chưa có ảnh")</f>
        <v/>
      </c>
    </row>
    <row r="670" ht="95" customHeight="1">
      <c r="A670" t="inlineStr">
        <is>
          <t>2026-10-22</t>
        </is>
      </c>
      <c r="B670" t="inlineStr">
        <is>
          <t>ALGO_07</t>
        </is>
      </c>
      <c r="C670" t="inlineStr">
        <is>
          <t>🍾 BỘ 07: NÉN CHẶT CỔ CHAI &amp; BUNG NÚT BOLLINGER (BB SQUEEZE)</t>
        </is>
      </c>
      <c r="D670" t="inlineStr">
        <is>
          <t>#2</t>
        </is>
      </c>
      <c r="E670" t="inlineStr">
        <is>
          <t>ACV</t>
        </is>
      </c>
      <c r="F670" t="inlineStr">
        <is>
          <t>UPCOM</t>
        </is>
      </c>
      <c r="G670" t="inlineStr">
        <is>
          <t>Cảng biển &amp; Vận tải</t>
        </is>
      </c>
      <c r="H670" t="n">
        <v>43.3</v>
      </c>
      <c r="I670" t="n">
        <v>1751.7</v>
      </c>
      <c r="J670" t="n">
        <v>88.95999999999999</v>
      </c>
      <c r="K670" t="n">
        <v>5.96</v>
      </c>
      <c r="L670" t="n">
        <v>47.36</v>
      </c>
      <c r="M670" t="n">
        <v>41.45</v>
      </c>
      <c r="N670" t="n">
        <v>42.9</v>
      </c>
      <c r="O670" t="n">
        <v>1756.56</v>
      </c>
      <c r="P670" t="n">
        <v>1</v>
      </c>
      <c r="Q670" t="n">
        <v>43.9</v>
      </c>
      <c r="R670" t="n">
        <v>41.5</v>
      </c>
      <c r="S670" t="inlineStr"/>
      <c r="T670" t="inlineStr"/>
      <c r="U670" t="inlineStr"/>
      <c r="V670" t="inlineStr"/>
      <c r="W670" t="inlineStr"/>
      <c r="X670" t="inlineStr">
        <is>
          <t>⏳ Chờ hàng về (T+1)</t>
        </is>
      </c>
      <c r="Y670">
        <f>IF(ISNUMBER(S670), ((S670-H670)/H670)-0.004, "")</f>
        <v/>
      </c>
      <c r="Z670">
        <f>IF(ISNUMBER(T670), ((T670-H670)/H670)-0.004, "")</f>
        <v/>
      </c>
      <c r="AA670">
        <f>IF(ISNUMBER(W670), ((W670-H670)/H670)-0.004, IF(P670&gt;0, ((N670-H670)/H670)-0.004, 0))</f>
        <v/>
      </c>
      <c r="AB670">
        <f>IF(AND(ISNUMBER(I670), I670&gt;0, ISNUMBER(O670), O670&gt;0), AA670-((O670-I670)/I670), AA670)</f>
        <v/>
      </c>
      <c r="AC670">
        <f>IF(ISNUMBER(Q670), (Q670-H670)/H670, 0)</f>
        <v/>
      </c>
      <c r="AD670">
        <f>IF(ISNUMBER(R670), (R670-H670)/H670, 0)</f>
        <v/>
      </c>
      <c r="AE670">
        <f>IF(ISNUMBER(Y670), IF(Y670&gt;0, "THẮNG", "THUA"), "CHỜ T+3")</f>
        <v/>
      </c>
      <c r="AF670">
        <f>IF(AND(P670=0, N670=H670, NOT(ISNUMBER(W670))), "ĐANG CHỜ", IF(AA670&gt;0, "THẮNG", "THUA"))</f>
        <v/>
      </c>
      <c r="AG670" t="inlineStr">
        <is>
          <t>https://quickchart.io/chart/render/zf-abf15c32-0f25-4907-8efb-72c25e320f1c</t>
        </is>
      </c>
      <c r="AH670">
        <f>IF(AG670&lt;&gt;"", IMAGE(AG670, 1), "Chưa có ảnh")</f>
        <v/>
      </c>
    </row>
    <row r="671" ht="95" customHeight="1">
      <c r="A671" t="inlineStr">
        <is>
          <t>2026-10-22</t>
        </is>
      </c>
      <c r="B671" t="inlineStr">
        <is>
          <t>ALGO_07</t>
        </is>
      </c>
      <c r="C671" t="inlineStr">
        <is>
          <t>🍾 BỘ 07: NÉN CHẶT CỔ CHAI &amp; BUNG NÚT BOLLINGER (BB SQUEEZE)</t>
        </is>
      </c>
      <c r="D671" t="inlineStr">
        <is>
          <t>#3</t>
        </is>
      </c>
      <c r="E671" t="inlineStr">
        <is>
          <t>TV2</t>
        </is>
      </c>
      <c r="F671" t="inlineStr">
        <is>
          <t>HOSE</t>
        </is>
      </c>
      <c r="G671" t="inlineStr">
        <is>
          <t>Đầu tư công &amp; Xây dựng</t>
        </is>
      </c>
      <c r="H671" t="n">
        <v>26.5</v>
      </c>
      <c r="I671" t="n">
        <v>1751.7</v>
      </c>
      <c r="J671" t="n">
        <v>79.94</v>
      </c>
      <c r="K671" t="n">
        <v>3.8</v>
      </c>
      <c r="L671" t="n">
        <v>28.77</v>
      </c>
      <c r="M671" t="n">
        <v>25.47</v>
      </c>
      <c r="N671" t="n">
        <v>26</v>
      </c>
      <c r="O671" t="n">
        <v>1756.56</v>
      </c>
      <c r="P671" t="n">
        <v>1</v>
      </c>
      <c r="Q671" t="n">
        <v>26.6</v>
      </c>
      <c r="R671" t="n">
        <v>25.85</v>
      </c>
      <c r="S671" t="inlineStr"/>
      <c r="T671" t="inlineStr"/>
      <c r="U671" t="inlineStr"/>
      <c r="V671" t="inlineStr"/>
      <c r="W671" t="inlineStr"/>
      <c r="X671" t="inlineStr">
        <is>
          <t>⏳ Chờ hàng về (T+1)</t>
        </is>
      </c>
      <c r="Y671">
        <f>IF(ISNUMBER(S671), ((S671-H671)/H671)-0.004, "")</f>
        <v/>
      </c>
      <c r="Z671">
        <f>IF(ISNUMBER(T671), ((T671-H671)/H671)-0.004, "")</f>
        <v/>
      </c>
      <c r="AA671">
        <f>IF(ISNUMBER(W671), ((W671-H671)/H671)-0.004, IF(P671&gt;0, ((N671-H671)/H671)-0.004, 0))</f>
        <v/>
      </c>
      <c r="AB671">
        <f>IF(AND(ISNUMBER(I671), I671&gt;0, ISNUMBER(O671), O671&gt;0), AA671-((O671-I671)/I671), AA671)</f>
        <v/>
      </c>
      <c r="AC671">
        <f>IF(ISNUMBER(Q671), (Q671-H671)/H671, 0)</f>
        <v/>
      </c>
      <c r="AD671">
        <f>IF(ISNUMBER(R671), (R671-H671)/H671, 0)</f>
        <v/>
      </c>
      <c r="AE671">
        <f>IF(ISNUMBER(Y671), IF(Y671&gt;0, "THẮNG", "THUA"), "CHỜ T+3")</f>
        <v/>
      </c>
      <c r="AF671">
        <f>IF(AND(P671=0, N671=H671, NOT(ISNUMBER(W671))), "ĐANG CHỜ", IF(AA671&gt;0, "THẮNG", "THUA"))</f>
        <v/>
      </c>
      <c r="AG671" t="inlineStr">
        <is>
          <t>https://quickchart.io/chart/render/zf-c3b51c35-b05b-4bdb-ab65-99cc414b4a78</t>
        </is>
      </c>
      <c r="AH671">
        <f>IF(AG671&lt;&gt;"", IMAGE(AG671, 1), "Chưa có ảnh")</f>
        <v/>
      </c>
    </row>
    <row r="672" ht="95" customHeight="1">
      <c r="A672" t="inlineStr">
        <is>
          <t>2026-10-22</t>
        </is>
      </c>
      <c r="B672" t="inlineStr">
        <is>
          <t>ALGO_07</t>
        </is>
      </c>
      <c r="C672" t="inlineStr">
        <is>
          <t>🍾 BỘ 07: NÉN CHẶT CỔ CHAI &amp; BUNG NÚT BOLLINGER (BB SQUEEZE)</t>
        </is>
      </c>
      <c r="D672" t="inlineStr">
        <is>
          <t>#4</t>
        </is>
      </c>
      <c r="E672" t="inlineStr">
        <is>
          <t>HDC</t>
        </is>
      </c>
      <c r="F672" t="inlineStr">
        <is>
          <t>HOSE</t>
        </is>
      </c>
      <c r="G672" t="inlineStr">
        <is>
          <t>Bất động sản Dân dụng</t>
        </is>
      </c>
      <c r="H672" t="n">
        <v>11.6</v>
      </c>
      <c r="I672" t="n">
        <v>1751.7</v>
      </c>
      <c r="J672" t="n">
        <v>72.77</v>
      </c>
      <c r="K672" t="n">
        <v>4.85</v>
      </c>
      <c r="L672" t="n">
        <v>13.09</v>
      </c>
      <c r="M672" t="n">
        <v>10.92</v>
      </c>
      <c r="N672" t="n">
        <v>11.8</v>
      </c>
      <c r="O672" t="n">
        <v>1756.56</v>
      </c>
      <c r="P672" t="n">
        <v>1</v>
      </c>
      <c r="Q672" t="n">
        <v>11.9</v>
      </c>
      <c r="R672" t="n">
        <v>11.25</v>
      </c>
      <c r="S672" t="inlineStr"/>
      <c r="T672" t="inlineStr"/>
      <c r="U672" t="inlineStr"/>
      <c r="V672" t="inlineStr"/>
      <c r="W672" t="inlineStr"/>
      <c r="X672" t="inlineStr">
        <is>
          <t>⏳ Chờ hàng về (T+1)</t>
        </is>
      </c>
      <c r="Y672">
        <f>IF(ISNUMBER(S672), ((S672-H672)/H672)-0.004, "")</f>
        <v/>
      </c>
      <c r="Z672">
        <f>IF(ISNUMBER(T672), ((T672-H672)/H672)-0.004, "")</f>
        <v/>
      </c>
      <c r="AA672">
        <f>IF(ISNUMBER(W672), ((W672-H672)/H672)-0.004, IF(P672&gt;0, ((N672-H672)/H672)-0.004, 0))</f>
        <v/>
      </c>
      <c r="AB672">
        <f>IF(AND(ISNUMBER(I672), I672&gt;0, ISNUMBER(O672), O672&gt;0), AA672-((O672-I672)/I672), AA672)</f>
        <v/>
      </c>
      <c r="AC672">
        <f>IF(ISNUMBER(Q672), (Q672-H672)/H672, 0)</f>
        <v/>
      </c>
      <c r="AD672">
        <f>IF(ISNUMBER(R672), (R672-H672)/H672, 0)</f>
        <v/>
      </c>
      <c r="AE672">
        <f>IF(ISNUMBER(Y672), IF(Y672&gt;0, "THẮNG", "THUA"), "CHỜ T+3")</f>
        <v/>
      </c>
      <c r="AF672">
        <f>IF(AND(P672=0, N672=H672, NOT(ISNUMBER(W672))), "ĐANG CHỜ", IF(AA672&gt;0, "THẮNG", "THUA"))</f>
        <v/>
      </c>
      <c r="AG672" t="inlineStr">
        <is>
          <t>https://quickchart.io/chart/render/zf-39ddedf6-cc91-4b6e-8d8d-a764ee31e9fd</t>
        </is>
      </c>
      <c r="AH672">
        <f>IF(AG672&lt;&gt;"", IMAGE(AG672, 1), "Chưa có ảnh")</f>
        <v/>
      </c>
    </row>
    <row r="673" ht="95" customHeight="1">
      <c r="A673" t="inlineStr">
        <is>
          <t>2026-10-22</t>
        </is>
      </c>
      <c r="B673" t="inlineStr">
        <is>
          <t>ALGO_07</t>
        </is>
      </c>
      <c r="C673" t="inlineStr">
        <is>
          <t>🍾 BỘ 07: NÉN CHẶT CỔ CHAI &amp; BUNG NÚT BOLLINGER (BB SQUEEZE)</t>
        </is>
      </c>
      <c r="D673" t="inlineStr">
        <is>
          <t>#5</t>
        </is>
      </c>
      <c r="E673" t="inlineStr">
        <is>
          <t>C4G</t>
        </is>
      </c>
      <c r="F673" t="inlineStr">
        <is>
          <t>UPCOM</t>
        </is>
      </c>
      <c r="G673" t="inlineStr">
        <is>
          <t>Đầu tư công &amp; Xây dựng</t>
        </is>
      </c>
      <c r="H673" t="n">
        <v>5.2</v>
      </c>
      <c r="I673" t="n">
        <v>1751.7</v>
      </c>
      <c r="J673" t="n">
        <v>63.55</v>
      </c>
      <c r="K673" t="n">
        <v>4.99</v>
      </c>
      <c r="L673" t="n">
        <v>5.94</v>
      </c>
      <c r="M673" t="n">
        <v>4.86</v>
      </c>
      <c r="N673" t="n">
        <v>5.1</v>
      </c>
      <c r="O673" t="n">
        <v>1756.56</v>
      </c>
      <c r="P673" t="n">
        <v>1</v>
      </c>
      <c r="Q673" t="n">
        <v>5.4</v>
      </c>
      <c r="R673" t="n">
        <v>4.9</v>
      </c>
      <c r="S673" t="inlineStr"/>
      <c r="T673" t="inlineStr"/>
      <c r="U673" t="inlineStr"/>
      <c r="V673" t="inlineStr"/>
      <c r="W673" t="inlineStr"/>
      <c r="X673" t="inlineStr">
        <is>
          <t>⏳ Chờ hàng về (T+1)</t>
        </is>
      </c>
      <c r="Y673">
        <f>IF(ISNUMBER(S673), ((S673-H673)/H673)-0.004, "")</f>
        <v/>
      </c>
      <c r="Z673">
        <f>IF(ISNUMBER(T673), ((T673-H673)/H673)-0.004, "")</f>
        <v/>
      </c>
      <c r="AA673">
        <f>IF(ISNUMBER(W673), ((W673-H673)/H673)-0.004, IF(P673&gt;0, ((N673-H673)/H673)-0.004, 0))</f>
        <v/>
      </c>
      <c r="AB673">
        <f>IF(AND(ISNUMBER(I673), I673&gt;0, ISNUMBER(O673), O673&gt;0), AA673-((O673-I673)/I673), AA673)</f>
        <v/>
      </c>
      <c r="AC673">
        <f>IF(ISNUMBER(Q673), (Q673-H673)/H673, 0)</f>
        <v/>
      </c>
      <c r="AD673">
        <f>IF(ISNUMBER(R673), (R673-H673)/H673, 0)</f>
        <v/>
      </c>
      <c r="AE673">
        <f>IF(ISNUMBER(Y673), IF(Y673&gt;0, "THẮNG", "THUA"), "CHỜ T+3")</f>
        <v/>
      </c>
      <c r="AF673">
        <f>IF(AND(P673=0, N673=H673, NOT(ISNUMBER(W673))), "ĐANG CHỜ", IF(AA673&gt;0, "THẮNG", "THUA"))</f>
        <v/>
      </c>
      <c r="AG673" t="inlineStr">
        <is>
          <t>https://quickchart.io/chart/render/zf-f80e7150-214f-4226-82b6-681a361f885a</t>
        </is>
      </c>
      <c r="AH673">
        <f>IF(AG673&lt;&gt;"", IMAGE(AG673, 1), "Chưa có ảnh")</f>
        <v/>
      </c>
    </row>
    <row r="674" ht="95" customHeight="1">
      <c r="A674" t="inlineStr">
        <is>
          <t>2026-10-22</t>
        </is>
      </c>
      <c r="B674" t="inlineStr">
        <is>
          <t>ALGO_08</t>
        </is>
      </c>
      <c r="C674" t="inlineStr">
        <is>
          <t>🐳 BỘ 08: DÒNG TIỀN CÁ MẬP GOM NGẦM THANH KHOẢN LỚN (STEALTH)</t>
        </is>
      </c>
      <c r="D674" t="inlineStr">
        <is>
          <t>#1</t>
        </is>
      </c>
      <c r="E674" t="inlineStr">
        <is>
          <t>TPB</t>
        </is>
      </c>
      <c r="F674" t="inlineStr">
        <is>
          <t>HOSE</t>
        </is>
      </c>
      <c r="G674" t="inlineStr">
        <is>
          <t>Ngân hàng</t>
        </is>
      </c>
      <c r="H674" t="n">
        <v>12.7</v>
      </c>
      <c r="I674" t="n">
        <v>1751.7</v>
      </c>
      <c r="J674" t="n">
        <v>89.42</v>
      </c>
      <c r="K674" t="n">
        <v>3.2</v>
      </c>
      <c r="L674" t="n">
        <v>14</v>
      </c>
      <c r="M674" t="n">
        <v>12.11</v>
      </c>
      <c r="N674" t="n">
        <v>12.8</v>
      </c>
      <c r="O674" t="n">
        <v>1756.56</v>
      </c>
      <c r="P674" t="n">
        <v>1</v>
      </c>
      <c r="Q674" t="n">
        <v>13.05</v>
      </c>
      <c r="R674" t="n">
        <v>12.4</v>
      </c>
      <c r="S674" t="inlineStr"/>
      <c r="T674" t="inlineStr"/>
      <c r="U674" t="inlineStr"/>
      <c r="V674" t="inlineStr"/>
      <c r="W674" t="inlineStr"/>
      <c r="X674" t="inlineStr">
        <is>
          <t>⏳ Chờ hàng về (T+1)</t>
        </is>
      </c>
      <c r="Y674">
        <f>IF(ISNUMBER(S674), ((S674-H674)/H674)-0.004, "")</f>
        <v/>
      </c>
      <c r="Z674">
        <f>IF(ISNUMBER(T674), ((T674-H674)/H674)-0.004, "")</f>
        <v/>
      </c>
      <c r="AA674">
        <f>IF(ISNUMBER(W674), ((W674-H674)/H674)-0.004, IF(P674&gt;0, ((N674-H674)/H674)-0.004, 0))</f>
        <v/>
      </c>
      <c r="AB674">
        <f>IF(AND(ISNUMBER(I674), I674&gt;0, ISNUMBER(O674), O674&gt;0), AA674-((O674-I674)/I674), AA674)</f>
        <v/>
      </c>
      <c r="AC674">
        <f>IF(ISNUMBER(Q674), (Q674-H674)/H674, 0)</f>
        <v/>
      </c>
      <c r="AD674">
        <f>IF(ISNUMBER(R674), (R674-H674)/H674, 0)</f>
        <v/>
      </c>
      <c r="AE674">
        <f>IF(ISNUMBER(Y674), IF(Y674&gt;0, "THẮNG", "THUA"), "CHỜ T+3")</f>
        <v/>
      </c>
      <c r="AF674">
        <f>IF(AND(P674=0, N674=H674, NOT(ISNUMBER(W674))), "ĐANG CHỜ", IF(AA674&gt;0, "THẮNG", "THUA"))</f>
        <v/>
      </c>
      <c r="AG674" t="inlineStr">
        <is>
          <t>https://quickchart.io/chart/render/zf-35103c71-37fb-43cd-8535-e044edbb261d</t>
        </is>
      </c>
      <c r="AH674">
        <f>IF(AG674&lt;&gt;"", IMAGE(AG674, 1), "Chưa có ảnh")</f>
        <v/>
      </c>
    </row>
    <row r="675" ht="95" customHeight="1">
      <c r="A675" t="inlineStr">
        <is>
          <t>2026-10-22</t>
        </is>
      </c>
      <c r="B675" t="inlineStr">
        <is>
          <t>ALGO_08</t>
        </is>
      </c>
      <c r="C675" t="inlineStr">
        <is>
          <t>🐳 BỘ 08: DÒNG TIỀN CÁ MẬP GOM NGẦM THANH KHOẢN LỚN (STEALTH)</t>
        </is>
      </c>
      <c r="D675" t="inlineStr">
        <is>
          <t>#2</t>
        </is>
      </c>
      <c r="E675" t="inlineStr">
        <is>
          <t>QTP</t>
        </is>
      </c>
      <c r="F675" t="inlineStr">
        <is>
          <t>UPCOM</t>
        </is>
      </c>
      <c r="G675" t="inlineStr">
        <is>
          <t>Điện &amp; Năng lượng</t>
        </is>
      </c>
      <c r="H675" t="n">
        <v>11.1</v>
      </c>
      <c r="I675" t="n">
        <v>1751.7</v>
      </c>
      <c r="J675" t="n">
        <v>85.73999999999999</v>
      </c>
      <c r="K675" t="n">
        <v>6.06</v>
      </c>
      <c r="L675" t="n">
        <v>11.89</v>
      </c>
      <c r="M675" t="n">
        <v>10.74</v>
      </c>
      <c r="N675" t="n">
        <v>11.2</v>
      </c>
      <c r="O675" t="n">
        <v>1756.56</v>
      </c>
      <c r="P675" t="n">
        <v>1</v>
      </c>
      <c r="Q675" t="n">
        <v>11.3</v>
      </c>
      <c r="R675" t="n">
        <v>10.8</v>
      </c>
      <c r="S675" t="inlineStr"/>
      <c r="T675" t="inlineStr"/>
      <c r="U675" t="inlineStr"/>
      <c r="V675" t="inlineStr"/>
      <c r="W675" t="inlineStr"/>
      <c r="X675" t="inlineStr">
        <is>
          <t>⏳ Chờ hàng về (T+1)</t>
        </is>
      </c>
      <c r="Y675">
        <f>IF(ISNUMBER(S675), ((S675-H675)/H675)-0.004, "")</f>
        <v/>
      </c>
      <c r="Z675">
        <f>IF(ISNUMBER(T675), ((T675-H675)/H675)-0.004, "")</f>
        <v/>
      </c>
      <c r="AA675">
        <f>IF(ISNUMBER(W675), ((W675-H675)/H675)-0.004, IF(P675&gt;0, ((N675-H675)/H675)-0.004, 0))</f>
        <v/>
      </c>
      <c r="AB675">
        <f>IF(AND(ISNUMBER(I675), I675&gt;0, ISNUMBER(O675), O675&gt;0), AA675-((O675-I675)/I675), AA675)</f>
        <v/>
      </c>
      <c r="AC675">
        <f>IF(ISNUMBER(Q675), (Q675-H675)/H675, 0)</f>
        <v/>
      </c>
      <c r="AD675">
        <f>IF(ISNUMBER(R675), (R675-H675)/H675, 0)</f>
        <v/>
      </c>
      <c r="AE675">
        <f>IF(ISNUMBER(Y675), IF(Y675&gt;0, "THẮNG", "THUA"), "CHỜ T+3")</f>
        <v/>
      </c>
      <c r="AF675">
        <f>IF(AND(P675=0, N675=H675, NOT(ISNUMBER(W675))), "ĐANG CHỜ", IF(AA675&gt;0, "THẮNG", "THUA"))</f>
        <v/>
      </c>
      <c r="AG675" t="inlineStr">
        <is>
          <t>https://quickchart.io/chart/render/zf-d9f2d28c-022a-4a46-86f1-86cc0700115e</t>
        </is>
      </c>
      <c r="AH675">
        <f>IF(AG675&lt;&gt;"", IMAGE(AG675, 1), "Chưa có ảnh")</f>
        <v/>
      </c>
    </row>
    <row r="676" ht="95" customHeight="1">
      <c r="A676" t="inlineStr">
        <is>
          <t>2026-10-22</t>
        </is>
      </c>
      <c r="B676" t="inlineStr">
        <is>
          <t>ALGO_08</t>
        </is>
      </c>
      <c r="C676" t="inlineStr">
        <is>
          <t>🐳 BỘ 08: DÒNG TIỀN CÁ MẬP GOM NGẦM THANH KHOẢN LỚN (STEALTH)</t>
        </is>
      </c>
      <c r="D676" t="inlineStr">
        <is>
          <t>#3</t>
        </is>
      </c>
      <c r="E676" t="inlineStr">
        <is>
          <t>NLG</t>
        </is>
      </c>
      <c r="F676" t="inlineStr">
        <is>
          <t>HOSE</t>
        </is>
      </c>
      <c r="G676" t="inlineStr">
        <is>
          <t>Bất động sản Dân dụng</t>
        </is>
      </c>
      <c r="H676" t="n">
        <v>23.25</v>
      </c>
      <c r="I676" t="n">
        <v>1751.7</v>
      </c>
      <c r="J676" t="n">
        <v>55.18</v>
      </c>
      <c r="K676" t="n">
        <v>1.5</v>
      </c>
      <c r="L676" t="n">
        <v>25.71</v>
      </c>
      <c r="M676" t="n">
        <v>22.13</v>
      </c>
      <c r="N676" t="n">
        <v>23.05</v>
      </c>
      <c r="O676" t="n">
        <v>1756.56</v>
      </c>
      <c r="P676" t="n">
        <v>1</v>
      </c>
      <c r="Q676" t="n">
        <v>23.45</v>
      </c>
      <c r="R676" t="n">
        <v>23</v>
      </c>
      <c r="S676" t="inlineStr"/>
      <c r="T676" t="inlineStr"/>
      <c r="U676" t="inlineStr"/>
      <c r="V676" t="inlineStr"/>
      <c r="W676" t="inlineStr"/>
      <c r="X676" t="inlineStr">
        <is>
          <t>⏳ Chờ hàng về (T+1)</t>
        </is>
      </c>
      <c r="Y676">
        <f>IF(ISNUMBER(S676), ((S676-H676)/H676)-0.004, "")</f>
        <v/>
      </c>
      <c r="Z676">
        <f>IF(ISNUMBER(T676), ((T676-H676)/H676)-0.004, "")</f>
        <v/>
      </c>
      <c r="AA676">
        <f>IF(ISNUMBER(W676), ((W676-H676)/H676)-0.004, IF(P676&gt;0, ((N676-H676)/H676)-0.004, 0))</f>
        <v/>
      </c>
      <c r="AB676">
        <f>IF(AND(ISNUMBER(I676), I676&gt;0, ISNUMBER(O676), O676&gt;0), AA676-((O676-I676)/I676), AA676)</f>
        <v/>
      </c>
      <c r="AC676">
        <f>IF(ISNUMBER(Q676), (Q676-H676)/H676, 0)</f>
        <v/>
      </c>
      <c r="AD676">
        <f>IF(ISNUMBER(R676), (R676-H676)/H676, 0)</f>
        <v/>
      </c>
      <c r="AE676">
        <f>IF(ISNUMBER(Y676), IF(Y676&gt;0, "THẮNG", "THUA"), "CHỜ T+3")</f>
        <v/>
      </c>
      <c r="AF676">
        <f>IF(AND(P676=0, N676=H676, NOT(ISNUMBER(W676))), "ĐANG CHỜ", IF(AA676&gt;0, "THẮNG", "THUA"))</f>
        <v/>
      </c>
      <c r="AG676" t="inlineStr">
        <is>
          <t>https://quickchart.io/chart/render/zf-b0cf1a94-8609-44b8-8661-e22d76b62bc5</t>
        </is>
      </c>
      <c r="AH676">
        <f>IF(AG676&lt;&gt;"", IMAGE(AG676, 1), "Chưa có ảnh")</f>
        <v/>
      </c>
    </row>
    <row r="677" ht="95" customHeight="1">
      <c r="A677" t="inlineStr">
        <is>
          <t>2026-10-22</t>
        </is>
      </c>
      <c r="B677" t="inlineStr">
        <is>
          <t>ALGO_09</t>
        </is>
      </c>
      <c r="C677" t="inlineStr">
        <is>
          <t>🔄 BỘ 09: CHUYỂN PHA DÀI HẠN &amp; VƯỢT MA200 (MA200 TURNAROUND)</t>
        </is>
      </c>
      <c r="D677" t="inlineStr">
        <is>
          <t>#1</t>
        </is>
      </c>
      <c r="E677" t="inlineStr">
        <is>
          <t>MSN</t>
        </is>
      </c>
      <c r="F677" t="inlineStr">
        <is>
          <t>HOSE</t>
        </is>
      </c>
      <c r="G677" t="inlineStr">
        <is>
          <t>Thực phẩm &amp; Tiêu dùng</t>
        </is>
      </c>
      <c r="H677" t="n">
        <v>74.2</v>
      </c>
      <c r="I677" t="n">
        <v>1751.7</v>
      </c>
      <c r="J677" t="n">
        <v>40.43</v>
      </c>
      <c r="K677" t="n">
        <v>1.23</v>
      </c>
      <c r="L677" t="n">
        <v>80.78</v>
      </c>
      <c r="M677" t="n">
        <v>71.20999999999999</v>
      </c>
      <c r="N677" t="n">
        <v>74.5</v>
      </c>
      <c r="O677" t="n">
        <v>1756.56</v>
      </c>
      <c r="P677" t="n">
        <v>1</v>
      </c>
      <c r="Q677" t="n">
        <v>74.7</v>
      </c>
      <c r="R677" t="n">
        <v>73.59999999999999</v>
      </c>
      <c r="S677" t="inlineStr"/>
      <c r="T677" t="inlineStr"/>
      <c r="U677" t="inlineStr"/>
      <c r="V677" t="inlineStr"/>
      <c r="W677" t="inlineStr"/>
      <c r="X677" t="inlineStr">
        <is>
          <t>⏳ Chờ hàng về (T+1)</t>
        </is>
      </c>
      <c r="Y677">
        <f>IF(ISNUMBER(S677), ((S677-H677)/H677)-0.004, "")</f>
        <v/>
      </c>
      <c r="Z677">
        <f>IF(ISNUMBER(T677), ((T677-H677)/H677)-0.004, "")</f>
        <v/>
      </c>
      <c r="AA677">
        <f>IF(ISNUMBER(W677), ((W677-H677)/H677)-0.004, IF(P677&gt;0, ((N677-H677)/H677)-0.004, 0))</f>
        <v/>
      </c>
      <c r="AB677">
        <f>IF(AND(ISNUMBER(I677), I677&gt;0, ISNUMBER(O677), O677&gt;0), AA677-((O677-I677)/I677), AA677)</f>
        <v/>
      </c>
      <c r="AC677">
        <f>IF(ISNUMBER(Q677), (Q677-H677)/H677, 0)</f>
        <v/>
      </c>
      <c r="AD677">
        <f>IF(ISNUMBER(R677), (R677-H677)/H677, 0)</f>
        <v/>
      </c>
      <c r="AE677">
        <f>IF(ISNUMBER(Y677), IF(Y677&gt;0, "THẮNG", "THUA"), "CHỜ T+3")</f>
        <v/>
      </c>
      <c r="AF677">
        <f>IF(AND(P677=0, N677=H677, NOT(ISNUMBER(W677))), "ĐANG CHỜ", IF(AA677&gt;0, "THẮNG", "THUA"))</f>
        <v/>
      </c>
      <c r="AG677" t="inlineStr">
        <is>
          <t>https://quickchart.io/chart/render/zf-a893a776-645c-4865-be7f-d1d73e58ab10</t>
        </is>
      </c>
      <c r="AH677">
        <f>IF(AG677&lt;&gt;"", IMAGE(AG677, 1), "Chưa có ảnh")</f>
        <v/>
      </c>
    </row>
    <row r="678" ht="95" customHeight="1">
      <c r="A678" t="inlineStr">
        <is>
          <t>2026-10-22</t>
        </is>
      </c>
      <c r="B678" t="inlineStr">
        <is>
          <t>ALGO_10</t>
        </is>
      </c>
      <c r="C678" t="inlineStr">
        <is>
          <t>🚀 BỘ 10: SÓNG ĐẦU CƠ BETA CAO &amp; DÒNG TIỀN NÓNG (HIGH-BETA)</t>
        </is>
      </c>
      <c r="D678" t="inlineStr">
        <is>
          <t>#1</t>
        </is>
      </c>
      <c r="E678" t="inlineStr">
        <is>
          <t>DPG</t>
        </is>
      </c>
      <c r="F678" t="inlineStr">
        <is>
          <t>HOSE</t>
        </is>
      </c>
      <c r="G678" t="inlineStr">
        <is>
          <t>Đầu tư công &amp; Xây dựng</t>
        </is>
      </c>
      <c r="H678" t="n">
        <v>31.15</v>
      </c>
      <c r="I678" t="n">
        <v>1751.7</v>
      </c>
      <c r="J678" t="n">
        <v>85.86</v>
      </c>
      <c r="K678" t="n">
        <v>2.3</v>
      </c>
      <c r="L678" t="n">
        <v>34.63</v>
      </c>
      <c r="M678" t="n">
        <v>29.57</v>
      </c>
      <c r="N678" t="n">
        <v>30.3</v>
      </c>
      <c r="O678" t="n">
        <v>1756.56</v>
      </c>
      <c r="P678" t="n">
        <v>1</v>
      </c>
      <c r="Q678" t="n">
        <v>31.25</v>
      </c>
      <c r="R678" t="n">
        <v>30</v>
      </c>
      <c r="S678" t="inlineStr"/>
      <c r="T678" t="inlineStr"/>
      <c r="U678" t="inlineStr"/>
      <c r="V678" t="inlineStr"/>
      <c r="W678" t="inlineStr"/>
      <c r="X678" t="inlineStr">
        <is>
          <t>⏳ Chờ hàng về (T+1)</t>
        </is>
      </c>
      <c r="Y678">
        <f>IF(ISNUMBER(S678), ((S678-H678)/H678)-0.004, "")</f>
        <v/>
      </c>
      <c r="Z678">
        <f>IF(ISNUMBER(T678), ((T678-H678)/H678)-0.004, "")</f>
        <v/>
      </c>
      <c r="AA678">
        <f>IF(ISNUMBER(W678), ((W678-H678)/H678)-0.004, IF(P678&gt;0, ((N678-H678)/H678)-0.004, 0))</f>
        <v/>
      </c>
      <c r="AB678">
        <f>IF(AND(ISNUMBER(I678), I678&gt;0, ISNUMBER(O678), O678&gt;0), AA678-((O678-I678)/I678), AA678)</f>
        <v/>
      </c>
      <c r="AC678">
        <f>IF(ISNUMBER(Q678), (Q678-H678)/H678, 0)</f>
        <v/>
      </c>
      <c r="AD678">
        <f>IF(ISNUMBER(R678), (R678-H678)/H678, 0)</f>
        <v/>
      </c>
      <c r="AE678">
        <f>IF(ISNUMBER(Y678), IF(Y678&gt;0, "THẮNG", "THUA"), "CHỜ T+3")</f>
        <v/>
      </c>
      <c r="AF678">
        <f>IF(AND(P678=0, N678=H678, NOT(ISNUMBER(W678))), "ĐANG CHỜ", IF(AA678&gt;0, "THẮNG", "THUA"))</f>
        <v/>
      </c>
      <c r="AG678" t="inlineStr">
        <is>
          <t>https://quickchart.io/chart/render/zf-666cf7f7-57de-422a-84bf-888b9ca66c24</t>
        </is>
      </c>
      <c r="AH678">
        <f>IF(AG678&lt;&gt;"", IMAGE(AG678, 1), "Chưa có ảnh")</f>
        <v/>
      </c>
    </row>
    <row r="679" ht="95" customHeight="1">
      <c r="A679" t="inlineStr">
        <is>
          <t>2026-10-22</t>
        </is>
      </c>
      <c r="B679" t="inlineStr">
        <is>
          <t>ALGO_10</t>
        </is>
      </c>
      <c r="C679" t="inlineStr">
        <is>
          <t>🚀 BỘ 10: SÓNG ĐẦU CƠ BETA CAO &amp; DÒNG TIỀN NÓNG (HIGH-BETA)</t>
        </is>
      </c>
      <c r="D679" t="inlineStr">
        <is>
          <t>#2</t>
        </is>
      </c>
      <c r="E679" t="inlineStr">
        <is>
          <t>NBC</t>
        </is>
      </c>
      <c r="F679" t="inlineStr">
        <is>
          <t>HNX</t>
        </is>
      </c>
      <c r="G679" t="inlineStr">
        <is>
          <t>Dầu khí &amp; Năng lượng</t>
        </is>
      </c>
      <c r="H679" t="n">
        <v>8.5</v>
      </c>
      <c r="I679" t="n">
        <v>1751.7</v>
      </c>
      <c r="J679" t="n">
        <v>79.13</v>
      </c>
      <c r="K679" t="n">
        <v>4.94</v>
      </c>
      <c r="L679" t="n">
        <v>9.720000000000001</v>
      </c>
      <c r="M679" t="n">
        <v>7.95</v>
      </c>
      <c r="N679" t="n">
        <v>8.5</v>
      </c>
      <c r="O679" t="n">
        <v>1756.56</v>
      </c>
      <c r="P679" t="n">
        <v>1</v>
      </c>
      <c r="Q679" t="n">
        <v>8.699999999999999</v>
      </c>
      <c r="R679" t="n">
        <v>8.199999999999999</v>
      </c>
      <c r="S679" t="inlineStr"/>
      <c r="T679" t="inlineStr"/>
      <c r="U679" t="inlineStr"/>
      <c r="V679" t="inlineStr"/>
      <c r="W679" t="inlineStr"/>
      <c r="X679" t="inlineStr">
        <is>
          <t>⏳ Chờ hàng về (T+1)</t>
        </is>
      </c>
      <c r="Y679">
        <f>IF(ISNUMBER(S679), ((S679-H679)/H679)-0.004, "")</f>
        <v/>
      </c>
      <c r="Z679">
        <f>IF(ISNUMBER(T679), ((T679-H679)/H679)-0.004, "")</f>
        <v/>
      </c>
      <c r="AA679">
        <f>IF(ISNUMBER(W679), ((W679-H679)/H679)-0.004, IF(P679&gt;0, ((N679-H679)/H679)-0.004, 0))</f>
        <v/>
      </c>
      <c r="AB679">
        <f>IF(AND(ISNUMBER(I679), I679&gt;0, ISNUMBER(O679), O679&gt;0), AA679-((O679-I679)/I679), AA679)</f>
        <v/>
      </c>
      <c r="AC679">
        <f>IF(ISNUMBER(Q679), (Q679-H679)/H679, 0)</f>
        <v/>
      </c>
      <c r="AD679">
        <f>IF(ISNUMBER(R679), (R679-H679)/H679, 0)</f>
        <v/>
      </c>
      <c r="AE679">
        <f>IF(ISNUMBER(Y679), IF(Y679&gt;0, "THẮNG", "THUA"), "CHỜ T+3")</f>
        <v/>
      </c>
      <c r="AF679">
        <f>IF(AND(P679=0, N679=H679, NOT(ISNUMBER(W679))), "ĐANG CHỜ", IF(AA679&gt;0, "THẮNG", "THUA"))</f>
        <v/>
      </c>
      <c r="AG679" t="inlineStr">
        <is>
          <t>https://quickchart.io/chart/render/zf-3e4df192-7dd6-48d7-95e7-dc7053254677</t>
        </is>
      </c>
      <c r="AH679">
        <f>IF(AG679&lt;&gt;"", IMAGE(AG679, 1), "Chưa có ảnh")</f>
        <v/>
      </c>
    </row>
    <row r="680" ht="95" customHeight="1">
      <c r="A680" t="inlineStr">
        <is>
          <t>2026-10-22</t>
        </is>
      </c>
      <c r="B680" t="inlineStr">
        <is>
          <t>ALGO_10</t>
        </is>
      </c>
      <c r="C680" t="inlineStr">
        <is>
          <t>🚀 BỘ 10: SÓNG ĐẦU CƠ BETA CAO &amp; DÒNG TIỀN NÓNG (HIGH-BETA)</t>
        </is>
      </c>
      <c r="D680" t="inlineStr">
        <is>
          <t>#3</t>
        </is>
      </c>
      <c r="E680" t="inlineStr">
        <is>
          <t>FOX</t>
        </is>
      </c>
      <c r="F680" t="inlineStr">
        <is>
          <t>UPCOM</t>
        </is>
      </c>
      <c r="G680" t="inlineStr">
        <is>
          <t>Công nghệ &amp; Phần mềm</t>
        </is>
      </c>
      <c r="H680" t="n">
        <v>58.8</v>
      </c>
      <c r="I680" t="n">
        <v>1751.7</v>
      </c>
      <c r="J680" t="n">
        <v>46.09</v>
      </c>
      <c r="K680" t="n">
        <v>2.52</v>
      </c>
      <c r="L680" t="n">
        <v>64.05</v>
      </c>
      <c r="M680" t="n">
        <v>56.42</v>
      </c>
      <c r="N680" t="n">
        <v>57.7</v>
      </c>
      <c r="O680" t="n">
        <v>1756.56</v>
      </c>
      <c r="P680" t="n">
        <v>1</v>
      </c>
      <c r="Q680" t="n">
        <v>59</v>
      </c>
      <c r="R680" t="n">
        <v>56.9</v>
      </c>
      <c r="S680" t="inlineStr"/>
      <c r="T680" t="inlineStr"/>
      <c r="U680" t="inlineStr"/>
      <c r="V680" t="inlineStr"/>
      <c r="W680" t="inlineStr"/>
      <c r="X680" t="inlineStr">
        <is>
          <t>⏳ Chờ hàng về (T+1)</t>
        </is>
      </c>
      <c r="Y680">
        <f>IF(ISNUMBER(S680), ((S680-H680)/H680)-0.004, "")</f>
        <v/>
      </c>
      <c r="Z680">
        <f>IF(ISNUMBER(T680), ((T680-H680)/H680)-0.004, "")</f>
        <v/>
      </c>
      <c r="AA680">
        <f>IF(ISNUMBER(W680), ((W680-H680)/H680)-0.004, IF(P680&gt;0, ((N680-H680)/H680)-0.004, 0))</f>
        <v/>
      </c>
      <c r="AB680">
        <f>IF(AND(ISNUMBER(I680), I680&gt;0, ISNUMBER(O680), O680&gt;0), AA680-((O680-I680)/I680), AA680)</f>
        <v/>
      </c>
      <c r="AC680">
        <f>IF(ISNUMBER(Q680), (Q680-H680)/H680, 0)</f>
        <v/>
      </c>
      <c r="AD680">
        <f>IF(ISNUMBER(R680), (R680-H680)/H680, 0)</f>
        <v/>
      </c>
      <c r="AE680">
        <f>IF(ISNUMBER(Y680), IF(Y680&gt;0, "THẮNG", "THUA"), "CHỜ T+3")</f>
        <v/>
      </c>
      <c r="AF680">
        <f>IF(AND(P680=0, N680=H680, NOT(ISNUMBER(W680))), "ĐANG CHỜ", IF(AA680&gt;0, "THẮNG", "THUA"))</f>
        <v/>
      </c>
      <c r="AG680" t="inlineStr">
        <is>
          <t>https://quickchart.io/chart/render/zf-6bb56525-9639-412b-86db-653d04f5d264</t>
        </is>
      </c>
      <c r="AH680">
        <f>IF(AG680&lt;&gt;"", IMAGE(AG680, 1), "Chưa có ảnh")</f>
        <v/>
      </c>
    </row>
    <row r="681" ht="95" customHeight="1">
      <c r="A681" t="inlineStr">
        <is>
          <t>2026-10-22</t>
        </is>
      </c>
      <c r="B681" t="inlineStr">
        <is>
          <t>ALGO_11</t>
        </is>
      </c>
      <c r="C681" t="inlineStr">
        <is>
          <t>💎 BỘ 11: MUA SỚM TRONG NỀN TÍCH LŨY (GIL MORALES POCKET PIVOT)</t>
        </is>
      </c>
      <c r="D681" t="inlineStr">
        <is>
          <t>#1</t>
        </is>
      </c>
      <c r="E681" t="inlineStr">
        <is>
          <t>QTP</t>
        </is>
      </c>
      <c r="F681" t="inlineStr">
        <is>
          <t>UPCOM</t>
        </is>
      </c>
      <c r="G681" t="inlineStr">
        <is>
          <t>Điện &amp; Năng lượng</t>
        </is>
      </c>
      <c r="H681" t="n">
        <v>11.1</v>
      </c>
      <c r="I681" t="n">
        <v>1751.7</v>
      </c>
      <c r="J681" t="n">
        <v>80.78</v>
      </c>
      <c r="K681" t="n">
        <v>6.06</v>
      </c>
      <c r="L681" t="n">
        <v>11.89</v>
      </c>
      <c r="M681" t="n">
        <v>10.74</v>
      </c>
      <c r="N681" t="n">
        <v>11.2</v>
      </c>
      <c r="O681" t="n">
        <v>1756.56</v>
      </c>
      <c r="P681" t="n">
        <v>1</v>
      </c>
      <c r="Q681" t="n">
        <v>11.3</v>
      </c>
      <c r="R681" t="n">
        <v>10.8</v>
      </c>
      <c r="S681" t="inlineStr"/>
      <c r="T681" t="inlineStr"/>
      <c r="U681" t="inlineStr"/>
      <c r="V681" t="inlineStr"/>
      <c r="W681" t="inlineStr"/>
      <c r="X681" t="inlineStr">
        <is>
          <t>⏳ Chờ hàng về (T+1)</t>
        </is>
      </c>
      <c r="Y681">
        <f>IF(ISNUMBER(S681), ((S681-H681)/H681)-0.004, "")</f>
        <v/>
      </c>
      <c r="Z681">
        <f>IF(ISNUMBER(T681), ((T681-H681)/H681)-0.004, "")</f>
        <v/>
      </c>
      <c r="AA681">
        <f>IF(ISNUMBER(W681), ((W681-H681)/H681)-0.004, IF(P681&gt;0, ((N681-H681)/H681)-0.004, 0))</f>
        <v/>
      </c>
      <c r="AB681">
        <f>IF(AND(ISNUMBER(I681), I681&gt;0, ISNUMBER(O681), O681&gt;0), AA681-((O681-I681)/I681), AA681)</f>
        <v/>
      </c>
      <c r="AC681">
        <f>IF(ISNUMBER(Q681), (Q681-H681)/H681, 0)</f>
        <v/>
      </c>
      <c r="AD681">
        <f>IF(ISNUMBER(R681), (R681-H681)/H681, 0)</f>
        <v/>
      </c>
      <c r="AE681">
        <f>IF(ISNUMBER(Y681), IF(Y681&gt;0, "THẮNG", "THUA"), "CHỜ T+3")</f>
        <v/>
      </c>
      <c r="AF681">
        <f>IF(AND(P681=0, N681=H681, NOT(ISNUMBER(W681))), "ĐANG CHỜ", IF(AA681&gt;0, "THẮNG", "THUA"))</f>
        <v/>
      </c>
      <c r="AG681" t="inlineStr">
        <is>
          <t>https://quickchart.io/chart/render/zf-d9f2d28c-022a-4a46-86f1-86cc0700115e</t>
        </is>
      </c>
      <c r="AH681">
        <f>IF(AG681&lt;&gt;"", IMAGE(AG681, 1), "Chưa có ảnh")</f>
        <v/>
      </c>
    </row>
    <row r="682" ht="95" customHeight="1">
      <c r="A682" t="inlineStr">
        <is>
          <t>2026-10-22</t>
        </is>
      </c>
      <c r="B682" t="inlineStr">
        <is>
          <t>ALGO_11</t>
        </is>
      </c>
      <c r="C682" t="inlineStr">
        <is>
          <t>💎 BỘ 11: MUA SỚM TRONG NỀN TÍCH LŨY (GIL MORALES POCKET PIVOT)</t>
        </is>
      </c>
      <c r="D682" t="inlineStr">
        <is>
          <t>#2</t>
        </is>
      </c>
      <c r="E682" t="inlineStr">
        <is>
          <t>TV2</t>
        </is>
      </c>
      <c r="F682" t="inlineStr">
        <is>
          <t>HOSE</t>
        </is>
      </c>
      <c r="G682" t="inlineStr">
        <is>
          <t>Đầu tư công &amp; Xây dựng</t>
        </is>
      </c>
      <c r="H682" t="n">
        <v>26.5</v>
      </c>
      <c r="I682" t="n">
        <v>1751.7</v>
      </c>
      <c r="J682" t="n">
        <v>51.48</v>
      </c>
      <c r="K682" t="n">
        <v>3.8</v>
      </c>
      <c r="L682" t="n">
        <v>28.77</v>
      </c>
      <c r="M682" t="n">
        <v>25.47</v>
      </c>
      <c r="N682" t="n">
        <v>26</v>
      </c>
      <c r="O682" t="n">
        <v>1756.56</v>
      </c>
      <c r="P682" t="n">
        <v>1</v>
      </c>
      <c r="Q682" t="n">
        <v>26.6</v>
      </c>
      <c r="R682" t="n">
        <v>25.85</v>
      </c>
      <c r="S682" t="inlineStr"/>
      <c r="T682" t="inlineStr"/>
      <c r="U682" t="inlineStr"/>
      <c r="V682" t="inlineStr"/>
      <c r="W682" t="inlineStr"/>
      <c r="X682" t="inlineStr">
        <is>
          <t>⏳ Chờ hàng về (T+1)</t>
        </is>
      </c>
      <c r="Y682">
        <f>IF(ISNUMBER(S682), ((S682-H682)/H682)-0.004, "")</f>
        <v/>
      </c>
      <c r="Z682">
        <f>IF(ISNUMBER(T682), ((T682-H682)/H682)-0.004, "")</f>
        <v/>
      </c>
      <c r="AA682">
        <f>IF(ISNUMBER(W682), ((W682-H682)/H682)-0.004, IF(P682&gt;0, ((N682-H682)/H682)-0.004, 0))</f>
        <v/>
      </c>
      <c r="AB682">
        <f>IF(AND(ISNUMBER(I682), I682&gt;0, ISNUMBER(O682), O682&gt;0), AA682-((O682-I682)/I682), AA682)</f>
        <v/>
      </c>
      <c r="AC682">
        <f>IF(ISNUMBER(Q682), (Q682-H682)/H682, 0)</f>
        <v/>
      </c>
      <c r="AD682">
        <f>IF(ISNUMBER(R682), (R682-H682)/H682, 0)</f>
        <v/>
      </c>
      <c r="AE682">
        <f>IF(ISNUMBER(Y682), IF(Y682&gt;0, "THẮNG", "THUA"), "CHỜ T+3")</f>
        <v/>
      </c>
      <c r="AF682">
        <f>IF(AND(P682=0, N682=H682, NOT(ISNUMBER(W682))), "ĐANG CHỜ", IF(AA682&gt;0, "THẮNG", "THUA"))</f>
        <v/>
      </c>
      <c r="AG682" t="inlineStr">
        <is>
          <t>https://quickchart.io/chart/render/zf-c3b51c35-b05b-4bdb-ab65-99cc414b4a78</t>
        </is>
      </c>
      <c r="AH682">
        <f>IF(AG682&lt;&gt;"", IMAGE(AG682, 1), "Chưa có ảnh")</f>
        <v/>
      </c>
    </row>
    <row r="683" ht="95" customHeight="1">
      <c r="A683" t="inlineStr">
        <is>
          <t>2026-10-22</t>
        </is>
      </c>
      <c r="B683" t="inlineStr">
        <is>
          <t>ALGO_12</t>
        </is>
      </c>
      <c r="C683" t="inlineStr">
        <is>
          <t>🏆 BỘ 12: MẪU HÌNH SIÊU CỔ PHIẾU SEPA (MINERVINI TREND TEMPLATE)</t>
        </is>
      </c>
      <c r="D683" t="inlineStr">
        <is>
          <t>#1</t>
        </is>
      </c>
      <c r="E683" t="inlineStr">
        <is>
          <t>SCL</t>
        </is>
      </c>
      <c r="F683" t="inlineStr">
        <is>
          <t>UPCOM</t>
        </is>
      </c>
      <c r="G683" t="inlineStr">
        <is>
          <t>Khai khoáng &amp; VLXD</t>
        </is>
      </c>
      <c r="H683" t="n">
        <v>31.5</v>
      </c>
      <c r="I683" t="n">
        <v>1751.7</v>
      </c>
      <c r="J683" t="n">
        <v>138.16</v>
      </c>
      <c r="K683" t="n">
        <v>1.85</v>
      </c>
      <c r="L683" t="n">
        <v>35.44</v>
      </c>
      <c r="M683" t="n">
        <v>29.71</v>
      </c>
      <c r="N683" t="n">
        <v>31.3</v>
      </c>
      <c r="O683" t="n">
        <v>1756.56</v>
      </c>
      <c r="P683" t="n">
        <v>1</v>
      </c>
      <c r="Q683" t="n">
        <v>31.6</v>
      </c>
      <c r="R683" t="n">
        <v>30.7</v>
      </c>
      <c r="S683" t="inlineStr"/>
      <c r="T683" t="inlineStr"/>
      <c r="U683" t="inlineStr"/>
      <c r="V683" t="inlineStr"/>
      <c r="W683" t="inlineStr"/>
      <c r="X683" t="inlineStr">
        <is>
          <t>⏳ Chờ hàng về (T+1)</t>
        </is>
      </c>
      <c r="Y683">
        <f>IF(ISNUMBER(S683), ((S683-H683)/H683)-0.004, "")</f>
        <v/>
      </c>
      <c r="Z683">
        <f>IF(ISNUMBER(T683), ((T683-H683)/H683)-0.004, "")</f>
        <v/>
      </c>
      <c r="AA683">
        <f>IF(ISNUMBER(W683), ((W683-H683)/H683)-0.004, IF(P683&gt;0, ((N683-H683)/H683)-0.004, 0))</f>
        <v/>
      </c>
      <c r="AB683">
        <f>IF(AND(ISNUMBER(I683), I683&gt;0, ISNUMBER(O683), O683&gt;0), AA683-((O683-I683)/I683), AA683)</f>
        <v/>
      </c>
      <c r="AC683">
        <f>IF(ISNUMBER(Q683), (Q683-H683)/H683, 0)</f>
        <v/>
      </c>
      <c r="AD683">
        <f>IF(ISNUMBER(R683), (R683-H683)/H683, 0)</f>
        <v/>
      </c>
      <c r="AE683">
        <f>IF(ISNUMBER(Y683), IF(Y683&gt;0, "THẮNG", "THUA"), "CHỜ T+3")</f>
        <v/>
      </c>
      <c r="AF683">
        <f>IF(AND(P683=0, N683=H683, NOT(ISNUMBER(W683))), "ĐANG CHỜ", IF(AA683&gt;0, "THẮNG", "THUA"))</f>
        <v/>
      </c>
      <c r="AG683" t="inlineStr">
        <is>
          <t>https://quickchart.io/chart/render/zf-5398c307-cec1-43e8-b68d-66f3d6818b6b</t>
        </is>
      </c>
      <c r="AH683">
        <f>IF(AG683&lt;&gt;"", IMAGE(AG683, 1), "Chưa có ảnh")</f>
        <v/>
      </c>
    </row>
    <row r="684" ht="95" customHeight="1">
      <c r="A684" t="inlineStr">
        <is>
          <t>2026-10-22</t>
        </is>
      </c>
      <c r="B684" t="inlineStr">
        <is>
          <t>ALGO_12</t>
        </is>
      </c>
      <c r="C684" t="inlineStr">
        <is>
          <t>🏆 BỘ 12: MẪU HÌNH SIÊU CỔ PHIẾU SEPA (MINERVINI TREND TEMPLATE)</t>
        </is>
      </c>
      <c r="D684" t="inlineStr">
        <is>
          <t>#2</t>
        </is>
      </c>
      <c r="E684" t="inlineStr">
        <is>
          <t>MSB</t>
        </is>
      </c>
      <c r="F684" t="inlineStr">
        <is>
          <t>HOSE</t>
        </is>
      </c>
      <c r="G684" t="inlineStr">
        <is>
          <t>Ngân hàng</t>
        </is>
      </c>
      <c r="H684" t="n">
        <v>15.5</v>
      </c>
      <c r="I684" t="n">
        <v>1751.7</v>
      </c>
      <c r="J684" t="n">
        <v>120.78</v>
      </c>
      <c r="K684" t="n">
        <v>0.41</v>
      </c>
      <c r="L684" t="n">
        <v>16.91</v>
      </c>
      <c r="M684" t="n">
        <v>14.86</v>
      </c>
      <c r="N684" t="n">
        <v>15.45</v>
      </c>
      <c r="O684" t="n">
        <v>1756.56</v>
      </c>
      <c r="P684" t="n">
        <v>1</v>
      </c>
      <c r="Q684" t="n">
        <v>15.6</v>
      </c>
      <c r="R684" t="n">
        <v>15.25</v>
      </c>
      <c r="S684" t="inlineStr"/>
      <c r="T684" t="inlineStr"/>
      <c r="U684" t="inlineStr"/>
      <c r="V684" t="inlineStr"/>
      <c r="W684" t="inlineStr"/>
      <c r="X684" t="inlineStr">
        <is>
          <t>⏳ Chờ hàng về (T+1)</t>
        </is>
      </c>
      <c r="Y684">
        <f>IF(ISNUMBER(S684), ((S684-H684)/H684)-0.004, "")</f>
        <v/>
      </c>
      <c r="Z684">
        <f>IF(ISNUMBER(T684), ((T684-H684)/H684)-0.004, "")</f>
        <v/>
      </c>
      <c r="AA684">
        <f>IF(ISNUMBER(W684), ((W684-H684)/H684)-0.004, IF(P684&gt;0, ((N684-H684)/H684)-0.004, 0))</f>
        <v/>
      </c>
      <c r="AB684">
        <f>IF(AND(ISNUMBER(I684), I684&gt;0, ISNUMBER(O684), O684&gt;0), AA684-((O684-I684)/I684), AA684)</f>
        <v/>
      </c>
      <c r="AC684">
        <f>IF(ISNUMBER(Q684), (Q684-H684)/H684, 0)</f>
        <v/>
      </c>
      <c r="AD684">
        <f>IF(ISNUMBER(R684), (R684-H684)/H684, 0)</f>
        <v/>
      </c>
      <c r="AE684">
        <f>IF(ISNUMBER(Y684), IF(Y684&gt;0, "THẮNG", "THUA"), "CHỜ T+3")</f>
        <v/>
      </c>
      <c r="AF684">
        <f>IF(AND(P684=0, N684=H684, NOT(ISNUMBER(W684))), "ĐANG CHỜ", IF(AA684&gt;0, "THẮNG", "THUA"))</f>
        <v/>
      </c>
      <c r="AG684" t="inlineStr">
        <is>
          <t>https://quickchart.io/chart/render/zf-cdec76b6-c3d7-4642-bf4f-71516de77652</t>
        </is>
      </c>
      <c r="AH684">
        <f>IF(AG684&lt;&gt;"", IMAGE(AG684, 1), "Chưa có ảnh")</f>
        <v/>
      </c>
    </row>
    <row r="685" ht="95" customHeight="1">
      <c r="A685" t="inlineStr">
        <is>
          <t>2026-10-22</t>
        </is>
      </c>
      <c r="B685" t="inlineStr">
        <is>
          <t>ALGO_12</t>
        </is>
      </c>
      <c r="C685" t="inlineStr">
        <is>
          <t>🏆 BỘ 12: MẪU HÌNH SIÊU CỔ PHIẾU SEPA (MINERVINI TREND TEMPLATE)</t>
        </is>
      </c>
      <c r="D685" t="inlineStr">
        <is>
          <t>#3</t>
        </is>
      </c>
      <c r="E685" t="inlineStr">
        <is>
          <t>FRT</t>
        </is>
      </c>
      <c r="F685" t="inlineStr">
        <is>
          <t>HOSE</t>
        </is>
      </c>
      <c r="G685" t="inlineStr">
        <is>
          <t>Bán lẻ &amp; Phân phối</t>
        </is>
      </c>
      <c r="H685" t="n">
        <v>152</v>
      </c>
      <c r="I685" t="n">
        <v>1751.7</v>
      </c>
      <c r="J685" t="n">
        <v>108.82</v>
      </c>
      <c r="K685" t="n">
        <v>0.28</v>
      </c>
      <c r="L685" t="n">
        <v>171.52</v>
      </c>
      <c r="M685" t="n">
        <v>143.13</v>
      </c>
      <c r="N685" t="n">
        <v>152.5</v>
      </c>
      <c r="O685" t="n">
        <v>1756.56</v>
      </c>
      <c r="P685" t="n">
        <v>1</v>
      </c>
      <c r="Q685" t="n">
        <v>152.5</v>
      </c>
      <c r="R685" t="n">
        <v>150</v>
      </c>
      <c r="S685" t="inlineStr"/>
      <c r="T685" t="inlineStr"/>
      <c r="U685" t="inlineStr"/>
      <c r="V685" t="inlineStr"/>
      <c r="W685" t="inlineStr"/>
      <c r="X685" t="inlineStr">
        <is>
          <t>⏳ Chờ hàng về (T+1)</t>
        </is>
      </c>
      <c r="Y685">
        <f>IF(ISNUMBER(S685), ((S685-H685)/H685)-0.004, "")</f>
        <v/>
      </c>
      <c r="Z685">
        <f>IF(ISNUMBER(T685), ((T685-H685)/H685)-0.004, "")</f>
        <v/>
      </c>
      <c r="AA685">
        <f>IF(ISNUMBER(W685), ((W685-H685)/H685)-0.004, IF(P685&gt;0, ((N685-H685)/H685)-0.004, 0))</f>
        <v/>
      </c>
      <c r="AB685">
        <f>IF(AND(ISNUMBER(I685), I685&gt;0, ISNUMBER(O685), O685&gt;0), AA685-((O685-I685)/I685), AA685)</f>
        <v/>
      </c>
      <c r="AC685">
        <f>IF(ISNUMBER(Q685), (Q685-H685)/H685, 0)</f>
        <v/>
      </c>
      <c r="AD685">
        <f>IF(ISNUMBER(R685), (R685-H685)/H685, 0)</f>
        <v/>
      </c>
      <c r="AE685">
        <f>IF(ISNUMBER(Y685), IF(Y685&gt;0, "THẮNG", "THUA"), "CHỜ T+3")</f>
        <v/>
      </c>
      <c r="AF685">
        <f>IF(AND(P685=0, N685=H685, NOT(ISNUMBER(W685))), "ĐANG CHỜ", IF(AA685&gt;0, "THẮNG", "THUA"))</f>
        <v/>
      </c>
      <c r="AG685" t="inlineStr">
        <is>
          <t>https://quickchart.io/chart/render/zf-7ba0df61-2900-44cf-9d72-fb924e97af4c</t>
        </is>
      </c>
      <c r="AH685">
        <f>IF(AG685&lt;&gt;"", IMAGE(AG685, 1), "Chưa có ảnh")</f>
        <v/>
      </c>
    </row>
    <row r="686" ht="95" customHeight="1">
      <c r="A686" t="inlineStr">
        <is>
          <t>2026-10-22</t>
        </is>
      </c>
      <c r="B686" t="inlineStr">
        <is>
          <t>ALGO_12</t>
        </is>
      </c>
      <c r="C686" t="inlineStr">
        <is>
          <t>🏆 BỘ 12: MẪU HÌNH SIÊU CỔ PHIẾU SEPA (MINERVINI TREND TEMPLATE)</t>
        </is>
      </c>
      <c r="D686" t="inlineStr">
        <is>
          <t>#4</t>
        </is>
      </c>
      <c r="E686" t="inlineStr">
        <is>
          <t>CDC</t>
        </is>
      </c>
      <c r="F686" t="inlineStr">
        <is>
          <t>HOSE</t>
        </is>
      </c>
      <c r="G686" t="inlineStr">
        <is>
          <t>Bất động sản Dân dụng</t>
        </is>
      </c>
      <c r="H686" t="n">
        <v>22.4</v>
      </c>
      <c r="I686" t="n">
        <v>1751.7</v>
      </c>
      <c r="J686" t="n">
        <v>90.18000000000001</v>
      </c>
      <c r="K686" t="n">
        <v>3.21</v>
      </c>
      <c r="L686" t="n">
        <v>25.6</v>
      </c>
      <c r="M686" t="n">
        <v>20.94</v>
      </c>
      <c r="N686" t="n">
        <v>22.9</v>
      </c>
      <c r="O686" t="n">
        <v>1756.56</v>
      </c>
      <c r="P686" t="n">
        <v>1</v>
      </c>
      <c r="Q686" t="n">
        <v>23</v>
      </c>
      <c r="R686" t="n">
        <v>22</v>
      </c>
      <c r="S686" t="inlineStr"/>
      <c r="T686" t="inlineStr"/>
      <c r="U686" t="inlineStr"/>
      <c r="V686" t="inlineStr"/>
      <c r="W686" t="inlineStr"/>
      <c r="X686" t="inlineStr">
        <is>
          <t>⏳ Chờ hàng về (T+1)</t>
        </is>
      </c>
      <c r="Y686">
        <f>IF(ISNUMBER(S686), ((S686-H686)/H686)-0.004, "")</f>
        <v/>
      </c>
      <c r="Z686">
        <f>IF(ISNUMBER(T686), ((T686-H686)/H686)-0.004, "")</f>
        <v/>
      </c>
      <c r="AA686">
        <f>IF(ISNUMBER(W686), ((W686-H686)/H686)-0.004, IF(P686&gt;0, ((N686-H686)/H686)-0.004, 0))</f>
        <v/>
      </c>
      <c r="AB686">
        <f>IF(AND(ISNUMBER(I686), I686&gt;0, ISNUMBER(O686), O686&gt;0), AA686-((O686-I686)/I686), AA686)</f>
        <v/>
      </c>
      <c r="AC686">
        <f>IF(ISNUMBER(Q686), (Q686-H686)/H686, 0)</f>
        <v/>
      </c>
      <c r="AD686">
        <f>IF(ISNUMBER(R686), (R686-H686)/H686, 0)</f>
        <v/>
      </c>
      <c r="AE686">
        <f>IF(ISNUMBER(Y686), IF(Y686&gt;0, "THẮNG", "THUA"), "CHỜ T+3")</f>
        <v/>
      </c>
      <c r="AF686">
        <f>IF(AND(P686=0, N686=H686, NOT(ISNUMBER(W686))), "ĐANG CHỜ", IF(AA686&gt;0, "THẮNG", "THUA"))</f>
        <v/>
      </c>
      <c r="AG686" t="inlineStr">
        <is>
          <t>https://quickchart.io/chart/render/zf-ad299ed4-249b-4ad5-94b6-287ede44141f</t>
        </is>
      </c>
      <c r="AH686">
        <f>IF(AG686&lt;&gt;"", IMAGE(AG686, 1), "Chưa có ảnh")</f>
        <v/>
      </c>
    </row>
    <row r="687" ht="95" customHeight="1">
      <c r="A687" t="inlineStr">
        <is>
          <t>2026-10-22</t>
        </is>
      </c>
      <c r="B687" t="inlineStr">
        <is>
          <t>ALGO_12</t>
        </is>
      </c>
      <c r="C687" t="inlineStr">
        <is>
          <t>🏆 BỘ 12: MẪU HÌNH SIÊU CỔ PHIẾU SEPA (MINERVINI TREND TEMPLATE)</t>
        </is>
      </c>
      <c r="D687" t="inlineStr">
        <is>
          <t>#5</t>
        </is>
      </c>
      <c r="E687" t="inlineStr">
        <is>
          <t>AAS</t>
        </is>
      </c>
      <c r="F687" t="inlineStr">
        <is>
          <t>UPCOM</t>
        </is>
      </c>
      <c r="G687" t="inlineStr">
        <is>
          <t>Chứng khoán</t>
        </is>
      </c>
      <c r="H687" t="n">
        <v>10.2</v>
      </c>
      <c r="I687" t="n">
        <v>1751.7</v>
      </c>
      <c r="J687" t="n">
        <v>78.33</v>
      </c>
      <c r="K687" t="n">
        <v>0.76</v>
      </c>
      <c r="L687" t="n">
        <v>11.52</v>
      </c>
      <c r="M687" t="n">
        <v>9.6</v>
      </c>
      <c r="N687" t="n">
        <v>10.6</v>
      </c>
      <c r="O687" t="n">
        <v>1756.56</v>
      </c>
      <c r="P687" t="n">
        <v>1</v>
      </c>
      <c r="Q687" t="n">
        <v>10.6</v>
      </c>
      <c r="R687" t="n">
        <v>10.1</v>
      </c>
      <c r="S687" t="inlineStr"/>
      <c r="T687" t="inlineStr"/>
      <c r="U687" t="inlineStr"/>
      <c r="V687" t="inlineStr"/>
      <c r="W687" t="inlineStr"/>
      <c r="X687" t="inlineStr">
        <is>
          <t>⏳ Chờ hàng về (T+1)</t>
        </is>
      </c>
      <c r="Y687">
        <f>IF(ISNUMBER(S687), ((S687-H687)/H687)-0.004, "")</f>
        <v/>
      </c>
      <c r="Z687">
        <f>IF(ISNUMBER(T687), ((T687-H687)/H687)-0.004, "")</f>
        <v/>
      </c>
      <c r="AA687">
        <f>IF(ISNUMBER(W687), ((W687-H687)/H687)-0.004, IF(P687&gt;0, ((N687-H687)/H687)-0.004, 0))</f>
        <v/>
      </c>
      <c r="AB687">
        <f>IF(AND(ISNUMBER(I687), I687&gt;0, ISNUMBER(O687), O687&gt;0), AA687-((O687-I687)/I687), AA687)</f>
        <v/>
      </c>
      <c r="AC687">
        <f>IF(ISNUMBER(Q687), (Q687-H687)/H687, 0)</f>
        <v/>
      </c>
      <c r="AD687">
        <f>IF(ISNUMBER(R687), (R687-H687)/H687, 0)</f>
        <v/>
      </c>
      <c r="AE687">
        <f>IF(ISNUMBER(Y687), IF(Y687&gt;0, "THẮNG", "THUA"), "CHỜ T+3")</f>
        <v/>
      </c>
      <c r="AF687">
        <f>IF(AND(P687=0, N687=H687, NOT(ISNUMBER(W687))), "ĐANG CHỜ", IF(AA687&gt;0, "THẮNG", "THUA"))</f>
        <v/>
      </c>
      <c r="AG687" t="inlineStr">
        <is>
          <t>https://quickchart.io/chart/render/zf-7e2032db-627a-4762-bca2-279976a8b87a</t>
        </is>
      </c>
      <c r="AH687">
        <f>IF(AG687&lt;&gt;"", IMAGE(AG687, 1), "Chưa có ảnh")</f>
        <v/>
      </c>
    </row>
    <row r="688" ht="95" customHeight="1">
      <c r="A688" t="inlineStr">
        <is>
          <t>2026-10-22</t>
        </is>
      </c>
      <c r="B688" t="inlineStr">
        <is>
          <t>ALGO_13</t>
        </is>
      </c>
      <c r="C688" t="inlineStr">
        <is>
          <t>☄️ BỘ 13: BỨT PHÁ KHOẢNG TRỐNG GIÁ KÈM CẦU LỚN (POWER GAP-UP)</t>
        </is>
      </c>
      <c r="D688" t="inlineStr">
        <is>
          <t>#1</t>
        </is>
      </c>
      <c r="E688" t="inlineStr">
        <is>
          <t>AGM</t>
        </is>
      </c>
      <c r="F688" t="inlineStr">
        <is>
          <t>UPCOM</t>
        </is>
      </c>
      <c r="G688" t="inlineStr">
        <is>
          <t>Thực phẩm &amp; Tiêu dùng</t>
        </is>
      </c>
      <c r="H688" t="n">
        <v>2.1</v>
      </c>
      <c r="I688" t="n">
        <v>1751.7</v>
      </c>
      <c r="J688" t="n">
        <v>111</v>
      </c>
      <c r="K688" t="n">
        <v>59.16</v>
      </c>
      <c r="L688" t="n">
        <v>2.4</v>
      </c>
      <c r="M688" t="n">
        <v>1.96</v>
      </c>
      <c r="N688" t="n">
        <v>2.1</v>
      </c>
      <c r="O688" t="n">
        <v>1756.56</v>
      </c>
      <c r="P688" t="n">
        <v>1</v>
      </c>
      <c r="Q688" t="n">
        <v>2.1</v>
      </c>
      <c r="R688" t="n">
        <v>2.1</v>
      </c>
      <c r="S688" t="inlineStr"/>
      <c r="T688" t="inlineStr"/>
      <c r="U688" t="inlineStr"/>
      <c r="V688" t="inlineStr"/>
      <c r="W688" t="inlineStr"/>
      <c r="X688" t="inlineStr">
        <is>
          <t>⏳ Chờ hàng về (T+1)</t>
        </is>
      </c>
      <c r="Y688">
        <f>IF(ISNUMBER(S688), ((S688-H688)/H688)-0.004, "")</f>
        <v/>
      </c>
      <c r="Z688">
        <f>IF(ISNUMBER(T688), ((T688-H688)/H688)-0.004, "")</f>
        <v/>
      </c>
      <c r="AA688">
        <f>IF(ISNUMBER(W688), ((W688-H688)/H688)-0.004, IF(P688&gt;0, ((N688-H688)/H688)-0.004, 0))</f>
        <v/>
      </c>
      <c r="AB688">
        <f>IF(AND(ISNUMBER(I688), I688&gt;0, ISNUMBER(O688), O688&gt;0), AA688-((O688-I688)/I688), AA688)</f>
        <v/>
      </c>
      <c r="AC688">
        <f>IF(ISNUMBER(Q688), (Q688-H688)/H688, 0)</f>
        <v/>
      </c>
      <c r="AD688">
        <f>IF(ISNUMBER(R688), (R688-H688)/H688, 0)</f>
        <v/>
      </c>
      <c r="AE688">
        <f>IF(ISNUMBER(Y688), IF(Y688&gt;0, "THẮNG", "THUA"), "CHỜ T+3")</f>
        <v/>
      </c>
      <c r="AF688">
        <f>IF(AND(P688=0, N688=H688, NOT(ISNUMBER(W688))), "ĐANG CHỜ", IF(AA688&gt;0, "THẮNG", "THUA"))</f>
        <v/>
      </c>
      <c r="AG688" t="inlineStr">
        <is>
          <t>https://quickchart.io/chart/render/zf-c1f92e78-7790-471c-8358-eb03331dfd9a</t>
        </is>
      </c>
      <c r="AH688">
        <f>IF(AG688&lt;&gt;"", IMAGE(AG688, 1), "Chưa có ảnh")</f>
        <v/>
      </c>
    </row>
    <row r="689" ht="95" customHeight="1">
      <c r="A689" t="inlineStr">
        <is>
          <t>2026-10-22</t>
        </is>
      </c>
      <c r="B689" t="inlineStr">
        <is>
          <t>ALGO_13</t>
        </is>
      </c>
      <c r="C689" t="inlineStr">
        <is>
          <t>☄️ BỘ 13: BỨT PHÁ KHOẢNG TRỐNG GIÁ KÈM CẦU LỚN (POWER GAP-UP)</t>
        </is>
      </c>
      <c r="D689" t="inlineStr">
        <is>
          <t>#2</t>
        </is>
      </c>
      <c r="E689" t="inlineStr">
        <is>
          <t>HDC</t>
        </is>
      </c>
      <c r="F689" t="inlineStr">
        <is>
          <t>HOSE</t>
        </is>
      </c>
      <c r="G689" t="inlineStr">
        <is>
          <t>Bất động sản Dân dụng</t>
        </is>
      </c>
      <c r="H689" t="n">
        <v>11.6</v>
      </c>
      <c r="I689" t="n">
        <v>1751.7</v>
      </c>
      <c r="J689" t="n">
        <v>78.70999999999999</v>
      </c>
      <c r="K689" t="n">
        <v>4.85</v>
      </c>
      <c r="L689" t="n">
        <v>13.09</v>
      </c>
      <c r="M689" t="n">
        <v>10.92</v>
      </c>
      <c r="N689" t="n">
        <v>11.8</v>
      </c>
      <c r="O689" t="n">
        <v>1756.56</v>
      </c>
      <c r="P689" t="n">
        <v>1</v>
      </c>
      <c r="Q689" t="n">
        <v>11.9</v>
      </c>
      <c r="R689" t="n">
        <v>11.25</v>
      </c>
      <c r="S689" t="inlineStr"/>
      <c r="T689" t="inlineStr"/>
      <c r="U689" t="inlineStr"/>
      <c r="V689" t="inlineStr"/>
      <c r="W689" t="inlineStr"/>
      <c r="X689" t="inlineStr">
        <is>
          <t>⏳ Chờ hàng về (T+1)</t>
        </is>
      </c>
      <c r="Y689">
        <f>IF(ISNUMBER(S689), ((S689-H689)/H689)-0.004, "")</f>
        <v/>
      </c>
      <c r="Z689">
        <f>IF(ISNUMBER(T689), ((T689-H689)/H689)-0.004, "")</f>
        <v/>
      </c>
      <c r="AA689">
        <f>IF(ISNUMBER(W689), ((W689-H689)/H689)-0.004, IF(P689&gt;0, ((N689-H689)/H689)-0.004, 0))</f>
        <v/>
      </c>
      <c r="AB689">
        <f>IF(AND(ISNUMBER(I689), I689&gt;0, ISNUMBER(O689), O689&gt;0), AA689-((O689-I689)/I689), AA689)</f>
        <v/>
      </c>
      <c r="AC689">
        <f>IF(ISNUMBER(Q689), (Q689-H689)/H689, 0)</f>
        <v/>
      </c>
      <c r="AD689">
        <f>IF(ISNUMBER(R689), (R689-H689)/H689, 0)</f>
        <v/>
      </c>
      <c r="AE689">
        <f>IF(ISNUMBER(Y689), IF(Y689&gt;0, "THẮNG", "THUA"), "CHỜ T+3")</f>
        <v/>
      </c>
      <c r="AF689">
        <f>IF(AND(P689=0, N689=H689, NOT(ISNUMBER(W689))), "ĐANG CHỜ", IF(AA689&gt;0, "THẮNG", "THUA"))</f>
        <v/>
      </c>
      <c r="AG689" t="inlineStr">
        <is>
          <t>https://quickchart.io/chart/render/zf-39ddedf6-cc91-4b6e-8d8d-a764ee31e9fd</t>
        </is>
      </c>
      <c r="AH689">
        <f>IF(AG689&lt;&gt;"", IMAGE(AG689, 1), "Chưa có ảnh")</f>
        <v/>
      </c>
    </row>
    <row r="690" ht="95" customHeight="1">
      <c r="A690" t="inlineStr">
        <is>
          <t>2026-10-22</t>
        </is>
      </c>
      <c r="B690" t="inlineStr">
        <is>
          <t>ALGO_14</t>
        </is>
      </c>
      <c r="C690" t="inlineStr">
        <is>
          <t>🟩 BỘ 14: NẾN CƯỜNG LỰC MARUBOZU ÁP ĐẢO (BULLISH MARUBOZU)</t>
        </is>
      </c>
      <c r="D690" t="inlineStr">
        <is>
          <t>#1</t>
        </is>
      </c>
      <c r="E690" t="inlineStr">
        <is>
          <t>FOX</t>
        </is>
      </c>
      <c r="F690" t="inlineStr">
        <is>
          <t>UPCOM</t>
        </is>
      </c>
      <c r="G690" t="inlineStr">
        <is>
          <t>Công nghệ &amp; Phần mềm</t>
        </is>
      </c>
      <c r="H690" t="n">
        <v>58.8</v>
      </c>
      <c r="I690" t="n">
        <v>1751.7</v>
      </c>
      <c r="J690" t="n">
        <v>53.58</v>
      </c>
      <c r="K690" t="n">
        <v>2.52</v>
      </c>
      <c r="L690" t="n">
        <v>64.05</v>
      </c>
      <c r="M690" t="n">
        <v>56.42</v>
      </c>
      <c r="N690" t="n">
        <v>57.7</v>
      </c>
      <c r="O690" t="n">
        <v>1756.56</v>
      </c>
      <c r="P690" t="n">
        <v>1</v>
      </c>
      <c r="Q690" t="n">
        <v>59</v>
      </c>
      <c r="R690" t="n">
        <v>56.9</v>
      </c>
      <c r="S690" t="inlineStr"/>
      <c r="T690" t="inlineStr"/>
      <c r="U690" t="inlineStr"/>
      <c r="V690" t="inlineStr"/>
      <c r="W690" t="inlineStr"/>
      <c r="X690" t="inlineStr">
        <is>
          <t>⏳ Chờ hàng về (T+1)</t>
        </is>
      </c>
      <c r="Y690">
        <f>IF(ISNUMBER(S690), ((S690-H690)/H690)-0.004, "")</f>
        <v/>
      </c>
      <c r="Z690">
        <f>IF(ISNUMBER(T690), ((T690-H690)/H690)-0.004, "")</f>
        <v/>
      </c>
      <c r="AA690">
        <f>IF(ISNUMBER(W690), ((W690-H690)/H690)-0.004, IF(P690&gt;0, ((N690-H690)/H690)-0.004, 0))</f>
        <v/>
      </c>
      <c r="AB690">
        <f>IF(AND(ISNUMBER(I690), I690&gt;0, ISNUMBER(O690), O690&gt;0), AA690-((O690-I690)/I690), AA690)</f>
        <v/>
      </c>
      <c r="AC690">
        <f>IF(ISNUMBER(Q690), (Q690-H690)/H690, 0)</f>
        <v/>
      </c>
      <c r="AD690">
        <f>IF(ISNUMBER(R690), (R690-H690)/H690, 0)</f>
        <v/>
      </c>
      <c r="AE690">
        <f>IF(ISNUMBER(Y690), IF(Y690&gt;0, "THẮNG", "THUA"), "CHỜ T+3")</f>
        <v/>
      </c>
      <c r="AF690">
        <f>IF(AND(P690=0, N690=H690, NOT(ISNUMBER(W690))), "ĐANG CHỜ", IF(AA690&gt;0, "THẮNG", "THUA"))</f>
        <v/>
      </c>
      <c r="AG690" t="inlineStr">
        <is>
          <t>https://quickchart.io/chart/render/zf-6bb56525-9639-412b-86db-653d04f5d264</t>
        </is>
      </c>
      <c r="AH690">
        <f>IF(AG690&lt;&gt;"", IMAGE(AG690, 1), "Chưa có ảnh")</f>
        <v/>
      </c>
    </row>
    <row r="691" ht="95" customHeight="1">
      <c r="A691" t="inlineStr">
        <is>
          <t>2026-10-22</t>
        </is>
      </c>
      <c r="B691" t="inlineStr">
        <is>
          <t>ALGO_14</t>
        </is>
      </c>
      <c r="C691" t="inlineStr">
        <is>
          <t>🟩 BỘ 14: NẾN CƯỜNG LỰC MARUBOZU ÁP ĐẢO (BULLISH MARUBOZU)</t>
        </is>
      </c>
      <c r="D691" t="inlineStr">
        <is>
          <t>#2</t>
        </is>
      </c>
      <c r="E691" t="inlineStr">
        <is>
          <t>DPG</t>
        </is>
      </c>
      <c r="F691" t="inlineStr">
        <is>
          <t>HOSE</t>
        </is>
      </c>
      <c r="G691" t="inlineStr">
        <is>
          <t>Đầu tư công &amp; Xây dựng</t>
        </is>
      </c>
      <c r="H691" t="n">
        <v>31.15</v>
      </c>
      <c r="I691" t="n">
        <v>1751.7</v>
      </c>
      <c r="J691" t="n">
        <v>52.39</v>
      </c>
      <c r="K691" t="n">
        <v>2.3</v>
      </c>
      <c r="L691" t="n">
        <v>34.63</v>
      </c>
      <c r="M691" t="n">
        <v>29.57</v>
      </c>
      <c r="N691" t="n">
        <v>30.3</v>
      </c>
      <c r="O691" t="n">
        <v>1756.56</v>
      </c>
      <c r="P691" t="n">
        <v>1</v>
      </c>
      <c r="Q691" t="n">
        <v>31.25</v>
      </c>
      <c r="R691" t="n">
        <v>30</v>
      </c>
      <c r="S691" t="inlineStr"/>
      <c r="T691" t="inlineStr"/>
      <c r="U691" t="inlineStr"/>
      <c r="V691" t="inlineStr"/>
      <c r="W691" t="inlineStr"/>
      <c r="X691" t="inlineStr">
        <is>
          <t>⏳ Chờ hàng về (T+1)</t>
        </is>
      </c>
      <c r="Y691">
        <f>IF(ISNUMBER(S691), ((S691-H691)/H691)-0.004, "")</f>
        <v/>
      </c>
      <c r="Z691">
        <f>IF(ISNUMBER(T691), ((T691-H691)/H691)-0.004, "")</f>
        <v/>
      </c>
      <c r="AA691">
        <f>IF(ISNUMBER(W691), ((W691-H691)/H691)-0.004, IF(P691&gt;0, ((N691-H691)/H691)-0.004, 0))</f>
        <v/>
      </c>
      <c r="AB691">
        <f>IF(AND(ISNUMBER(I691), I691&gt;0, ISNUMBER(O691), O691&gt;0), AA691-((O691-I691)/I691), AA691)</f>
        <v/>
      </c>
      <c r="AC691">
        <f>IF(ISNUMBER(Q691), (Q691-H691)/H691, 0)</f>
        <v/>
      </c>
      <c r="AD691">
        <f>IF(ISNUMBER(R691), (R691-H691)/H691, 0)</f>
        <v/>
      </c>
      <c r="AE691">
        <f>IF(ISNUMBER(Y691), IF(Y691&gt;0, "THẮNG", "THUA"), "CHỜ T+3")</f>
        <v/>
      </c>
      <c r="AF691">
        <f>IF(AND(P691=0, N691=H691, NOT(ISNUMBER(W691))), "ĐANG CHỜ", IF(AA691&gt;0, "THẮNG", "THUA"))</f>
        <v/>
      </c>
      <c r="AG691" t="inlineStr">
        <is>
          <t>https://quickchart.io/chart/render/zf-666cf7f7-57de-422a-84bf-888b9ca66c24</t>
        </is>
      </c>
      <c r="AH691">
        <f>IF(AG691&lt;&gt;"", IMAGE(AG691, 1), "Chưa có ảnh")</f>
        <v/>
      </c>
    </row>
    <row r="692" ht="95" customHeight="1">
      <c r="A692" t="inlineStr">
        <is>
          <t>2026-10-22</t>
        </is>
      </c>
      <c r="B692" t="inlineStr">
        <is>
          <t>ALGO_15</t>
        </is>
      </c>
      <c r="C692" t="inlineStr">
        <is>
          <t>🌊 BỘ 15: ÁP LỰC MUA CHỦ ĐỘNG TRONG PHIÊN (MONEY FLOW SURGE)</t>
        </is>
      </c>
      <c r="D692" t="inlineStr">
        <is>
          <t>#1</t>
        </is>
      </c>
      <c r="E692" t="inlineStr">
        <is>
          <t>HDC</t>
        </is>
      </c>
      <c r="F692" t="inlineStr">
        <is>
          <t>HOSE</t>
        </is>
      </c>
      <c r="G692" t="inlineStr">
        <is>
          <t>Bất động sản Dân dụng</t>
        </is>
      </c>
      <c r="H692" t="n">
        <v>11.6</v>
      </c>
      <c r="I692" t="n">
        <v>1751.7</v>
      </c>
      <c r="J692" t="n">
        <v>90.37</v>
      </c>
      <c r="K692" t="n">
        <v>4.85</v>
      </c>
      <c r="L692" t="n">
        <v>13.09</v>
      </c>
      <c r="M692" t="n">
        <v>10.92</v>
      </c>
      <c r="N692" t="n">
        <v>11.8</v>
      </c>
      <c r="O692" t="n">
        <v>1756.56</v>
      </c>
      <c r="P692" t="n">
        <v>1</v>
      </c>
      <c r="Q692" t="n">
        <v>11.9</v>
      </c>
      <c r="R692" t="n">
        <v>11.25</v>
      </c>
      <c r="S692" t="inlineStr"/>
      <c r="T692" t="inlineStr"/>
      <c r="U692" t="inlineStr"/>
      <c r="V692" t="inlineStr"/>
      <c r="W692" t="inlineStr"/>
      <c r="X692" t="inlineStr">
        <is>
          <t>⏳ Chờ hàng về (T+1)</t>
        </is>
      </c>
      <c r="Y692">
        <f>IF(ISNUMBER(S692), ((S692-H692)/H692)-0.004, "")</f>
        <v/>
      </c>
      <c r="Z692">
        <f>IF(ISNUMBER(T692), ((T692-H692)/H692)-0.004, "")</f>
        <v/>
      </c>
      <c r="AA692">
        <f>IF(ISNUMBER(W692), ((W692-H692)/H692)-0.004, IF(P692&gt;0, ((N692-H692)/H692)-0.004, 0))</f>
        <v/>
      </c>
      <c r="AB692">
        <f>IF(AND(ISNUMBER(I692), I692&gt;0, ISNUMBER(O692), O692&gt;0), AA692-((O692-I692)/I692), AA692)</f>
        <v/>
      </c>
      <c r="AC692">
        <f>IF(ISNUMBER(Q692), (Q692-H692)/H692, 0)</f>
        <v/>
      </c>
      <c r="AD692">
        <f>IF(ISNUMBER(R692), (R692-H692)/H692, 0)</f>
        <v/>
      </c>
      <c r="AE692">
        <f>IF(ISNUMBER(Y692), IF(Y692&gt;0, "THẮNG", "THUA"), "CHỜ T+3")</f>
        <v/>
      </c>
      <c r="AF692">
        <f>IF(AND(P692=0, N692=H692, NOT(ISNUMBER(W692))), "ĐANG CHỜ", IF(AA692&gt;0, "THẮNG", "THUA"))</f>
        <v/>
      </c>
      <c r="AG692" t="inlineStr">
        <is>
          <t>https://quickchart.io/chart/render/zf-39ddedf6-cc91-4b6e-8d8d-a764ee31e9fd</t>
        </is>
      </c>
      <c r="AH692">
        <f>IF(AG692&lt;&gt;"", IMAGE(AG692, 1), "Chưa có ảnh")</f>
        <v/>
      </c>
    </row>
    <row r="693" ht="95" customHeight="1">
      <c r="A693" t="inlineStr">
        <is>
          <t>2026-10-22</t>
        </is>
      </c>
      <c r="B693" t="inlineStr">
        <is>
          <t>ALGO_15</t>
        </is>
      </c>
      <c r="C693" t="inlineStr">
        <is>
          <t>🌊 BỘ 15: ÁP LỰC MUA CHỦ ĐỘNG TRONG PHIÊN (MONEY FLOW SURGE)</t>
        </is>
      </c>
      <c r="D693" t="inlineStr">
        <is>
          <t>#2</t>
        </is>
      </c>
      <c r="E693" t="inlineStr">
        <is>
          <t>DPG</t>
        </is>
      </c>
      <c r="F693" t="inlineStr">
        <is>
          <t>HOSE</t>
        </is>
      </c>
      <c r="G693" t="inlineStr">
        <is>
          <t>Đầu tư công &amp; Xây dựng</t>
        </is>
      </c>
      <c r="H693" t="n">
        <v>31.15</v>
      </c>
      <c r="I693" t="n">
        <v>1751.7</v>
      </c>
      <c r="J693" t="n">
        <v>70.19</v>
      </c>
      <c r="K693" t="n">
        <v>2.3</v>
      </c>
      <c r="L693" t="n">
        <v>34.63</v>
      </c>
      <c r="M693" t="n">
        <v>29.57</v>
      </c>
      <c r="N693" t="n">
        <v>30.3</v>
      </c>
      <c r="O693" t="n">
        <v>1756.56</v>
      </c>
      <c r="P693" t="n">
        <v>1</v>
      </c>
      <c r="Q693" t="n">
        <v>31.25</v>
      </c>
      <c r="R693" t="n">
        <v>30</v>
      </c>
      <c r="S693" t="inlineStr"/>
      <c r="T693" t="inlineStr"/>
      <c r="U693" t="inlineStr"/>
      <c r="V693" t="inlineStr"/>
      <c r="W693" t="inlineStr"/>
      <c r="X693" t="inlineStr">
        <is>
          <t>⏳ Chờ hàng về (T+1)</t>
        </is>
      </c>
      <c r="Y693">
        <f>IF(ISNUMBER(S693), ((S693-H693)/H693)-0.004, "")</f>
        <v/>
      </c>
      <c r="Z693">
        <f>IF(ISNUMBER(T693), ((T693-H693)/H693)-0.004, "")</f>
        <v/>
      </c>
      <c r="AA693">
        <f>IF(ISNUMBER(W693), ((W693-H693)/H693)-0.004, IF(P693&gt;0, ((N693-H693)/H693)-0.004, 0))</f>
        <v/>
      </c>
      <c r="AB693">
        <f>IF(AND(ISNUMBER(I693), I693&gt;0, ISNUMBER(O693), O693&gt;0), AA693-((O693-I693)/I693), AA693)</f>
        <v/>
      </c>
      <c r="AC693">
        <f>IF(ISNUMBER(Q693), (Q693-H693)/H693, 0)</f>
        <v/>
      </c>
      <c r="AD693">
        <f>IF(ISNUMBER(R693), (R693-H693)/H693, 0)</f>
        <v/>
      </c>
      <c r="AE693">
        <f>IF(ISNUMBER(Y693), IF(Y693&gt;0, "THẮNG", "THUA"), "CHỜ T+3")</f>
        <v/>
      </c>
      <c r="AF693">
        <f>IF(AND(P693=0, N693=H693, NOT(ISNUMBER(W693))), "ĐANG CHỜ", IF(AA693&gt;0, "THẮNG", "THUA"))</f>
        <v/>
      </c>
      <c r="AG693" t="inlineStr">
        <is>
          <t>https://quickchart.io/chart/render/zf-666cf7f7-57de-422a-84bf-888b9ca66c24</t>
        </is>
      </c>
      <c r="AH693">
        <f>IF(AG693&lt;&gt;"", IMAGE(AG693, 1), "Chưa có ảnh")</f>
        <v/>
      </c>
    </row>
    <row r="694" ht="95" customHeight="1">
      <c r="A694" t="inlineStr">
        <is>
          <t>2026-10-22</t>
        </is>
      </c>
      <c r="B694" t="inlineStr">
        <is>
          <t>ALGO_15</t>
        </is>
      </c>
      <c r="C694" t="inlineStr">
        <is>
          <t>🌊 BỘ 15: ÁP LỰC MUA CHỦ ĐỘNG TRONG PHIÊN (MONEY FLOW SURGE)</t>
        </is>
      </c>
      <c r="D694" t="inlineStr">
        <is>
          <t>#3</t>
        </is>
      </c>
      <c r="E694" t="inlineStr">
        <is>
          <t>TV2</t>
        </is>
      </c>
      <c r="F694" t="inlineStr">
        <is>
          <t>HOSE</t>
        </is>
      </c>
      <c r="G694" t="inlineStr">
        <is>
          <t>Đầu tư công &amp; Xây dựng</t>
        </is>
      </c>
      <c r="H694" t="n">
        <v>26.5</v>
      </c>
      <c r="I694" t="n">
        <v>1751.7</v>
      </c>
      <c r="J694" t="n">
        <v>63.39</v>
      </c>
      <c r="K694" t="n">
        <v>3.8</v>
      </c>
      <c r="L694" t="n">
        <v>28.77</v>
      </c>
      <c r="M694" t="n">
        <v>25.47</v>
      </c>
      <c r="N694" t="n">
        <v>26</v>
      </c>
      <c r="O694" t="n">
        <v>1756.56</v>
      </c>
      <c r="P694" t="n">
        <v>1</v>
      </c>
      <c r="Q694" t="n">
        <v>26.6</v>
      </c>
      <c r="R694" t="n">
        <v>25.85</v>
      </c>
      <c r="S694" t="inlineStr"/>
      <c r="T694" t="inlineStr"/>
      <c r="U694" t="inlineStr"/>
      <c r="V694" t="inlineStr"/>
      <c r="W694" t="inlineStr"/>
      <c r="X694" t="inlineStr">
        <is>
          <t>⏳ Chờ hàng về (T+1)</t>
        </is>
      </c>
      <c r="Y694">
        <f>IF(ISNUMBER(S694), ((S694-H694)/H694)-0.004, "")</f>
        <v/>
      </c>
      <c r="Z694">
        <f>IF(ISNUMBER(T694), ((T694-H694)/H694)-0.004, "")</f>
        <v/>
      </c>
      <c r="AA694">
        <f>IF(ISNUMBER(W694), ((W694-H694)/H694)-0.004, IF(P694&gt;0, ((N694-H694)/H694)-0.004, 0))</f>
        <v/>
      </c>
      <c r="AB694">
        <f>IF(AND(ISNUMBER(I694), I694&gt;0, ISNUMBER(O694), O694&gt;0), AA694-((O694-I694)/I694), AA694)</f>
        <v/>
      </c>
      <c r="AC694">
        <f>IF(ISNUMBER(Q694), (Q694-H694)/H694, 0)</f>
        <v/>
      </c>
      <c r="AD694">
        <f>IF(ISNUMBER(R694), (R694-H694)/H694, 0)</f>
        <v/>
      </c>
      <c r="AE694">
        <f>IF(ISNUMBER(Y694), IF(Y694&gt;0, "THẮNG", "THUA"), "CHỜ T+3")</f>
        <v/>
      </c>
      <c r="AF694">
        <f>IF(AND(P694=0, N694=H694, NOT(ISNUMBER(W694))), "ĐANG CHỜ", IF(AA694&gt;0, "THẮNG", "THUA"))</f>
        <v/>
      </c>
      <c r="AG694" t="inlineStr">
        <is>
          <t>https://quickchart.io/chart/render/zf-c3b51c35-b05b-4bdb-ab65-99cc414b4a78</t>
        </is>
      </c>
      <c r="AH694">
        <f>IF(AG694&lt;&gt;"", IMAGE(AG694, 1), "Chưa có ảnh")</f>
        <v/>
      </c>
    </row>
    <row r="695" ht="95" customHeight="1">
      <c r="A695" t="inlineStr">
        <is>
          <t>2026-10-22</t>
        </is>
      </c>
      <c r="B695" t="inlineStr">
        <is>
          <t>ALGO_15</t>
        </is>
      </c>
      <c r="C695" t="inlineStr">
        <is>
          <t>🌊 BỘ 15: ÁP LỰC MUA CHỦ ĐỘNG TRONG PHIÊN (MONEY FLOW SURGE)</t>
        </is>
      </c>
      <c r="D695" t="inlineStr">
        <is>
          <t>#4</t>
        </is>
      </c>
      <c r="E695" t="inlineStr">
        <is>
          <t>FOX</t>
        </is>
      </c>
      <c r="F695" t="inlineStr">
        <is>
          <t>UPCOM</t>
        </is>
      </c>
      <c r="G695" t="inlineStr">
        <is>
          <t>Công nghệ &amp; Phần mềm</t>
        </is>
      </c>
      <c r="H695" t="n">
        <v>58.8</v>
      </c>
      <c r="I695" t="n">
        <v>1751.7</v>
      </c>
      <c r="J695" t="n">
        <v>53.08</v>
      </c>
      <c r="K695" t="n">
        <v>2.52</v>
      </c>
      <c r="L695" t="n">
        <v>64.05</v>
      </c>
      <c r="M695" t="n">
        <v>56.42</v>
      </c>
      <c r="N695" t="n">
        <v>57.7</v>
      </c>
      <c r="O695" t="n">
        <v>1756.56</v>
      </c>
      <c r="P695" t="n">
        <v>1</v>
      </c>
      <c r="Q695" t="n">
        <v>59</v>
      </c>
      <c r="R695" t="n">
        <v>56.9</v>
      </c>
      <c r="S695" t="inlineStr"/>
      <c r="T695" t="inlineStr"/>
      <c r="U695" t="inlineStr"/>
      <c r="V695" t="inlineStr"/>
      <c r="W695" t="inlineStr"/>
      <c r="X695" t="inlineStr">
        <is>
          <t>⏳ Chờ hàng về (T+1)</t>
        </is>
      </c>
      <c r="Y695">
        <f>IF(ISNUMBER(S695), ((S695-H695)/H695)-0.004, "")</f>
        <v/>
      </c>
      <c r="Z695">
        <f>IF(ISNUMBER(T695), ((T695-H695)/H695)-0.004, "")</f>
        <v/>
      </c>
      <c r="AA695">
        <f>IF(ISNUMBER(W695), ((W695-H695)/H695)-0.004, IF(P695&gt;0, ((N695-H695)/H695)-0.004, 0))</f>
        <v/>
      </c>
      <c r="AB695">
        <f>IF(AND(ISNUMBER(I695), I695&gt;0, ISNUMBER(O695), O695&gt;0), AA695-((O695-I695)/I695), AA695)</f>
        <v/>
      </c>
      <c r="AC695">
        <f>IF(ISNUMBER(Q695), (Q695-H695)/H695, 0)</f>
        <v/>
      </c>
      <c r="AD695">
        <f>IF(ISNUMBER(R695), (R695-H695)/H695, 0)</f>
        <v/>
      </c>
      <c r="AE695">
        <f>IF(ISNUMBER(Y695), IF(Y695&gt;0, "THẮNG", "THUA"), "CHỜ T+3")</f>
        <v/>
      </c>
      <c r="AF695">
        <f>IF(AND(P695=0, N695=H695, NOT(ISNUMBER(W695))), "ĐANG CHỜ", IF(AA695&gt;0, "THẮNG", "THUA"))</f>
        <v/>
      </c>
      <c r="AG695" t="inlineStr">
        <is>
          <t>https://quickchart.io/chart/render/zf-6bb56525-9639-412b-86db-653d04f5d264</t>
        </is>
      </c>
      <c r="AH695">
        <f>IF(AG695&lt;&gt;"", IMAGE(AG695, 1), "Chưa có ảnh")</f>
        <v/>
      </c>
    </row>
    <row r="696" ht="95" customHeight="1">
      <c r="A696" t="inlineStr">
        <is>
          <t>2026-10-22</t>
        </is>
      </c>
      <c r="B696" t="inlineStr">
        <is>
          <t>ALGO_15</t>
        </is>
      </c>
      <c r="C696" t="inlineStr">
        <is>
          <t>🌊 BỘ 15: ÁP LỰC MUA CHỦ ĐỘNG TRONG PHIÊN (MONEY FLOW SURGE)</t>
        </is>
      </c>
      <c r="D696" t="inlineStr">
        <is>
          <t>#5</t>
        </is>
      </c>
      <c r="E696" t="inlineStr">
        <is>
          <t>SCL</t>
        </is>
      </c>
      <c r="F696" t="inlineStr">
        <is>
          <t>UPCOM</t>
        </is>
      </c>
      <c r="G696" t="inlineStr">
        <is>
          <t>Khai khoáng &amp; VLXD</t>
        </is>
      </c>
      <c r="H696" t="n">
        <v>31.5</v>
      </c>
      <c r="I696" t="n">
        <v>1751.7</v>
      </c>
      <c r="J696" t="n">
        <v>48</v>
      </c>
      <c r="K696" t="n">
        <v>1.85</v>
      </c>
      <c r="L696" t="n">
        <v>35.44</v>
      </c>
      <c r="M696" t="n">
        <v>29.71</v>
      </c>
      <c r="N696" t="n">
        <v>31.3</v>
      </c>
      <c r="O696" t="n">
        <v>1756.56</v>
      </c>
      <c r="P696" t="n">
        <v>1</v>
      </c>
      <c r="Q696" t="n">
        <v>31.6</v>
      </c>
      <c r="R696" t="n">
        <v>30.7</v>
      </c>
      <c r="S696" t="inlineStr"/>
      <c r="T696" t="inlineStr"/>
      <c r="U696" t="inlineStr"/>
      <c r="V696" t="inlineStr"/>
      <c r="W696" t="inlineStr"/>
      <c r="X696" t="inlineStr">
        <is>
          <t>⏳ Chờ hàng về (T+1)</t>
        </is>
      </c>
      <c r="Y696">
        <f>IF(ISNUMBER(S696), ((S696-H696)/H696)-0.004, "")</f>
        <v/>
      </c>
      <c r="Z696">
        <f>IF(ISNUMBER(T696), ((T696-H696)/H696)-0.004, "")</f>
        <v/>
      </c>
      <c r="AA696">
        <f>IF(ISNUMBER(W696), ((W696-H696)/H696)-0.004, IF(P696&gt;0, ((N696-H696)/H696)-0.004, 0))</f>
        <v/>
      </c>
      <c r="AB696">
        <f>IF(AND(ISNUMBER(I696), I696&gt;0, ISNUMBER(O696), O696&gt;0), AA696-((O696-I696)/I696), AA696)</f>
        <v/>
      </c>
      <c r="AC696">
        <f>IF(ISNUMBER(Q696), (Q696-H696)/H696, 0)</f>
        <v/>
      </c>
      <c r="AD696">
        <f>IF(ISNUMBER(R696), (R696-H696)/H696, 0)</f>
        <v/>
      </c>
      <c r="AE696">
        <f>IF(ISNUMBER(Y696), IF(Y696&gt;0, "THẮNG", "THUA"), "CHỜ T+3")</f>
        <v/>
      </c>
      <c r="AF696">
        <f>IF(AND(P696=0, N696=H696, NOT(ISNUMBER(W696))), "ĐANG CHỜ", IF(AA696&gt;0, "THẮNG", "THUA"))</f>
        <v/>
      </c>
      <c r="AG696" t="inlineStr">
        <is>
          <t>https://quickchart.io/chart/render/zf-5398c307-cec1-43e8-b68d-66f3d6818b6b</t>
        </is>
      </c>
      <c r="AH696">
        <f>IF(AG696&lt;&gt;"", IMAGE(AG696, 1), "Chưa có ảnh")</f>
        <v/>
      </c>
    </row>
    <row r="697" ht="95" customHeight="1">
      <c r="A697" t="inlineStr">
        <is>
          <t>2026-10-22</t>
        </is>
      </c>
      <c r="B697" t="inlineStr">
        <is>
          <t>ALGO_16</t>
        </is>
      </c>
      <c r="C697" t="inlineStr">
        <is>
          <t>✨ BỘ 16: GIAO CẮT VÀNG TRUNG HẠN (GOLDEN CROSS SMA20 x SMA50)</t>
        </is>
      </c>
      <c r="D697" t="inlineStr">
        <is>
          <t>#1</t>
        </is>
      </c>
      <c r="E697" t="inlineStr">
        <is>
          <t>VLB</t>
        </is>
      </c>
      <c r="F697" t="inlineStr">
        <is>
          <t>UPCOM</t>
        </is>
      </c>
      <c r="G697" t="inlineStr">
        <is>
          <t>Khai khoáng &amp; VLXD</t>
        </is>
      </c>
      <c r="H697" t="n">
        <v>52</v>
      </c>
      <c r="I697" t="n">
        <v>1751.7</v>
      </c>
      <c r="J697" t="n">
        <v>51.99</v>
      </c>
      <c r="K697" t="n">
        <v>2.24</v>
      </c>
      <c r="L697" t="n">
        <v>55.71</v>
      </c>
      <c r="M697" t="n">
        <v>50.32</v>
      </c>
      <c r="N697" t="n">
        <v>51.3</v>
      </c>
      <c r="O697" t="n">
        <v>1756.56</v>
      </c>
      <c r="P697" t="n">
        <v>1</v>
      </c>
      <c r="Q697" t="n">
        <v>52.3</v>
      </c>
      <c r="R697" t="n">
        <v>51.3</v>
      </c>
      <c r="S697" t="inlineStr"/>
      <c r="T697" t="inlineStr"/>
      <c r="U697" t="inlineStr"/>
      <c r="V697" t="inlineStr"/>
      <c r="W697" t="inlineStr"/>
      <c r="X697" t="inlineStr">
        <is>
          <t>⏳ Chờ hàng về (T+1)</t>
        </is>
      </c>
      <c r="Y697">
        <f>IF(ISNUMBER(S697), ((S697-H697)/H697)-0.004, "")</f>
        <v/>
      </c>
      <c r="Z697">
        <f>IF(ISNUMBER(T697), ((T697-H697)/H697)-0.004, "")</f>
        <v/>
      </c>
      <c r="AA697">
        <f>IF(ISNUMBER(W697), ((W697-H697)/H697)-0.004, IF(P697&gt;0, ((N697-H697)/H697)-0.004, 0))</f>
        <v/>
      </c>
      <c r="AB697">
        <f>IF(AND(ISNUMBER(I697), I697&gt;0, ISNUMBER(O697), O697&gt;0), AA697-((O697-I697)/I697), AA697)</f>
        <v/>
      </c>
      <c r="AC697">
        <f>IF(ISNUMBER(Q697), (Q697-H697)/H697, 0)</f>
        <v/>
      </c>
      <c r="AD697">
        <f>IF(ISNUMBER(R697), (R697-H697)/H697, 0)</f>
        <v/>
      </c>
      <c r="AE697">
        <f>IF(ISNUMBER(Y697), IF(Y697&gt;0, "THẮNG", "THUA"), "CHỜ T+3")</f>
        <v/>
      </c>
      <c r="AF697">
        <f>IF(AND(P697=0, N697=H697, NOT(ISNUMBER(W697))), "ĐANG CHỜ", IF(AA697&gt;0, "THẮNG", "THUA"))</f>
        <v/>
      </c>
      <c r="AG697" t="inlineStr">
        <is>
          <t>https://quickchart.io/chart/render/zf-60d9c40e-7127-46ef-a79b-59c3ad870c84</t>
        </is>
      </c>
      <c r="AH697">
        <f>IF(AG697&lt;&gt;"", IMAGE(AG697, 1), "Chưa có ảnh")</f>
        <v/>
      </c>
    </row>
    <row r="698" ht="95" customHeight="1">
      <c r="A698" t="inlineStr">
        <is>
          <t>2026-10-22</t>
        </is>
      </c>
      <c r="B698" t="inlineStr">
        <is>
          <t>ALGO_16</t>
        </is>
      </c>
      <c r="C698" t="inlineStr">
        <is>
          <t>✨ BỘ 16: GIAO CẮT VÀNG TRUNG HẠN (GOLDEN CROSS SMA20 x SMA50)</t>
        </is>
      </c>
      <c r="D698" t="inlineStr">
        <is>
          <t>#2</t>
        </is>
      </c>
      <c r="E698" t="inlineStr">
        <is>
          <t>CTD</t>
        </is>
      </c>
      <c r="F698" t="inlineStr">
        <is>
          <t>HOSE</t>
        </is>
      </c>
      <c r="G698" t="inlineStr">
        <is>
          <t>Đầu tư công &amp; Xây dựng</t>
        </is>
      </c>
      <c r="H698" t="n">
        <v>66.7</v>
      </c>
      <c r="I698" t="n">
        <v>1751.7</v>
      </c>
      <c r="J698" t="n">
        <v>36.06</v>
      </c>
      <c r="K698" t="n">
        <v>1.2</v>
      </c>
      <c r="L698" t="n">
        <v>73.04000000000001</v>
      </c>
      <c r="M698" t="n">
        <v>63.82</v>
      </c>
      <c r="N698" t="n">
        <v>66</v>
      </c>
      <c r="O698" t="n">
        <v>1756.56</v>
      </c>
      <c r="P698" t="n">
        <v>1</v>
      </c>
      <c r="Q698" t="n">
        <v>67.8</v>
      </c>
      <c r="R698" t="n">
        <v>65.09999999999999</v>
      </c>
      <c r="S698" t="inlineStr"/>
      <c r="T698" t="inlineStr"/>
      <c r="U698" t="inlineStr"/>
      <c r="V698" t="inlineStr"/>
      <c r="W698" t="inlineStr"/>
      <c r="X698" t="inlineStr">
        <is>
          <t>⏳ Chờ hàng về (T+1)</t>
        </is>
      </c>
      <c r="Y698">
        <f>IF(ISNUMBER(S698), ((S698-H698)/H698)-0.004, "")</f>
        <v/>
      </c>
      <c r="Z698">
        <f>IF(ISNUMBER(T698), ((T698-H698)/H698)-0.004, "")</f>
        <v/>
      </c>
      <c r="AA698">
        <f>IF(ISNUMBER(W698), ((W698-H698)/H698)-0.004, IF(P698&gt;0, ((N698-H698)/H698)-0.004, 0))</f>
        <v/>
      </c>
      <c r="AB698">
        <f>IF(AND(ISNUMBER(I698), I698&gt;0, ISNUMBER(O698), O698&gt;0), AA698-((O698-I698)/I698), AA698)</f>
        <v/>
      </c>
      <c r="AC698">
        <f>IF(ISNUMBER(Q698), (Q698-H698)/H698, 0)</f>
        <v/>
      </c>
      <c r="AD698">
        <f>IF(ISNUMBER(R698), (R698-H698)/H698, 0)</f>
        <v/>
      </c>
      <c r="AE698">
        <f>IF(ISNUMBER(Y698), IF(Y698&gt;0, "THẮNG", "THUA"), "CHỜ T+3")</f>
        <v/>
      </c>
      <c r="AF698">
        <f>IF(AND(P698=0, N698=H698, NOT(ISNUMBER(W698))), "ĐANG CHỜ", IF(AA698&gt;0, "THẮNG", "THUA"))</f>
        <v/>
      </c>
      <c r="AG698" t="inlineStr">
        <is>
          <t>https://quickchart.io/chart/render/zf-b405235d-ea70-48b7-99bb-0da2da38f3a3</t>
        </is>
      </c>
      <c r="AH698">
        <f>IF(AG698&lt;&gt;"", IMAGE(AG698, 1), "Chưa có ảnh")</f>
        <v/>
      </c>
    </row>
    <row r="699" ht="95" customHeight="1">
      <c r="A699" t="inlineStr">
        <is>
          <t>2026-10-22</t>
        </is>
      </c>
      <c r="B699" t="inlineStr">
        <is>
          <t>ALGO_16</t>
        </is>
      </c>
      <c r="C699" t="inlineStr">
        <is>
          <t>✨ BỘ 16: GIAO CẮT VÀNG TRUNG HẠN (GOLDEN CROSS SMA20 x SMA50)</t>
        </is>
      </c>
      <c r="D699" t="inlineStr">
        <is>
          <t>#3</t>
        </is>
      </c>
      <c r="E699" t="inlineStr">
        <is>
          <t>TVN</t>
        </is>
      </c>
      <c r="F699" t="inlineStr">
        <is>
          <t>UPCOM</t>
        </is>
      </c>
      <c r="G699" t="inlineStr">
        <is>
          <t>Thép &amp; VLXD</t>
        </is>
      </c>
      <c r="H699" t="n">
        <v>10.2</v>
      </c>
      <c r="I699" t="n">
        <v>1751.7</v>
      </c>
      <c r="J699" t="n">
        <v>34.89</v>
      </c>
      <c r="K699" t="n">
        <v>1.82</v>
      </c>
      <c r="L699" t="n">
        <v>11.66</v>
      </c>
      <c r="M699" t="n">
        <v>9.539999999999999</v>
      </c>
      <c r="N699" t="n">
        <v>10.2</v>
      </c>
      <c r="O699" t="n">
        <v>1756.56</v>
      </c>
      <c r="P699" t="n">
        <v>1</v>
      </c>
      <c r="Q699" t="n">
        <v>10.4</v>
      </c>
      <c r="R699" t="n">
        <v>10</v>
      </c>
      <c r="S699" t="inlineStr"/>
      <c r="T699" t="inlineStr"/>
      <c r="U699" t="inlineStr"/>
      <c r="V699" t="inlineStr"/>
      <c r="W699" t="inlineStr"/>
      <c r="X699" t="inlineStr">
        <is>
          <t>⏳ Chờ hàng về (T+1)</t>
        </is>
      </c>
      <c r="Y699">
        <f>IF(ISNUMBER(S699), ((S699-H699)/H699)-0.004, "")</f>
        <v/>
      </c>
      <c r="Z699">
        <f>IF(ISNUMBER(T699), ((T699-H699)/H699)-0.004, "")</f>
        <v/>
      </c>
      <c r="AA699">
        <f>IF(ISNUMBER(W699), ((W699-H699)/H699)-0.004, IF(P699&gt;0, ((N699-H699)/H699)-0.004, 0))</f>
        <v/>
      </c>
      <c r="AB699">
        <f>IF(AND(ISNUMBER(I699), I699&gt;0, ISNUMBER(O699), O699&gt;0), AA699-((O699-I699)/I699), AA699)</f>
        <v/>
      </c>
      <c r="AC699">
        <f>IF(ISNUMBER(Q699), (Q699-H699)/H699, 0)</f>
        <v/>
      </c>
      <c r="AD699">
        <f>IF(ISNUMBER(R699), (R699-H699)/H699, 0)</f>
        <v/>
      </c>
      <c r="AE699">
        <f>IF(ISNUMBER(Y699), IF(Y699&gt;0, "THẮNG", "THUA"), "CHỜ T+3")</f>
        <v/>
      </c>
      <c r="AF699">
        <f>IF(AND(P699=0, N699=H699, NOT(ISNUMBER(W699))), "ĐANG CHỜ", IF(AA699&gt;0, "THẮNG", "THUA"))</f>
        <v/>
      </c>
      <c r="AG699" t="inlineStr">
        <is>
          <t>https://quickchart.io/chart/render/zf-180e44c9-37f9-43b3-8de5-4d06f496860d</t>
        </is>
      </c>
      <c r="AH699">
        <f>IF(AG699&lt;&gt;"", IMAGE(AG699, 1), "Chưa có ảnh")</f>
        <v/>
      </c>
    </row>
    <row r="700" ht="95" customHeight="1">
      <c r="A700" t="inlineStr">
        <is>
          <t>2026-10-22</t>
        </is>
      </c>
      <c r="B700" t="inlineStr">
        <is>
          <t>ALGO_16</t>
        </is>
      </c>
      <c r="C700" t="inlineStr">
        <is>
          <t>✨ BỘ 16: GIAO CẮT VÀNG TRUNG HẠN (GOLDEN CROSS SMA20 x SMA50)</t>
        </is>
      </c>
      <c r="D700" t="inlineStr">
        <is>
          <t>#4</t>
        </is>
      </c>
      <c r="E700" t="inlineStr">
        <is>
          <t>MSN</t>
        </is>
      </c>
      <c r="F700" t="inlineStr">
        <is>
          <t>HOSE</t>
        </is>
      </c>
      <c r="G700" t="inlineStr">
        <is>
          <t>Thực phẩm &amp; Tiêu dùng</t>
        </is>
      </c>
      <c r="H700" t="n">
        <v>74.2</v>
      </c>
      <c r="I700" t="n">
        <v>1751.7</v>
      </c>
      <c r="J700" t="n">
        <v>24.94</v>
      </c>
      <c r="K700" t="n">
        <v>1.23</v>
      </c>
      <c r="L700" t="n">
        <v>80.78</v>
      </c>
      <c r="M700" t="n">
        <v>71.20999999999999</v>
      </c>
      <c r="N700" t="n">
        <v>74.5</v>
      </c>
      <c r="O700" t="n">
        <v>1756.56</v>
      </c>
      <c r="P700" t="n">
        <v>1</v>
      </c>
      <c r="Q700" t="n">
        <v>74.7</v>
      </c>
      <c r="R700" t="n">
        <v>73.59999999999999</v>
      </c>
      <c r="S700" t="inlineStr"/>
      <c r="T700" t="inlineStr"/>
      <c r="U700" t="inlineStr"/>
      <c r="V700" t="inlineStr"/>
      <c r="W700" t="inlineStr"/>
      <c r="X700" t="inlineStr">
        <is>
          <t>⏳ Chờ hàng về (T+1)</t>
        </is>
      </c>
      <c r="Y700">
        <f>IF(ISNUMBER(S700), ((S700-H700)/H700)-0.004, "")</f>
        <v/>
      </c>
      <c r="Z700">
        <f>IF(ISNUMBER(T700), ((T700-H700)/H700)-0.004, "")</f>
        <v/>
      </c>
      <c r="AA700">
        <f>IF(ISNUMBER(W700), ((W700-H700)/H700)-0.004, IF(P700&gt;0, ((N700-H700)/H700)-0.004, 0))</f>
        <v/>
      </c>
      <c r="AB700">
        <f>IF(AND(ISNUMBER(I700), I700&gt;0, ISNUMBER(O700), O700&gt;0), AA700-((O700-I700)/I700), AA700)</f>
        <v/>
      </c>
      <c r="AC700">
        <f>IF(ISNUMBER(Q700), (Q700-H700)/H700, 0)</f>
        <v/>
      </c>
      <c r="AD700">
        <f>IF(ISNUMBER(R700), (R700-H700)/H700, 0)</f>
        <v/>
      </c>
      <c r="AE700">
        <f>IF(ISNUMBER(Y700), IF(Y700&gt;0, "THẮNG", "THUA"), "CHỜ T+3")</f>
        <v/>
      </c>
      <c r="AF700">
        <f>IF(AND(P700=0, N700=H700, NOT(ISNUMBER(W700))), "ĐANG CHỜ", IF(AA700&gt;0, "THẮNG", "THUA"))</f>
        <v/>
      </c>
      <c r="AG700" t="inlineStr">
        <is>
          <t>https://quickchart.io/chart/render/zf-a893a776-645c-4865-be7f-d1d73e58ab10</t>
        </is>
      </c>
      <c r="AH700">
        <f>IF(AG700&lt;&gt;"", IMAGE(AG700, 1), "Chưa có ảnh")</f>
        <v/>
      </c>
    </row>
    <row r="701" ht="95" customHeight="1">
      <c r="A701" t="inlineStr">
        <is>
          <t>2026-10-22</t>
        </is>
      </c>
      <c r="B701" t="inlineStr">
        <is>
          <t>ALGO_17</t>
        </is>
      </c>
      <c r="C701" t="inlineStr">
        <is>
          <t>🌈 BỘ 17: DẢI RUY-BĂNG EMA ĐỒNG THUẬN TĂNG (EMA RIBBON TREND)</t>
        </is>
      </c>
      <c r="D701" t="inlineStr">
        <is>
          <t>#1</t>
        </is>
      </c>
      <c r="E701" t="inlineStr">
        <is>
          <t>SCL</t>
        </is>
      </c>
      <c r="F701" t="inlineStr">
        <is>
          <t>UPCOM</t>
        </is>
      </c>
      <c r="G701" t="inlineStr">
        <is>
          <t>Khai khoáng &amp; VLXD</t>
        </is>
      </c>
      <c r="H701" t="n">
        <v>31.5</v>
      </c>
      <c r="I701" t="n">
        <v>1751.7</v>
      </c>
      <c r="J701" t="n">
        <v>100.95</v>
      </c>
      <c r="K701" t="n">
        <v>1.85</v>
      </c>
      <c r="L701" t="n">
        <v>35.44</v>
      </c>
      <c r="M701" t="n">
        <v>29.71</v>
      </c>
      <c r="N701" t="n">
        <v>31.3</v>
      </c>
      <c r="O701" t="n">
        <v>1756.56</v>
      </c>
      <c r="P701" t="n">
        <v>1</v>
      </c>
      <c r="Q701" t="n">
        <v>31.6</v>
      </c>
      <c r="R701" t="n">
        <v>30.7</v>
      </c>
      <c r="S701" t="inlineStr"/>
      <c r="T701" t="inlineStr"/>
      <c r="U701" t="inlineStr"/>
      <c r="V701" t="inlineStr"/>
      <c r="W701" t="inlineStr"/>
      <c r="X701" t="inlineStr">
        <is>
          <t>⏳ Chờ hàng về (T+1)</t>
        </is>
      </c>
      <c r="Y701">
        <f>IF(ISNUMBER(S701), ((S701-H701)/H701)-0.004, "")</f>
        <v/>
      </c>
      <c r="Z701">
        <f>IF(ISNUMBER(T701), ((T701-H701)/H701)-0.004, "")</f>
        <v/>
      </c>
      <c r="AA701">
        <f>IF(ISNUMBER(W701), ((W701-H701)/H701)-0.004, IF(P701&gt;0, ((N701-H701)/H701)-0.004, 0))</f>
        <v/>
      </c>
      <c r="AB701">
        <f>IF(AND(ISNUMBER(I701), I701&gt;0, ISNUMBER(O701), O701&gt;0), AA701-((O701-I701)/I701), AA701)</f>
        <v/>
      </c>
      <c r="AC701">
        <f>IF(ISNUMBER(Q701), (Q701-H701)/H701, 0)</f>
        <v/>
      </c>
      <c r="AD701">
        <f>IF(ISNUMBER(R701), (R701-H701)/H701, 0)</f>
        <v/>
      </c>
      <c r="AE701">
        <f>IF(ISNUMBER(Y701), IF(Y701&gt;0, "THẮNG", "THUA"), "CHỜ T+3")</f>
        <v/>
      </c>
      <c r="AF701">
        <f>IF(AND(P701=0, N701=H701, NOT(ISNUMBER(W701))), "ĐANG CHỜ", IF(AA701&gt;0, "THẮNG", "THUA"))</f>
        <v/>
      </c>
      <c r="AG701" t="inlineStr">
        <is>
          <t>https://quickchart.io/chart/render/zf-5398c307-cec1-43e8-b68d-66f3d6818b6b</t>
        </is>
      </c>
      <c r="AH701">
        <f>IF(AG701&lt;&gt;"", IMAGE(AG701, 1), "Chưa có ảnh")</f>
        <v/>
      </c>
    </row>
    <row r="702" ht="95" customHeight="1">
      <c r="A702" t="inlineStr">
        <is>
          <t>2026-10-22</t>
        </is>
      </c>
      <c r="B702" t="inlineStr">
        <is>
          <t>ALGO_17</t>
        </is>
      </c>
      <c r="C702" t="inlineStr">
        <is>
          <t>🌈 BỘ 17: DẢI RUY-BĂNG EMA ĐỒNG THUẬN TĂNG (EMA RIBBON TREND)</t>
        </is>
      </c>
      <c r="D702" t="inlineStr">
        <is>
          <t>#2</t>
        </is>
      </c>
      <c r="E702" t="inlineStr">
        <is>
          <t>CDC</t>
        </is>
      </c>
      <c r="F702" t="inlineStr">
        <is>
          <t>HOSE</t>
        </is>
      </c>
      <c r="G702" t="inlineStr">
        <is>
          <t>Bất động sản Dân dụng</t>
        </is>
      </c>
      <c r="H702" t="n">
        <v>22.4</v>
      </c>
      <c r="I702" t="n">
        <v>1751.7</v>
      </c>
      <c r="J702" t="n">
        <v>71.68000000000001</v>
      </c>
      <c r="K702" t="n">
        <v>3.21</v>
      </c>
      <c r="L702" t="n">
        <v>25.6</v>
      </c>
      <c r="M702" t="n">
        <v>20.94</v>
      </c>
      <c r="N702" t="n">
        <v>22.9</v>
      </c>
      <c r="O702" t="n">
        <v>1756.56</v>
      </c>
      <c r="P702" t="n">
        <v>1</v>
      </c>
      <c r="Q702" t="n">
        <v>23</v>
      </c>
      <c r="R702" t="n">
        <v>22</v>
      </c>
      <c r="S702" t="inlineStr"/>
      <c r="T702" t="inlineStr"/>
      <c r="U702" t="inlineStr"/>
      <c r="V702" t="inlineStr"/>
      <c r="W702" t="inlineStr"/>
      <c r="X702" t="inlineStr">
        <is>
          <t>⏳ Chờ hàng về (T+1)</t>
        </is>
      </c>
      <c r="Y702">
        <f>IF(ISNUMBER(S702), ((S702-H702)/H702)-0.004, "")</f>
        <v/>
      </c>
      <c r="Z702">
        <f>IF(ISNUMBER(T702), ((T702-H702)/H702)-0.004, "")</f>
        <v/>
      </c>
      <c r="AA702">
        <f>IF(ISNUMBER(W702), ((W702-H702)/H702)-0.004, IF(P702&gt;0, ((N702-H702)/H702)-0.004, 0))</f>
        <v/>
      </c>
      <c r="AB702">
        <f>IF(AND(ISNUMBER(I702), I702&gt;0, ISNUMBER(O702), O702&gt;0), AA702-((O702-I702)/I702), AA702)</f>
        <v/>
      </c>
      <c r="AC702">
        <f>IF(ISNUMBER(Q702), (Q702-H702)/H702, 0)</f>
        <v/>
      </c>
      <c r="AD702">
        <f>IF(ISNUMBER(R702), (R702-H702)/H702, 0)</f>
        <v/>
      </c>
      <c r="AE702">
        <f>IF(ISNUMBER(Y702), IF(Y702&gt;0, "THẮNG", "THUA"), "CHỜ T+3")</f>
        <v/>
      </c>
      <c r="AF702">
        <f>IF(AND(P702=0, N702=H702, NOT(ISNUMBER(W702))), "ĐANG CHỜ", IF(AA702&gt;0, "THẮNG", "THUA"))</f>
        <v/>
      </c>
      <c r="AG702" t="inlineStr">
        <is>
          <t>https://quickchart.io/chart/render/zf-ad299ed4-249b-4ad5-94b6-287ede44141f</t>
        </is>
      </c>
      <c r="AH702">
        <f>IF(AG702&lt;&gt;"", IMAGE(AG702, 1), "Chưa có ảnh")</f>
        <v/>
      </c>
    </row>
    <row r="703" ht="95" customHeight="1">
      <c r="A703" t="inlineStr">
        <is>
          <t>2026-10-22</t>
        </is>
      </c>
      <c r="B703" t="inlineStr">
        <is>
          <t>ALGO_17</t>
        </is>
      </c>
      <c r="C703" t="inlineStr">
        <is>
          <t>🌈 BỘ 17: DẢI RUY-BĂNG EMA ĐỒNG THUẬN TĂNG (EMA RIBBON TREND)</t>
        </is>
      </c>
      <c r="D703" t="inlineStr">
        <is>
          <t>#3</t>
        </is>
      </c>
      <c r="E703" t="inlineStr">
        <is>
          <t>VLB</t>
        </is>
      </c>
      <c r="F703" t="inlineStr">
        <is>
          <t>UPCOM</t>
        </is>
      </c>
      <c r="G703" t="inlineStr">
        <is>
          <t>Khai khoáng &amp; VLXD</t>
        </is>
      </c>
      <c r="H703" t="n">
        <v>52</v>
      </c>
      <c r="I703" t="n">
        <v>1751.7</v>
      </c>
      <c r="J703" t="n">
        <v>70.27</v>
      </c>
      <c r="K703" t="n">
        <v>2.24</v>
      </c>
      <c r="L703" t="n">
        <v>55.71</v>
      </c>
      <c r="M703" t="n">
        <v>50.32</v>
      </c>
      <c r="N703" t="n">
        <v>51.3</v>
      </c>
      <c r="O703" t="n">
        <v>1756.56</v>
      </c>
      <c r="P703" t="n">
        <v>1</v>
      </c>
      <c r="Q703" t="n">
        <v>52.3</v>
      </c>
      <c r="R703" t="n">
        <v>51.3</v>
      </c>
      <c r="S703" t="inlineStr"/>
      <c r="T703" t="inlineStr"/>
      <c r="U703" t="inlineStr"/>
      <c r="V703" t="inlineStr"/>
      <c r="W703" t="inlineStr"/>
      <c r="X703" t="inlineStr">
        <is>
          <t>⏳ Chờ hàng về (T+1)</t>
        </is>
      </c>
      <c r="Y703">
        <f>IF(ISNUMBER(S703), ((S703-H703)/H703)-0.004, "")</f>
        <v/>
      </c>
      <c r="Z703">
        <f>IF(ISNUMBER(T703), ((T703-H703)/H703)-0.004, "")</f>
        <v/>
      </c>
      <c r="AA703">
        <f>IF(ISNUMBER(W703), ((W703-H703)/H703)-0.004, IF(P703&gt;0, ((N703-H703)/H703)-0.004, 0))</f>
        <v/>
      </c>
      <c r="AB703">
        <f>IF(AND(ISNUMBER(I703), I703&gt;0, ISNUMBER(O703), O703&gt;0), AA703-((O703-I703)/I703), AA703)</f>
        <v/>
      </c>
      <c r="AC703">
        <f>IF(ISNUMBER(Q703), (Q703-H703)/H703, 0)</f>
        <v/>
      </c>
      <c r="AD703">
        <f>IF(ISNUMBER(R703), (R703-H703)/H703, 0)</f>
        <v/>
      </c>
      <c r="AE703">
        <f>IF(ISNUMBER(Y703), IF(Y703&gt;0, "THẮNG", "THUA"), "CHỜ T+3")</f>
        <v/>
      </c>
      <c r="AF703">
        <f>IF(AND(P703=0, N703=H703, NOT(ISNUMBER(W703))), "ĐANG CHỜ", IF(AA703&gt;0, "THẮNG", "THUA"))</f>
        <v/>
      </c>
      <c r="AG703" t="inlineStr">
        <is>
          <t>https://quickchart.io/chart/render/zf-60d9c40e-7127-46ef-a79b-59c3ad870c84</t>
        </is>
      </c>
      <c r="AH703">
        <f>IF(AG703&lt;&gt;"", IMAGE(AG703, 1), "Chưa có ảnh")</f>
        <v/>
      </c>
    </row>
    <row r="704" ht="95" customHeight="1">
      <c r="A704" t="inlineStr">
        <is>
          <t>2026-10-22</t>
        </is>
      </c>
      <c r="B704" t="inlineStr">
        <is>
          <t>ALGO_17</t>
        </is>
      </c>
      <c r="C704" t="inlineStr">
        <is>
          <t>🌈 BỘ 17: DẢI RUY-BĂNG EMA ĐỒNG THUẬN TĂNG (EMA RIBBON TREND)</t>
        </is>
      </c>
      <c r="D704" t="inlineStr">
        <is>
          <t>#4</t>
        </is>
      </c>
      <c r="E704" t="inlineStr">
        <is>
          <t>TVN</t>
        </is>
      </c>
      <c r="F704" t="inlineStr">
        <is>
          <t>UPCOM</t>
        </is>
      </c>
      <c r="G704" t="inlineStr">
        <is>
          <t>Thép &amp; VLXD</t>
        </is>
      </c>
      <c r="H704" t="n">
        <v>10.2</v>
      </c>
      <c r="I704" t="n">
        <v>1751.7</v>
      </c>
      <c r="J704" t="n">
        <v>63.28</v>
      </c>
      <c r="K704" t="n">
        <v>1.82</v>
      </c>
      <c r="L704" t="n">
        <v>11.66</v>
      </c>
      <c r="M704" t="n">
        <v>9.539999999999999</v>
      </c>
      <c r="N704" t="n">
        <v>10.2</v>
      </c>
      <c r="O704" t="n">
        <v>1756.56</v>
      </c>
      <c r="P704" t="n">
        <v>1</v>
      </c>
      <c r="Q704" t="n">
        <v>10.4</v>
      </c>
      <c r="R704" t="n">
        <v>10</v>
      </c>
      <c r="S704" t="inlineStr"/>
      <c r="T704" t="inlineStr"/>
      <c r="U704" t="inlineStr"/>
      <c r="V704" t="inlineStr"/>
      <c r="W704" t="inlineStr"/>
      <c r="X704" t="inlineStr">
        <is>
          <t>⏳ Chờ hàng về (T+1)</t>
        </is>
      </c>
      <c r="Y704">
        <f>IF(ISNUMBER(S704), ((S704-H704)/H704)-0.004, "")</f>
        <v/>
      </c>
      <c r="Z704">
        <f>IF(ISNUMBER(T704), ((T704-H704)/H704)-0.004, "")</f>
        <v/>
      </c>
      <c r="AA704">
        <f>IF(ISNUMBER(W704), ((W704-H704)/H704)-0.004, IF(P704&gt;0, ((N704-H704)/H704)-0.004, 0))</f>
        <v/>
      </c>
      <c r="AB704">
        <f>IF(AND(ISNUMBER(I704), I704&gt;0, ISNUMBER(O704), O704&gt;0), AA704-((O704-I704)/I704), AA704)</f>
        <v/>
      </c>
      <c r="AC704">
        <f>IF(ISNUMBER(Q704), (Q704-H704)/H704, 0)</f>
        <v/>
      </c>
      <c r="AD704">
        <f>IF(ISNUMBER(R704), (R704-H704)/H704, 0)</f>
        <v/>
      </c>
      <c r="AE704">
        <f>IF(ISNUMBER(Y704), IF(Y704&gt;0, "THẮNG", "THUA"), "CHỜ T+3")</f>
        <v/>
      </c>
      <c r="AF704">
        <f>IF(AND(P704=0, N704=H704, NOT(ISNUMBER(W704))), "ĐANG CHỜ", IF(AA704&gt;0, "THẮNG", "THUA"))</f>
        <v/>
      </c>
      <c r="AG704" t="inlineStr">
        <is>
          <t>https://quickchart.io/chart/render/zf-180e44c9-37f9-43b3-8de5-4d06f496860d</t>
        </is>
      </c>
      <c r="AH704">
        <f>IF(AG704&lt;&gt;"", IMAGE(AG704, 1), "Chưa có ảnh")</f>
        <v/>
      </c>
    </row>
    <row r="705" ht="95" customHeight="1">
      <c r="A705" t="inlineStr">
        <is>
          <t>2026-10-22</t>
        </is>
      </c>
      <c r="B705" t="inlineStr">
        <is>
          <t>ALGO_17</t>
        </is>
      </c>
      <c r="C705" t="inlineStr">
        <is>
          <t>🌈 BỘ 17: DẢI RUY-BĂNG EMA ĐỒNG THUẬN TĂNG (EMA RIBBON TREND)</t>
        </is>
      </c>
      <c r="D705" t="inlineStr">
        <is>
          <t>#5</t>
        </is>
      </c>
      <c r="E705" t="inlineStr">
        <is>
          <t>DGW</t>
        </is>
      </c>
      <c r="F705" t="inlineStr">
        <is>
          <t>HOSE</t>
        </is>
      </c>
      <c r="G705" t="inlineStr">
        <is>
          <t>Bán lẻ &amp; Phân phối</t>
        </is>
      </c>
      <c r="H705" t="n">
        <v>46.8</v>
      </c>
      <c r="I705" t="n">
        <v>1751.7</v>
      </c>
      <c r="J705" t="n">
        <v>41.16</v>
      </c>
      <c r="K705" t="n">
        <v>0.73</v>
      </c>
      <c r="L705" t="n">
        <v>52.55</v>
      </c>
      <c r="M705" t="n">
        <v>44.19</v>
      </c>
      <c r="N705" t="n">
        <v>46.6</v>
      </c>
      <c r="O705" t="n">
        <v>1756.56</v>
      </c>
      <c r="P705" t="n">
        <v>1</v>
      </c>
      <c r="Q705" t="n">
        <v>46.9</v>
      </c>
      <c r="R705" t="n">
        <v>45.7</v>
      </c>
      <c r="S705" t="inlineStr"/>
      <c r="T705" t="inlineStr"/>
      <c r="U705" t="inlineStr"/>
      <c r="V705" t="inlineStr"/>
      <c r="W705" t="inlineStr"/>
      <c r="X705" t="inlineStr">
        <is>
          <t>⏳ Chờ hàng về (T+1)</t>
        </is>
      </c>
      <c r="Y705">
        <f>IF(ISNUMBER(S705), ((S705-H705)/H705)-0.004, "")</f>
        <v/>
      </c>
      <c r="Z705">
        <f>IF(ISNUMBER(T705), ((T705-H705)/H705)-0.004, "")</f>
        <v/>
      </c>
      <c r="AA705">
        <f>IF(ISNUMBER(W705), ((W705-H705)/H705)-0.004, IF(P705&gt;0, ((N705-H705)/H705)-0.004, 0))</f>
        <v/>
      </c>
      <c r="AB705">
        <f>IF(AND(ISNUMBER(I705), I705&gt;0, ISNUMBER(O705), O705&gt;0), AA705-((O705-I705)/I705), AA705)</f>
        <v/>
      </c>
      <c r="AC705">
        <f>IF(ISNUMBER(Q705), (Q705-H705)/H705, 0)</f>
        <v/>
      </c>
      <c r="AD705">
        <f>IF(ISNUMBER(R705), (R705-H705)/H705, 0)</f>
        <v/>
      </c>
      <c r="AE705">
        <f>IF(ISNUMBER(Y705), IF(Y705&gt;0, "THẮNG", "THUA"), "CHỜ T+3")</f>
        <v/>
      </c>
      <c r="AF705">
        <f>IF(AND(P705=0, N705=H705, NOT(ISNUMBER(W705))), "ĐANG CHỜ", IF(AA705&gt;0, "THẮNG", "THUA"))</f>
        <v/>
      </c>
      <c r="AG705" t="inlineStr">
        <is>
          <t>https://quickchart.io/chart/render/zf-c8077013-8898-4900-b7ad-0a485dc6782e</t>
        </is>
      </c>
      <c r="AH705">
        <f>IF(AG705&lt;&gt;"", IMAGE(AG705, 1), "Chưa có ảnh")</f>
        <v/>
      </c>
    </row>
    <row r="706" ht="95" customHeight="1">
      <c r="A706" t="inlineStr">
        <is>
          <t>2026-10-22</t>
        </is>
      </c>
      <c r="B706" t="inlineStr">
        <is>
          <t>ALGO_18</t>
        </is>
      </c>
      <c r="C706" t="inlineStr">
        <is>
          <t>🔁 BỘ 18: ĐẢO CHIỀU ĐỘNG LƯỢNG STOCHASTIC (STOCHASTIC CROSS)</t>
        </is>
      </c>
      <c r="D706" t="inlineStr">
        <is>
          <t>#1</t>
        </is>
      </c>
      <c r="E706" t="inlineStr">
        <is>
          <t>DGW</t>
        </is>
      </c>
      <c r="F706" t="inlineStr">
        <is>
          <t>HOSE</t>
        </is>
      </c>
      <c r="G706" t="inlineStr">
        <is>
          <t>Bán lẻ &amp; Phân phối</t>
        </is>
      </c>
      <c r="H706" t="n">
        <v>46.8</v>
      </c>
      <c r="I706" t="n">
        <v>1751.7</v>
      </c>
      <c r="J706" t="n">
        <v>40.83</v>
      </c>
      <c r="K706" t="n">
        <v>0.73</v>
      </c>
      <c r="L706" t="n">
        <v>52.55</v>
      </c>
      <c r="M706" t="n">
        <v>44.19</v>
      </c>
      <c r="N706" t="n">
        <v>46.6</v>
      </c>
      <c r="O706" t="n">
        <v>1756.56</v>
      </c>
      <c r="P706" t="n">
        <v>1</v>
      </c>
      <c r="Q706" t="n">
        <v>46.9</v>
      </c>
      <c r="R706" t="n">
        <v>45.7</v>
      </c>
      <c r="S706" t="inlineStr"/>
      <c r="T706" t="inlineStr"/>
      <c r="U706" t="inlineStr"/>
      <c r="V706" t="inlineStr"/>
      <c r="W706" t="inlineStr"/>
      <c r="X706" t="inlineStr">
        <is>
          <t>⏳ Chờ hàng về (T+1)</t>
        </is>
      </c>
      <c r="Y706">
        <f>IF(ISNUMBER(S706), ((S706-H706)/H706)-0.004, "")</f>
        <v/>
      </c>
      <c r="Z706">
        <f>IF(ISNUMBER(T706), ((T706-H706)/H706)-0.004, "")</f>
        <v/>
      </c>
      <c r="AA706">
        <f>IF(ISNUMBER(W706), ((W706-H706)/H706)-0.004, IF(P706&gt;0, ((N706-H706)/H706)-0.004, 0))</f>
        <v/>
      </c>
      <c r="AB706">
        <f>IF(AND(ISNUMBER(I706), I706&gt;0, ISNUMBER(O706), O706&gt;0), AA706-((O706-I706)/I706), AA706)</f>
        <v/>
      </c>
      <c r="AC706">
        <f>IF(ISNUMBER(Q706), (Q706-H706)/H706, 0)</f>
        <v/>
      </c>
      <c r="AD706">
        <f>IF(ISNUMBER(R706), (R706-H706)/H706, 0)</f>
        <v/>
      </c>
      <c r="AE706">
        <f>IF(ISNUMBER(Y706), IF(Y706&gt;0, "THẮNG", "THUA"), "CHỜ T+3")</f>
        <v/>
      </c>
      <c r="AF706">
        <f>IF(AND(P706=0, N706=H706, NOT(ISNUMBER(W706))), "ĐANG CHỜ", IF(AA706&gt;0, "THẮNG", "THUA"))</f>
        <v/>
      </c>
      <c r="AG706" t="inlineStr">
        <is>
          <t>https://quickchart.io/chart/render/zf-c8077013-8898-4900-b7ad-0a485dc6782e</t>
        </is>
      </c>
      <c r="AH706">
        <f>IF(AG706&lt;&gt;"", IMAGE(AG706, 1), "Chưa có ảnh")</f>
        <v/>
      </c>
    </row>
    <row r="707" ht="95" customHeight="1">
      <c r="A707" t="inlineStr">
        <is>
          <t>2026-10-22</t>
        </is>
      </c>
      <c r="B707" t="inlineStr">
        <is>
          <t>ALGO_18</t>
        </is>
      </c>
      <c r="C707" t="inlineStr">
        <is>
          <t>🔁 BỘ 18: ĐẢO CHIỀU ĐỘNG LƯỢNG STOCHASTIC (STOCHASTIC CROSS)</t>
        </is>
      </c>
      <c r="D707" t="inlineStr">
        <is>
          <t>#2</t>
        </is>
      </c>
      <c r="E707" t="inlineStr">
        <is>
          <t>HAH</t>
        </is>
      </c>
      <c r="F707" t="inlineStr">
        <is>
          <t>HOSE</t>
        </is>
      </c>
      <c r="G707" t="inlineStr">
        <is>
          <t>Cảng biển &amp; Vận tải</t>
        </is>
      </c>
      <c r="H707" t="n">
        <v>51</v>
      </c>
      <c r="I707" t="n">
        <v>1751.7</v>
      </c>
      <c r="J707" t="n">
        <v>34.36</v>
      </c>
      <c r="K707" t="n">
        <v>0.36</v>
      </c>
      <c r="L707" t="n">
        <v>55.97</v>
      </c>
      <c r="M707" t="n">
        <v>48.74</v>
      </c>
      <c r="N707" t="n">
        <v>51.3</v>
      </c>
      <c r="O707" t="n">
        <v>1756.56</v>
      </c>
      <c r="P707" t="n">
        <v>1</v>
      </c>
      <c r="Q707" t="n">
        <v>51.3</v>
      </c>
      <c r="R707" t="n">
        <v>50.7</v>
      </c>
      <c r="S707" t="inlineStr"/>
      <c r="T707" t="inlineStr"/>
      <c r="U707" t="inlineStr"/>
      <c r="V707" t="inlineStr"/>
      <c r="W707" t="inlineStr"/>
      <c r="X707" t="inlineStr">
        <is>
          <t>⏳ Chờ hàng về (T+1)</t>
        </is>
      </c>
      <c r="Y707">
        <f>IF(ISNUMBER(S707), ((S707-H707)/H707)-0.004, "")</f>
        <v/>
      </c>
      <c r="Z707">
        <f>IF(ISNUMBER(T707), ((T707-H707)/H707)-0.004, "")</f>
        <v/>
      </c>
      <c r="AA707">
        <f>IF(ISNUMBER(W707), ((W707-H707)/H707)-0.004, IF(P707&gt;0, ((N707-H707)/H707)-0.004, 0))</f>
        <v/>
      </c>
      <c r="AB707">
        <f>IF(AND(ISNUMBER(I707), I707&gt;0, ISNUMBER(O707), O707&gt;0), AA707-((O707-I707)/I707), AA707)</f>
        <v/>
      </c>
      <c r="AC707">
        <f>IF(ISNUMBER(Q707), (Q707-H707)/H707, 0)</f>
        <v/>
      </c>
      <c r="AD707">
        <f>IF(ISNUMBER(R707), (R707-H707)/H707, 0)</f>
        <v/>
      </c>
      <c r="AE707">
        <f>IF(ISNUMBER(Y707), IF(Y707&gt;0, "THẮNG", "THUA"), "CHỜ T+3")</f>
        <v/>
      </c>
      <c r="AF707">
        <f>IF(AND(P707=0, N707=H707, NOT(ISNUMBER(W707))), "ĐANG CHỜ", IF(AA707&gt;0, "THẮNG", "THUA"))</f>
        <v/>
      </c>
      <c r="AG707" t="inlineStr">
        <is>
          <t>https://quickchart.io/chart/render/zf-79a0aecc-97f0-463b-8bc1-7109bb3acc73</t>
        </is>
      </c>
      <c r="AH707">
        <f>IF(AG707&lt;&gt;"", IMAGE(AG707, 1), "Chưa có ảnh")</f>
        <v/>
      </c>
    </row>
    <row r="708" ht="95" customHeight="1">
      <c r="A708" t="inlineStr">
        <is>
          <t>2026-10-22</t>
        </is>
      </c>
      <c r="B708" t="inlineStr">
        <is>
          <t>ALGO_19</t>
        </is>
      </c>
      <c r="C708" t="inlineStr">
        <is>
          <t>⚡ BỘ 19: BỨT PHÁ XUNG LỰC ĐỘNG LƯỢNG CCI &gt; 100 (CCI THRUST)</t>
        </is>
      </c>
      <c r="D708" t="inlineStr">
        <is>
          <t>#1</t>
        </is>
      </c>
      <c r="E708" t="inlineStr">
        <is>
          <t>ACV</t>
        </is>
      </c>
      <c r="F708" t="inlineStr">
        <is>
          <t>UPCOM</t>
        </is>
      </c>
      <c r="G708" t="inlineStr">
        <is>
          <t>Cảng biển &amp; Vận tải</t>
        </is>
      </c>
      <c r="H708" t="n">
        <v>43.3</v>
      </c>
      <c r="I708" t="n">
        <v>1751.7</v>
      </c>
      <c r="J708" t="n">
        <v>90.59</v>
      </c>
      <c r="K708" t="n">
        <v>5.96</v>
      </c>
      <c r="L708" t="n">
        <v>47.36</v>
      </c>
      <c r="M708" t="n">
        <v>41.45</v>
      </c>
      <c r="N708" t="n">
        <v>42.9</v>
      </c>
      <c r="O708" t="n">
        <v>1756.56</v>
      </c>
      <c r="P708" t="n">
        <v>1</v>
      </c>
      <c r="Q708" t="n">
        <v>43.9</v>
      </c>
      <c r="R708" t="n">
        <v>41.5</v>
      </c>
      <c r="S708" t="inlineStr"/>
      <c r="T708" t="inlineStr"/>
      <c r="U708" t="inlineStr"/>
      <c r="V708" t="inlineStr"/>
      <c r="W708" t="inlineStr"/>
      <c r="X708" t="inlineStr">
        <is>
          <t>⏳ Chờ hàng về (T+1)</t>
        </is>
      </c>
      <c r="Y708">
        <f>IF(ISNUMBER(S708), ((S708-H708)/H708)-0.004, "")</f>
        <v/>
      </c>
      <c r="Z708">
        <f>IF(ISNUMBER(T708), ((T708-H708)/H708)-0.004, "")</f>
        <v/>
      </c>
      <c r="AA708">
        <f>IF(ISNUMBER(W708), ((W708-H708)/H708)-0.004, IF(P708&gt;0, ((N708-H708)/H708)-0.004, 0))</f>
        <v/>
      </c>
      <c r="AB708">
        <f>IF(AND(ISNUMBER(I708), I708&gt;0, ISNUMBER(O708), O708&gt;0), AA708-((O708-I708)/I708), AA708)</f>
        <v/>
      </c>
      <c r="AC708">
        <f>IF(ISNUMBER(Q708), (Q708-H708)/H708, 0)</f>
        <v/>
      </c>
      <c r="AD708">
        <f>IF(ISNUMBER(R708), (R708-H708)/H708, 0)</f>
        <v/>
      </c>
      <c r="AE708">
        <f>IF(ISNUMBER(Y708), IF(Y708&gt;0, "THẮNG", "THUA"), "CHỜ T+3")</f>
        <v/>
      </c>
      <c r="AF708">
        <f>IF(AND(P708=0, N708=H708, NOT(ISNUMBER(W708))), "ĐANG CHỜ", IF(AA708&gt;0, "THẮNG", "THUA"))</f>
        <v/>
      </c>
      <c r="AG708" t="inlineStr">
        <is>
          <t>https://quickchart.io/chart/render/zf-abf15c32-0f25-4907-8efb-72c25e320f1c</t>
        </is>
      </c>
      <c r="AH708">
        <f>IF(AG708&lt;&gt;"", IMAGE(AG708, 1), "Chưa có ảnh")</f>
        <v/>
      </c>
    </row>
    <row r="709" ht="95" customHeight="1">
      <c r="A709" t="inlineStr">
        <is>
          <t>2026-10-22</t>
        </is>
      </c>
      <c r="B709" t="inlineStr">
        <is>
          <t>ALGO_19</t>
        </is>
      </c>
      <c r="C709" t="inlineStr">
        <is>
          <t>⚡ BỘ 19: BỨT PHÁ XUNG LỰC ĐỘNG LƯỢNG CCI &gt; 100 (CCI THRUST)</t>
        </is>
      </c>
      <c r="D709" t="inlineStr">
        <is>
          <t>#2</t>
        </is>
      </c>
      <c r="E709" t="inlineStr">
        <is>
          <t>GEE</t>
        </is>
      </c>
      <c r="F709" t="inlineStr">
        <is>
          <t>HOSE</t>
        </is>
      </c>
      <c r="G709" t="inlineStr">
        <is>
          <t>Công nghệ &amp; Viễn thông</t>
        </is>
      </c>
      <c r="H709" t="n">
        <v>74</v>
      </c>
      <c r="I709" t="n">
        <v>1751.7</v>
      </c>
      <c r="J709" t="n">
        <v>82.29000000000001</v>
      </c>
      <c r="K709" t="n">
        <v>3.92</v>
      </c>
      <c r="L709" t="n">
        <v>84.58</v>
      </c>
      <c r="M709" t="n">
        <v>69.19</v>
      </c>
      <c r="N709" t="n">
        <v>71.40000000000001</v>
      </c>
      <c r="O709" t="n">
        <v>1756.56</v>
      </c>
      <c r="P709" t="n">
        <v>1</v>
      </c>
      <c r="Q709" t="n">
        <v>75</v>
      </c>
      <c r="R709" t="n">
        <v>71.40000000000001</v>
      </c>
      <c r="S709" t="inlineStr"/>
      <c r="T709" t="inlineStr"/>
      <c r="U709" t="inlineStr"/>
      <c r="V709" t="inlineStr"/>
      <c r="W709" t="inlineStr"/>
      <c r="X709" t="inlineStr">
        <is>
          <t>⏳ Chờ hàng về (T+1)</t>
        </is>
      </c>
      <c r="Y709">
        <f>IF(ISNUMBER(S709), ((S709-H709)/H709)-0.004, "")</f>
        <v/>
      </c>
      <c r="Z709">
        <f>IF(ISNUMBER(T709), ((T709-H709)/H709)-0.004, "")</f>
        <v/>
      </c>
      <c r="AA709">
        <f>IF(ISNUMBER(W709), ((W709-H709)/H709)-0.004, IF(P709&gt;0, ((N709-H709)/H709)-0.004, 0))</f>
        <v/>
      </c>
      <c r="AB709">
        <f>IF(AND(ISNUMBER(I709), I709&gt;0, ISNUMBER(O709), O709&gt;0), AA709-((O709-I709)/I709), AA709)</f>
        <v/>
      </c>
      <c r="AC709">
        <f>IF(ISNUMBER(Q709), (Q709-H709)/H709, 0)</f>
        <v/>
      </c>
      <c r="AD709">
        <f>IF(ISNUMBER(R709), (R709-H709)/H709, 0)</f>
        <v/>
      </c>
      <c r="AE709">
        <f>IF(ISNUMBER(Y709), IF(Y709&gt;0, "THẮNG", "THUA"), "CHỜ T+3")</f>
        <v/>
      </c>
      <c r="AF709">
        <f>IF(AND(P709=0, N709=H709, NOT(ISNUMBER(W709))), "ĐANG CHỜ", IF(AA709&gt;0, "THẮNG", "THUA"))</f>
        <v/>
      </c>
      <c r="AG709" t="inlineStr">
        <is>
          <t>https://quickchart.io/chart/render/zf-29e828c4-4121-4f9e-8980-afd82974094e</t>
        </is>
      </c>
      <c r="AH709">
        <f>IF(AG709&lt;&gt;"", IMAGE(AG709, 1), "Chưa có ảnh")</f>
        <v/>
      </c>
    </row>
    <row r="710" ht="95" customHeight="1">
      <c r="A710" t="inlineStr">
        <is>
          <t>2026-10-22</t>
        </is>
      </c>
      <c r="B710" t="inlineStr">
        <is>
          <t>ALGO_19</t>
        </is>
      </c>
      <c r="C710" t="inlineStr">
        <is>
          <t>⚡ BỘ 19: BỨT PHÁ XUNG LỰC ĐỘNG LƯỢNG CCI &gt; 100 (CCI THRUST)</t>
        </is>
      </c>
      <c r="D710" t="inlineStr">
        <is>
          <t>#3</t>
        </is>
      </c>
      <c r="E710" t="inlineStr">
        <is>
          <t>PPC</t>
        </is>
      </c>
      <c r="F710" t="inlineStr">
        <is>
          <t>HOSE</t>
        </is>
      </c>
      <c r="G710" t="inlineStr">
        <is>
          <t>Dầu khí &amp; Năng lượng</t>
        </is>
      </c>
      <c r="H710" t="n">
        <v>8.800000000000001</v>
      </c>
      <c r="I710" t="n">
        <v>1751.7</v>
      </c>
      <c r="J710" t="n">
        <v>75.14</v>
      </c>
      <c r="K710" t="n">
        <v>7.26</v>
      </c>
      <c r="L710" t="n">
        <v>9.43</v>
      </c>
      <c r="M710" t="n">
        <v>8.51</v>
      </c>
      <c r="N710" t="n">
        <v>8.82</v>
      </c>
      <c r="O710" t="n">
        <v>1756.56</v>
      </c>
      <c r="P710" t="n">
        <v>1</v>
      </c>
      <c r="Q710" t="n">
        <v>8.880000000000001</v>
      </c>
      <c r="R710" t="n">
        <v>8.74</v>
      </c>
      <c r="S710" t="inlineStr"/>
      <c r="T710" t="inlineStr"/>
      <c r="U710" t="inlineStr"/>
      <c r="V710" t="inlineStr"/>
      <c r="W710" t="inlineStr"/>
      <c r="X710" t="inlineStr">
        <is>
          <t>⏳ Chờ hàng về (T+1)</t>
        </is>
      </c>
      <c r="Y710">
        <f>IF(ISNUMBER(S710), ((S710-H710)/H710)-0.004, "")</f>
        <v/>
      </c>
      <c r="Z710">
        <f>IF(ISNUMBER(T710), ((T710-H710)/H710)-0.004, "")</f>
        <v/>
      </c>
      <c r="AA710">
        <f>IF(ISNUMBER(W710), ((W710-H710)/H710)-0.004, IF(P710&gt;0, ((N710-H710)/H710)-0.004, 0))</f>
        <v/>
      </c>
      <c r="AB710">
        <f>IF(AND(ISNUMBER(I710), I710&gt;0, ISNUMBER(O710), O710&gt;0), AA710-((O710-I710)/I710), AA710)</f>
        <v/>
      </c>
      <c r="AC710">
        <f>IF(ISNUMBER(Q710), (Q710-H710)/H710, 0)</f>
        <v/>
      </c>
      <c r="AD710">
        <f>IF(ISNUMBER(R710), (R710-H710)/H710, 0)</f>
        <v/>
      </c>
      <c r="AE710">
        <f>IF(ISNUMBER(Y710), IF(Y710&gt;0, "THẮNG", "THUA"), "CHỜ T+3")</f>
        <v/>
      </c>
      <c r="AF710">
        <f>IF(AND(P710=0, N710=H710, NOT(ISNUMBER(W710))), "ĐANG CHỜ", IF(AA710&gt;0, "THẮNG", "THUA"))</f>
        <v/>
      </c>
      <c r="AG710" t="inlineStr">
        <is>
          <t>https://quickchart.io/chart/render/zf-6083ccb6-3e92-48bc-9932-7a31f3d7980a</t>
        </is>
      </c>
      <c r="AH710">
        <f>IF(AG710&lt;&gt;"", IMAGE(AG710, 1), "Chưa có ảnh")</f>
        <v/>
      </c>
    </row>
    <row r="711" ht="95" customHeight="1">
      <c r="A711" t="inlineStr">
        <is>
          <t>2026-10-22</t>
        </is>
      </c>
      <c r="B711" t="inlineStr">
        <is>
          <t>ALGO_19</t>
        </is>
      </c>
      <c r="C711" t="inlineStr">
        <is>
          <t>⚡ BỘ 19: BỨT PHÁ XUNG LỰC ĐỘNG LƯỢNG CCI &gt; 100 (CCI THRUST)</t>
        </is>
      </c>
      <c r="D711" t="inlineStr">
        <is>
          <t>#4</t>
        </is>
      </c>
      <c r="E711" t="inlineStr">
        <is>
          <t>SCL</t>
        </is>
      </c>
      <c r="F711" t="inlineStr">
        <is>
          <t>UPCOM</t>
        </is>
      </c>
      <c r="G711" t="inlineStr">
        <is>
          <t>Khai khoáng &amp; VLXD</t>
        </is>
      </c>
      <c r="H711" t="n">
        <v>31.5</v>
      </c>
      <c r="I711" t="n">
        <v>1751.7</v>
      </c>
      <c r="J711" t="n">
        <v>64.08</v>
      </c>
      <c r="K711" t="n">
        <v>1.85</v>
      </c>
      <c r="L711" t="n">
        <v>35.44</v>
      </c>
      <c r="M711" t="n">
        <v>29.71</v>
      </c>
      <c r="N711" t="n">
        <v>31.3</v>
      </c>
      <c r="O711" t="n">
        <v>1756.56</v>
      </c>
      <c r="P711" t="n">
        <v>1</v>
      </c>
      <c r="Q711" t="n">
        <v>31.6</v>
      </c>
      <c r="R711" t="n">
        <v>30.7</v>
      </c>
      <c r="S711" t="inlineStr"/>
      <c r="T711" t="inlineStr"/>
      <c r="U711" t="inlineStr"/>
      <c r="V711" t="inlineStr"/>
      <c r="W711" t="inlineStr"/>
      <c r="X711" t="inlineStr">
        <is>
          <t>⏳ Chờ hàng về (T+1)</t>
        </is>
      </c>
      <c r="Y711">
        <f>IF(ISNUMBER(S711), ((S711-H711)/H711)-0.004, "")</f>
        <v/>
      </c>
      <c r="Z711">
        <f>IF(ISNUMBER(T711), ((T711-H711)/H711)-0.004, "")</f>
        <v/>
      </c>
      <c r="AA711">
        <f>IF(ISNUMBER(W711), ((W711-H711)/H711)-0.004, IF(P711&gt;0, ((N711-H711)/H711)-0.004, 0))</f>
        <v/>
      </c>
      <c r="AB711">
        <f>IF(AND(ISNUMBER(I711), I711&gt;0, ISNUMBER(O711), O711&gt;0), AA711-((O711-I711)/I711), AA711)</f>
        <v/>
      </c>
      <c r="AC711">
        <f>IF(ISNUMBER(Q711), (Q711-H711)/H711, 0)</f>
        <v/>
      </c>
      <c r="AD711">
        <f>IF(ISNUMBER(R711), (R711-H711)/H711, 0)</f>
        <v/>
      </c>
      <c r="AE711">
        <f>IF(ISNUMBER(Y711), IF(Y711&gt;0, "THẮNG", "THUA"), "CHỜ T+3")</f>
        <v/>
      </c>
      <c r="AF711">
        <f>IF(AND(P711=0, N711=H711, NOT(ISNUMBER(W711))), "ĐANG CHỜ", IF(AA711&gt;0, "THẮNG", "THUA"))</f>
        <v/>
      </c>
      <c r="AG711" t="inlineStr">
        <is>
          <t>https://quickchart.io/chart/render/zf-5398c307-cec1-43e8-b68d-66f3d6818b6b</t>
        </is>
      </c>
      <c r="AH711">
        <f>IF(AG711&lt;&gt;"", IMAGE(AG711, 1), "Chưa có ảnh")</f>
        <v/>
      </c>
    </row>
    <row r="712" ht="95" customHeight="1">
      <c r="A712" t="inlineStr">
        <is>
          <t>2026-10-22</t>
        </is>
      </c>
      <c r="B712" t="inlineStr">
        <is>
          <t>ALGO_20</t>
        </is>
      </c>
      <c r="C712" t="inlineStr">
        <is>
          <t>⚓ BỘ 20: KÉO NGƯỢC VỀ HỖ TRỢ TỔ CHỨC MA50 (MA50 PULLBACK)</t>
        </is>
      </c>
      <c r="D712" t="inlineStr">
        <is>
          <t>#1</t>
        </is>
      </c>
      <c r="E712" t="inlineStr">
        <is>
          <t>VIC</t>
        </is>
      </c>
      <c r="F712" t="inlineStr">
        <is>
          <t>HOSE</t>
        </is>
      </c>
      <c r="G712" t="inlineStr">
        <is>
          <t>Bất động sản Dân dụng</t>
        </is>
      </c>
      <c r="H712" t="n">
        <v>229.5</v>
      </c>
      <c r="I712" t="n">
        <v>1751.7</v>
      </c>
      <c r="J712" t="n">
        <v>20.66</v>
      </c>
      <c r="K712" t="n">
        <v>0.99</v>
      </c>
      <c r="L712" t="n">
        <v>259.27</v>
      </c>
      <c r="M712" t="n">
        <v>215.97</v>
      </c>
      <c r="N712" t="n">
        <v>232.2</v>
      </c>
      <c r="O712" t="n">
        <v>1756.56</v>
      </c>
      <c r="P712" t="n">
        <v>1</v>
      </c>
      <c r="Q712" t="n">
        <v>235.5</v>
      </c>
      <c r="R712" t="n">
        <v>225</v>
      </c>
      <c r="S712" t="inlineStr"/>
      <c r="T712" t="inlineStr"/>
      <c r="U712" t="inlineStr"/>
      <c r="V712" t="inlineStr"/>
      <c r="W712" t="inlineStr"/>
      <c r="X712" t="inlineStr">
        <is>
          <t>⏳ Chờ hàng về (T+1)</t>
        </is>
      </c>
      <c r="Y712">
        <f>IF(ISNUMBER(S712), ((S712-H712)/H712)-0.004, "")</f>
        <v/>
      </c>
      <c r="Z712">
        <f>IF(ISNUMBER(T712), ((T712-H712)/H712)-0.004, "")</f>
        <v/>
      </c>
      <c r="AA712">
        <f>IF(ISNUMBER(W712), ((W712-H712)/H712)-0.004, IF(P712&gt;0, ((N712-H712)/H712)-0.004, 0))</f>
        <v/>
      </c>
      <c r="AB712">
        <f>IF(AND(ISNUMBER(I712), I712&gt;0, ISNUMBER(O712), O712&gt;0), AA712-((O712-I712)/I712), AA712)</f>
        <v/>
      </c>
      <c r="AC712">
        <f>IF(ISNUMBER(Q712), (Q712-H712)/H712, 0)</f>
        <v/>
      </c>
      <c r="AD712">
        <f>IF(ISNUMBER(R712), (R712-H712)/H712, 0)</f>
        <v/>
      </c>
      <c r="AE712">
        <f>IF(ISNUMBER(Y712), IF(Y712&gt;0, "THẮNG", "THUA"), "CHỜ T+3")</f>
        <v/>
      </c>
      <c r="AF712">
        <f>IF(AND(P712=0, N712=H712, NOT(ISNUMBER(W712))), "ĐANG CHỜ", IF(AA712&gt;0, "THẮNG", "THUA"))</f>
        <v/>
      </c>
      <c r="AG712" t="inlineStr">
        <is>
          <t>https://quickchart.io/chart/render/zf-765588e5-4a9e-45d7-9f58-4521334b1637</t>
        </is>
      </c>
      <c r="AH712">
        <f>IF(AG712&lt;&gt;"", IMAGE(AG712, 1), "Chưa có ảnh")</f>
        <v/>
      </c>
    </row>
    <row r="713" ht="95" customHeight="1">
      <c r="A713" t="inlineStr">
        <is>
          <t>2026-10-22</t>
        </is>
      </c>
      <c r="B713" t="inlineStr">
        <is>
          <t>ALGO_21</t>
        </is>
      </c>
      <c r="C713" t="inlineStr">
        <is>
          <t>🚩 BỘ 21: HẤP THỤ CUNG GIÁ CAO - NỀN CHỒNG NỀN (HIGH-TIGHT FLAG)</t>
        </is>
      </c>
      <c r="D713" t="inlineStr">
        <is>
          <t>#1</t>
        </is>
      </c>
      <c r="E713" t="inlineStr">
        <is>
          <t>AAS</t>
        </is>
      </c>
      <c r="F713" t="inlineStr">
        <is>
          <t>UPCOM</t>
        </is>
      </c>
      <c r="G713" t="inlineStr">
        <is>
          <t>Chứng khoán</t>
        </is>
      </c>
      <c r="H713" t="n">
        <v>10.2</v>
      </c>
      <c r="I713" t="n">
        <v>1751.7</v>
      </c>
      <c r="J713" t="n">
        <v>49.75</v>
      </c>
      <c r="K713" t="n">
        <v>0.76</v>
      </c>
      <c r="L713" t="n">
        <v>11.52</v>
      </c>
      <c r="M713" t="n">
        <v>9.6</v>
      </c>
      <c r="N713" t="n">
        <v>10.6</v>
      </c>
      <c r="O713" t="n">
        <v>1756.56</v>
      </c>
      <c r="P713" t="n">
        <v>1</v>
      </c>
      <c r="Q713" t="n">
        <v>10.6</v>
      </c>
      <c r="R713" t="n">
        <v>10.1</v>
      </c>
      <c r="S713" t="inlineStr"/>
      <c r="T713" t="inlineStr"/>
      <c r="U713" t="inlineStr"/>
      <c r="V713" t="inlineStr"/>
      <c r="W713" t="inlineStr"/>
      <c r="X713" t="inlineStr">
        <is>
          <t>⏳ Chờ hàng về (T+1)</t>
        </is>
      </c>
      <c r="Y713">
        <f>IF(ISNUMBER(S713), ((S713-H713)/H713)-0.004, "")</f>
        <v/>
      </c>
      <c r="Z713">
        <f>IF(ISNUMBER(T713), ((T713-H713)/H713)-0.004, "")</f>
        <v/>
      </c>
      <c r="AA713">
        <f>IF(ISNUMBER(W713), ((W713-H713)/H713)-0.004, IF(P713&gt;0, ((N713-H713)/H713)-0.004, 0))</f>
        <v/>
      </c>
      <c r="AB713">
        <f>IF(AND(ISNUMBER(I713), I713&gt;0, ISNUMBER(O713), O713&gt;0), AA713-((O713-I713)/I713), AA713)</f>
        <v/>
      </c>
      <c r="AC713">
        <f>IF(ISNUMBER(Q713), (Q713-H713)/H713, 0)</f>
        <v/>
      </c>
      <c r="AD713">
        <f>IF(ISNUMBER(R713), (R713-H713)/H713, 0)</f>
        <v/>
      </c>
      <c r="AE713">
        <f>IF(ISNUMBER(Y713), IF(Y713&gt;0, "THẮNG", "THUA"), "CHỜ T+3")</f>
        <v/>
      </c>
      <c r="AF713">
        <f>IF(AND(P713=0, N713=H713, NOT(ISNUMBER(W713))), "ĐANG CHỜ", IF(AA713&gt;0, "THẮNG", "THUA"))</f>
        <v/>
      </c>
      <c r="AG713" t="inlineStr">
        <is>
          <t>https://quickchart.io/chart/render/zf-7e2032db-627a-4762-bca2-279976a8b87a</t>
        </is>
      </c>
      <c r="AH713">
        <f>IF(AG713&lt;&gt;"", IMAGE(AG713, 1), "Chưa có ảnh")</f>
        <v/>
      </c>
    </row>
    <row r="714" ht="95" customHeight="1">
      <c r="A714" t="inlineStr">
        <is>
          <t>2026-10-22</t>
        </is>
      </c>
      <c r="B714" t="inlineStr">
        <is>
          <t>ALGO_21</t>
        </is>
      </c>
      <c r="C714" t="inlineStr">
        <is>
          <t>🚩 BỘ 21: HẤP THỤ CUNG GIÁ CAO - NỀN CHỒNG NỀN (HIGH-TIGHT FLAG)</t>
        </is>
      </c>
      <c r="D714" t="inlineStr">
        <is>
          <t>#2</t>
        </is>
      </c>
      <c r="E714" t="inlineStr">
        <is>
          <t>VPB</t>
        </is>
      </c>
      <c r="F714" t="inlineStr">
        <is>
          <t>HOSE</t>
        </is>
      </c>
      <c r="G714" t="inlineStr">
        <is>
          <t>Ngân hàng</t>
        </is>
      </c>
      <c r="H714" t="n">
        <v>23.8</v>
      </c>
      <c r="I714" t="n">
        <v>1751.7</v>
      </c>
      <c r="J714" t="n">
        <v>44.1</v>
      </c>
      <c r="K714" t="n">
        <v>0.23</v>
      </c>
      <c r="L714" t="n">
        <v>26.19</v>
      </c>
      <c r="M714" t="n">
        <v>22.71</v>
      </c>
      <c r="N714" t="n">
        <v>23.75</v>
      </c>
      <c r="O714" t="n">
        <v>1756.56</v>
      </c>
      <c r="P714" t="n">
        <v>1</v>
      </c>
      <c r="Q714" t="n">
        <v>24.1</v>
      </c>
      <c r="R714" t="n">
        <v>23.75</v>
      </c>
      <c r="S714" t="inlineStr"/>
      <c r="T714" t="inlineStr"/>
      <c r="U714" t="inlineStr"/>
      <c r="V714" t="inlineStr"/>
      <c r="W714" t="inlineStr"/>
      <c r="X714" t="inlineStr">
        <is>
          <t>⏳ Chờ hàng về (T+1)</t>
        </is>
      </c>
      <c r="Y714">
        <f>IF(ISNUMBER(S714), ((S714-H714)/H714)-0.004, "")</f>
        <v/>
      </c>
      <c r="Z714">
        <f>IF(ISNUMBER(T714), ((T714-H714)/H714)-0.004, "")</f>
        <v/>
      </c>
      <c r="AA714">
        <f>IF(ISNUMBER(W714), ((W714-H714)/H714)-0.004, IF(P714&gt;0, ((N714-H714)/H714)-0.004, 0))</f>
        <v/>
      </c>
      <c r="AB714">
        <f>IF(AND(ISNUMBER(I714), I714&gt;0, ISNUMBER(O714), O714&gt;0), AA714-((O714-I714)/I714), AA714)</f>
        <v/>
      </c>
      <c r="AC714">
        <f>IF(ISNUMBER(Q714), (Q714-H714)/H714, 0)</f>
        <v/>
      </c>
      <c r="AD714">
        <f>IF(ISNUMBER(R714), (R714-H714)/H714, 0)</f>
        <v/>
      </c>
      <c r="AE714">
        <f>IF(ISNUMBER(Y714), IF(Y714&gt;0, "THẮNG", "THUA"), "CHỜ T+3")</f>
        <v/>
      </c>
      <c r="AF714">
        <f>IF(AND(P714=0, N714=H714, NOT(ISNUMBER(W714))), "ĐANG CHỜ", IF(AA714&gt;0, "THẮNG", "THUA"))</f>
        <v/>
      </c>
      <c r="AG714" t="inlineStr">
        <is>
          <t>https://quickchart.io/chart/render/zf-ac33ebfb-aea7-44f6-ad32-baff7653f7d1</t>
        </is>
      </c>
      <c r="AH714">
        <f>IF(AG714&lt;&gt;"", IMAGE(AG714, 1), "Chưa có ảnh")</f>
        <v/>
      </c>
    </row>
    <row r="715" ht="95" customHeight="1">
      <c r="A715" t="inlineStr">
        <is>
          <t>2026-10-22</t>
        </is>
      </c>
      <c r="B715" t="inlineStr">
        <is>
          <t>ALGO_22</t>
        </is>
      </c>
      <c r="C715" t="inlineStr">
        <is>
          <t>🛡️ BỘ 22: LÁ CHẮN PHÂN KỲ NGƯỢC BÃO VN-INDEX (ANTI-INDEX SHIELD)</t>
        </is>
      </c>
      <c r="D715" t="inlineStr">
        <is>
          <t>#1</t>
        </is>
      </c>
      <c r="E715" t="inlineStr">
        <is>
          <t>DPG</t>
        </is>
      </c>
      <c r="F715" t="inlineStr">
        <is>
          <t>HOSE</t>
        </is>
      </c>
      <c r="G715" t="inlineStr">
        <is>
          <t>Đầu tư công &amp; Xây dựng</t>
        </is>
      </c>
      <c r="H715" t="n">
        <v>31.15</v>
      </c>
      <c r="I715" t="n">
        <v>1751.7</v>
      </c>
      <c r="J715" t="n">
        <v>88.73999999999999</v>
      </c>
      <c r="K715" t="n">
        <v>2.3</v>
      </c>
      <c r="L715" t="n">
        <v>34.63</v>
      </c>
      <c r="M715" t="n">
        <v>29.57</v>
      </c>
      <c r="N715" t="n">
        <v>30.3</v>
      </c>
      <c r="O715" t="n">
        <v>1756.56</v>
      </c>
      <c r="P715" t="n">
        <v>1</v>
      </c>
      <c r="Q715" t="n">
        <v>31.25</v>
      </c>
      <c r="R715" t="n">
        <v>30</v>
      </c>
      <c r="S715" t="inlineStr"/>
      <c r="T715" t="inlineStr"/>
      <c r="U715" t="inlineStr"/>
      <c r="V715" t="inlineStr"/>
      <c r="W715" t="inlineStr"/>
      <c r="X715" t="inlineStr">
        <is>
          <t>⏳ Chờ hàng về (T+1)</t>
        </is>
      </c>
      <c r="Y715">
        <f>IF(ISNUMBER(S715), ((S715-H715)/H715)-0.004, "")</f>
        <v/>
      </c>
      <c r="Z715">
        <f>IF(ISNUMBER(T715), ((T715-H715)/H715)-0.004, "")</f>
        <v/>
      </c>
      <c r="AA715">
        <f>IF(ISNUMBER(W715), ((W715-H715)/H715)-0.004, IF(P715&gt;0, ((N715-H715)/H715)-0.004, 0))</f>
        <v/>
      </c>
      <c r="AB715">
        <f>IF(AND(ISNUMBER(I715), I715&gt;0, ISNUMBER(O715), O715&gt;0), AA715-((O715-I715)/I715), AA715)</f>
        <v/>
      </c>
      <c r="AC715">
        <f>IF(ISNUMBER(Q715), (Q715-H715)/H715, 0)</f>
        <v/>
      </c>
      <c r="AD715">
        <f>IF(ISNUMBER(R715), (R715-H715)/H715, 0)</f>
        <v/>
      </c>
      <c r="AE715">
        <f>IF(ISNUMBER(Y715), IF(Y715&gt;0, "THẮNG", "THUA"), "CHỜ T+3")</f>
        <v/>
      </c>
      <c r="AF715">
        <f>IF(AND(P715=0, N715=H715, NOT(ISNUMBER(W715))), "ĐANG CHỜ", IF(AA715&gt;0, "THẮNG", "THUA"))</f>
        <v/>
      </c>
      <c r="AG715" t="inlineStr">
        <is>
          <t>https://quickchart.io/chart/render/zf-666cf7f7-57de-422a-84bf-888b9ca66c24</t>
        </is>
      </c>
      <c r="AH715">
        <f>IF(AG715&lt;&gt;"", IMAGE(AG715, 1), "Chưa có ảnh")</f>
        <v/>
      </c>
    </row>
    <row r="716" ht="95" customHeight="1">
      <c r="A716" t="inlineStr">
        <is>
          <t>2026-10-22</t>
        </is>
      </c>
      <c r="B716" t="inlineStr">
        <is>
          <t>ALGO_22</t>
        </is>
      </c>
      <c r="C716" t="inlineStr">
        <is>
          <t>🛡️ BỘ 22: LÁ CHẮN PHÂN KỲ NGƯỢC BÃO VN-INDEX (ANTI-INDEX SHIELD)</t>
        </is>
      </c>
      <c r="D716" t="inlineStr">
        <is>
          <t>#2</t>
        </is>
      </c>
      <c r="E716" t="inlineStr">
        <is>
          <t>GEE</t>
        </is>
      </c>
      <c r="F716" t="inlineStr">
        <is>
          <t>HOSE</t>
        </is>
      </c>
      <c r="G716" t="inlineStr">
        <is>
          <t>Công nghệ &amp; Viễn thông</t>
        </is>
      </c>
      <c r="H716" t="n">
        <v>74</v>
      </c>
      <c r="I716" t="n">
        <v>1751.7</v>
      </c>
      <c r="J716" t="n">
        <v>88.09</v>
      </c>
      <c r="K716" t="n">
        <v>3.92</v>
      </c>
      <c r="L716" t="n">
        <v>84.58</v>
      </c>
      <c r="M716" t="n">
        <v>69.19</v>
      </c>
      <c r="N716" t="n">
        <v>71.40000000000001</v>
      </c>
      <c r="O716" t="n">
        <v>1756.56</v>
      </c>
      <c r="P716" t="n">
        <v>1</v>
      </c>
      <c r="Q716" t="n">
        <v>75</v>
      </c>
      <c r="R716" t="n">
        <v>71.40000000000001</v>
      </c>
      <c r="S716" t="inlineStr"/>
      <c r="T716" t="inlineStr"/>
      <c r="U716" t="inlineStr"/>
      <c r="V716" t="inlineStr"/>
      <c r="W716" t="inlineStr"/>
      <c r="X716" t="inlineStr">
        <is>
          <t>⏳ Chờ hàng về (T+1)</t>
        </is>
      </c>
      <c r="Y716">
        <f>IF(ISNUMBER(S716), ((S716-H716)/H716)-0.004, "")</f>
        <v/>
      </c>
      <c r="Z716">
        <f>IF(ISNUMBER(T716), ((T716-H716)/H716)-0.004, "")</f>
        <v/>
      </c>
      <c r="AA716">
        <f>IF(ISNUMBER(W716), ((W716-H716)/H716)-0.004, IF(P716&gt;0, ((N716-H716)/H716)-0.004, 0))</f>
        <v/>
      </c>
      <c r="AB716">
        <f>IF(AND(ISNUMBER(I716), I716&gt;0, ISNUMBER(O716), O716&gt;0), AA716-((O716-I716)/I716), AA716)</f>
        <v/>
      </c>
      <c r="AC716">
        <f>IF(ISNUMBER(Q716), (Q716-H716)/H716, 0)</f>
        <v/>
      </c>
      <c r="AD716">
        <f>IF(ISNUMBER(R716), (R716-H716)/H716, 0)</f>
        <v/>
      </c>
      <c r="AE716">
        <f>IF(ISNUMBER(Y716), IF(Y716&gt;0, "THẮNG", "THUA"), "CHỜ T+3")</f>
        <v/>
      </c>
      <c r="AF716">
        <f>IF(AND(P716=0, N716=H716, NOT(ISNUMBER(W716))), "ĐANG CHỜ", IF(AA716&gt;0, "THẮNG", "THUA"))</f>
        <v/>
      </c>
      <c r="AG716" t="inlineStr">
        <is>
          <t>https://quickchart.io/chart/render/zf-29e828c4-4121-4f9e-8980-afd82974094e</t>
        </is>
      </c>
      <c r="AH716">
        <f>IF(AG716&lt;&gt;"", IMAGE(AG716, 1), "Chưa có ảnh")</f>
        <v/>
      </c>
    </row>
    <row r="717" ht="95" customHeight="1">
      <c r="A717" t="inlineStr">
        <is>
          <t>2026-10-22</t>
        </is>
      </c>
      <c r="B717" t="inlineStr">
        <is>
          <t>ALGO_22</t>
        </is>
      </c>
      <c r="C717" t="inlineStr">
        <is>
          <t>🛡️ BỘ 22: LÁ CHẮN PHÂN KỲ NGƯỢC BÃO VN-INDEX (ANTI-INDEX SHIELD)</t>
        </is>
      </c>
      <c r="D717" t="inlineStr">
        <is>
          <t>#3</t>
        </is>
      </c>
      <c r="E717" t="inlineStr">
        <is>
          <t>HDC</t>
        </is>
      </c>
      <c r="F717" t="inlineStr">
        <is>
          <t>HOSE</t>
        </is>
      </c>
      <c r="G717" t="inlineStr">
        <is>
          <t>Bất động sản Dân dụng</t>
        </is>
      </c>
      <c r="H717" t="n">
        <v>11.6</v>
      </c>
      <c r="I717" t="n">
        <v>1751.7</v>
      </c>
      <c r="J717" t="n">
        <v>67.45999999999999</v>
      </c>
      <c r="K717" t="n">
        <v>4.85</v>
      </c>
      <c r="L717" t="n">
        <v>13.09</v>
      </c>
      <c r="M717" t="n">
        <v>10.92</v>
      </c>
      <c r="N717" t="n">
        <v>11.8</v>
      </c>
      <c r="O717" t="n">
        <v>1756.56</v>
      </c>
      <c r="P717" t="n">
        <v>1</v>
      </c>
      <c r="Q717" t="n">
        <v>11.9</v>
      </c>
      <c r="R717" t="n">
        <v>11.25</v>
      </c>
      <c r="S717" t="inlineStr"/>
      <c r="T717" t="inlineStr"/>
      <c r="U717" t="inlineStr"/>
      <c r="V717" t="inlineStr"/>
      <c r="W717" t="inlineStr"/>
      <c r="X717" t="inlineStr">
        <is>
          <t>⏳ Chờ hàng về (T+1)</t>
        </is>
      </c>
      <c r="Y717">
        <f>IF(ISNUMBER(S717), ((S717-H717)/H717)-0.004, "")</f>
        <v/>
      </c>
      <c r="Z717">
        <f>IF(ISNUMBER(T717), ((T717-H717)/H717)-0.004, "")</f>
        <v/>
      </c>
      <c r="AA717">
        <f>IF(ISNUMBER(W717), ((W717-H717)/H717)-0.004, IF(P717&gt;0, ((N717-H717)/H717)-0.004, 0))</f>
        <v/>
      </c>
      <c r="AB717">
        <f>IF(AND(ISNUMBER(I717), I717&gt;0, ISNUMBER(O717), O717&gt;0), AA717-((O717-I717)/I717), AA717)</f>
        <v/>
      </c>
      <c r="AC717">
        <f>IF(ISNUMBER(Q717), (Q717-H717)/H717, 0)</f>
        <v/>
      </c>
      <c r="AD717">
        <f>IF(ISNUMBER(R717), (R717-H717)/H717, 0)</f>
        <v/>
      </c>
      <c r="AE717">
        <f>IF(ISNUMBER(Y717), IF(Y717&gt;0, "THẮNG", "THUA"), "CHỜ T+3")</f>
        <v/>
      </c>
      <c r="AF717">
        <f>IF(AND(P717=0, N717=H717, NOT(ISNUMBER(W717))), "ĐANG CHỜ", IF(AA717&gt;0, "THẮNG", "THUA"))</f>
        <v/>
      </c>
      <c r="AG717" t="inlineStr">
        <is>
          <t>https://quickchart.io/chart/render/zf-39ddedf6-cc91-4b6e-8d8d-a764ee31e9fd</t>
        </is>
      </c>
      <c r="AH717">
        <f>IF(AG717&lt;&gt;"", IMAGE(AG717, 1), "Chưa có ảnh")</f>
        <v/>
      </c>
    </row>
    <row r="718" ht="95" customHeight="1">
      <c r="A718" t="inlineStr">
        <is>
          <t>2026-10-22</t>
        </is>
      </c>
      <c r="B718" t="inlineStr">
        <is>
          <t>ALGO_22</t>
        </is>
      </c>
      <c r="C718" t="inlineStr">
        <is>
          <t>🛡️ BỘ 22: LÁ CHẮN PHÂN KỲ NGƯỢC BÃO VN-INDEX (ANTI-INDEX SHIELD)</t>
        </is>
      </c>
      <c r="D718" t="inlineStr">
        <is>
          <t>#4</t>
        </is>
      </c>
      <c r="E718" t="inlineStr">
        <is>
          <t>FOX</t>
        </is>
      </c>
      <c r="F718" t="inlineStr">
        <is>
          <t>UPCOM</t>
        </is>
      </c>
      <c r="G718" t="inlineStr">
        <is>
          <t>Công nghệ &amp; Phần mềm</t>
        </is>
      </c>
      <c r="H718" t="n">
        <v>58.8</v>
      </c>
      <c r="I718" t="n">
        <v>1751.7</v>
      </c>
      <c r="J718" t="n">
        <v>28.66</v>
      </c>
      <c r="K718" t="n">
        <v>2.52</v>
      </c>
      <c r="L718" t="n">
        <v>64.05</v>
      </c>
      <c r="M718" t="n">
        <v>56.42</v>
      </c>
      <c r="N718" t="n">
        <v>57.7</v>
      </c>
      <c r="O718" t="n">
        <v>1756.56</v>
      </c>
      <c r="P718" t="n">
        <v>1</v>
      </c>
      <c r="Q718" t="n">
        <v>59</v>
      </c>
      <c r="R718" t="n">
        <v>56.9</v>
      </c>
      <c r="S718" t="inlineStr"/>
      <c r="T718" t="inlineStr"/>
      <c r="U718" t="inlineStr"/>
      <c r="V718" t="inlineStr"/>
      <c r="W718" t="inlineStr"/>
      <c r="X718" t="inlineStr">
        <is>
          <t>⏳ Chờ hàng về (T+1)</t>
        </is>
      </c>
      <c r="Y718">
        <f>IF(ISNUMBER(S718), ((S718-H718)/H718)-0.004, "")</f>
        <v/>
      </c>
      <c r="Z718">
        <f>IF(ISNUMBER(T718), ((T718-H718)/H718)-0.004, "")</f>
        <v/>
      </c>
      <c r="AA718">
        <f>IF(ISNUMBER(W718), ((W718-H718)/H718)-0.004, IF(P718&gt;0, ((N718-H718)/H718)-0.004, 0))</f>
        <v/>
      </c>
      <c r="AB718">
        <f>IF(AND(ISNUMBER(I718), I718&gt;0, ISNUMBER(O718), O718&gt;0), AA718-((O718-I718)/I718), AA718)</f>
        <v/>
      </c>
      <c r="AC718">
        <f>IF(ISNUMBER(Q718), (Q718-H718)/H718, 0)</f>
        <v/>
      </c>
      <c r="AD718">
        <f>IF(ISNUMBER(R718), (R718-H718)/H718, 0)</f>
        <v/>
      </c>
      <c r="AE718">
        <f>IF(ISNUMBER(Y718), IF(Y718&gt;0, "THẮNG", "THUA"), "CHỜ T+3")</f>
        <v/>
      </c>
      <c r="AF718">
        <f>IF(AND(P718=0, N718=H718, NOT(ISNUMBER(W718))), "ĐANG CHỜ", IF(AA718&gt;0, "THẮNG", "THUA"))</f>
        <v/>
      </c>
      <c r="AG718" t="inlineStr">
        <is>
          <t>https://quickchart.io/chart/render/zf-6bb56525-9639-412b-86db-653d04f5d264</t>
        </is>
      </c>
      <c r="AH718">
        <f>IF(AG718&lt;&gt;"", IMAGE(AG718, 1), "Chưa có ảnh")</f>
        <v/>
      </c>
    </row>
    <row r="719" ht="95" customHeight="1">
      <c r="A719" t="inlineStr">
        <is>
          <t>2026-10-22</t>
        </is>
      </c>
      <c r="B719" t="inlineStr">
        <is>
          <t>ALGO_23</t>
        </is>
      </c>
      <c r="C719" t="inlineStr">
        <is>
          <t>🏦 BỘ 23: BỨT PHÁ GIÁ VỐN TỔ CHỨC VWMA (VWMA BREAKOUT)</t>
        </is>
      </c>
      <c r="D719" t="inlineStr">
        <is>
          <t>#1</t>
        </is>
      </c>
      <c r="E719" t="inlineStr">
        <is>
          <t>QTP</t>
        </is>
      </c>
      <c r="F719" t="inlineStr">
        <is>
          <t>UPCOM</t>
        </is>
      </c>
      <c r="G719" t="inlineStr">
        <is>
          <t>Điện &amp; Năng lượng</t>
        </is>
      </c>
      <c r="H719" t="n">
        <v>11.1</v>
      </c>
      <c r="I719" t="n">
        <v>1751.7</v>
      </c>
      <c r="J719" t="n">
        <v>76.22</v>
      </c>
      <c r="K719" t="n">
        <v>6.06</v>
      </c>
      <c r="L719" t="n">
        <v>11.89</v>
      </c>
      <c r="M719" t="n">
        <v>10.74</v>
      </c>
      <c r="N719" t="n">
        <v>11.2</v>
      </c>
      <c r="O719" t="n">
        <v>1756.56</v>
      </c>
      <c r="P719" t="n">
        <v>1</v>
      </c>
      <c r="Q719" t="n">
        <v>11.3</v>
      </c>
      <c r="R719" t="n">
        <v>10.8</v>
      </c>
      <c r="S719" t="inlineStr"/>
      <c r="T719" t="inlineStr"/>
      <c r="U719" t="inlineStr"/>
      <c r="V719" t="inlineStr"/>
      <c r="W719" t="inlineStr"/>
      <c r="X719" t="inlineStr">
        <is>
          <t>⏳ Chờ hàng về (T+1)</t>
        </is>
      </c>
      <c r="Y719">
        <f>IF(ISNUMBER(S719), ((S719-H719)/H719)-0.004, "")</f>
        <v/>
      </c>
      <c r="Z719">
        <f>IF(ISNUMBER(T719), ((T719-H719)/H719)-0.004, "")</f>
        <v/>
      </c>
      <c r="AA719">
        <f>IF(ISNUMBER(W719), ((W719-H719)/H719)-0.004, IF(P719&gt;0, ((N719-H719)/H719)-0.004, 0))</f>
        <v/>
      </c>
      <c r="AB719">
        <f>IF(AND(ISNUMBER(I719), I719&gt;0, ISNUMBER(O719), O719&gt;0), AA719-((O719-I719)/I719), AA719)</f>
        <v/>
      </c>
      <c r="AC719">
        <f>IF(ISNUMBER(Q719), (Q719-H719)/H719, 0)</f>
        <v/>
      </c>
      <c r="AD719">
        <f>IF(ISNUMBER(R719), (R719-H719)/H719, 0)</f>
        <v/>
      </c>
      <c r="AE719">
        <f>IF(ISNUMBER(Y719), IF(Y719&gt;0, "THẮNG", "THUA"), "CHỜ T+3")</f>
        <v/>
      </c>
      <c r="AF719">
        <f>IF(AND(P719=0, N719=H719, NOT(ISNUMBER(W719))), "ĐANG CHỜ", IF(AA719&gt;0, "THẮNG", "THUA"))</f>
        <v/>
      </c>
      <c r="AG719" t="inlineStr">
        <is>
          <t>https://quickchart.io/chart/render/zf-d9f2d28c-022a-4a46-86f1-86cc0700115e</t>
        </is>
      </c>
      <c r="AH719">
        <f>IF(AG719&lt;&gt;"", IMAGE(AG719, 1), "Chưa có ảnh")</f>
        <v/>
      </c>
    </row>
    <row r="720" ht="95" customHeight="1">
      <c r="A720" t="inlineStr">
        <is>
          <t>2026-10-22</t>
        </is>
      </c>
      <c r="B720" t="inlineStr">
        <is>
          <t>ALGO_23</t>
        </is>
      </c>
      <c r="C720" t="inlineStr">
        <is>
          <t>🏦 BỘ 23: BỨT PHÁ GIÁ VỐN TỔ CHỨC VWMA (VWMA BREAKOUT)</t>
        </is>
      </c>
      <c r="D720" t="inlineStr">
        <is>
          <t>#2</t>
        </is>
      </c>
      <c r="E720" t="inlineStr">
        <is>
          <t>PPC</t>
        </is>
      </c>
      <c r="F720" t="inlineStr">
        <is>
          <t>HOSE</t>
        </is>
      </c>
      <c r="G720" t="inlineStr">
        <is>
          <t>Dầu khí &amp; Năng lượng</t>
        </is>
      </c>
      <c r="H720" t="n">
        <v>8.800000000000001</v>
      </c>
      <c r="I720" t="n">
        <v>1751.7</v>
      </c>
      <c r="J720" t="n">
        <v>73.44</v>
      </c>
      <c r="K720" t="n">
        <v>7.26</v>
      </c>
      <c r="L720" t="n">
        <v>9.43</v>
      </c>
      <c r="M720" t="n">
        <v>8.51</v>
      </c>
      <c r="N720" t="n">
        <v>8.82</v>
      </c>
      <c r="O720" t="n">
        <v>1756.56</v>
      </c>
      <c r="P720" t="n">
        <v>1</v>
      </c>
      <c r="Q720" t="n">
        <v>8.880000000000001</v>
      </c>
      <c r="R720" t="n">
        <v>8.74</v>
      </c>
      <c r="S720" t="inlineStr"/>
      <c r="T720" t="inlineStr"/>
      <c r="U720" t="inlineStr"/>
      <c r="V720" t="inlineStr"/>
      <c r="W720" t="inlineStr"/>
      <c r="X720" t="inlineStr">
        <is>
          <t>⏳ Chờ hàng về (T+1)</t>
        </is>
      </c>
      <c r="Y720">
        <f>IF(ISNUMBER(S720), ((S720-H720)/H720)-0.004, "")</f>
        <v/>
      </c>
      <c r="Z720">
        <f>IF(ISNUMBER(T720), ((T720-H720)/H720)-0.004, "")</f>
        <v/>
      </c>
      <c r="AA720">
        <f>IF(ISNUMBER(W720), ((W720-H720)/H720)-0.004, IF(P720&gt;0, ((N720-H720)/H720)-0.004, 0))</f>
        <v/>
      </c>
      <c r="AB720">
        <f>IF(AND(ISNUMBER(I720), I720&gt;0, ISNUMBER(O720), O720&gt;0), AA720-((O720-I720)/I720), AA720)</f>
        <v/>
      </c>
      <c r="AC720">
        <f>IF(ISNUMBER(Q720), (Q720-H720)/H720, 0)</f>
        <v/>
      </c>
      <c r="AD720">
        <f>IF(ISNUMBER(R720), (R720-H720)/H720, 0)</f>
        <v/>
      </c>
      <c r="AE720">
        <f>IF(ISNUMBER(Y720), IF(Y720&gt;0, "THẮNG", "THUA"), "CHỜ T+3")</f>
        <v/>
      </c>
      <c r="AF720">
        <f>IF(AND(P720=0, N720=H720, NOT(ISNUMBER(W720))), "ĐANG CHỜ", IF(AA720&gt;0, "THẮNG", "THUA"))</f>
        <v/>
      </c>
      <c r="AG720" t="inlineStr">
        <is>
          <t>https://quickchart.io/chart/render/zf-6083ccb6-3e92-48bc-9932-7a31f3d7980a</t>
        </is>
      </c>
      <c r="AH720">
        <f>IF(AG720&lt;&gt;"", IMAGE(AG720, 1), "Chưa có ảnh")</f>
        <v/>
      </c>
    </row>
    <row r="721" ht="95" customHeight="1">
      <c r="A721" t="inlineStr">
        <is>
          <t>2026-10-22</t>
        </is>
      </c>
      <c r="B721" t="inlineStr">
        <is>
          <t>ALGO_23</t>
        </is>
      </c>
      <c r="C721" t="inlineStr">
        <is>
          <t>🏦 BỘ 23: BỨT PHÁ GIÁ VỐN TỔ CHỨC VWMA (VWMA BREAKOUT)</t>
        </is>
      </c>
      <c r="D721" t="inlineStr">
        <is>
          <t>#3</t>
        </is>
      </c>
      <c r="E721" t="inlineStr">
        <is>
          <t>TV2</t>
        </is>
      </c>
      <c r="F721" t="inlineStr">
        <is>
          <t>HOSE</t>
        </is>
      </c>
      <c r="G721" t="inlineStr">
        <is>
          <t>Đầu tư công &amp; Xây dựng</t>
        </is>
      </c>
      <c r="H721" t="n">
        <v>26.5</v>
      </c>
      <c r="I721" t="n">
        <v>1751.7</v>
      </c>
      <c r="J721" t="n">
        <v>51.71</v>
      </c>
      <c r="K721" t="n">
        <v>3.8</v>
      </c>
      <c r="L721" t="n">
        <v>28.77</v>
      </c>
      <c r="M721" t="n">
        <v>25.47</v>
      </c>
      <c r="N721" t="n">
        <v>26</v>
      </c>
      <c r="O721" t="n">
        <v>1756.56</v>
      </c>
      <c r="P721" t="n">
        <v>1</v>
      </c>
      <c r="Q721" t="n">
        <v>26.6</v>
      </c>
      <c r="R721" t="n">
        <v>25.85</v>
      </c>
      <c r="S721" t="inlineStr"/>
      <c r="T721" t="inlineStr"/>
      <c r="U721" t="inlineStr"/>
      <c r="V721" t="inlineStr"/>
      <c r="W721" t="inlineStr"/>
      <c r="X721" t="inlineStr">
        <is>
          <t>⏳ Chờ hàng về (T+1)</t>
        </is>
      </c>
      <c r="Y721">
        <f>IF(ISNUMBER(S721), ((S721-H721)/H721)-0.004, "")</f>
        <v/>
      </c>
      <c r="Z721">
        <f>IF(ISNUMBER(T721), ((T721-H721)/H721)-0.004, "")</f>
        <v/>
      </c>
      <c r="AA721">
        <f>IF(ISNUMBER(W721), ((W721-H721)/H721)-0.004, IF(P721&gt;0, ((N721-H721)/H721)-0.004, 0))</f>
        <v/>
      </c>
      <c r="AB721">
        <f>IF(AND(ISNUMBER(I721), I721&gt;0, ISNUMBER(O721), O721&gt;0), AA721-((O721-I721)/I721), AA721)</f>
        <v/>
      </c>
      <c r="AC721">
        <f>IF(ISNUMBER(Q721), (Q721-H721)/H721, 0)</f>
        <v/>
      </c>
      <c r="AD721">
        <f>IF(ISNUMBER(R721), (R721-H721)/H721, 0)</f>
        <v/>
      </c>
      <c r="AE721">
        <f>IF(ISNUMBER(Y721), IF(Y721&gt;0, "THẮNG", "THUA"), "CHỜ T+3")</f>
        <v/>
      </c>
      <c r="AF721">
        <f>IF(AND(P721=0, N721=H721, NOT(ISNUMBER(W721))), "ĐANG CHỜ", IF(AA721&gt;0, "THẮNG", "THUA"))</f>
        <v/>
      </c>
      <c r="AG721" t="inlineStr">
        <is>
          <t>https://quickchart.io/chart/render/zf-c3b51c35-b05b-4bdb-ab65-99cc414b4a78</t>
        </is>
      </c>
      <c r="AH721">
        <f>IF(AG721&lt;&gt;"", IMAGE(AG721, 1), "Chưa có ảnh")</f>
        <v/>
      </c>
    </row>
    <row r="722" ht="95" customHeight="1">
      <c r="A722" t="inlineStr">
        <is>
          <t>2026-10-22</t>
        </is>
      </c>
      <c r="B722" t="inlineStr">
        <is>
          <t>ALGO_23</t>
        </is>
      </c>
      <c r="C722" t="inlineStr">
        <is>
          <t>🏦 BỘ 23: BỨT PHÁ GIÁ VỐN TỔ CHỨC VWMA (VWMA BREAKOUT)</t>
        </is>
      </c>
      <c r="D722" t="inlineStr">
        <is>
          <t>#4</t>
        </is>
      </c>
      <c r="E722" t="inlineStr">
        <is>
          <t>FOX</t>
        </is>
      </c>
      <c r="F722" t="inlineStr">
        <is>
          <t>UPCOM</t>
        </is>
      </c>
      <c r="G722" t="inlineStr">
        <is>
          <t>Công nghệ &amp; Phần mềm</t>
        </is>
      </c>
      <c r="H722" t="n">
        <v>58.8</v>
      </c>
      <c r="I722" t="n">
        <v>1751.7</v>
      </c>
      <c r="J722" t="n">
        <v>50.85</v>
      </c>
      <c r="K722" t="n">
        <v>2.52</v>
      </c>
      <c r="L722" t="n">
        <v>64.05</v>
      </c>
      <c r="M722" t="n">
        <v>56.42</v>
      </c>
      <c r="N722" t="n">
        <v>57.7</v>
      </c>
      <c r="O722" t="n">
        <v>1756.56</v>
      </c>
      <c r="P722" t="n">
        <v>1</v>
      </c>
      <c r="Q722" t="n">
        <v>59</v>
      </c>
      <c r="R722" t="n">
        <v>56.9</v>
      </c>
      <c r="S722" t="inlineStr"/>
      <c r="T722" t="inlineStr"/>
      <c r="U722" t="inlineStr"/>
      <c r="V722" t="inlineStr"/>
      <c r="W722" t="inlineStr"/>
      <c r="X722" t="inlineStr">
        <is>
          <t>⏳ Chờ hàng về (T+1)</t>
        </is>
      </c>
      <c r="Y722">
        <f>IF(ISNUMBER(S722), ((S722-H722)/H722)-0.004, "")</f>
        <v/>
      </c>
      <c r="Z722">
        <f>IF(ISNUMBER(T722), ((T722-H722)/H722)-0.004, "")</f>
        <v/>
      </c>
      <c r="AA722">
        <f>IF(ISNUMBER(W722), ((W722-H722)/H722)-0.004, IF(P722&gt;0, ((N722-H722)/H722)-0.004, 0))</f>
        <v/>
      </c>
      <c r="AB722">
        <f>IF(AND(ISNUMBER(I722), I722&gt;0, ISNUMBER(O722), O722&gt;0), AA722-((O722-I722)/I722), AA722)</f>
        <v/>
      </c>
      <c r="AC722">
        <f>IF(ISNUMBER(Q722), (Q722-H722)/H722, 0)</f>
        <v/>
      </c>
      <c r="AD722">
        <f>IF(ISNUMBER(R722), (R722-H722)/H722, 0)</f>
        <v/>
      </c>
      <c r="AE722">
        <f>IF(ISNUMBER(Y722), IF(Y722&gt;0, "THẮNG", "THUA"), "CHỜ T+3")</f>
        <v/>
      </c>
      <c r="AF722">
        <f>IF(AND(P722=0, N722=H722, NOT(ISNUMBER(W722))), "ĐANG CHỜ", IF(AA722&gt;0, "THẮNG", "THUA"))</f>
        <v/>
      </c>
      <c r="AG722" t="inlineStr">
        <is>
          <t>https://quickchart.io/chart/render/zf-6bb56525-9639-412b-86db-653d04f5d264</t>
        </is>
      </c>
      <c r="AH722">
        <f>IF(AG722&lt;&gt;"", IMAGE(AG722, 1), "Chưa có ảnh")</f>
        <v/>
      </c>
    </row>
    <row r="723" ht="95" customHeight="1">
      <c r="A723" t="inlineStr">
        <is>
          <t>2026-10-22</t>
        </is>
      </c>
      <c r="B723" t="inlineStr">
        <is>
          <t>ALGO_24</t>
        </is>
      </c>
      <c r="C723" t="inlineStr">
        <is>
          <t>💥 BỘ 24: BÙNG NỔ BIÊN ĐỘ BIẾN ĐỘNG ATR (ATR EXPANSION)</t>
        </is>
      </c>
      <c r="D723" t="inlineStr">
        <is>
          <t>#1</t>
        </is>
      </c>
      <c r="E723" t="inlineStr">
        <is>
          <t>ACV</t>
        </is>
      </c>
      <c r="F723" t="inlineStr">
        <is>
          <t>UPCOM</t>
        </is>
      </c>
      <c r="G723" t="inlineStr">
        <is>
          <t>Cảng biển &amp; Vận tải</t>
        </is>
      </c>
      <c r="H723" t="n">
        <v>43.3</v>
      </c>
      <c r="I723" t="n">
        <v>1751.7</v>
      </c>
      <c r="J723" t="n">
        <v>73.09</v>
      </c>
      <c r="K723" t="n">
        <v>5.96</v>
      </c>
      <c r="L723" t="n">
        <v>47.36</v>
      </c>
      <c r="M723" t="n">
        <v>41.45</v>
      </c>
      <c r="N723" t="n">
        <v>42.9</v>
      </c>
      <c r="O723" t="n">
        <v>1756.56</v>
      </c>
      <c r="P723" t="n">
        <v>1</v>
      </c>
      <c r="Q723" t="n">
        <v>43.9</v>
      </c>
      <c r="R723" t="n">
        <v>41.5</v>
      </c>
      <c r="S723" t="inlineStr"/>
      <c r="T723" t="inlineStr"/>
      <c r="U723" t="inlineStr"/>
      <c r="V723" t="inlineStr"/>
      <c r="W723" t="inlineStr"/>
      <c r="X723" t="inlineStr">
        <is>
          <t>⏳ Chờ hàng về (T+1)</t>
        </is>
      </c>
      <c r="Y723">
        <f>IF(ISNUMBER(S723), ((S723-H723)/H723)-0.004, "")</f>
        <v/>
      </c>
      <c r="Z723">
        <f>IF(ISNUMBER(T723), ((T723-H723)/H723)-0.004, "")</f>
        <v/>
      </c>
      <c r="AA723">
        <f>IF(ISNUMBER(W723), ((W723-H723)/H723)-0.004, IF(P723&gt;0, ((N723-H723)/H723)-0.004, 0))</f>
        <v/>
      </c>
      <c r="AB723">
        <f>IF(AND(ISNUMBER(I723), I723&gt;0, ISNUMBER(O723), O723&gt;0), AA723-((O723-I723)/I723), AA723)</f>
        <v/>
      </c>
      <c r="AC723">
        <f>IF(ISNUMBER(Q723), (Q723-H723)/H723, 0)</f>
        <v/>
      </c>
      <c r="AD723">
        <f>IF(ISNUMBER(R723), (R723-H723)/H723, 0)</f>
        <v/>
      </c>
      <c r="AE723">
        <f>IF(ISNUMBER(Y723), IF(Y723&gt;0, "THẮNG", "THUA"), "CHỜ T+3")</f>
        <v/>
      </c>
      <c r="AF723">
        <f>IF(AND(P723=0, N723=H723, NOT(ISNUMBER(W723))), "ĐANG CHỜ", IF(AA723&gt;0, "THẮNG", "THUA"))</f>
        <v/>
      </c>
      <c r="AG723" t="inlineStr">
        <is>
          <t>https://quickchart.io/chart/render/zf-abf15c32-0f25-4907-8efb-72c25e320f1c</t>
        </is>
      </c>
      <c r="AH723">
        <f>IF(AG723&lt;&gt;"", IMAGE(AG723, 1), "Chưa có ảnh")</f>
        <v/>
      </c>
    </row>
    <row r="724" ht="95" customHeight="1">
      <c r="A724" t="inlineStr">
        <is>
          <t>2026-10-22</t>
        </is>
      </c>
      <c r="B724" t="inlineStr">
        <is>
          <t>ALGO_24</t>
        </is>
      </c>
      <c r="C724" t="inlineStr">
        <is>
          <t>💥 BỘ 24: BÙNG NỔ BIÊN ĐỘ BIẾN ĐỘNG ATR (ATR EXPANSION)</t>
        </is>
      </c>
      <c r="D724" t="inlineStr">
        <is>
          <t>#2</t>
        </is>
      </c>
      <c r="E724" t="inlineStr">
        <is>
          <t>QTP</t>
        </is>
      </c>
      <c r="F724" t="inlineStr">
        <is>
          <t>UPCOM</t>
        </is>
      </c>
      <c r="G724" t="inlineStr">
        <is>
          <t>Điện &amp; Năng lượng</t>
        </is>
      </c>
      <c r="H724" t="n">
        <v>11.1</v>
      </c>
      <c r="I724" t="n">
        <v>1751.7</v>
      </c>
      <c r="J724" t="n">
        <v>72.52</v>
      </c>
      <c r="K724" t="n">
        <v>6.06</v>
      </c>
      <c r="L724" t="n">
        <v>11.89</v>
      </c>
      <c r="M724" t="n">
        <v>10.74</v>
      </c>
      <c r="N724" t="n">
        <v>11.2</v>
      </c>
      <c r="O724" t="n">
        <v>1756.56</v>
      </c>
      <c r="P724" t="n">
        <v>1</v>
      </c>
      <c r="Q724" t="n">
        <v>11.3</v>
      </c>
      <c r="R724" t="n">
        <v>10.8</v>
      </c>
      <c r="S724" t="inlineStr"/>
      <c r="T724" t="inlineStr"/>
      <c r="U724" t="inlineStr"/>
      <c r="V724" t="inlineStr"/>
      <c r="W724" t="inlineStr"/>
      <c r="X724" t="inlineStr">
        <is>
          <t>⏳ Chờ hàng về (T+1)</t>
        </is>
      </c>
      <c r="Y724">
        <f>IF(ISNUMBER(S724), ((S724-H724)/H724)-0.004, "")</f>
        <v/>
      </c>
      <c r="Z724">
        <f>IF(ISNUMBER(T724), ((T724-H724)/H724)-0.004, "")</f>
        <v/>
      </c>
      <c r="AA724">
        <f>IF(ISNUMBER(W724), ((W724-H724)/H724)-0.004, IF(P724&gt;0, ((N724-H724)/H724)-0.004, 0))</f>
        <v/>
      </c>
      <c r="AB724">
        <f>IF(AND(ISNUMBER(I724), I724&gt;0, ISNUMBER(O724), O724&gt;0), AA724-((O724-I724)/I724), AA724)</f>
        <v/>
      </c>
      <c r="AC724">
        <f>IF(ISNUMBER(Q724), (Q724-H724)/H724, 0)</f>
        <v/>
      </c>
      <c r="AD724">
        <f>IF(ISNUMBER(R724), (R724-H724)/H724, 0)</f>
        <v/>
      </c>
      <c r="AE724">
        <f>IF(ISNUMBER(Y724), IF(Y724&gt;0, "THẮNG", "THUA"), "CHỜ T+3")</f>
        <v/>
      </c>
      <c r="AF724">
        <f>IF(AND(P724=0, N724=H724, NOT(ISNUMBER(W724))), "ĐANG CHỜ", IF(AA724&gt;0, "THẮNG", "THUA"))</f>
        <v/>
      </c>
      <c r="AG724" t="inlineStr">
        <is>
          <t>https://quickchart.io/chart/render/zf-d9f2d28c-022a-4a46-86f1-86cc0700115e</t>
        </is>
      </c>
      <c r="AH724">
        <f>IF(AG724&lt;&gt;"", IMAGE(AG724, 1), "Chưa có ảnh")</f>
        <v/>
      </c>
    </row>
    <row r="725" ht="95" customHeight="1">
      <c r="A725" t="inlineStr">
        <is>
          <t>2026-10-22</t>
        </is>
      </c>
      <c r="B725" t="inlineStr">
        <is>
          <t>ALGO_24</t>
        </is>
      </c>
      <c r="C725" t="inlineStr">
        <is>
          <t>💥 BỘ 24: BÙNG NỔ BIÊN ĐỘ BIẾN ĐỘNG ATR (ATR EXPANSION)</t>
        </is>
      </c>
      <c r="D725" t="inlineStr">
        <is>
          <t>#3</t>
        </is>
      </c>
      <c r="E725" t="inlineStr">
        <is>
          <t>HDC</t>
        </is>
      </c>
      <c r="F725" t="inlineStr">
        <is>
          <t>HOSE</t>
        </is>
      </c>
      <c r="G725" t="inlineStr">
        <is>
          <t>Bất động sản Dân dụng</t>
        </is>
      </c>
      <c r="H725" t="n">
        <v>11.6</v>
      </c>
      <c r="I725" t="n">
        <v>1751.7</v>
      </c>
      <c r="J725" t="n">
        <v>59.93</v>
      </c>
      <c r="K725" t="n">
        <v>4.85</v>
      </c>
      <c r="L725" t="n">
        <v>13.09</v>
      </c>
      <c r="M725" t="n">
        <v>10.92</v>
      </c>
      <c r="N725" t="n">
        <v>11.8</v>
      </c>
      <c r="O725" t="n">
        <v>1756.56</v>
      </c>
      <c r="P725" t="n">
        <v>1</v>
      </c>
      <c r="Q725" t="n">
        <v>11.9</v>
      </c>
      <c r="R725" t="n">
        <v>11.25</v>
      </c>
      <c r="S725" t="inlineStr"/>
      <c r="T725" t="inlineStr"/>
      <c r="U725" t="inlineStr"/>
      <c r="V725" t="inlineStr"/>
      <c r="W725" t="inlineStr"/>
      <c r="X725" t="inlineStr">
        <is>
          <t>⏳ Chờ hàng về (T+1)</t>
        </is>
      </c>
      <c r="Y725">
        <f>IF(ISNUMBER(S725), ((S725-H725)/H725)-0.004, "")</f>
        <v/>
      </c>
      <c r="Z725">
        <f>IF(ISNUMBER(T725), ((T725-H725)/H725)-0.004, "")</f>
        <v/>
      </c>
      <c r="AA725">
        <f>IF(ISNUMBER(W725), ((W725-H725)/H725)-0.004, IF(P725&gt;0, ((N725-H725)/H725)-0.004, 0))</f>
        <v/>
      </c>
      <c r="AB725">
        <f>IF(AND(ISNUMBER(I725), I725&gt;0, ISNUMBER(O725), O725&gt;0), AA725-((O725-I725)/I725), AA725)</f>
        <v/>
      </c>
      <c r="AC725">
        <f>IF(ISNUMBER(Q725), (Q725-H725)/H725, 0)</f>
        <v/>
      </c>
      <c r="AD725">
        <f>IF(ISNUMBER(R725), (R725-H725)/H725, 0)</f>
        <v/>
      </c>
      <c r="AE725">
        <f>IF(ISNUMBER(Y725), IF(Y725&gt;0, "THẮNG", "THUA"), "CHỜ T+3")</f>
        <v/>
      </c>
      <c r="AF725">
        <f>IF(AND(P725=0, N725=H725, NOT(ISNUMBER(W725))), "ĐANG CHỜ", IF(AA725&gt;0, "THẮNG", "THUA"))</f>
        <v/>
      </c>
      <c r="AG725" t="inlineStr">
        <is>
          <t>https://quickchart.io/chart/render/zf-39ddedf6-cc91-4b6e-8d8d-a764ee31e9fd</t>
        </is>
      </c>
      <c r="AH725">
        <f>IF(AG725&lt;&gt;"", IMAGE(AG725, 1), "Chưa có ảnh")</f>
        <v/>
      </c>
    </row>
    <row r="726" ht="95" customHeight="1">
      <c r="A726" t="inlineStr">
        <is>
          <t>2026-10-22</t>
        </is>
      </c>
      <c r="B726" t="inlineStr">
        <is>
          <t>ALGO_24</t>
        </is>
      </c>
      <c r="C726" t="inlineStr">
        <is>
          <t>💥 BỘ 24: BÙNG NỔ BIÊN ĐỘ BIẾN ĐỘNG ATR (ATR EXPANSION)</t>
        </is>
      </c>
      <c r="D726" t="inlineStr">
        <is>
          <t>#4</t>
        </is>
      </c>
      <c r="E726" t="inlineStr">
        <is>
          <t>FOX</t>
        </is>
      </c>
      <c r="F726" t="inlineStr">
        <is>
          <t>UPCOM</t>
        </is>
      </c>
      <c r="G726" t="inlineStr">
        <is>
          <t>Công nghệ &amp; Phần mềm</t>
        </is>
      </c>
      <c r="H726" t="n">
        <v>58.8</v>
      </c>
      <c r="I726" t="n">
        <v>1751.7</v>
      </c>
      <c r="J726" t="n">
        <v>45.15</v>
      </c>
      <c r="K726" t="n">
        <v>2.52</v>
      </c>
      <c r="L726" t="n">
        <v>64.05</v>
      </c>
      <c r="M726" t="n">
        <v>56.42</v>
      </c>
      <c r="N726" t="n">
        <v>57.7</v>
      </c>
      <c r="O726" t="n">
        <v>1756.56</v>
      </c>
      <c r="P726" t="n">
        <v>1</v>
      </c>
      <c r="Q726" t="n">
        <v>59</v>
      </c>
      <c r="R726" t="n">
        <v>56.9</v>
      </c>
      <c r="S726" t="inlineStr"/>
      <c r="T726" t="inlineStr"/>
      <c r="U726" t="inlineStr"/>
      <c r="V726" t="inlineStr"/>
      <c r="W726" t="inlineStr"/>
      <c r="X726" t="inlineStr">
        <is>
          <t>⏳ Chờ hàng về (T+1)</t>
        </is>
      </c>
      <c r="Y726">
        <f>IF(ISNUMBER(S726), ((S726-H726)/H726)-0.004, "")</f>
        <v/>
      </c>
      <c r="Z726">
        <f>IF(ISNUMBER(T726), ((T726-H726)/H726)-0.004, "")</f>
        <v/>
      </c>
      <c r="AA726">
        <f>IF(ISNUMBER(W726), ((W726-H726)/H726)-0.004, IF(P726&gt;0, ((N726-H726)/H726)-0.004, 0))</f>
        <v/>
      </c>
      <c r="AB726">
        <f>IF(AND(ISNUMBER(I726), I726&gt;0, ISNUMBER(O726), O726&gt;0), AA726-((O726-I726)/I726), AA726)</f>
        <v/>
      </c>
      <c r="AC726">
        <f>IF(ISNUMBER(Q726), (Q726-H726)/H726, 0)</f>
        <v/>
      </c>
      <c r="AD726">
        <f>IF(ISNUMBER(R726), (R726-H726)/H726, 0)</f>
        <v/>
      </c>
      <c r="AE726">
        <f>IF(ISNUMBER(Y726), IF(Y726&gt;0, "THẮNG", "THUA"), "CHỜ T+3")</f>
        <v/>
      </c>
      <c r="AF726">
        <f>IF(AND(P726=0, N726=H726, NOT(ISNUMBER(W726))), "ĐANG CHỜ", IF(AA726&gt;0, "THẮNG", "THUA"))</f>
        <v/>
      </c>
      <c r="AG726" t="inlineStr">
        <is>
          <t>https://quickchart.io/chart/render/zf-6bb56525-9639-412b-86db-653d04f5d264</t>
        </is>
      </c>
      <c r="AH726">
        <f>IF(AG726&lt;&gt;"", IMAGE(AG726, 1), "Chưa có ảnh")</f>
        <v/>
      </c>
    </row>
    <row r="727" ht="95" customHeight="1">
      <c r="A727" t="inlineStr">
        <is>
          <t>2026-10-22</t>
        </is>
      </c>
      <c r="B727" t="inlineStr">
        <is>
          <t>ALGO_24</t>
        </is>
      </c>
      <c r="C727" t="inlineStr">
        <is>
          <t>💥 BỘ 24: BÙNG NỔ BIÊN ĐỘ BIẾN ĐỘNG ATR (ATR EXPANSION)</t>
        </is>
      </c>
      <c r="D727" t="inlineStr">
        <is>
          <t>#5</t>
        </is>
      </c>
      <c r="E727" t="inlineStr">
        <is>
          <t>DPG</t>
        </is>
      </c>
      <c r="F727" t="inlineStr">
        <is>
          <t>HOSE</t>
        </is>
      </c>
      <c r="G727" t="inlineStr">
        <is>
          <t>Đầu tư công &amp; Xây dựng</t>
        </is>
      </c>
      <c r="H727" t="n">
        <v>31.15</v>
      </c>
      <c r="I727" t="n">
        <v>1751.7</v>
      </c>
      <c r="J727" t="n">
        <v>39.9</v>
      </c>
      <c r="K727" t="n">
        <v>2.3</v>
      </c>
      <c r="L727" t="n">
        <v>34.63</v>
      </c>
      <c r="M727" t="n">
        <v>29.57</v>
      </c>
      <c r="N727" t="n">
        <v>30.3</v>
      </c>
      <c r="O727" t="n">
        <v>1756.56</v>
      </c>
      <c r="P727" t="n">
        <v>1</v>
      </c>
      <c r="Q727" t="n">
        <v>31.25</v>
      </c>
      <c r="R727" t="n">
        <v>30</v>
      </c>
      <c r="S727" t="inlineStr"/>
      <c r="T727" t="inlineStr"/>
      <c r="U727" t="inlineStr"/>
      <c r="V727" t="inlineStr"/>
      <c r="W727" t="inlineStr"/>
      <c r="X727" t="inlineStr">
        <is>
          <t>⏳ Chờ hàng về (T+1)</t>
        </is>
      </c>
      <c r="Y727">
        <f>IF(ISNUMBER(S727), ((S727-H727)/H727)-0.004, "")</f>
        <v/>
      </c>
      <c r="Z727">
        <f>IF(ISNUMBER(T727), ((T727-H727)/H727)-0.004, "")</f>
        <v/>
      </c>
      <c r="AA727">
        <f>IF(ISNUMBER(W727), ((W727-H727)/H727)-0.004, IF(P727&gt;0, ((N727-H727)/H727)-0.004, 0))</f>
        <v/>
      </c>
      <c r="AB727">
        <f>IF(AND(ISNUMBER(I727), I727&gt;0, ISNUMBER(O727), O727&gt;0), AA727-((O727-I727)/I727), AA727)</f>
        <v/>
      </c>
      <c r="AC727">
        <f>IF(ISNUMBER(Q727), (Q727-H727)/H727, 0)</f>
        <v/>
      </c>
      <c r="AD727">
        <f>IF(ISNUMBER(R727), (R727-H727)/H727, 0)</f>
        <v/>
      </c>
      <c r="AE727">
        <f>IF(ISNUMBER(Y727), IF(Y727&gt;0, "THẮNG", "THUA"), "CHỜ T+3")</f>
        <v/>
      </c>
      <c r="AF727">
        <f>IF(AND(P727=0, N727=H727, NOT(ISNUMBER(W727))), "ĐANG CHỜ", IF(AA727&gt;0, "THẮNG", "THUA"))</f>
        <v/>
      </c>
      <c r="AG727" t="inlineStr">
        <is>
          <t>https://quickchart.io/chart/render/zf-666cf7f7-57de-422a-84bf-888b9ca66c24</t>
        </is>
      </c>
      <c r="AH727">
        <f>IF(AG727&lt;&gt;"", IMAGE(AG727, 1), "Chưa có ảnh")</f>
        <v/>
      </c>
    </row>
    <row r="728" ht="95" customHeight="1">
      <c r="A728" t="inlineStr">
        <is>
          <t>2026-10-22</t>
        </is>
      </c>
      <c r="B728" t="inlineStr">
        <is>
          <t>ALGO_26</t>
        </is>
      </c>
      <c r="C728" t="inlineStr">
        <is>
          <t>🔇 BỘ 26: CẠN KIỆT NGUỒN CUNG TRƯỚC GIỜ NỔ (VSA NO-SUPPLY TEST)</t>
        </is>
      </c>
      <c r="D728" t="inlineStr">
        <is>
          <t>#1</t>
        </is>
      </c>
      <c r="E728" t="inlineStr">
        <is>
          <t>NT2</t>
        </is>
      </c>
      <c r="F728" t="inlineStr">
        <is>
          <t>HOSE</t>
        </is>
      </c>
      <c r="G728" t="inlineStr">
        <is>
          <t>Dầu khí &amp; Năng lượng</t>
        </is>
      </c>
      <c r="H728" t="n">
        <v>24.35</v>
      </c>
      <c r="I728" t="n">
        <v>1751.7</v>
      </c>
      <c r="J728" t="n">
        <v>52.98</v>
      </c>
      <c r="K728" t="n">
        <v>0.28</v>
      </c>
      <c r="L728" t="n">
        <v>26.45</v>
      </c>
      <c r="M728" t="n">
        <v>23.4</v>
      </c>
      <c r="N728" t="n">
        <v>24.25</v>
      </c>
      <c r="O728" t="n">
        <v>1756.56</v>
      </c>
      <c r="P728" t="n">
        <v>1</v>
      </c>
      <c r="Q728" t="n">
        <v>24.4</v>
      </c>
      <c r="R728" t="n">
        <v>23.9</v>
      </c>
      <c r="S728" t="inlineStr"/>
      <c r="T728" t="inlineStr"/>
      <c r="U728" t="inlineStr"/>
      <c r="V728" t="inlineStr"/>
      <c r="W728" t="inlineStr"/>
      <c r="X728" t="inlineStr">
        <is>
          <t>⏳ Chờ hàng về (T+1)</t>
        </is>
      </c>
      <c r="Y728">
        <f>IF(ISNUMBER(S728), ((S728-H728)/H728)-0.004, "")</f>
        <v/>
      </c>
      <c r="Z728">
        <f>IF(ISNUMBER(T728), ((T728-H728)/H728)-0.004, "")</f>
        <v/>
      </c>
      <c r="AA728">
        <f>IF(ISNUMBER(W728), ((W728-H728)/H728)-0.004, IF(P728&gt;0, ((N728-H728)/H728)-0.004, 0))</f>
        <v/>
      </c>
      <c r="AB728">
        <f>IF(AND(ISNUMBER(I728), I728&gt;0, ISNUMBER(O728), O728&gt;0), AA728-((O728-I728)/I728), AA728)</f>
        <v/>
      </c>
      <c r="AC728">
        <f>IF(ISNUMBER(Q728), (Q728-H728)/H728, 0)</f>
        <v/>
      </c>
      <c r="AD728">
        <f>IF(ISNUMBER(R728), (R728-H728)/H728, 0)</f>
        <v/>
      </c>
      <c r="AE728">
        <f>IF(ISNUMBER(Y728), IF(Y728&gt;0, "THẮNG", "THUA"), "CHỜ T+3")</f>
        <v/>
      </c>
      <c r="AF728">
        <f>IF(AND(P728=0, N728=H728, NOT(ISNUMBER(W728))), "ĐANG CHỜ", IF(AA728&gt;0, "THẮNG", "THUA"))</f>
        <v/>
      </c>
      <c r="AG728" t="inlineStr">
        <is>
          <t>https://quickchart.io/chart/render/zf-79605ce1-9e57-487b-b377-9ceaf73d7e93</t>
        </is>
      </c>
      <c r="AH728">
        <f>IF(AG728&lt;&gt;"", IMAGE(AG728, 1), "Chưa có ảnh")</f>
        <v/>
      </c>
    </row>
    <row r="729" ht="95" customHeight="1">
      <c r="A729" t="inlineStr">
        <is>
          <t>2026-10-22</t>
        </is>
      </c>
      <c r="B729" t="inlineStr">
        <is>
          <t>ALGO_26</t>
        </is>
      </c>
      <c r="C729" t="inlineStr">
        <is>
          <t>🔇 BỘ 26: CẠN KIỆT NGUỒN CUNG TRƯỚC GIỜ NỔ (VSA NO-SUPPLY TEST)</t>
        </is>
      </c>
      <c r="D729" t="inlineStr">
        <is>
          <t>#2</t>
        </is>
      </c>
      <c r="E729" t="inlineStr">
        <is>
          <t>FRT</t>
        </is>
      </c>
      <c r="F729" t="inlineStr">
        <is>
          <t>HOSE</t>
        </is>
      </c>
      <c r="G729" t="inlineStr">
        <is>
          <t>Bán lẻ &amp; Phân phối</t>
        </is>
      </c>
      <c r="H729" t="n">
        <v>152</v>
      </c>
      <c r="I729" t="n">
        <v>1751.7</v>
      </c>
      <c r="J729" t="n">
        <v>49.62</v>
      </c>
      <c r="K729" t="n">
        <v>0.28</v>
      </c>
      <c r="L729" t="n">
        <v>171.52</v>
      </c>
      <c r="M729" t="n">
        <v>143.13</v>
      </c>
      <c r="N729" t="n">
        <v>152.5</v>
      </c>
      <c r="O729" t="n">
        <v>1756.56</v>
      </c>
      <c r="P729" t="n">
        <v>1</v>
      </c>
      <c r="Q729" t="n">
        <v>152.5</v>
      </c>
      <c r="R729" t="n">
        <v>150</v>
      </c>
      <c r="S729" t="inlineStr"/>
      <c r="T729" t="inlineStr"/>
      <c r="U729" t="inlineStr"/>
      <c r="V729" t="inlineStr"/>
      <c r="W729" t="inlineStr"/>
      <c r="X729" t="inlineStr">
        <is>
          <t>⏳ Chờ hàng về (T+1)</t>
        </is>
      </c>
      <c r="Y729">
        <f>IF(ISNUMBER(S729), ((S729-H729)/H729)-0.004, "")</f>
        <v/>
      </c>
      <c r="Z729">
        <f>IF(ISNUMBER(T729), ((T729-H729)/H729)-0.004, "")</f>
        <v/>
      </c>
      <c r="AA729">
        <f>IF(ISNUMBER(W729), ((W729-H729)/H729)-0.004, IF(P729&gt;0, ((N729-H729)/H729)-0.004, 0))</f>
        <v/>
      </c>
      <c r="AB729">
        <f>IF(AND(ISNUMBER(I729), I729&gt;0, ISNUMBER(O729), O729&gt;0), AA729-((O729-I729)/I729), AA729)</f>
        <v/>
      </c>
      <c r="AC729">
        <f>IF(ISNUMBER(Q729), (Q729-H729)/H729, 0)</f>
        <v/>
      </c>
      <c r="AD729">
        <f>IF(ISNUMBER(R729), (R729-H729)/H729, 0)</f>
        <v/>
      </c>
      <c r="AE729">
        <f>IF(ISNUMBER(Y729), IF(Y729&gt;0, "THẮNG", "THUA"), "CHỜ T+3")</f>
        <v/>
      </c>
      <c r="AF729">
        <f>IF(AND(P729=0, N729=H729, NOT(ISNUMBER(W729))), "ĐANG CHỜ", IF(AA729&gt;0, "THẮNG", "THUA"))</f>
        <v/>
      </c>
      <c r="AG729" t="inlineStr">
        <is>
          <t>https://quickchart.io/chart/render/zf-7ba0df61-2900-44cf-9d72-fb924e97af4c</t>
        </is>
      </c>
      <c r="AH729">
        <f>IF(AG729&lt;&gt;"", IMAGE(AG729, 1), "Chưa có ảnh")</f>
        <v/>
      </c>
    </row>
    <row r="730" ht="95" customHeight="1">
      <c r="A730" t="inlineStr">
        <is>
          <t>2026-10-22</t>
        </is>
      </c>
      <c r="B730" t="inlineStr">
        <is>
          <t>ALGO_26</t>
        </is>
      </c>
      <c r="C730" t="inlineStr">
        <is>
          <t>🔇 BỘ 26: CẠN KIỆT NGUỒN CUNG TRƯỚC GIỜ NỔ (VSA NO-SUPPLY TEST)</t>
        </is>
      </c>
      <c r="D730" t="inlineStr">
        <is>
          <t>#3</t>
        </is>
      </c>
      <c r="E730" t="inlineStr">
        <is>
          <t>MSB</t>
        </is>
      </c>
      <c r="F730" t="inlineStr">
        <is>
          <t>HOSE</t>
        </is>
      </c>
      <c r="G730" t="inlineStr">
        <is>
          <t>Ngân hàng</t>
        </is>
      </c>
      <c r="H730" t="n">
        <v>15.5</v>
      </c>
      <c r="I730" t="n">
        <v>1751.7</v>
      </c>
      <c r="J730" t="n">
        <v>47.63</v>
      </c>
      <c r="K730" t="n">
        <v>0.41</v>
      </c>
      <c r="L730" t="n">
        <v>16.91</v>
      </c>
      <c r="M730" t="n">
        <v>14.86</v>
      </c>
      <c r="N730" t="n">
        <v>15.45</v>
      </c>
      <c r="O730" t="n">
        <v>1756.56</v>
      </c>
      <c r="P730" t="n">
        <v>1</v>
      </c>
      <c r="Q730" t="n">
        <v>15.6</v>
      </c>
      <c r="R730" t="n">
        <v>15.25</v>
      </c>
      <c r="S730" t="inlineStr"/>
      <c r="T730" t="inlineStr"/>
      <c r="U730" t="inlineStr"/>
      <c r="V730" t="inlineStr"/>
      <c r="W730" t="inlineStr"/>
      <c r="X730" t="inlineStr">
        <is>
          <t>⏳ Chờ hàng về (T+1)</t>
        </is>
      </c>
      <c r="Y730">
        <f>IF(ISNUMBER(S730), ((S730-H730)/H730)-0.004, "")</f>
        <v/>
      </c>
      <c r="Z730">
        <f>IF(ISNUMBER(T730), ((T730-H730)/H730)-0.004, "")</f>
        <v/>
      </c>
      <c r="AA730">
        <f>IF(ISNUMBER(W730), ((W730-H730)/H730)-0.004, IF(P730&gt;0, ((N730-H730)/H730)-0.004, 0))</f>
        <v/>
      </c>
      <c r="AB730">
        <f>IF(AND(ISNUMBER(I730), I730&gt;0, ISNUMBER(O730), O730&gt;0), AA730-((O730-I730)/I730), AA730)</f>
        <v/>
      </c>
      <c r="AC730">
        <f>IF(ISNUMBER(Q730), (Q730-H730)/H730, 0)</f>
        <v/>
      </c>
      <c r="AD730">
        <f>IF(ISNUMBER(R730), (R730-H730)/H730, 0)</f>
        <v/>
      </c>
      <c r="AE730">
        <f>IF(ISNUMBER(Y730), IF(Y730&gt;0, "THẮNG", "THUA"), "CHỜ T+3")</f>
        <v/>
      </c>
      <c r="AF730">
        <f>IF(AND(P730=0, N730=H730, NOT(ISNUMBER(W730))), "ĐANG CHỜ", IF(AA730&gt;0, "THẮNG", "THUA"))</f>
        <v/>
      </c>
      <c r="AG730" t="inlineStr">
        <is>
          <t>https://quickchart.io/chart/render/zf-cdec76b6-c3d7-4642-bf4f-71516de77652</t>
        </is>
      </c>
      <c r="AH730">
        <f>IF(AG730&lt;&gt;"", IMAGE(AG730, 1), "Chưa có ảnh")</f>
        <v/>
      </c>
    </row>
    <row r="731" ht="95" customHeight="1">
      <c r="A731" t="inlineStr">
        <is>
          <t>2026-10-22</t>
        </is>
      </c>
      <c r="B731" t="inlineStr">
        <is>
          <t>ALGO_26</t>
        </is>
      </c>
      <c r="C731" t="inlineStr">
        <is>
          <t>🔇 BỘ 26: CẠN KIỆT NGUỒN CUNG TRƯỚC GIỜ NỔ (VSA NO-SUPPLY TEST)</t>
        </is>
      </c>
      <c r="D731" t="inlineStr">
        <is>
          <t>#4</t>
        </is>
      </c>
      <c r="E731" t="inlineStr">
        <is>
          <t>HAH</t>
        </is>
      </c>
      <c r="F731" t="inlineStr">
        <is>
          <t>HOSE</t>
        </is>
      </c>
      <c r="G731" t="inlineStr">
        <is>
          <t>Cảng biển &amp; Vận tải</t>
        </is>
      </c>
      <c r="H731" t="n">
        <v>51</v>
      </c>
      <c r="I731" t="n">
        <v>1751.7</v>
      </c>
      <c r="J731" t="n">
        <v>39.29</v>
      </c>
      <c r="K731" t="n">
        <v>0.36</v>
      </c>
      <c r="L731" t="n">
        <v>55.97</v>
      </c>
      <c r="M731" t="n">
        <v>48.74</v>
      </c>
      <c r="N731" t="n">
        <v>51.3</v>
      </c>
      <c r="O731" t="n">
        <v>1756.56</v>
      </c>
      <c r="P731" t="n">
        <v>1</v>
      </c>
      <c r="Q731" t="n">
        <v>51.3</v>
      </c>
      <c r="R731" t="n">
        <v>50.7</v>
      </c>
      <c r="S731" t="inlineStr"/>
      <c r="T731" t="inlineStr"/>
      <c r="U731" t="inlineStr"/>
      <c r="V731" t="inlineStr"/>
      <c r="W731" t="inlineStr"/>
      <c r="X731" t="inlineStr">
        <is>
          <t>⏳ Chờ hàng về (T+1)</t>
        </is>
      </c>
      <c r="Y731">
        <f>IF(ISNUMBER(S731), ((S731-H731)/H731)-0.004, "")</f>
        <v/>
      </c>
      <c r="Z731">
        <f>IF(ISNUMBER(T731), ((T731-H731)/H731)-0.004, "")</f>
        <v/>
      </c>
      <c r="AA731">
        <f>IF(ISNUMBER(W731), ((W731-H731)/H731)-0.004, IF(P731&gt;0, ((N731-H731)/H731)-0.004, 0))</f>
        <v/>
      </c>
      <c r="AB731">
        <f>IF(AND(ISNUMBER(I731), I731&gt;0, ISNUMBER(O731), O731&gt;0), AA731-((O731-I731)/I731), AA731)</f>
        <v/>
      </c>
      <c r="AC731">
        <f>IF(ISNUMBER(Q731), (Q731-H731)/H731, 0)</f>
        <v/>
      </c>
      <c r="AD731">
        <f>IF(ISNUMBER(R731), (R731-H731)/H731, 0)</f>
        <v/>
      </c>
      <c r="AE731">
        <f>IF(ISNUMBER(Y731), IF(Y731&gt;0, "THẮNG", "THUA"), "CHỜ T+3")</f>
        <v/>
      </c>
      <c r="AF731">
        <f>IF(AND(P731=0, N731=H731, NOT(ISNUMBER(W731))), "ĐANG CHỜ", IF(AA731&gt;0, "THẮNG", "THUA"))</f>
        <v/>
      </c>
      <c r="AG731" t="inlineStr">
        <is>
          <t>https://quickchart.io/chart/render/zf-79a0aecc-97f0-463b-8bc1-7109bb3acc73</t>
        </is>
      </c>
      <c r="AH731">
        <f>IF(AG731&lt;&gt;"", IMAGE(AG731, 1), "Chưa có ảnh")</f>
        <v/>
      </c>
    </row>
    <row r="732" ht="95" customHeight="1">
      <c r="A732" t="inlineStr">
        <is>
          <t>2026-10-22</t>
        </is>
      </c>
      <c r="B732" t="inlineStr">
        <is>
          <t>ALGO_26</t>
        </is>
      </c>
      <c r="C732" t="inlineStr">
        <is>
          <t>🔇 BỘ 26: CẠN KIỆT NGUỒN CUNG TRƯỚC GIỜ NỔ (VSA NO-SUPPLY TEST)</t>
        </is>
      </c>
      <c r="D732" t="inlineStr">
        <is>
          <t>#5</t>
        </is>
      </c>
      <c r="E732" t="inlineStr">
        <is>
          <t>IDC</t>
        </is>
      </c>
      <c r="F732" t="inlineStr">
        <is>
          <t>HNX</t>
        </is>
      </c>
      <c r="G732" t="inlineStr">
        <is>
          <t>BĐS Khu Công Nghiệp</t>
        </is>
      </c>
      <c r="H732" t="n">
        <v>35.2</v>
      </c>
      <c r="I732" t="n">
        <v>1751.7</v>
      </c>
      <c r="J732" t="n">
        <v>37.48</v>
      </c>
      <c r="K732" t="n">
        <v>0.25</v>
      </c>
      <c r="L732" t="n">
        <v>39.37</v>
      </c>
      <c r="M732" t="n">
        <v>33.3</v>
      </c>
      <c r="N732" t="n">
        <v>35.6</v>
      </c>
      <c r="O732" t="n">
        <v>1756.56</v>
      </c>
      <c r="P732" t="n">
        <v>1</v>
      </c>
      <c r="Q732" t="n">
        <v>35.8</v>
      </c>
      <c r="R732" t="n">
        <v>34.6</v>
      </c>
      <c r="S732" t="inlineStr"/>
      <c r="T732" t="inlineStr"/>
      <c r="U732" t="inlineStr"/>
      <c r="V732" t="inlineStr"/>
      <c r="W732" t="inlineStr"/>
      <c r="X732" t="inlineStr">
        <is>
          <t>⏳ Chờ hàng về (T+1)</t>
        </is>
      </c>
      <c r="Y732">
        <f>IF(ISNUMBER(S732), ((S732-H732)/H732)-0.004, "")</f>
        <v/>
      </c>
      <c r="Z732">
        <f>IF(ISNUMBER(T732), ((T732-H732)/H732)-0.004, "")</f>
        <v/>
      </c>
      <c r="AA732">
        <f>IF(ISNUMBER(W732), ((W732-H732)/H732)-0.004, IF(P732&gt;0, ((N732-H732)/H732)-0.004, 0))</f>
        <v/>
      </c>
      <c r="AB732">
        <f>IF(AND(ISNUMBER(I732), I732&gt;0, ISNUMBER(O732), O732&gt;0), AA732-((O732-I732)/I732), AA732)</f>
        <v/>
      </c>
      <c r="AC732">
        <f>IF(ISNUMBER(Q732), (Q732-H732)/H732, 0)</f>
        <v/>
      </c>
      <c r="AD732">
        <f>IF(ISNUMBER(R732), (R732-H732)/H732, 0)</f>
        <v/>
      </c>
      <c r="AE732">
        <f>IF(ISNUMBER(Y732), IF(Y732&gt;0, "THẮNG", "THUA"), "CHỜ T+3")</f>
        <v/>
      </c>
      <c r="AF732">
        <f>IF(AND(P732=0, N732=H732, NOT(ISNUMBER(W732))), "ĐANG CHỜ", IF(AA732&gt;0, "THẮNG", "THUA"))</f>
        <v/>
      </c>
      <c r="AG732" t="inlineStr">
        <is>
          <t>https://quickchart.io/chart/render/zf-67b5765d-29f2-4aff-b3a6-fccab15f8f00</t>
        </is>
      </c>
      <c r="AH732">
        <f>IF(AG732&lt;&gt;"", IMAGE(AG732, 1), "Chưa có ảnh")</f>
        <v/>
      </c>
    </row>
    <row r="733" ht="95" customHeight="1">
      <c r="A733" t="inlineStr">
        <is>
          <t>2026-10-22</t>
        </is>
      </c>
      <c r="B733" t="inlineStr">
        <is>
          <t>ALGO_27</t>
        </is>
      </c>
      <c r="C733" t="inlineStr">
        <is>
          <t>💰 BỘ 27: ĐỊNH GIÁ HỢP LÝ P/E &amp; ROE CAO HÚT TIỀN (GARP VALUE)</t>
        </is>
      </c>
      <c r="D733" t="inlineStr">
        <is>
          <t>#1</t>
        </is>
      </c>
      <c r="E733" t="inlineStr">
        <is>
          <t>KSF</t>
        </is>
      </c>
      <c r="F733" t="inlineStr">
        <is>
          <t>HNX</t>
        </is>
      </c>
      <c r="G733" t="inlineStr">
        <is>
          <t>Bất động sản Dân dụng</t>
        </is>
      </c>
      <c r="H733" t="n">
        <v>75.90000000000001</v>
      </c>
      <c r="I733" t="n">
        <v>1751.7</v>
      </c>
      <c r="J733" t="n">
        <v>141.27</v>
      </c>
      <c r="K733" t="n">
        <v>1.13</v>
      </c>
      <c r="L733" t="n">
        <v>81.43000000000001</v>
      </c>
      <c r="M733" t="n">
        <v>73.39</v>
      </c>
      <c r="N733" t="n">
        <v>74.90000000000001</v>
      </c>
      <c r="O733" t="n">
        <v>1756.56</v>
      </c>
      <c r="P733" t="n">
        <v>1</v>
      </c>
      <c r="Q733" t="n">
        <v>76.40000000000001</v>
      </c>
      <c r="R733" t="n">
        <v>74.09999999999999</v>
      </c>
      <c r="S733" t="inlineStr"/>
      <c r="T733" t="inlineStr"/>
      <c r="U733" t="inlineStr"/>
      <c r="V733" t="inlineStr"/>
      <c r="W733" t="inlineStr"/>
      <c r="X733" t="inlineStr">
        <is>
          <t>⏳ Chờ hàng về (T+1)</t>
        </is>
      </c>
      <c r="Y733">
        <f>IF(ISNUMBER(S733), ((S733-H733)/H733)-0.004, "")</f>
        <v/>
      </c>
      <c r="Z733">
        <f>IF(ISNUMBER(T733), ((T733-H733)/H733)-0.004, "")</f>
        <v/>
      </c>
      <c r="AA733">
        <f>IF(ISNUMBER(W733), ((W733-H733)/H733)-0.004, IF(P733&gt;0, ((N733-H733)/H733)-0.004, 0))</f>
        <v/>
      </c>
      <c r="AB733">
        <f>IF(AND(ISNUMBER(I733), I733&gt;0, ISNUMBER(O733), O733&gt;0), AA733-((O733-I733)/I733), AA733)</f>
        <v/>
      </c>
      <c r="AC733">
        <f>IF(ISNUMBER(Q733), (Q733-H733)/H733, 0)</f>
        <v/>
      </c>
      <c r="AD733">
        <f>IF(ISNUMBER(R733), (R733-H733)/H733, 0)</f>
        <v/>
      </c>
      <c r="AE733">
        <f>IF(ISNUMBER(Y733), IF(Y733&gt;0, "THẮNG", "THUA"), "CHỜ T+3")</f>
        <v/>
      </c>
      <c r="AF733">
        <f>IF(AND(P733=0, N733=H733, NOT(ISNUMBER(W733))), "ĐANG CHỜ", IF(AA733&gt;0, "THẮNG", "THUA"))</f>
        <v/>
      </c>
      <c r="AG733" t="inlineStr">
        <is>
          <t>https://quickchart.io/chart/render/zf-ddc01967-6972-4ed6-8ef0-ec4b1b60e770</t>
        </is>
      </c>
      <c r="AH733">
        <f>IF(AG733&lt;&gt;"", IMAGE(AG733, 1), "Chưa có ảnh")</f>
        <v/>
      </c>
    </row>
    <row r="734" ht="95" customHeight="1">
      <c r="A734" t="inlineStr">
        <is>
          <t>2026-10-22</t>
        </is>
      </c>
      <c r="B734" t="inlineStr">
        <is>
          <t>ALGO_27</t>
        </is>
      </c>
      <c r="C734" t="inlineStr">
        <is>
          <t>💰 BỘ 27: ĐỊNH GIÁ HỢP LÝ P/E &amp; ROE CAO HÚT TIỀN (GARP VALUE)</t>
        </is>
      </c>
      <c r="D734" t="inlineStr">
        <is>
          <t>#2</t>
        </is>
      </c>
      <c r="E734" t="inlineStr">
        <is>
          <t>GEE</t>
        </is>
      </c>
      <c r="F734" t="inlineStr">
        <is>
          <t>HOSE</t>
        </is>
      </c>
      <c r="G734" t="inlineStr">
        <is>
          <t>Công nghệ &amp; Viễn thông</t>
        </is>
      </c>
      <c r="H734" t="n">
        <v>74</v>
      </c>
      <c r="I734" t="n">
        <v>1751.7</v>
      </c>
      <c r="J734" t="n">
        <v>118.77</v>
      </c>
      <c r="K734" t="n">
        <v>3.92</v>
      </c>
      <c r="L734" t="n">
        <v>84.58</v>
      </c>
      <c r="M734" t="n">
        <v>69.19</v>
      </c>
      <c r="N734" t="n">
        <v>71.40000000000001</v>
      </c>
      <c r="O734" t="n">
        <v>1756.56</v>
      </c>
      <c r="P734" t="n">
        <v>1</v>
      </c>
      <c r="Q734" t="n">
        <v>75</v>
      </c>
      <c r="R734" t="n">
        <v>71.40000000000001</v>
      </c>
      <c r="S734" t="inlineStr"/>
      <c r="T734" t="inlineStr"/>
      <c r="U734" t="inlineStr"/>
      <c r="V734" t="inlineStr"/>
      <c r="W734" t="inlineStr"/>
      <c r="X734" t="inlineStr">
        <is>
          <t>⏳ Chờ hàng về (T+1)</t>
        </is>
      </c>
      <c r="Y734">
        <f>IF(ISNUMBER(S734), ((S734-H734)/H734)-0.004, "")</f>
        <v/>
      </c>
      <c r="Z734">
        <f>IF(ISNUMBER(T734), ((T734-H734)/H734)-0.004, "")</f>
        <v/>
      </c>
      <c r="AA734">
        <f>IF(ISNUMBER(W734), ((W734-H734)/H734)-0.004, IF(P734&gt;0, ((N734-H734)/H734)-0.004, 0))</f>
        <v/>
      </c>
      <c r="AB734">
        <f>IF(AND(ISNUMBER(I734), I734&gt;0, ISNUMBER(O734), O734&gt;0), AA734-((O734-I734)/I734), AA734)</f>
        <v/>
      </c>
      <c r="AC734">
        <f>IF(ISNUMBER(Q734), (Q734-H734)/H734, 0)</f>
        <v/>
      </c>
      <c r="AD734">
        <f>IF(ISNUMBER(R734), (R734-H734)/H734, 0)</f>
        <v/>
      </c>
      <c r="AE734">
        <f>IF(ISNUMBER(Y734), IF(Y734&gt;0, "THẮNG", "THUA"), "CHỜ T+3")</f>
        <v/>
      </c>
      <c r="AF734">
        <f>IF(AND(P734=0, N734=H734, NOT(ISNUMBER(W734))), "ĐANG CHỜ", IF(AA734&gt;0, "THẮNG", "THUA"))</f>
        <v/>
      </c>
      <c r="AG734" t="inlineStr">
        <is>
          <t>https://quickchart.io/chart/render/zf-29e828c4-4121-4f9e-8980-afd82974094e</t>
        </is>
      </c>
      <c r="AH734">
        <f>IF(AG734&lt;&gt;"", IMAGE(AG734, 1), "Chưa có ảnh")</f>
        <v/>
      </c>
    </row>
    <row r="735" ht="95" customHeight="1">
      <c r="A735" t="inlineStr">
        <is>
          <t>2026-10-22</t>
        </is>
      </c>
      <c r="B735" t="inlineStr">
        <is>
          <t>ALGO_27</t>
        </is>
      </c>
      <c r="C735" t="inlineStr">
        <is>
          <t>💰 BỘ 27: ĐỊNH GIÁ HỢP LÝ P/E &amp; ROE CAO HÚT TIỀN (GARP VALUE)</t>
        </is>
      </c>
      <c r="D735" t="inlineStr">
        <is>
          <t>#3</t>
        </is>
      </c>
      <c r="E735" t="inlineStr">
        <is>
          <t>SIP</t>
        </is>
      </c>
      <c r="F735" t="inlineStr">
        <is>
          <t>HOSE</t>
        </is>
      </c>
      <c r="G735" t="inlineStr">
        <is>
          <t>BĐS Khu Công Nghiệp</t>
        </is>
      </c>
      <c r="H735" t="n">
        <v>50</v>
      </c>
      <c r="I735" t="n">
        <v>1751.7</v>
      </c>
      <c r="J735" t="n">
        <v>88.93000000000001</v>
      </c>
      <c r="K735" t="n">
        <v>5.97</v>
      </c>
      <c r="L735" t="n">
        <v>53.56</v>
      </c>
      <c r="M735" t="n">
        <v>48.38</v>
      </c>
      <c r="N735" t="n">
        <v>50</v>
      </c>
      <c r="O735" t="n">
        <v>1756.56</v>
      </c>
      <c r="P735" t="n">
        <v>1</v>
      </c>
      <c r="Q735" t="n">
        <v>51.2</v>
      </c>
      <c r="R735" t="n">
        <v>49.6</v>
      </c>
      <c r="S735" t="inlineStr"/>
      <c r="T735" t="inlineStr"/>
      <c r="U735" t="inlineStr"/>
      <c r="V735" t="inlineStr"/>
      <c r="W735" t="inlineStr"/>
      <c r="X735" t="inlineStr">
        <is>
          <t>⏳ Chờ hàng về (T+1)</t>
        </is>
      </c>
      <c r="Y735">
        <f>IF(ISNUMBER(S735), ((S735-H735)/H735)-0.004, "")</f>
        <v/>
      </c>
      <c r="Z735">
        <f>IF(ISNUMBER(T735), ((T735-H735)/H735)-0.004, "")</f>
        <v/>
      </c>
      <c r="AA735">
        <f>IF(ISNUMBER(W735), ((W735-H735)/H735)-0.004, IF(P735&gt;0, ((N735-H735)/H735)-0.004, 0))</f>
        <v/>
      </c>
      <c r="AB735">
        <f>IF(AND(ISNUMBER(I735), I735&gt;0, ISNUMBER(O735), O735&gt;0), AA735-((O735-I735)/I735), AA735)</f>
        <v/>
      </c>
      <c r="AC735">
        <f>IF(ISNUMBER(Q735), (Q735-H735)/H735, 0)</f>
        <v/>
      </c>
      <c r="AD735">
        <f>IF(ISNUMBER(R735), (R735-H735)/H735, 0)</f>
        <v/>
      </c>
      <c r="AE735">
        <f>IF(ISNUMBER(Y735), IF(Y735&gt;0, "THẮNG", "THUA"), "CHỜ T+3")</f>
        <v/>
      </c>
      <c r="AF735">
        <f>IF(AND(P735=0, N735=H735, NOT(ISNUMBER(W735))), "ĐANG CHỜ", IF(AA735&gt;0, "THẮNG", "THUA"))</f>
        <v/>
      </c>
      <c r="AG735" t="inlineStr">
        <is>
          <t>https://quickchart.io/chart/render/zf-11809d37-5012-425a-8425-43e2e830502c</t>
        </is>
      </c>
      <c r="AH735">
        <f>IF(AG735&lt;&gt;"", IMAGE(AG735, 1), "Chưa có ảnh")</f>
        <v/>
      </c>
    </row>
    <row r="736" ht="95" customHeight="1">
      <c r="A736" t="inlineStr">
        <is>
          <t>2026-10-22</t>
        </is>
      </c>
      <c r="B736" t="inlineStr">
        <is>
          <t>ALGO_27</t>
        </is>
      </c>
      <c r="C736" t="inlineStr">
        <is>
          <t>💰 BỘ 27: ĐỊNH GIÁ HỢP LÝ P/E &amp; ROE CAO HÚT TIỀN (GARP VALUE)</t>
        </is>
      </c>
      <c r="D736" t="inlineStr">
        <is>
          <t>#4</t>
        </is>
      </c>
      <c r="E736" t="inlineStr">
        <is>
          <t>SCL</t>
        </is>
      </c>
      <c r="F736" t="inlineStr">
        <is>
          <t>UPCOM</t>
        </is>
      </c>
      <c r="G736" t="inlineStr">
        <is>
          <t>Khai khoáng &amp; VLXD</t>
        </is>
      </c>
      <c r="H736" t="n">
        <v>31.5</v>
      </c>
      <c r="I736" t="n">
        <v>1751.7</v>
      </c>
      <c r="J736" t="n">
        <v>87.93000000000001</v>
      </c>
      <c r="K736" t="n">
        <v>1.85</v>
      </c>
      <c r="L736" t="n">
        <v>35.44</v>
      </c>
      <c r="M736" t="n">
        <v>29.71</v>
      </c>
      <c r="N736" t="n">
        <v>31.3</v>
      </c>
      <c r="O736" t="n">
        <v>1756.56</v>
      </c>
      <c r="P736" t="n">
        <v>1</v>
      </c>
      <c r="Q736" t="n">
        <v>31.6</v>
      </c>
      <c r="R736" t="n">
        <v>30.7</v>
      </c>
      <c r="S736" t="inlineStr"/>
      <c r="T736" t="inlineStr"/>
      <c r="U736" t="inlineStr"/>
      <c r="V736" t="inlineStr"/>
      <c r="W736" t="inlineStr"/>
      <c r="X736" t="inlineStr">
        <is>
          <t>⏳ Chờ hàng về (T+1)</t>
        </is>
      </c>
      <c r="Y736">
        <f>IF(ISNUMBER(S736), ((S736-H736)/H736)-0.004, "")</f>
        <v/>
      </c>
      <c r="Z736">
        <f>IF(ISNUMBER(T736), ((T736-H736)/H736)-0.004, "")</f>
        <v/>
      </c>
      <c r="AA736">
        <f>IF(ISNUMBER(W736), ((W736-H736)/H736)-0.004, IF(P736&gt;0, ((N736-H736)/H736)-0.004, 0))</f>
        <v/>
      </c>
      <c r="AB736">
        <f>IF(AND(ISNUMBER(I736), I736&gt;0, ISNUMBER(O736), O736&gt;0), AA736-((O736-I736)/I736), AA736)</f>
        <v/>
      </c>
      <c r="AC736">
        <f>IF(ISNUMBER(Q736), (Q736-H736)/H736, 0)</f>
        <v/>
      </c>
      <c r="AD736">
        <f>IF(ISNUMBER(R736), (R736-H736)/H736, 0)</f>
        <v/>
      </c>
      <c r="AE736">
        <f>IF(ISNUMBER(Y736), IF(Y736&gt;0, "THẮNG", "THUA"), "CHỜ T+3")</f>
        <v/>
      </c>
      <c r="AF736">
        <f>IF(AND(P736=0, N736=H736, NOT(ISNUMBER(W736))), "ĐANG CHỜ", IF(AA736&gt;0, "THẮNG", "THUA"))</f>
        <v/>
      </c>
      <c r="AG736" t="inlineStr">
        <is>
          <t>https://quickchart.io/chart/render/zf-5398c307-cec1-43e8-b68d-66f3d6818b6b</t>
        </is>
      </c>
      <c r="AH736">
        <f>IF(AG736&lt;&gt;"", IMAGE(AG736, 1), "Chưa có ảnh")</f>
        <v/>
      </c>
    </row>
    <row r="737" ht="95" customHeight="1">
      <c r="A737" t="inlineStr">
        <is>
          <t>2026-10-22</t>
        </is>
      </c>
      <c r="B737" t="inlineStr">
        <is>
          <t>ALGO_27</t>
        </is>
      </c>
      <c r="C737" t="inlineStr">
        <is>
          <t>💰 BỘ 27: ĐỊNH GIÁ HỢP LÝ P/E &amp; ROE CAO HÚT TIỀN (GARP VALUE)</t>
        </is>
      </c>
      <c r="D737" t="inlineStr">
        <is>
          <t>#5</t>
        </is>
      </c>
      <c r="E737" t="inlineStr">
        <is>
          <t>QTP</t>
        </is>
      </c>
      <c r="F737" t="inlineStr">
        <is>
          <t>UPCOM</t>
        </is>
      </c>
      <c r="G737" t="inlineStr">
        <is>
          <t>Điện &amp; Năng lượng</t>
        </is>
      </c>
      <c r="H737" t="n">
        <v>11.1</v>
      </c>
      <c r="I737" t="n">
        <v>1751.7</v>
      </c>
      <c r="J737" t="n">
        <v>85.81999999999999</v>
      </c>
      <c r="K737" t="n">
        <v>6.06</v>
      </c>
      <c r="L737" t="n">
        <v>11.89</v>
      </c>
      <c r="M737" t="n">
        <v>10.74</v>
      </c>
      <c r="N737" t="n">
        <v>11.2</v>
      </c>
      <c r="O737" t="n">
        <v>1756.56</v>
      </c>
      <c r="P737" t="n">
        <v>1</v>
      </c>
      <c r="Q737" t="n">
        <v>11.3</v>
      </c>
      <c r="R737" t="n">
        <v>10.8</v>
      </c>
      <c r="S737" t="inlineStr"/>
      <c r="T737" t="inlineStr"/>
      <c r="U737" t="inlineStr"/>
      <c r="V737" t="inlineStr"/>
      <c r="W737" t="inlineStr"/>
      <c r="X737" t="inlineStr">
        <is>
          <t>⏳ Chờ hàng về (T+1)</t>
        </is>
      </c>
      <c r="Y737">
        <f>IF(ISNUMBER(S737), ((S737-H737)/H737)-0.004, "")</f>
        <v/>
      </c>
      <c r="Z737">
        <f>IF(ISNUMBER(T737), ((T737-H737)/H737)-0.004, "")</f>
        <v/>
      </c>
      <c r="AA737">
        <f>IF(ISNUMBER(W737), ((W737-H737)/H737)-0.004, IF(P737&gt;0, ((N737-H737)/H737)-0.004, 0))</f>
        <v/>
      </c>
      <c r="AB737">
        <f>IF(AND(ISNUMBER(I737), I737&gt;0, ISNUMBER(O737), O737&gt;0), AA737-((O737-I737)/I737), AA737)</f>
        <v/>
      </c>
      <c r="AC737">
        <f>IF(ISNUMBER(Q737), (Q737-H737)/H737, 0)</f>
        <v/>
      </c>
      <c r="AD737">
        <f>IF(ISNUMBER(R737), (R737-H737)/H737, 0)</f>
        <v/>
      </c>
      <c r="AE737">
        <f>IF(ISNUMBER(Y737), IF(Y737&gt;0, "THẮNG", "THUA"), "CHỜ T+3")</f>
        <v/>
      </c>
      <c r="AF737">
        <f>IF(AND(P737=0, N737=H737, NOT(ISNUMBER(W737))), "ĐANG CHỜ", IF(AA737&gt;0, "THẮNG", "THUA"))</f>
        <v/>
      </c>
      <c r="AG737" t="inlineStr">
        <is>
          <t>https://quickchart.io/chart/render/zf-d9f2d28c-022a-4a46-86f1-86cc0700115e</t>
        </is>
      </c>
      <c r="AH737">
        <f>IF(AG737&lt;&gt;"", IMAGE(AG737, 1), "Chưa có ảnh")</f>
        <v/>
      </c>
    </row>
    <row r="738" ht="95" customHeight="1">
      <c r="A738" t="inlineStr">
        <is>
          <t>2026-10-22</t>
        </is>
      </c>
      <c r="B738" t="inlineStr">
        <is>
          <t>ALGO_28</t>
        </is>
      </c>
      <c r="C738" t="inlineStr">
        <is>
          <t>🏛️ BỘ 28: TRỤ CỘT VỐN HÓA LỚN DẪN DẮT CHỈ SỐ (BLUECHIP PILLAR)</t>
        </is>
      </c>
      <c r="D738" t="inlineStr">
        <is>
          <t>#1</t>
        </is>
      </c>
      <c r="E738" t="inlineStr">
        <is>
          <t>HDC</t>
        </is>
      </c>
      <c r="F738" t="inlineStr">
        <is>
          <t>HOSE</t>
        </is>
      </c>
      <c r="G738" t="inlineStr">
        <is>
          <t>Bất động sản Dân dụng</t>
        </is>
      </c>
      <c r="H738" t="n">
        <v>11.6</v>
      </c>
      <c r="I738" t="n">
        <v>1751.7</v>
      </c>
      <c r="J738" t="n">
        <v>110.88</v>
      </c>
      <c r="K738" t="n">
        <v>4.85</v>
      </c>
      <c r="L738" t="n">
        <v>13.09</v>
      </c>
      <c r="M738" t="n">
        <v>10.92</v>
      </c>
      <c r="N738" t="n">
        <v>11.8</v>
      </c>
      <c r="O738" t="n">
        <v>1756.56</v>
      </c>
      <c r="P738" t="n">
        <v>1</v>
      </c>
      <c r="Q738" t="n">
        <v>11.9</v>
      </c>
      <c r="R738" t="n">
        <v>11.25</v>
      </c>
      <c r="S738" t="inlineStr"/>
      <c r="T738" t="inlineStr"/>
      <c r="U738" t="inlineStr"/>
      <c r="V738" t="inlineStr"/>
      <c r="W738" t="inlineStr"/>
      <c r="X738" t="inlineStr">
        <is>
          <t>⏳ Chờ hàng về (T+1)</t>
        </is>
      </c>
      <c r="Y738">
        <f>IF(ISNUMBER(S738), ((S738-H738)/H738)-0.004, "")</f>
        <v/>
      </c>
      <c r="Z738">
        <f>IF(ISNUMBER(T738), ((T738-H738)/H738)-0.004, "")</f>
        <v/>
      </c>
      <c r="AA738">
        <f>IF(ISNUMBER(W738), ((W738-H738)/H738)-0.004, IF(P738&gt;0, ((N738-H738)/H738)-0.004, 0))</f>
        <v/>
      </c>
      <c r="AB738">
        <f>IF(AND(ISNUMBER(I738), I738&gt;0, ISNUMBER(O738), O738&gt;0), AA738-((O738-I738)/I738), AA738)</f>
        <v/>
      </c>
      <c r="AC738">
        <f>IF(ISNUMBER(Q738), (Q738-H738)/H738, 0)</f>
        <v/>
      </c>
      <c r="AD738">
        <f>IF(ISNUMBER(R738), (R738-H738)/H738, 0)</f>
        <v/>
      </c>
      <c r="AE738">
        <f>IF(ISNUMBER(Y738), IF(Y738&gt;0, "THẮNG", "THUA"), "CHỜ T+3")</f>
        <v/>
      </c>
      <c r="AF738">
        <f>IF(AND(P738=0, N738=H738, NOT(ISNUMBER(W738))), "ĐANG CHỜ", IF(AA738&gt;0, "THẮNG", "THUA"))</f>
        <v/>
      </c>
      <c r="AG738" t="inlineStr">
        <is>
          <t>https://quickchart.io/chart/render/zf-39ddedf6-cc91-4b6e-8d8d-a764ee31e9fd</t>
        </is>
      </c>
      <c r="AH738">
        <f>IF(AG738&lt;&gt;"", IMAGE(AG738, 1), "Chưa có ảnh")</f>
        <v/>
      </c>
    </row>
    <row r="739" ht="95" customHeight="1">
      <c r="A739" t="inlineStr">
        <is>
          <t>2026-10-22</t>
        </is>
      </c>
      <c r="B739" t="inlineStr">
        <is>
          <t>ALGO_28</t>
        </is>
      </c>
      <c r="C739" t="inlineStr">
        <is>
          <t>🏛️ BỘ 28: TRỤ CỘT VỐN HÓA LỚN DẪN DẮT CHỈ SỐ (BLUECHIP PILLAR)</t>
        </is>
      </c>
      <c r="D739" t="inlineStr">
        <is>
          <t>#2</t>
        </is>
      </c>
      <c r="E739" t="inlineStr">
        <is>
          <t>GEE</t>
        </is>
      </c>
      <c r="F739" t="inlineStr">
        <is>
          <t>HOSE</t>
        </is>
      </c>
      <c r="G739" t="inlineStr">
        <is>
          <t>Công nghệ &amp; Viễn thông</t>
        </is>
      </c>
      <c r="H739" t="n">
        <v>74</v>
      </c>
      <c r="I739" t="n">
        <v>1751.7</v>
      </c>
      <c r="J739" t="n">
        <v>109.89</v>
      </c>
      <c r="K739" t="n">
        <v>3.92</v>
      </c>
      <c r="L739" t="n">
        <v>84.58</v>
      </c>
      <c r="M739" t="n">
        <v>69.19</v>
      </c>
      <c r="N739" t="n">
        <v>71.40000000000001</v>
      </c>
      <c r="O739" t="n">
        <v>1756.56</v>
      </c>
      <c r="P739" t="n">
        <v>1</v>
      </c>
      <c r="Q739" t="n">
        <v>75</v>
      </c>
      <c r="R739" t="n">
        <v>71.40000000000001</v>
      </c>
      <c r="S739" t="inlineStr"/>
      <c r="T739" t="inlineStr"/>
      <c r="U739" t="inlineStr"/>
      <c r="V739" t="inlineStr"/>
      <c r="W739" t="inlineStr"/>
      <c r="X739" t="inlineStr">
        <is>
          <t>⏳ Chờ hàng về (T+1)</t>
        </is>
      </c>
      <c r="Y739">
        <f>IF(ISNUMBER(S739), ((S739-H739)/H739)-0.004, "")</f>
        <v/>
      </c>
      <c r="Z739">
        <f>IF(ISNUMBER(T739), ((T739-H739)/H739)-0.004, "")</f>
        <v/>
      </c>
      <c r="AA739">
        <f>IF(ISNUMBER(W739), ((W739-H739)/H739)-0.004, IF(P739&gt;0, ((N739-H739)/H739)-0.004, 0))</f>
        <v/>
      </c>
      <c r="AB739">
        <f>IF(AND(ISNUMBER(I739), I739&gt;0, ISNUMBER(O739), O739&gt;0), AA739-((O739-I739)/I739), AA739)</f>
        <v/>
      </c>
      <c r="AC739">
        <f>IF(ISNUMBER(Q739), (Q739-H739)/H739, 0)</f>
        <v/>
      </c>
      <c r="AD739">
        <f>IF(ISNUMBER(R739), (R739-H739)/H739, 0)</f>
        <v/>
      </c>
      <c r="AE739">
        <f>IF(ISNUMBER(Y739), IF(Y739&gt;0, "THẮNG", "THUA"), "CHỜ T+3")</f>
        <v/>
      </c>
      <c r="AF739">
        <f>IF(AND(P739=0, N739=H739, NOT(ISNUMBER(W739))), "ĐANG CHỜ", IF(AA739&gt;0, "THẮNG", "THUA"))</f>
        <v/>
      </c>
      <c r="AG739" t="inlineStr">
        <is>
          <t>https://quickchart.io/chart/render/zf-29e828c4-4121-4f9e-8980-afd82974094e</t>
        </is>
      </c>
      <c r="AH739">
        <f>IF(AG739&lt;&gt;"", IMAGE(AG739, 1), "Chưa có ảnh")</f>
        <v/>
      </c>
    </row>
    <row r="740" ht="95" customHeight="1">
      <c r="A740" t="inlineStr">
        <is>
          <t>2026-10-22</t>
        </is>
      </c>
      <c r="B740" t="inlineStr">
        <is>
          <t>ALGO_28</t>
        </is>
      </c>
      <c r="C740" t="inlineStr">
        <is>
          <t>🏛️ BỘ 28: TRỤ CỘT VỐN HÓA LỚN DẪN DẮT CHỈ SỐ (BLUECHIP PILLAR)</t>
        </is>
      </c>
      <c r="D740" t="inlineStr">
        <is>
          <t>#3</t>
        </is>
      </c>
      <c r="E740" t="inlineStr">
        <is>
          <t>ACV</t>
        </is>
      </c>
      <c r="F740" t="inlineStr">
        <is>
          <t>UPCOM</t>
        </is>
      </c>
      <c r="G740" t="inlineStr">
        <is>
          <t>Cảng biển &amp; Vận tải</t>
        </is>
      </c>
      <c r="H740" t="n">
        <v>43.3</v>
      </c>
      <c r="I740" t="n">
        <v>1751.7</v>
      </c>
      <c r="J740" t="n">
        <v>103.08</v>
      </c>
      <c r="K740" t="n">
        <v>5.96</v>
      </c>
      <c r="L740" t="n">
        <v>47.36</v>
      </c>
      <c r="M740" t="n">
        <v>41.45</v>
      </c>
      <c r="N740" t="n">
        <v>42.9</v>
      </c>
      <c r="O740" t="n">
        <v>1756.56</v>
      </c>
      <c r="P740" t="n">
        <v>1</v>
      </c>
      <c r="Q740" t="n">
        <v>43.9</v>
      </c>
      <c r="R740" t="n">
        <v>41.5</v>
      </c>
      <c r="S740" t="inlineStr"/>
      <c r="T740" t="inlineStr"/>
      <c r="U740" t="inlineStr"/>
      <c r="V740" t="inlineStr"/>
      <c r="W740" t="inlineStr"/>
      <c r="X740" t="inlineStr">
        <is>
          <t>⏳ Chờ hàng về (T+1)</t>
        </is>
      </c>
      <c r="Y740">
        <f>IF(ISNUMBER(S740), ((S740-H740)/H740)-0.004, "")</f>
        <v/>
      </c>
      <c r="Z740">
        <f>IF(ISNUMBER(T740), ((T740-H740)/H740)-0.004, "")</f>
        <v/>
      </c>
      <c r="AA740">
        <f>IF(ISNUMBER(W740), ((W740-H740)/H740)-0.004, IF(P740&gt;0, ((N740-H740)/H740)-0.004, 0))</f>
        <v/>
      </c>
      <c r="AB740">
        <f>IF(AND(ISNUMBER(I740), I740&gt;0, ISNUMBER(O740), O740&gt;0), AA740-((O740-I740)/I740), AA740)</f>
        <v/>
      </c>
      <c r="AC740">
        <f>IF(ISNUMBER(Q740), (Q740-H740)/H740, 0)</f>
        <v/>
      </c>
      <c r="AD740">
        <f>IF(ISNUMBER(R740), (R740-H740)/H740, 0)</f>
        <v/>
      </c>
      <c r="AE740">
        <f>IF(ISNUMBER(Y740), IF(Y740&gt;0, "THẮNG", "THUA"), "CHỜ T+3")</f>
        <v/>
      </c>
      <c r="AF740">
        <f>IF(AND(P740=0, N740=H740, NOT(ISNUMBER(W740))), "ĐANG CHỜ", IF(AA740&gt;0, "THẮNG", "THUA"))</f>
        <v/>
      </c>
      <c r="AG740" t="inlineStr">
        <is>
          <t>https://quickchart.io/chart/render/zf-abf15c32-0f25-4907-8efb-72c25e320f1c</t>
        </is>
      </c>
      <c r="AH740">
        <f>IF(AG740&lt;&gt;"", IMAGE(AG740, 1), "Chưa có ảnh")</f>
        <v/>
      </c>
    </row>
    <row r="741" ht="95" customHeight="1">
      <c r="A741" t="inlineStr">
        <is>
          <t>2026-10-22</t>
        </is>
      </c>
      <c r="B741" t="inlineStr">
        <is>
          <t>ALGO_28</t>
        </is>
      </c>
      <c r="C741" t="inlineStr">
        <is>
          <t>🏛️ BỘ 28: TRỤ CỘT VỐN HÓA LỚN DẪN DẮT CHỈ SỐ (BLUECHIP PILLAR)</t>
        </is>
      </c>
      <c r="D741" t="inlineStr">
        <is>
          <t>#4</t>
        </is>
      </c>
      <c r="E741" t="inlineStr">
        <is>
          <t>TPB</t>
        </is>
      </c>
      <c r="F741" t="inlineStr">
        <is>
          <t>HOSE</t>
        </is>
      </c>
      <c r="G741" t="inlineStr">
        <is>
          <t>Ngân hàng</t>
        </is>
      </c>
      <c r="H741" t="n">
        <v>12.7</v>
      </c>
      <c r="I741" t="n">
        <v>1751.7</v>
      </c>
      <c r="J741" t="n">
        <v>76</v>
      </c>
      <c r="K741" t="n">
        <v>3.2</v>
      </c>
      <c r="L741" t="n">
        <v>14</v>
      </c>
      <c r="M741" t="n">
        <v>12.11</v>
      </c>
      <c r="N741" t="n">
        <v>12.8</v>
      </c>
      <c r="O741" t="n">
        <v>1756.56</v>
      </c>
      <c r="P741" t="n">
        <v>1</v>
      </c>
      <c r="Q741" t="n">
        <v>13.05</v>
      </c>
      <c r="R741" t="n">
        <v>12.4</v>
      </c>
      <c r="S741" t="inlineStr"/>
      <c r="T741" t="inlineStr"/>
      <c r="U741" t="inlineStr"/>
      <c r="V741" t="inlineStr"/>
      <c r="W741" t="inlineStr"/>
      <c r="X741" t="inlineStr">
        <is>
          <t>⏳ Chờ hàng về (T+1)</t>
        </is>
      </c>
      <c r="Y741">
        <f>IF(ISNUMBER(S741), ((S741-H741)/H741)-0.004, "")</f>
        <v/>
      </c>
      <c r="Z741">
        <f>IF(ISNUMBER(T741), ((T741-H741)/H741)-0.004, "")</f>
        <v/>
      </c>
      <c r="AA741">
        <f>IF(ISNUMBER(W741), ((W741-H741)/H741)-0.004, IF(P741&gt;0, ((N741-H741)/H741)-0.004, 0))</f>
        <v/>
      </c>
      <c r="AB741">
        <f>IF(AND(ISNUMBER(I741), I741&gt;0, ISNUMBER(O741), O741&gt;0), AA741-((O741-I741)/I741), AA741)</f>
        <v/>
      </c>
      <c r="AC741">
        <f>IF(ISNUMBER(Q741), (Q741-H741)/H741, 0)</f>
        <v/>
      </c>
      <c r="AD741">
        <f>IF(ISNUMBER(R741), (R741-H741)/H741, 0)</f>
        <v/>
      </c>
      <c r="AE741">
        <f>IF(ISNUMBER(Y741), IF(Y741&gt;0, "THẮNG", "THUA"), "CHỜ T+3")</f>
        <v/>
      </c>
      <c r="AF741">
        <f>IF(AND(P741=0, N741=H741, NOT(ISNUMBER(W741))), "ĐANG CHỜ", IF(AA741&gt;0, "THẮNG", "THUA"))</f>
        <v/>
      </c>
      <c r="AG741" t="inlineStr">
        <is>
          <t>https://quickchart.io/chart/render/zf-35103c71-37fb-43cd-8535-e044edbb261d</t>
        </is>
      </c>
      <c r="AH741">
        <f>IF(AG741&lt;&gt;"", IMAGE(AG741, 1), "Chưa có ảnh")</f>
        <v/>
      </c>
    </row>
    <row r="742" ht="95" customHeight="1">
      <c r="A742" t="inlineStr">
        <is>
          <t>2026-10-22</t>
        </is>
      </c>
      <c r="B742" t="inlineStr">
        <is>
          <t>ALGO_28</t>
        </is>
      </c>
      <c r="C742" t="inlineStr">
        <is>
          <t>🏛️ BỘ 28: TRỤ CỘT VỐN HÓA LỚN DẪN DẮT CHỈ SỐ (BLUECHIP PILLAR)</t>
        </is>
      </c>
      <c r="D742" t="inlineStr">
        <is>
          <t>#5</t>
        </is>
      </c>
      <c r="E742" t="inlineStr">
        <is>
          <t>FOX</t>
        </is>
      </c>
      <c r="F742" t="inlineStr">
        <is>
          <t>UPCOM</t>
        </is>
      </c>
      <c r="G742" t="inlineStr">
        <is>
          <t>Công nghệ &amp; Phần mềm</t>
        </is>
      </c>
      <c r="H742" t="n">
        <v>58.8</v>
      </c>
      <c r="I742" t="n">
        <v>1751.7</v>
      </c>
      <c r="J742" t="n">
        <v>73.88</v>
      </c>
      <c r="K742" t="n">
        <v>2.52</v>
      </c>
      <c r="L742" t="n">
        <v>64.05</v>
      </c>
      <c r="M742" t="n">
        <v>56.42</v>
      </c>
      <c r="N742" t="n">
        <v>57.7</v>
      </c>
      <c r="O742" t="n">
        <v>1756.56</v>
      </c>
      <c r="P742" t="n">
        <v>1</v>
      </c>
      <c r="Q742" t="n">
        <v>59</v>
      </c>
      <c r="R742" t="n">
        <v>56.9</v>
      </c>
      <c r="S742" t="inlineStr"/>
      <c r="T742" t="inlineStr"/>
      <c r="U742" t="inlineStr"/>
      <c r="V742" t="inlineStr"/>
      <c r="W742" t="inlineStr"/>
      <c r="X742" t="inlineStr">
        <is>
          <t>⏳ Chờ hàng về (T+1)</t>
        </is>
      </c>
      <c r="Y742">
        <f>IF(ISNUMBER(S742), ((S742-H742)/H742)-0.004, "")</f>
        <v/>
      </c>
      <c r="Z742">
        <f>IF(ISNUMBER(T742), ((T742-H742)/H742)-0.004, "")</f>
        <v/>
      </c>
      <c r="AA742">
        <f>IF(ISNUMBER(W742), ((W742-H742)/H742)-0.004, IF(P742&gt;0, ((N742-H742)/H742)-0.004, 0))</f>
        <v/>
      </c>
      <c r="AB742">
        <f>IF(AND(ISNUMBER(I742), I742&gt;0, ISNUMBER(O742), O742&gt;0), AA742-((O742-I742)/I742), AA742)</f>
        <v/>
      </c>
      <c r="AC742">
        <f>IF(ISNUMBER(Q742), (Q742-H742)/H742, 0)</f>
        <v/>
      </c>
      <c r="AD742">
        <f>IF(ISNUMBER(R742), (R742-H742)/H742, 0)</f>
        <v/>
      </c>
      <c r="AE742">
        <f>IF(ISNUMBER(Y742), IF(Y742&gt;0, "THẮNG", "THUA"), "CHỜ T+3")</f>
        <v/>
      </c>
      <c r="AF742">
        <f>IF(AND(P742=0, N742=H742, NOT(ISNUMBER(W742))), "ĐANG CHỜ", IF(AA742&gt;0, "THẮNG", "THUA"))</f>
        <v/>
      </c>
      <c r="AG742" t="inlineStr">
        <is>
          <t>https://quickchart.io/chart/render/zf-6bb56525-9639-412b-86db-653d04f5d264</t>
        </is>
      </c>
      <c r="AH742">
        <f>IF(AG742&lt;&gt;"", IMAGE(AG742, 1), "Chưa có ảnh")</f>
        <v/>
      </c>
    </row>
    <row r="743" ht="95" customHeight="1">
      <c r="A743" t="inlineStr">
        <is>
          <t>2026-10-22</t>
        </is>
      </c>
      <c r="B743" t="inlineStr">
        <is>
          <t>ALGO_29</t>
        </is>
      </c>
      <c r="C743" t="inlineStr">
        <is>
          <t>🧭 BỘ 29: ĐỒNG THUẬN ĐA KHUNG 1D-1W-1M-3M (MTF SYNERGY)</t>
        </is>
      </c>
      <c r="D743" t="inlineStr">
        <is>
          <t>#1</t>
        </is>
      </c>
      <c r="E743" t="inlineStr">
        <is>
          <t>SCL</t>
        </is>
      </c>
      <c r="F743" t="inlineStr">
        <is>
          <t>UPCOM</t>
        </is>
      </c>
      <c r="G743" t="inlineStr">
        <is>
          <t>Khai khoáng &amp; VLXD</t>
        </is>
      </c>
      <c r="H743" t="n">
        <v>31.5</v>
      </c>
      <c r="I743" t="n">
        <v>1751.7</v>
      </c>
      <c r="J743" t="n">
        <v>79.97</v>
      </c>
      <c r="K743" t="n">
        <v>1.85</v>
      </c>
      <c r="L743" t="n">
        <v>35.44</v>
      </c>
      <c r="M743" t="n">
        <v>29.71</v>
      </c>
      <c r="N743" t="n">
        <v>31.3</v>
      </c>
      <c r="O743" t="n">
        <v>1756.56</v>
      </c>
      <c r="P743" t="n">
        <v>1</v>
      </c>
      <c r="Q743" t="n">
        <v>31.6</v>
      </c>
      <c r="R743" t="n">
        <v>30.7</v>
      </c>
      <c r="S743" t="inlineStr"/>
      <c r="T743" t="inlineStr"/>
      <c r="U743" t="inlineStr"/>
      <c r="V743" t="inlineStr"/>
      <c r="W743" t="inlineStr"/>
      <c r="X743" t="inlineStr">
        <is>
          <t>⏳ Chờ hàng về (T+1)</t>
        </is>
      </c>
      <c r="Y743">
        <f>IF(ISNUMBER(S743), ((S743-H743)/H743)-0.004, "")</f>
        <v/>
      </c>
      <c r="Z743">
        <f>IF(ISNUMBER(T743), ((T743-H743)/H743)-0.004, "")</f>
        <v/>
      </c>
      <c r="AA743">
        <f>IF(ISNUMBER(W743), ((W743-H743)/H743)-0.004, IF(P743&gt;0, ((N743-H743)/H743)-0.004, 0))</f>
        <v/>
      </c>
      <c r="AB743">
        <f>IF(AND(ISNUMBER(I743), I743&gt;0, ISNUMBER(O743), O743&gt;0), AA743-((O743-I743)/I743), AA743)</f>
        <v/>
      </c>
      <c r="AC743">
        <f>IF(ISNUMBER(Q743), (Q743-H743)/H743, 0)</f>
        <v/>
      </c>
      <c r="AD743">
        <f>IF(ISNUMBER(R743), (R743-H743)/H743, 0)</f>
        <v/>
      </c>
      <c r="AE743">
        <f>IF(ISNUMBER(Y743), IF(Y743&gt;0, "THẮNG", "THUA"), "CHỜ T+3")</f>
        <v/>
      </c>
      <c r="AF743">
        <f>IF(AND(P743=0, N743=H743, NOT(ISNUMBER(W743))), "ĐANG CHỜ", IF(AA743&gt;0, "THẮNG", "THUA"))</f>
        <v/>
      </c>
      <c r="AG743" t="inlineStr">
        <is>
          <t>https://quickchart.io/chart/render/zf-5398c307-cec1-43e8-b68d-66f3d6818b6b</t>
        </is>
      </c>
      <c r="AH743">
        <f>IF(AG743&lt;&gt;"", IMAGE(AG743, 1), "Chưa có ảnh")</f>
        <v/>
      </c>
    </row>
    <row r="744" ht="95" customHeight="1">
      <c r="A744" t="inlineStr">
        <is>
          <t>2026-10-22</t>
        </is>
      </c>
      <c r="B744" t="inlineStr">
        <is>
          <t>ALGO_29</t>
        </is>
      </c>
      <c r="C744" t="inlineStr">
        <is>
          <t>🧭 BỘ 29: ĐỒNG THUẬN ĐA KHUNG 1D-1W-1M-3M (MTF SYNERGY)</t>
        </is>
      </c>
      <c r="D744" t="inlineStr">
        <is>
          <t>#2</t>
        </is>
      </c>
      <c r="E744" t="inlineStr">
        <is>
          <t>DPG</t>
        </is>
      </c>
      <c r="F744" t="inlineStr">
        <is>
          <t>HOSE</t>
        </is>
      </c>
      <c r="G744" t="inlineStr">
        <is>
          <t>Đầu tư công &amp; Xây dựng</t>
        </is>
      </c>
      <c r="H744" t="n">
        <v>31.15</v>
      </c>
      <c r="I744" t="n">
        <v>1751.7</v>
      </c>
      <c r="J744" t="n">
        <v>78.66</v>
      </c>
      <c r="K744" t="n">
        <v>2.3</v>
      </c>
      <c r="L744" t="n">
        <v>34.63</v>
      </c>
      <c r="M744" t="n">
        <v>29.57</v>
      </c>
      <c r="N744" t="n">
        <v>30.3</v>
      </c>
      <c r="O744" t="n">
        <v>1756.56</v>
      </c>
      <c r="P744" t="n">
        <v>1</v>
      </c>
      <c r="Q744" t="n">
        <v>31.25</v>
      </c>
      <c r="R744" t="n">
        <v>30</v>
      </c>
      <c r="S744" t="inlineStr"/>
      <c r="T744" t="inlineStr"/>
      <c r="U744" t="inlineStr"/>
      <c r="V744" t="inlineStr"/>
      <c r="W744" t="inlineStr"/>
      <c r="X744" t="inlineStr">
        <is>
          <t>⏳ Chờ hàng về (T+1)</t>
        </is>
      </c>
      <c r="Y744">
        <f>IF(ISNUMBER(S744), ((S744-H744)/H744)-0.004, "")</f>
        <v/>
      </c>
      <c r="Z744">
        <f>IF(ISNUMBER(T744), ((T744-H744)/H744)-0.004, "")</f>
        <v/>
      </c>
      <c r="AA744">
        <f>IF(ISNUMBER(W744), ((W744-H744)/H744)-0.004, IF(P744&gt;0, ((N744-H744)/H744)-0.004, 0))</f>
        <v/>
      </c>
      <c r="AB744">
        <f>IF(AND(ISNUMBER(I744), I744&gt;0, ISNUMBER(O744), O744&gt;0), AA744-((O744-I744)/I744), AA744)</f>
        <v/>
      </c>
      <c r="AC744">
        <f>IF(ISNUMBER(Q744), (Q744-H744)/H744, 0)</f>
        <v/>
      </c>
      <c r="AD744">
        <f>IF(ISNUMBER(R744), (R744-H744)/H744, 0)</f>
        <v/>
      </c>
      <c r="AE744">
        <f>IF(ISNUMBER(Y744), IF(Y744&gt;0, "THẮNG", "THUA"), "CHỜ T+3")</f>
        <v/>
      </c>
      <c r="AF744">
        <f>IF(AND(P744=0, N744=H744, NOT(ISNUMBER(W744))), "ĐANG CHỜ", IF(AA744&gt;0, "THẮNG", "THUA"))</f>
        <v/>
      </c>
      <c r="AG744" t="inlineStr">
        <is>
          <t>https://quickchart.io/chart/render/zf-666cf7f7-57de-422a-84bf-888b9ca66c24</t>
        </is>
      </c>
      <c r="AH744">
        <f>IF(AG744&lt;&gt;"", IMAGE(AG744, 1), "Chưa có ảnh")</f>
        <v/>
      </c>
    </row>
    <row r="745" ht="95" customHeight="1">
      <c r="A745" t="inlineStr">
        <is>
          <t>2026-10-22</t>
        </is>
      </c>
      <c r="B745" t="inlineStr">
        <is>
          <t>ALGO_29</t>
        </is>
      </c>
      <c r="C745" t="inlineStr">
        <is>
          <t>🧭 BỘ 29: ĐỒNG THUẬN ĐA KHUNG 1D-1W-1M-3M (MTF SYNERGY)</t>
        </is>
      </c>
      <c r="D745" t="inlineStr">
        <is>
          <t>#3</t>
        </is>
      </c>
      <c r="E745" t="inlineStr">
        <is>
          <t>ACV</t>
        </is>
      </c>
      <c r="F745" t="inlineStr">
        <is>
          <t>UPCOM</t>
        </is>
      </c>
      <c r="G745" t="inlineStr">
        <is>
          <t>Cảng biển &amp; Vận tải</t>
        </is>
      </c>
      <c r="H745" t="n">
        <v>43.3</v>
      </c>
      <c r="I745" t="n">
        <v>1751.7</v>
      </c>
      <c r="J745" t="n">
        <v>66.39</v>
      </c>
      <c r="K745" t="n">
        <v>5.96</v>
      </c>
      <c r="L745" t="n">
        <v>47.36</v>
      </c>
      <c r="M745" t="n">
        <v>41.45</v>
      </c>
      <c r="N745" t="n">
        <v>42.9</v>
      </c>
      <c r="O745" t="n">
        <v>1756.56</v>
      </c>
      <c r="P745" t="n">
        <v>1</v>
      </c>
      <c r="Q745" t="n">
        <v>43.9</v>
      </c>
      <c r="R745" t="n">
        <v>41.5</v>
      </c>
      <c r="S745" t="inlineStr"/>
      <c r="T745" t="inlineStr"/>
      <c r="U745" t="inlineStr"/>
      <c r="V745" t="inlineStr"/>
      <c r="W745" t="inlineStr"/>
      <c r="X745" t="inlineStr">
        <is>
          <t>⏳ Chờ hàng về (T+1)</t>
        </is>
      </c>
      <c r="Y745">
        <f>IF(ISNUMBER(S745), ((S745-H745)/H745)-0.004, "")</f>
        <v/>
      </c>
      <c r="Z745">
        <f>IF(ISNUMBER(T745), ((T745-H745)/H745)-0.004, "")</f>
        <v/>
      </c>
      <c r="AA745">
        <f>IF(ISNUMBER(W745), ((W745-H745)/H745)-0.004, IF(P745&gt;0, ((N745-H745)/H745)-0.004, 0))</f>
        <v/>
      </c>
      <c r="AB745">
        <f>IF(AND(ISNUMBER(I745), I745&gt;0, ISNUMBER(O745), O745&gt;0), AA745-((O745-I745)/I745), AA745)</f>
        <v/>
      </c>
      <c r="AC745">
        <f>IF(ISNUMBER(Q745), (Q745-H745)/H745, 0)</f>
        <v/>
      </c>
      <c r="AD745">
        <f>IF(ISNUMBER(R745), (R745-H745)/H745, 0)</f>
        <v/>
      </c>
      <c r="AE745">
        <f>IF(ISNUMBER(Y745), IF(Y745&gt;0, "THẮNG", "THUA"), "CHỜ T+3")</f>
        <v/>
      </c>
      <c r="AF745">
        <f>IF(AND(P745=0, N745=H745, NOT(ISNUMBER(W745))), "ĐANG CHỜ", IF(AA745&gt;0, "THẮNG", "THUA"))</f>
        <v/>
      </c>
      <c r="AG745" t="inlineStr">
        <is>
          <t>https://quickchart.io/chart/render/zf-abf15c32-0f25-4907-8efb-72c25e320f1c</t>
        </is>
      </c>
      <c r="AH745">
        <f>IF(AG745&lt;&gt;"", IMAGE(AG745, 1), "Chưa có ảnh")</f>
        <v/>
      </c>
    </row>
    <row r="746" ht="95" customHeight="1">
      <c r="A746" t="inlineStr">
        <is>
          <t>2026-10-22</t>
        </is>
      </c>
      <c r="B746" t="inlineStr">
        <is>
          <t>ALGO_29</t>
        </is>
      </c>
      <c r="C746" t="inlineStr">
        <is>
          <t>🧭 BỘ 29: ĐỒNG THUẬN ĐA KHUNG 1D-1W-1M-3M (MTF SYNERGY)</t>
        </is>
      </c>
      <c r="D746" t="inlineStr">
        <is>
          <t>#4</t>
        </is>
      </c>
      <c r="E746" t="inlineStr">
        <is>
          <t>CDC</t>
        </is>
      </c>
      <c r="F746" t="inlineStr">
        <is>
          <t>HOSE</t>
        </is>
      </c>
      <c r="G746" t="inlineStr">
        <is>
          <t>Bất động sản Dân dụng</t>
        </is>
      </c>
      <c r="H746" t="n">
        <v>22.4</v>
      </c>
      <c r="I746" t="n">
        <v>1751.7</v>
      </c>
      <c r="J746" t="n">
        <v>53.12</v>
      </c>
      <c r="K746" t="n">
        <v>3.21</v>
      </c>
      <c r="L746" t="n">
        <v>25.6</v>
      </c>
      <c r="M746" t="n">
        <v>20.94</v>
      </c>
      <c r="N746" t="n">
        <v>22.9</v>
      </c>
      <c r="O746" t="n">
        <v>1756.56</v>
      </c>
      <c r="P746" t="n">
        <v>1</v>
      </c>
      <c r="Q746" t="n">
        <v>23</v>
      </c>
      <c r="R746" t="n">
        <v>22</v>
      </c>
      <c r="S746" t="inlineStr"/>
      <c r="T746" t="inlineStr"/>
      <c r="U746" t="inlineStr"/>
      <c r="V746" t="inlineStr"/>
      <c r="W746" t="inlineStr"/>
      <c r="X746" t="inlineStr">
        <is>
          <t>⏳ Chờ hàng về (T+1)</t>
        </is>
      </c>
      <c r="Y746">
        <f>IF(ISNUMBER(S746), ((S746-H746)/H746)-0.004, "")</f>
        <v/>
      </c>
      <c r="Z746">
        <f>IF(ISNUMBER(T746), ((T746-H746)/H746)-0.004, "")</f>
        <v/>
      </c>
      <c r="AA746">
        <f>IF(ISNUMBER(W746), ((W746-H746)/H746)-0.004, IF(P746&gt;0, ((N746-H746)/H746)-0.004, 0))</f>
        <v/>
      </c>
      <c r="AB746">
        <f>IF(AND(ISNUMBER(I746), I746&gt;0, ISNUMBER(O746), O746&gt;0), AA746-((O746-I746)/I746), AA746)</f>
        <v/>
      </c>
      <c r="AC746">
        <f>IF(ISNUMBER(Q746), (Q746-H746)/H746, 0)</f>
        <v/>
      </c>
      <c r="AD746">
        <f>IF(ISNUMBER(R746), (R746-H746)/H746, 0)</f>
        <v/>
      </c>
      <c r="AE746">
        <f>IF(ISNUMBER(Y746), IF(Y746&gt;0, "THẮNG", "THUA"), "CHỜ T+3")</f>
        <v/>
      </c>
      <c r="AF746">
        <f>IF(AND(P746=0, N746=H746, NOT(ISNUMBER(W746))), "ĐANG CHỜ", IF(AA746&gt;0, "THẮNG", "THUA"))</f>
        <v/>
      </c>
      <c r="AG746" t="inlineStr">
        <is>
          <t>https://quickchart.io/chart/render/zf-ad299ed4-249b-4ad5-94b6-287ede44141f</t>
        </is>
      </c>
      <c r="AH746">
        <f>IF(AG746&lt;&gt;"", IMAGE(AG746, 1), "Chưa có ảnh")</f>
        <v/>
      </c>
    </row>
    <row r="747" ht="95" customHeight="1">
      <c r="A747" t="inlineStr">
        <is>
          <t>2026-10-22</t>
        </is>
      </c>
      <c r="B747" t="inlineStr">
        <is>
          <t>ALGO_29</t>
        </is>
      </c>
      <c r="C747" t="inlineStr">
        <is>
          <t>🧭 BỘ 29: ĐỒNG THUẬN ĐA KHUNG 1D-1W-1M-3M (MTF SYNERGY)</t>
        </is>
      </c>
      <c r="D747" t="inlineStr">
        <is>
          <t>#5</t>
        </is>
      </c>
      <c r="E747" t="inlineStr">
        <is>
          <t>TVN</t>
        </is>
      </c>
      <c r="F747" t="inlineStr">
        <is>
          <t>UPCOM</t>
        </is>
      </c>
      <c r="G747" t="inlineStr">
        <is>
          <t>Thép &amp; VLXD</t>
        </is>
      </c>
      <c r="H747" t="n">
        <v>10.2</v>
      </c>
      <c r="I747" t="n">
        <v>1751.7</v>
      </c>
      <c r="J747" t="n">
        <v>42.42</v>
      </c>
      <c r="K747" t="n">
        <v>1.82</v>
      </c>
      <c r="L747" t="n">
        <v>11.66</v>
      </c>
      <c r="M747" t="n">
        <v>9.539999999999999</v>
      </c>
      <c r="N747" t="n">
        <v>10.2</v>
      </c>
      <c r="O747" t="n">
        <v>1756.56</v>
      </c>
      <c r="P747" t="n">
        <v>1</v>
      </c>
      <c r="Q747" t="n">
        <v>10.4</v>
      </c>
      <c r="R747" t="n">
        <v>10</v>
      </c>
      <c r="S747" t="inlineStr"/>
      <c r="T747" t="inlineStr"/>
      <c r="U747" t="inlineStr"/>
      <c r="V747" t="inlineStr"/>
      <c r="W747" t="inlineStr"/>
      <c r="X747" t="inlineStr">
        <is>
          <t>⏳ Chờ hàng về (T+1)</t>
        </is>
      </c>
      <c r="Y747">
        <f>IF(ISNUMBER(S747), ((S747-H747)/H747)-0.004, "")</f>
        <v/>
      </c>
      <c r="Z747">
        <f>IF(ISNUMBER(T747), ((T747-H747)/H747)-0.004, "")</f>
        <v/>
      </c>
      <c r="AA747">
        <f>IF(ISNUMBER(W747), ((W747-H747)/H747)-0.004, IF(P747&gt;0, ((N747-H747)/H747)-0.004, 0))</f>
        <v/>
      </c>
      <c r="AB747">
        <f>IF(AND(ISNUMBER(I747), I747&gt;0, ISNUMBER(O747), O747&gt;0), AA747-((O747-I747)/I747), AA747)</f>
        <v/>
      </c>
      <c r="AC747">
        <f>IF(ISNUMBER(Q747), (Q747-H747)/H747, 0)</f>
        <v/>
      </c>
      <c r="AD747">
        <f>IF(ISNUMBER(R747), (R747-H747)/H747, 0)</f>
        <v/>
      </c>
      <c r="AE747">
        <f>IF(ISNUMBER(Y747), IF(Y747&gt;0, "THẮNG", "THUA"), "CHỜ T+3")</f>
        <v/>
      </c>
      <c r="AF747">
        <f>IF(AND(P747=0, N747=H747, NOT(ISNUMBER(W747))), "ĐANG CHỜ", IF(AA747&gt;0, "THẮNG", "THUA"))</f>
        <v/>
      </c>
      <c r="AG747" t="inlineStr">
        <is>
          <t>https://quickchart.io/chart/render/zf-180e44c9-37f9-43b3-8de5-4d06f496860d</t>
        </is>
      </c>
      <c r="AH747">
        <f>IF(AG747&lt;&gt;"", IMAGE(AG747, 1), "Chưa có ảnh")</f>
        <v/>
      </c>
    </row>
    <row r="748" ht="95" customHeight="1">
      <c r="A748" t="inlineStr">
        <is>
          <t>2026-10-22</t>
        </is>
      </c>
      <c r="B748" t="inlineStr">
        <is>
          <t>ALGO_30</t>
        </is>
      </c>
      <c r="C748" t="inlineStr">
        <is>
          <t>🌟 BỘ 30: ĐIỂM HỘI TỤ SIÊU ĐẲNG ĐA THUẬT TOÁN (MASTER CONFLUENCE)</t>
        </is>
      </c>
      <c r="D748" t="inlineStr">
        <is>
          <t>#1</t>
        </is>
      </c>
      <c r="E748" t="inlineStr">
        <is>
          <t>HDC</t>
        </is>
      </c>
      <c r="F748" t="inlineStr">
        <is>
          <t>HOSE</t>
        </is>
      </c>
      <c r="G748" t="inlineStr">
        <is>
          <t>Bất động sản Dân dụng</t>
        </is>
      </c>
      <c r="H748" t="n">
        <v>11.6</v>
      </c>
      <c r="I748" t="n">
        <v>1751.7</v>
      </c>
      <c r="J748" t="n">
        <v>137.41</v>
      </c>
      <c r="K748" t="n">
        <v>4.85</v>
      </c>
      <c r="L748" t="n">
        <v>13.09</v>
      </c>
      <c r="M748" t="n">
        <v>10.92</v>
      </c>
      <c r="N748" t="n">
        <v>11.8</v>
      </c>
      <c r="O748" t="n">
        <v>1756.56</v>
      </c>
      <c r="P748" t="n">
        <v>1</v>
      </c>
      <c r="Q748" t="n">
        <v>11.9</v>
      </c>
      <c r="R748" t="n">
        <v>11.25</v>
      </c>
      <c r="S748" t="inlineStr"/>
      <c r="T748" t="inlineStr"/>
      <c r="U748" t="inlineStr"/>
      <c r="V748" t="inlineStr"/>
      <c r="W748" t="inlineStr"/>
      <c r="X748" t="inlineStr">
        <is>
          <t>⏳ Chờ hàng về (T+1)</t>
        </is>
      </c>
      <c r="Y748">
        <f>IF(ISNUMBER(S748), ((S748-H748)/H748)-0.004, "")</f>
        <v/>
      </c>
      <c r="Z748">
        <f>IF(ISNUMBER(T748), ((T748-H748)/H748)-0.004, "")</f>
        <v/>
      </c>
      <c r="AA748">
        <f>IF(ISNUMBER(W748), ((W748-H748)/H748)-0.004, IF(P748&gt;0, ((N748-H748)/H748)-0.004, 0))</f>
        <v/>
      </c>
      <c r="AB748">
        <f>IF(AND(ISNUMBER(I748), I748&gt;0, ISNUMBER(O748), O748&gt;0), AA748-((O748-I748)/I748), AA748)</f>
        <v/>
      </c>
      <c r="AC748">
        <f>IF(ISNUMBER(Q748), (Q748-H748)/H748, 0)</f>
        <v/>
      </c>
      <c r="AD748">
        <f>IF(ISNUMBER(R748), (R748-H748)/H748, 0)</f>
        <v/>
      </c>
      <c r="AE748">
        <f>IF(ISNUMBER(Y748), IF(Y748&gt;0, "THẮNG", "THUA"), "CHỜ T+3")</f>
        <v/>
      </c>
      <c r="AF748">
        <f>IF(AND(P748=0, N748=H748, NOT(ISNUMBER(W748))), "ĐANG CHỜ", IF(AA748&gt;0, "THẮNG", "THUA"))</f>
        <v/>
      </c>
      <c r="AG748" t="inlineStr">
        <is>
          <t>https://quickchart.io/chart/render/zf-39ddedf6-cc91-4b6e-8d8d-a764ee31e9fd</t>
        </is>
      </c>
      <c r="AH748">
        <f>IF(AG748&lt;&gt;"", IMAGE(AG748, 1), "Chưa có ảnh")</f>
        <v/>
      </c>
    </row>
    <row r="749" ht="95" customHeight="1">
      <c r="A749" t="inlineStr">
        <is>
          <t>2026-10-22</t>
        </is>
      </c>
      <c r="B749" t="inlineStr">
        <is>
          <t>ALGO_30</t>
        </is>
      </c>
      <c r="C749" t="inlineStr">
        <is>
          <t>🌟 BỘ 30: ĐIỂM HỘI TỤ SIÊU ĐẲNG ĐA THUẬT TOÁN (MASTER CONFLUENCE)</t>
        </is>
      </c>
      <c r="D749" t="inlineStr">
        <is>
          <t>#2</t>
        </is>
      </c>
      <c r="E749" t="inlineStr">
        <is>
          <t>DPG</t>
        </is>
      </c>
      <c r="F749" t="inlineStr">
        <is>
          <t>HOSE</t>
        </is>
      </c>
      <c r="G749" t="inlineStr">
        <is>
          <t>Đầu tư công &amp; Xây dựng</t>
        </is>
      </c>
      <c r="H749" t="n">
        <v>31.15</v>
      </c>
      <c r="I749" t="n">
        <v>1751.7</v>
      </c>
      <c r="J749" t="n">
        <v>134.21</v>
      </c>
      <c r="K749" t="n">
        <v>2.3</v>
      </c>
      <c r="L749" t="n">
        <v>34.63</v>
      </c>
      <c r="M749" t="n">
        <v>29.57</v>
      </c>
      <c r="N749" t="n">
        <v>30.3</v>
      </c>
      <c r="O749" t="n">
        <v>1756.56</v>
      </c>
      <c r="P749" t="n">
        <v>1</v>
      </c>
      <c r="Q749" t="n">
        <v>31.25</v>
      </c>
      <c r="R749" t="n">
        <v>30</v>
      </c>
      <c r="S749" t="inlineStr"/>
      <c r="T749" t="inlineStr"/>
      <c r="U749" t="inlineStr"/>
      <c r="V749" t="inlineStr"/>
      <c r="W749" t="inlineStr"/>
      <c r="X749" t="inlineStr">
        <is>
          <t>⏳ Chờ hàng về (T+1)</t>
        </is>
      </c>
      <c r="Y749">
        <f>IF(ISNUMBER(S749), ((S749-H749)/H749)-0.004, "")</f>
        <v/>
      </c>
      <c r="Z749">
        <f>IF(ISNUMBER(T749), ((T749-H749)/H749)-0.004, "")</f>
        <v/>
      </c>
      <c r="AA749">
        <f>IF(ISNUMBER(W749), ((W749-H749)/H749)-0.004, IF(P749&gt;0, ((N749-H749)/H749)-0.004, 0))</f>
        <v/>
      </c>
      <c r="AB749">
        <f>IF(AND(ISNUMBER(I749), I749&gt;0, ISNUMBER(O749), O749&gt;0), AA749-((O749-I749)/I749), AA749)</f>
        <v/>
      </c>
      <c r="AC749">
        <f>IF(ISNUMBER(Q749), (Q749-H749)/H749, 0)</f>
        <v/>
      </c>
      <c r="AD749">
        <f>IF(ISNUMBER(R749), (R749-H749)/H749, 0)</f>
        <v/>
      </c>
      <c r="AE749">
        <f>IF(ISNUMBER(Y749), IF(Y749&gt;0, "THẮNG", "THUA"), "CHỜ T+3")</f>
        <v/>
      </c>
      <c r="AF749">
        <f>IF(AND(P749=0, N749=H749, NOT(ISNUMBER(W749))), "ĐANG CHỜ", IF(AA749&gt;0, "THẮNG", "THUA"))</f>
        <v/>
      </c>
      <c r="AG749" t="inlineStr">
        <is>
          <t>https://quickchart.io/chart/render/zf-666cf7f7-57de-422a-84bf-888b9ca66c24</t>
        </is>
      </c>
      <c r="AH749">
        <f>IF(AG749&lt;&gt;"", IMAGE(AG749, 1), "Chưa có ảnh")</f>
        <v/>
      </c>
    </row>
    <row r="750" ht="95" customHeight="1">
      <c r="A750" t="inlineStr">
        <is>
          <t>2026-10-22</t>
        </is>
      </c>
      <c r="B750" t="inlineStr">
        <is>
          <t>ALGO_30</t>
        </is>
      </c>
      <c r="C750" t="inlineStr">
        <is>
          <t>🌟 BỘ 30: ĐIỂM HỘI TỤ SIÊU ĐẲNG ĐA THUẬT TOÁN (MASTER CONFLUENCE)</t>
        </is>
      </c>
      <c r="D750" t="inlineStr">
        <is>
          <t>#3</t>
        </is>
      </c>
      <c r="E750" t="inlineStr">
        <is>
          <t>ACV</t>
        </is>
      </c>
      <c r="F750" t="inlineStr">
        <is>
          <t>UPCOM</t>
        </is>
      </c>
      <c r="G750" t="inlineStr">
        <is>
          <t>Cảng biển &amp; Vận tải</t>
        </is>
      </c>
      <c r="H750" t="n">
        <v>43.3</v>
      </c>
      <c r="I750" t="n">
        <v>1751.7</v>
      </c>
      <c r="J750" t="n">
        <v>123.57</v>
      </c>
      <c r="K750" t="n">
        <v>5.96</v>
      </c>
      <c r="L750" t="n">
        <v>47.36</v>
      </c>
      <c r="M750" t="n">
        <v>41.45</v>
      </c>
      <c r="N750" t="n">
        <v>42.9</v>
      </c>
      <c r="O750" t="n">
        <v>1756.56</v>
      </c>
      <c r="P750" t="n">
        <v>1</v>
      </c>
      <c r="Q750" t="n">
        <v>43.9</v>
      </c>
      <c r="R750" t="n">
        <v>41.5</v>
      </c>
      <c r="S750" t="inlineStr"/>
      <c r="T750" t="inlineStr"/>
      <c r="U750" t="inlineStr"/>
      <c r="V750" t="inlineStr"/>
      <c r="W750" t="inlineStr"/>
      <c r="X750" t="inlineStr">
        <is>
          <t>⏳ Chờ hàng về (T+1)</t>
        </is>
      </c>
      <c r="Y750">
        <f>IF(ISNUMBER(S750), ((S750-H750)/H750)-0.004, "")</f>
        <v/>
      </c>
      <c r="Z750">
        <f>IF(ISNUMBER(T750), ((T750-H750)/H750)-0.004, "")</f>
        <v/>
      </c>
      <c r="AA750">
        <f>IF(ISNUMBER(W750), ((W750-H750)/H750)-0.004, IF(P750&gt;0, ((N750-H750)/H750)-0.004, 0))</f>
        <v/>
      </c>
      <c r="AB750">
        <f>IF(AND(ISNUMBER(I750), I750&gt;0, ISNUMBER(O750), O750&gt;0), AA750-((O750-I750)/I750), AA750)</f>
        <v/>
      </c>
      <c r="AC750">
        <f>IF(ISNUMBER(Q750), (Q750-H750)/H750, 0)</f>
        <v/>
      </c>
      <c r="AD750">
        <f>IF(ISNUMBER(R750), (R750-H750)/H750, 0)</f>
        <v/>
      </c>
      <c r="AE750">
        <f>IF(ISNUMBER(Y750), IF(Y750&gt;0, "THẮNG", "THUA"), "CHỜ T+3")</f>
        <v/>
      </c>
      <c r="AF750">
        <f>IF(AND(P750=0, N750=H750, NOT(ISNUMBER(W750))), "ĐANG CHỜ", IF(AA750&gt;0, "THẮNG", "THUA"))</f>
        <v/>
      </c>
      <c r="AG750" t="inlineStr">
        <is>
          <t>https://quickchart.io/chart/render/zf-abf15c32-0f25-4907-8efb-72c25e320f1c</t>
        </is>
      </c>
      <c r="AH750">
        <f>IF(AG750&lt;&gt;"", IMAGE(AG750, 1), "Chưa có ảnh")</f>
        <v/>
      </c>
    </row>
    <row r="751" ht="95" customHeight="1">
      <c r="A751" t="inlineStr">
        <is>
          <t>2026-10-22</t>
        </is>
      </c>
      <c r="B751" t="inlineStr">
        <is>
          <t>ALGO_30</t>
        </is>
      </c>
      <c r="C751" t="inlineStr">
        <is>
          <t>🌟 BỘ 30: ĐIỂM HỘI TỤ SIÊU ĐẲNG ĐA THUẬT TOÁN (MASTER CONFLUENCE)</t>
        </is>
      </c>
      <c r="D751" t="inlineStr">
        <is>
          <t>#4</t>
        </is>
      </c>
      <c r="E751" t="inlineStr">
        <is>
          <t>FOX</t>
        </is>
      </c>
      <c r="F751" t="inlineStr">
        <is>
          <t>UPCOM</t>
        </is>
      </c>
      <c r="G751" t="inlineStr">
        <is>
          <t>Công nghệ &amp; Phần mềm</t>
        </is>
      </c>
      <c r="H751" t="n">
        <v>58.8</v>
      </c>
      <c r="I751" t="n">
        <v>1751.7</v>
      </c>
      <c r="J751" t="n">
        <v>107.71</v>
      </c>
      <c r="K751" t="n">
        <v>2.52</v>
      </c>
      <c r="L751" t="n">
        <v>64.05</v>
      </c>
      <c r="M751" t="n">
        <v>56.42</v>
      </c>
      <c r="N751" t="n">
        <v>57.7</v>
      </c>
      <c r="O751" t="n">
        <v>1756.56</v>
      </c>
      <c r="P751" t="n">
        <v>1</v>
      </c>
      <c r="Q751" t="n">
        <v>59</v>
      </c>
      <c r="R751" t="n">
        <v>56.9</v>
      </c>
      <c r="S751" t="inlineStr"/>
      <c r="T751" t="inlineStr"/>
      <c r="U751" t="inlineStr"/>
      <c r="V751" t="inlineStr"/>
      <c r="W751" t="inlineStr"/>
      <c r="X751" t="inlineStr">
        <is>
          <t>⏳ Chờ hàng về (T+1)</t>
        </is>
      </c>
      <c r="Y751">
        <f>IF(ISNUMBER(S751), ((S751-H751)/H751)-0.004, "")</f>
        <v/>
      </c>
      <c r="Z751">
        <f>IF(ISNUMBER(T751), ((T751-H751)/H751)-0.004, "")</f>
        <v/>
      </c>
      <c r="AA751">
        <f>IF(ISNUMBER(W751), ((W751-H751)/H751)-0.004, IF(P751&gt;0, ((N751-H751)/H751)-0.004, 0))</f>
        <v/>
      </c>
      <c r="AB751">
        <f>IF(AND(ISNUMBER(I751), I751&gt;0, ISNUMBER(O751), O751&gt;0), AA751-((O751-I751)/I751), AA751)</f>
        <v/>
      </c>
      <c r="AC751">
        <f>IF(ISNUMBER(Q751), (Q751-H751)/H751, 0)</f>
        <v/>
      </c>
      <c r="AD751">
        <f>IF(ISNUMBER(R751), (R751-H751)/H751, 0)</f>
        <v/>
      </c>
      <c r="AE751">
        <f>IF(ISNUMBER(Y751), IF(Y751&gt;0, "THẮNG", "THUA"), "CHỜ T+3")</f>
        <v/>
      </c>
      <c r="AF751">
        <f>IF(AND(P751=0, N751=H751, NOT(ISNUMBER(W751))), "ĐANG CHỜ", IF(AA751&gt;0, "THẮNG", "THUA"))</f>
        <v/>
      </c>
      <c r="AG751" t="inlineStr">
        <is>
          <t>https://quickchart.io/chart/render/zf-6bb56525-9639-412b-86db-653d04f5d264</t>
        </is>
      </c>
      <c r="AH751">
        <f>IF(AG751&lt;&gt;"", IMAGE(AG751, 1), "Chưa có ảnh")</f>
        <v/>
      </c>
    </row>
    <row r="752" ht="95" customHeight="1">
      <c r="A752" t="inlineStr">
        <is>
          <t>2026-10-22</t>
        </is>
      </c>
      <c r="B752" t="inlineStr">
        <is>
          <t>ALGO_30</t>
        </is>
      </c>
      <c r="C752" t="inlineStr">
        <is>
          <t>🌟 BỘ 30: ĐIỂM HỘI TỤ SIÊU ĐẲNG ĐA THUẬT TOÁN (MASTER CONFLUENCE)</t>
        </is>
      </c>
      <c r="D752" t="inlineStr">
        <is>
          <t>#5</t>
        </is>
      </c>
      <c r="E752" t="inlineStr">
        <is>
          <t>QTP</t>
        </is>
      </c>
      <c r="F752" t="inlineStr">
        <is>
          <t>UPCOM</t>
        </is>
      </c>
      <c r="G752" t="inlineStr">
        <is>
          <t>Điện &amp; Năng lượng</t>
        </is>
      </c>
      <c r="H752" t="n">
        <v>11.1</v>
      </c>
      <c r="I752" t="n">
        <v>1751.7</v>
      </c>
      <c r="J752" t="n">
        <v>107.01</v>
      </c>
      <c r="K752" t="n">
        <v>6.06</v>
      </c>
      <c r="L752" t="n">
        <v>11.89</v>
      </c>
      <c r="M752" t="n">
        <v>10.74</v>
      </c>
      <c r="N752" t="n">
        <v>11.2</v>
      </c>
      <c r="O752" t="n">
        <v>1756.56</v>
      </c>
      <c r="P752" t="n">
        <v>1</v>
      </c>
      <c r="Q752" t="n">
        <v>11.3</v>
      </c>
      <c r="R752" t="n">
        <v>10.8</v>
      </c>
      <c r="S752" t="inlineStr"/>
      <c r="T752" t="inlineStr"/>
      <c r="U752" t="inlineStr"/>
      <c r="V752" t="inlineStr"/>
      <c r="W752" t="inlineStr"/>
      <c r="X752" t="inlineStr">
        <is>
          <t>⏳ Chờ hàng về (T+1)</t>
        </is>
      </c>
      <c r="Y752">
        <f>IF(ISNUMBER(S752), ((S752-H752)/H752)-0.004, "")</f>
        <v/>
      </c>
      <c r="Z752">
        <f>IF(ISNUMBER(T752), ((T752-H752)/H752)-0.004, "")</f>
        <v/>
      </c>
      <c r="AA752">
        <f>IF(ISNUMBER(W752), ((W752-H752)/H752)-0.004, IF(P752&gt;0, ((N752-H752)/H752)-0.004, 0))</f>
        <v/>
      </c>
      <c r="AB752">
        <f>IF(AND(ISNUMBER(I752), I752&gt;0, ISNUMBER(O752), O752&gt;0), AA752-((O752-I752)/I752), AA752)</f>
        <v/>
      </c>
      <c r="AC752">
        <f>IF(ISNUMBER(Q752), (Q752-H752)/H752, 0)</f>
        <v/>
      </c>
      <c r="AD752">
        <f>IF(ISNUMBER(R752), (R752-H752)/H752, 0)</f>
        <v/>
      </c>
      <c r="AE752">
        <f>IF(ISNUMBER(Y752), IF(Y752&gt;0, "THẮNG", "THUA"), "CHỜ T+3")</f>
        <v/>
      </c>
      <c r="AF752">
        <f>IF(AND(P752=0, N752=H752, NOT(ISNUMBER(W752))), "ĐANG CHỜ", IF(AA752&gt;0, "THẮNG", "THUA"))</f>
        <v/>
      </c>
      <c r="AG752" t="inlineStr">
        <is>
          <t>https://quickchart.io/chart/render/zf-d9f2d28c-022a-4a46-86f1-86cc0700115e</t>
        </is>
      </c>
      <c r="AH752">
        <f>IF(AG752&lt;&gt;"", IMAGE(AG752, 1), "Chưa có ảnh")</f>
        <v/>
      </c>
    </row>
    <row r="753" ht="95" customHeight="1">
      <c r="A753" t="inlineStr">
        <is>
          <t>2026-10-22</t>
        </is>
      </c>
      <c r="B753" t="inlineStr">
        <is>
          <t>ALGO_01</t>
        </is>
      </c>
      <c r="C753" t="inlineStr">
        <is>
          <t>🔥 BỘ 01: BÙNG NỔ DÒNG TIỀN &amp; VƯỢT NỀN (CANSLIM BREAKOUT)</t>
        </is>
      </c>
      <c r="D753" t="inlineStr">
        <is>
          <t>#2</t>
        </is>
      </c>
      <c r="E753" t="inlineStr">
        <is>
          <t>LAS</t>
        </is>
      </c>
      <c r="F753" t="inlineStr">
        <is>
          <t>HNX</t>
        </is>
      </c>
      <c r="G753" t="inlineStr">
        <is>
          <t>Hóa chất &amp; Phân bón</t>
        </is>
      </c>
      <c r="H753" t="n">
        <v>12.4</v>
      </c>
      <c r="I753" t="n">
        <v>1753.55</v>
      </c>
      <c r="J753" t="n">
        <v>32.69</v>
      </c>
      <c r="K753" t="n">
        <v>1.47</v>
      </c>
      <c r="L753" t="n">
        <v>14.17</v>
      </c>
      <c r="M753" t="n">
        <v>11.59</v>
      </c>
      <c r="N753" t="n">
        <v>12.3</v>
      </c>
      <c r="O753" t="n">
        <v>1756.56</v>
      </c>
      <c r="P753" t="n">
        <v>1</v>
      </c>
      <c r="Q753" t="n">
        <v>12.5</v>
      </c>
      <c r="R753" t="n">
        <v>11.9</v>
      </c>
      <c r="S753" t="inlineStr"/>
      <c r="T753" t="inlineStr"/>
      <c r="U753" t="inlineStr"/>
      <c r="V753" t="inlineStr"/>
      <c r="W753" t="inlineStr"/>
      <c r="X753" t="inlineStr">
        <is>
          <t>⏳ Chờ hàng về (T+1)</t>
        </is>
      </c>
      <c r="Y753">
        <f>IF(ISNUMBER(S753), ((S753-H753)/H753)-0.004, "")</f>
        <v/>
      </c>
      <c r="Z753">
        <f>IF(ISNUMBER(T753), ((T753-H753)/H753)-0.004, "")</f>
        <v/>
      </c>
      <c r="AA753">
        <f>IF(ISNUMBER(W753), ((W753-H753)/H753)-0.004, IF(P753&gt;0, ((N753-H753)/H753)-0.004, 0))</f>
        <v/>
      </c>
      <c r="AB753">
        <f>IF(AND(ISNUMBER(I753), I753&gt;0, ISNUMBER(O753), O753&gt;0), AA753-((O753-I753)/I753), AA753)</f>
        <v/>
      </c>
      <c r="AC753">
        <f>IF(ISNUMBER(Q753), (Q753-H753)/H753, 0)</f>
        <v/>
      </c>
      <c r="AD753">
        <f>IF(ISNUMBER(R753), (R753-H753)/H753, 0)</f>
        <v/>
      </c>
      <c r="AE753">
        <f>IF(ISNUMBER(Y753), IF(Y753&gt;0, "THẮNG", "THUA"), "CHỜ T+3")</f>
        <v/>
      </c>
      <c r="AF753">
        <f>IF(AND(P753=0, N753=H753, NOT(ISNUMBER(W753))), "ĐANG CHỜ", IF(AA753&gt;0, "THẮNG", "THUA"))</f>
        <v/>
      </c>
      <c r="AG753" t="inlineStr">
        <is>
          <t>https://quickchart.io/chart/render/zf-e0e0332c-ef1b-4019-b4b9-836c15489842</t>
        </is>
      </c>
      <c r="AH753">
        <f>IF(AG753&lt;&gt;"", IMAGE(AG753, 1), "Chưa có ảnh")</f>
        <v/>
      </c>
    </row>
    <row r="754" ht="95" customHeight="1">
      <c r="A754" t="inlineStr">
        <is>
          <t>2026-10-22</t>
        </is>
      </c>
      <c r="B754" t="inlineStr">
        <is>
          <t>ALGO_02</t>
        </is>
      </c>
      <c r="C754" t="inlineStr">
        <is>
          <t>🛡️ BỘ 02: GOM NỀN TÍCH LŨY SIẾT BIÊN ĐỘ VCP (SEPA ACCUMULATION)</t>
        </is>
      </c>
      <c r="D754" t="inlineStr">
        <is>
          <t>#1</t>
        </is>
      </c>
      <c r="E754" t="inlineStr">
        <is>
          <t>BCM</t>
        </is>
      </c>
      <c r="F754" t="inlineStr">
        <is>
          <t>HOSE</t>
        </is>
      </c>
      <c r="G754" t="inlineStr">
        <is>
          <t>BĐS Khu Công Nghiệp</t>
        </is>
      </c>
      <c r="H754" t="n">
        <v>40.75</v>
      </c>
      <c r="I754" t="n">
        <v>1753.55</v>
      </c>
      <c r="J754" t="n">
        <v>10.59</v>
      </c>
      <c r="K754" t="n">
        <v>1.15</v>
      </c>
      <c r="L754" t="n">
        <v>46.01</v>
      </c>
      <c r="M754" t="n">
        <v>38.36</v>
      </c>
      <c r="N754" t="n">
        <v>41.7</v>
      </c>
      <c r="O754" t="n">
        <v>1756.56</v>
      </c>
      <c r="P754" t="n">
        <v>1</v>
      </c>
      <c r="Q754" t="n">
        <v>41.7</v>
      </c>
      <c r="R754" t="n">
        <v>40.5</v>
      </c>
      <c r="S754" t="inlineStr"/>
      <c r="T754" t="inlineStr"/>
      <c r="U754" t="inlineStr"/>
      <c r="V754" t="inlineStr"/>
      <c r="W754" t="inlineStr"/>
      <c r="X754" t="inlineStr">
        <is>
          <t>⏳ Chờ hàng về (T+1)</t>
        </is>
      </c>
      <c r="Y754">
        <f>IF(ISNUMBER(S754), ((S754-H754)/H754)-0.004, "")</f>
        <v/>
      </c>
      <c r="Z754">
        <f>IF(ISNUMBER(T754), ((T754-H754)/H754)-0.004, "")</f>
        <v/>
      </c>
      <c r="AA754">
        <f>IF(ISNUMBER(W754), ((W754-H754)/H754)-0.004, IF(P754&gt;0, ((N754-H754)/H754)-0.004, 0))</f>
        <v/>
      </c>
      <c r="AB754">
        <f>IF(AND(ISNUMBER(I754), I754&gt;0, ISNUMBER(O754), O754&gt;0), AA754-((O754-I754)/I754), AA754)</f>
        <v/>
      </c>
      <c r="AC754">
        <f>IF(ISNUMBER(Q754), (Q754-H754)/H754, 0)</f>
        <v/>
      </c>
      <c r="AD754">
        <f>IF(ISNUMBER(R754), (R754-H754)/H754, 0)</f>
        <v/>
      </c>
      <c r="AE754">
        <f>IF(ISNUMBER(Y754), IF(Y754&gt;0, "THẮNG", "THUA"), "CHỜ T+3")</f>
        <v/>
      </c>
      <c r="AF754">
        <f>IF(AND(P754=0, N754=H754, NOT(ISNUMBER(W754))), "ĐANG CHỜ", IF(AA754&gt;0, "THẮNG", "THUA"))</f>
        <v/>
      </c>
      <c r="AG754" t="inlineStr">
        <is>
          <t>https://quickchart.io/chart/render/zf-b20c922f-be44-41d8-8630-e73214a10ef6</t>
        </is>
      </c>
      <c r="AH754">
        <f>IF(AG754&lt;&gt;"", IMAGE(AG754, 1), "Chưa có ảnh")</f>
        <v/>
      </c>
    </row>
    <row r="755" ht="95" customHeight="1">
      <c r="A755" t="inlineStr">
        <is>
          <t>2026-10-22</t>
        </is>
      </c>
      <c r="B755" t="inlineStr">
        <is>
          <t>ALGO_03</t>
        </is>
      </c>
      <c r="C755" t="inlineStr">
        <is>
          <t>⚡ BỘ 03: BẮT ĐÁY RÚT CHÂN &amp; ĐẢO CHIỀU QUÁ BÁN (WYCKOFF SPRING)</t>
        </is>
      </c>
      <c r="D755" t="inlineStr">
        <is>
          <t>#1</t>
        </is>
      </c>
      <c r="E755" t="inlineStr">
        <is>
          <t>STB</t>
        </is>
      </c>
      <c r="F755" t="inlineStr">
        <is>
          <t>HOSE</t>
        </is>
      </c>
      <c r="G755" t="inlineStr">
        <is>
          <t>Ngân hàng</t>
        </is>
      </c>
      <c r="H755" t="n">
        <v>64.40000000000001</v>
      </c>
      <c r="I755" t="n">
        <v>1753.55</v>
      </c>
      <c r="J755" t="n">
        <v>62.85</v>
      </c>
      <c r="K755" t="n">
        <v>1.22</v>
      </c>
      <c r="L755" t="n">
        <v>71.94</v>
      </c>
      <c r="M755" t="n">
        <v>60.97</v>
      </c>
      <c r="N755" t="n">
        <v>64.3</v>
      </c>
      <c r="O755" t="n">
        <v>1756.56</v>
      </c>
      <c r="P755" t="n">
        <v>1</v>
      </c>
      <c r="Q755" t="n">
        <v>64.7</v>
      </c>
      <c r="R755" t="n">
        <v>63.3</v>
      </c>
      <c r="S755" t="inlineStr"/>
      <c r="T755" t="inlineStr"/>
      <c r="U755" t="inlineStr"/>
      <c r="V755" t="inlineStr"/>
      <c r="W755" t="inlineStr"/>
      <c r="X755" t="inlineStr">
        <is>
          <t>⏳ Chờ hàng về (T+1)</t>
        </is>
      </c>
      <c r="Y755">
        <f>IF(ISNUMBER(S755), ((S755-H755)/H755)-0.004, "")</f>
        <v/>
      </c>
      <c r="Z755">
        <f>IF(ISNUMBER(T755), ((T755-H755)/H755)-0.004, "")</f>
        <v/>
      </c>
      <c r="AA755">
        <f>IF(ISNUMBER(W755), ((W755-H755)/H755)-0.004, IF(P755&gt;0, ((N755-H755)/H755)-0.004, 0))</f>
        <v/>
      </c>
      <c r="AB755">
        <f>IF(AND(ISNUMBER(I755), I755&gt;0, ISNUMBER(O755), O755&gt;0), AA755-((O755-I755)/I755), AA755)</f>
        <v/>
      </c>
      <c r="AC755">
        <f>IF(ISNUMBER(Q755), (Q755-H755)/H755, 0)</f>
        <v/>
      </c>
      <c r="AD755">
        <f>IF(ISNUMBER(R755), (R755-H755)/H755, 0)</f>
        <v/>
      </c>
      <c r="AE755">
        <f>IF(ISNUMBER(Y755), IF(Y755&gt;0, "THẮNG", "THUA"), "CHỜ T+3")</f>
        <v/>
      </c>
      <c r="AF755">
        <f>IF(AND(P755=0, N755=H755, NOT(ISNUMBER(W755))), "ĐANG CHỜ", IF(AA755&gt;0, "THẮNG", "THUA"))</f>
        <v/>
      </c>
      <c r="AG755" t="inlineStr">
        <is>
          <t>https://quickchart.io/chart/render/zf-8ad948f5-500c-457e-878d-00879c2a0d5a</t>
        </is>
      </c>
      <c r="AH755">
        <f>IF(AG755&lt;&gt;"", IMAGE(AG755, 1), "Chưa có ảnh")</f>
        <v/>
      </c>
    </row>
    <row r="756" ht="95" customHeight="1">
      <c r="A756" t="inlineStr">
        <is>
          <t>2026-10-22</t>
        </is>
      </c>
      <c r="B756" t="inlineStr">
        <is>
          <t>ALGO_03</t>
        </is>
      </c>
      <c r="C756" t="inlineStr">
        <is>
          <t>⚡ BỘ 03: BẮT ĐÁY RÚT CHÂN &amp; ĐẢO CHIỀU QUÁ BÁN (WYCKOFF SPRING)</t>
        </is>
      </c>
      <c r="D756" t="inlineStr">
        <is>
          <t>#3</t>
        </is>
      </c>
      <c r="E756" t="inlineStr">
        <is>
          <t>TIG</t>
        </is>
      </c>
      <c r="F756" t="inlineStr">
        <is>
          <t>HNX</t>
        </is>
      </c>
      <c r="G756" t="inlineStr">
        <is>
          <t>Bất động sản Dân dụng</t>
        </is>
      </c>
      <c r="H756" t="n">
        <v>5.4</v>
      </c>
      <c r="I756" t="n">
        <v>1753.55</v>
      </c>
      <c r="J756" t="n">
        <v>44.49</v>
      </c>
      <c r="K756" t="n">
        <v>1.67</v>
      </c>
      <c r="L756" t="n">
        <v>6.09</v>
      </c>
      <c r="M756" t="n">
        <v>5.09</v>
      </c>
      <c r="N756" t="n">
        <v>5.3</v>
      </c>
      <c r="O756" t="n">
        <v>1756.56</v>
      </c>
      <c r="P756" t="n">
        <v>1</v>
      </c>
      <c r="Q756" t="n">
        <v>5.5</v>
      </c>
      <c r="R756" t="n">
        <v>5.2</v>
      </c>
      <c r="S756" t="inlineStr"/>
      <c r="T756" t="inlineStr"/>
      <c r="U756" t="inlineStr"/>
      <c r="V756" t="inlineStr"/>
      <c r="W756" t="inlineStr"/>
      <c r="X756" t="inlineStr">
        <is>
          <t>⏳ Chờ hàng về (T+1)</t>
        </is>
      </c>
      <c r="Y756">
        <f>IF(ISNUMBER(S756), ((S756-H756)/H756)-0.004, "")</f>
        <v/>
      </c>
      <c r="Z756">
        <f>IF(ISNUMBER(T756), ((T756-H756)/H756)-0.004, "")</f>
        <v/>
      </c>
      <c r="AA756">
        <f>IF(ISNUMBER(W756), ((W756-H756)/H756)-0.004, IF(P756&gt;0, ((N756-H756)/H756)-0.004, 0))</f>
        <v/>
      </c>
      <c r="AB756">
        <f>IF(AND(ISNUMBER(I756), I756&gt;0, ISNUMBER(O756), O756&gt;0), AA756-((O756-I756)/I756), AA756)</f>
        <v/>
      </c>
      <c r="AC756">
        <f>IF(ISNUMBER(Q756), (Q756-H756)/H756, 0)</f>
        <v/>
      </c>
      <c r="AD756">
        <f>IF(ISNUMBER(R756), (R756-H756)/H756, 0)</f>
        <v/>
      </c>
      <c r="AE756">
        <f>IF(ISNUMBER(Y756), IF(Y756&gt;0, "THẮNG", "THUA"), "CHỜ T+3")</f>
        <v/>
      </c>
      <c r="AF756">
        <f>IF(AND(P756=0, N756=H756, NOT(ISNUMBER(W756))), "ĐANG CHỜ", IF(AA756&gt;0, "THẮNG", "THUA"))</f>
        <v/>
      </c>
      <c r="AG756" t="inlineStr">
        <is>
          <t>https://quickchart.io/chart/render/zf-f5515ae6-1272-48f4-a062-cba0dfba54ad</t>
        </is>
      </c>
      <c r="AH756">
        <f>IF(AG756&lt;&gt;"", IMAGE(AG756, 1), "Chưa có ảnh")</f>
        <v/>
      </c>
    </row>
    <row r="757" ht="95" customHeight="1">
      <c r="A757" t="inlineStr">
        <is>
          <t>2026-10-22</t>
        </is>
      </c>
      <c r="B757" t="inlineStr">
        <is>
          <t>ALGO_03</t>
        </is>
      </c>
      <c r="C757" t="inlineStr">
        <is>
          <t>⚡ BỘ 03: BẮT ĐÁY RÚT CHÂN &amp; ĐẢO CHIỀU QUÁ BÁN (WYCKOFF SPRING)</t>
        </is>
      </c>
      <c r="D757" t="inlineStr">
        <is>
          <t>#4</t>
        </is>
      </c>
      <c r="E757" t="inlineStr">
        <is>
          <t>PVC</t>
        </is>
      </c>
      <c r="F757" t="inlineStr">
        <is>
          <t>HNX</t>
        </is>
      </c>
      <c r="G757" t="inlineStr">
        <is>
          <t>Dầu khí &amp; Năng lượng</t>
        </is>
      </c>
      <c r="H757" t="n">
        <v>11.9</v>
      </c>
      <c r="I757" t="n">
        <v>1753.55</v>
      </c>
      <c r="J757" t="n">
        <v>36.68</v>
      </c>
      <c r="K757" t="n">
        <v>1.23</v>
      </c>
      <c r="L757" t="n">
        <v>13.5</v>
      </c>
      <c r="M757" t="n">
        <v>11.17</v>
      </c>
      <c r="N757" t="n">
        <v>12.1</v>
      </c>
      <c r="O757" t="n">
        <v>1756.56</v>
      </c>
      <c r="P757" t="n">
        <v>1</v>
      </c>
      <c r="Q757" t="n">
        <v>12.1</v>
      </c>
      <c r="R757" t="n">
        <v>11.5</v>
      </c>
      <c r="S757" t="inlineStr"/>
      <c r="T757" t="inlineStr"/>
      <c r="U757" t="inlineStr"/>
      <c r="V757" t="inlineStr"/>
      <c r="W757" t="inlineStr"/>
      <c r="X757" t="inlineStr">
        <is>
          <t>⏳ Chờ hàng về (T+1)</t>
        </is>
      </c>
      <c r="Y757">
        <f>IF(ISNUMBER(S757), ((S757-H757)/H757)-0.004, "")</f>
        <v/>
      </c>
      <c r="Z757">
        <f>IF(ISNUMBER(T757), ((T757-H757)/H757)-0.004, "")</f>
        <v/>
      </c>
      <c r="AA757">
        <f>IF(ISNUMBER(W757), ((W757-H757)/H757)-0.004, IF(P757&gt;0, ((N757-H757)/H757)-0.004, 0))</f>
        <v/>
      </c>
      <c r="AB757">
        <f>IF(AND(ISNUMBER(I757), I757&gt;0, ISNUMBER(O757), O757&gt;0), AA757-((O757-I757)/I757), AA757)</f>
        <v/>
      </c>
      <c r="AC757">
        <f>IF(ISNUMBER(Q757), (Q757-H757)/H757, 0)</f>
        <v/>
      </c>
      <c r="AD757">
        <f>IF(ISNUMBER(R757), (R757-H757)/H757, 0)</f>
        <v/>
      </c>
      <c r="AE757">
        <f>IF(ISNUMBER(Y757), IF(Y757&gt;0, "THẮNG", "THUA"), "CHỜ T+3")</f>
        <v/>
      </c>
      <c r="AF757">
        <f>IF(AND(P757=0, N757=H757, NOT(ISNUMBER(W757))), "ĐANG CHỜ", IF(AA757&gt;0, "THẮNG", "THUA"))</f>
        <v/>
      </c>
      <c r="AG757" t="inlineStr">
        <is>
          <t>https://quickchart.io/chart/render/zf-bc411c8d-1051-41ee-8f0a-f9997b827d0d</t>
        </is>
      </c>
      <c r="AH757">
        <f>IF(AG757&lt;&gt;"", IMAGE(AG757, 1), "Chưa có ảnh")</f>
        <v/>
      </c>
    </row>
    <row r="758" ht="95" customHeight="1">
      <c r="A758" t="inlineStr">
        <is>
          <t>2026-10-22</t>
        </is>
      </c>
      <c r="B758" t="inlineStr">
        <is>
          <t>ALGO_03</t>
        </is>
      </c>
      <c r="C758" t="inlineStr">
        <is>
          <t>⚡ BỘ 03: BẮT ĐÁY RÚT CHÂN &amp; ĐẢO CHIỀU QUÁ BÁN (WYCKOFF SPRING)</t>
        </is>
      </c>
      <c r="D758" t="inlineStr">
        <is>
          <t>#5</t>
        </is>
      </c>
      <c r="E758" t="inlineStr">
        <is>
          <t>GAS</t>
        </is>
      </c>
      <c r="F758" t="inlineStr">
        <is>
          <t>HOSE</t>
        </is>
      </c>
      <c r="G758" t="inlineStr">
        <is>
          <t>Dầu khí &amp; Năng lượng</t>
        </is>
      </c>
      <c r="H758" t="n">
        <v>78.2</v>
      </c>
      <c r="I758" t="n">
        <v>1753.55</v>
      </c>
      <c r="J758" t="n">
        <v>36.59</v>
      </c>
      <c r="K758" t="n">
        <v>1.1</v>
      </c>
      <c r="L758" t="n">
        <v>87.59999999999999</v>
      </c>
      <c r="M758" t="n">
        <v>73.93000000000001</v>
      </c>
      <c r="N758" t="n">
        <v>78.7</v>
      </c>
      <c r="O758" t="n">
        <v>1756.56</v>
      </c>
      <c r="P758" t="n">
        <v>1</v>
      </c>
      <c r="Q758" t="n">
        <v>78.7</v>
      </c>
      <c r="R758" t="n">
        <v>77</v>
      </c>
      <c r="S758" t="inlineStr"/>
      <c r="T758" t="inlineStr"/>
      <c r="U758" t="inlineStr"/>
      <c r="V758" t="inlineStr"/>
      <c r="W758" t="inlineStr"/>
      <c r="X758" t="inlineStr">
        <is>
          <t>⏳ Chờ hàng về (T+1)</t>
        </is>
      </c>
      <c r="Y758">
        <f>IF(ISNUMBER(S758), ((S758-H758)/H758)-0.004, "")</f>
        <v/>
      </c>
      <c r="Z758">
        <f>IF(ISNUMBER(T758), ((T758-H758)/H758)-0.004, "")</f>
        <v/>
      </c>
      <c r="AA758">
        <f>IF(ISNUMBER(W758), ((W758-H758)/H758)-0.004, IF(P758&gt;0, ((N758-H758)/H758)-0.004, 0))</f>
        <v/>
      </c>
      <c r="AB758">
        <f>IF(AND(ISNUMBER(I758), I758&gt;0, ISNUMBER(O758), O758&gt;0), AA758-((O758-I758)/I758), AA758)</f>
        <v/>
      </c>
      <c r="AC758">
        <f>IF(ISNUMBER(Q758), (Q758-H758)/H758, 0)</f>
        <v/>
      </c>
      <c r="AD758">
        <f>IF(ISNUMBER(R758), (R758-H758)/H758, 0)</f>
        <v/>
      </c>
      <c r="AE758">
        <f>IF(ISNUMBER(Y758), IF(Y758&gt;0, "THẮNG", "THUA"), "CHỜ T+3")</f>
        <v/>
      </c>
      <c r="AF758">
        <f>IF(AND(P758=0, N758=H758, NOT(ISNUMBER(W758))), "ĐANG CHỜ", IF(AA758&gt;0, "THẮNG", "THUA"))</f>
        <v/>
      </c>
      <c r="AG758" t="inlineStr">
        <is>
          <t>https://quickchart.io/chart/render/zf-7cca059a-48dc-4955-b10c-bdc15fd21b5d</t>
        </is>
      </c>
      <c r="AH758">
        <f>IF(AG758&lt;&gt;"", IMAGE(AG758, 1), "Chưa có ảnh")</f>
        <v/>
      </c>
    </row>
    <row r="759" ht="95" customHeight="1">
      <c r="A759" t="inlineStr">
        <is>
          <t>2026-10-22</t>
        </is>
      </c>
      <c r="B759" t="inlineStr">
        <is>
          <t>ALGO_04</t>
        </is>
      </c>
      <c r="C759" t="inlineStr">
        <is>
          <t>👑 BỘ 04: SIÊU CỔ PHIẾU KHÁNG BÃO &amp; ĐỈNH 52W (RS ALPHA LEADER)</t>
        </is>
      </c>
      <c r="D759" t="inlineStr">
        <is>
          <t>#1</t>
        </is>
      </c>
      <c r="E759" t="inlineStr">
        <is>
          <t>GMD</t>
        </is>
      </c>
      <c r="F759" t="inlineStr">
        <is>
          <t>HOSE</t>
        </is>
      </c>
      <c r="G759" t="inlineStr">
        <is>
          <t>Cảng biển &amp; Vận tải</t>
        </is>
      </c>
      <c r="H759" t="n">
        <v>55.5</v>
      </c>
      <c r="I759" t="n">
        <v>1753.55</v>
      </c>
      <c r="J759" t="n">
        <v>70.42</v>
      </c>
      <c r="K759" t="n">
        <v>0.82</v>
      </c>
      <c r="L759" t="n">
        <v>60.78</v>
      </c>
      <c r="M759" t="n">
        <v>53.1</v>
      </c>
      <c r="N759" t="n">
        <v>57.1</v>
      </c>
      <c r="O759" t="n">
        <v>1756.56</v>
      </c>
      <c r="P759" t="n">
        <v>1</v>
      </c>
      <c r="Q759" t="n">
        <v>57.9</v>
      </c>
      <c r="R759" t="n">
        <v>54.1</v>
      </c>
      <c r="S759" t="inlineStr"/>
      <c r="T759" t="inlineStr"/>
      <c r="U759" t="inlineStr"/>
      <c r="V759" t="inlineStr"/>
      <c r="W759" t="inlineStr"/>
      <c r="X759" t="inlineStr">
        <is>
          <t>⏳ Chờ hàng về (T+1)</t>
        </is>
      </c>
      <c r="Y759">
        <f>IF(ISNUMBER(S759), ((S759-H759)/H759)-0.004, "")</f>
        <v/>
      </c>
      <c r="Z759">
        <f>IF(ISNUMBER(T759), ((T759-H759)/H759)-0.004, "")</f>
        <v/>
      </c>
      <c r="AA759">
        <f>IF(ISNUMBER(W759), ((W759-H759)/H759)-0.004, IF(P759&gt;0, ((N759-H759)/H759)-0.004, 0))</f>
        <v/>
      </c>
      <c r="AB759">
        <f>IF(AND(ISNUMBER(I759), I759&gt;0, ISNUMBER(O759), O759&gt;0), AA759-((O759-I759)/I759), AA759)</f>
        <v/>
      </c>
      <c r="AC759">
        <f>IF(ISNUMBER(Q759), (Q759-H759)/H759, 0)</f>
        <v/>
      </c>
      <c r="AD759">
        <f>IF(ISNUMBER(R759), (R759-H759)/H759, 0)</f>
        <v/>
      </c>
      <c r="AE759">
        <f>IF(ISNUMBER(Y759), IF(Y759&gt;0, "THẮNG", "THUA"), "CHỜ T+3")</f>
        <v/>
      </c>
      <c r="AF759">
        <f>IF(AND(P759=0, N759=H759, NOT(ISNUMBER(W759))), "ĐANG CHỜ", IF(AA759&gt;0, "THẮNG", "THUA"))</f>
        <v/>
      </c>
      <c r="AG759" t="inlineStr">
        <is>
          <t>https://quickchart.io/chart/render/zf-919ac007-5d5f-41f9-960f-eccf6dca2c12</t>
        </is>
      </c>
      <c r="AH759">
        <f>IF(AG759&lt;&gt;"", IMAGE(AG759, 1), "Chưa có ảnh")</f>
        <v/>
      </c>
    </row>
    <row r="760" ht="95" customHeight="1">
      <c r="A760" t="inlineStr">
        <is>
          <t>2026-10-22</t>
        </is>
      </c>
      <c r="B760" t="inlineStr">
        <is>
          <t>ALGO_05</t>
        </is>
      </c>
      <c r="C760" t="inlineStr">
        <is>
          <t>🎯 BỘ 05: ĐIỂM MUA KÉO NGƯỢC HỖ TRỢ NGẮN HẠN (MA20 PULLBACK)</t>
        </is>
      </c>
      <c r="D760" t="inlineStr">
        <is>
          <t>#1</t>
        </is>
      </c>
      <c r="E760" t="inlineStr">
        <is>
          <t>MSR</t>
        </is>
      </c>
      <c r="F760" t="inlineStr">
        <is>
          <t>UPCOM</t>
        </is>
      </c>
      <c r="G760" t="inlineStr">
        <is>
          <t>Bán lẻ &amp; Phân phối</t>
        </is>
      </c>
      <c r="H760" t="n">
        <v>63.5</v>
      </c>
      <c r="I760" t="n">
        <v>1753.55</v>
      </c>
      <c r="J760" t="n">
        <v>37.74</v>
      </c>
      <c r="K760" t="n">
        <v>1.05</v>
      </c>
      <c r="L760" t="n">
        <v>72.58</v>
      </c>
      <c r="M760" t="n">
        <v>59.37</v>
      </c>
      <c r="N760" t="n">
        <v>64.90000000000001</v>
      </c>
      <c r="O760" t="n">
        <v>1756.56</v>
      </c>
      <c r="P760" t="n">
        <v>1</v>
      </c>
      <c r="Q760" t="n">
        <v>64.90000000000001</v>
      </c>
      <c r="R760" t="n">
        <v>60</v>
      </c>
      <c r="S760" t="inlineStr"/>
      <c r="T760" t="inlineStr"/>
      <c r="U760" t="inlineStr"/>
      <c r="V760" t="inlineStr"/>
      <c r="W760" t="inlineStr"/>
      <c r="X760" t="inlineStr">
        <is>
          <t>⏳ Chờ hàng về (T+1)</t>
        </is>
      </c>
      <c r="Y760">
        <f>IF(ISNUMBER(S760), ((S760-H760)/H760)-0.004, "")</f>
        <v/>
      </c>
      <c r="Z760">
        <f>IF(ISNUMBER(T760), ((T760-H760)/H760)-0.004, "")</f>
        <v/>
      </c>
      <c r="AA760">
        <f>IF(ISNUMBER(W760), ((W760-H760)/H760)-0.004, IF(P760&gt;0, ((N760-H760)/H760)-0.004, 0))</f>
        <v/>
      </c>
      <c r="AB760">
        <f>IF(AND(ISNUMBER(I760), I760&gt;0, ISNUMBER(O760), O760&gt;0), AA760-((O760-I760)/I760), AA760)</f>
        <v/>
      </c>
      <c r="AC760">
        <f>IF(ISNUMBER(Q760), (Q760-H760)/H760, 0)</f>
        <v/>
      </c>
      <c r="AD760">
        <f>IF(ISNUMBER(R760), (R760-H760)/H760, 0)</f>
        <v/>
      </c>
      <c r="AE760">
        <f>IF(ISNUMBER(Y760), IF(Y760&gt;0, "THẮNG", "THUA"), "CHỜ T+3")</f>
        <v/>
      </c>
      <c r="AF760">
        <f>IF(AND(P760=0, N760=H760, NOT(ISNUMBER(W760))), "ĐANG CHỜ", IF(AA760&gt;0, "THẮNG", "THUA"))</f>
        <v/>
      </c>
      <c r="AG760" t="inlineStr">
        <is>
          <t>https://quickchart.io/chart/render/zf-a90e3345-546f-4cc6-8ada-81d9bd395135</t>
        </is>
      </c>
      <c r="AH760">
        <f>IF(AG760&lt;&gt;"", IMAGE(AG760, 1), "Chưa có ảnh")</f>
        <v/>
      </c>
    </row>
    <row r="761" ht="95" customHeight="1">
      <c r="A761" t="inlineStr">
        <is>
          <t>2026-10-22</t>
        </is>
      </c>
      <c r="B761" t="inlineStr">
        <is>
          <t>ALGO_06</t>
        </is>
      </c>
      <c r="C761" t="inlineStr">
        <is>
          <t>📈 BỘ 06: ĐỒNG THUẬN ĐỘNG LƯỢNG MACD &amp; XU HƯỚNG ADX (TREND)</t>
        </is>
      </c>
      <c r="D761" t="inlineStr">
        <is>
          <t>#1</t>
        </is>
      </c>
      <c r="E761" t="inlineStr">
        <is>
          <t>MDG</t>
        </is>
      </c>
      <c r="F761" t="inlineStr">
        <is>
          <t>HOSE</t>
        </is>
      </c>
      <c r="G761" t="inlineStr">
        <is>
          <t>Khai khoáng &amp; VLXD</t>
        </is>
      </c>
      <c r="H761" t="n">
        <v>47.5</v>
      </c>
      <c r="I761" t="n">
        <v>1753.55</v>
      </c>
      <c r="J761" t="n">
        <v>100.35</v>
      </c>
      <c r="K761" t="n">
        <v>27.04</v>
      </c>
      <c r="L761" t="n">
        <v>54.29</v>
      </c>
      <c r="M761" t="n">
        <v>44.41</v>
      </c>
      <c r="N761" t="n">
        <v>49</v>
      </c>
      <c r="O761" t="n">
        <v>1756.56</v>
      </c>
      <c r="P761" t="n">
        <v>1</v>
      </c>
      <c r="Q761" t="n">
        <v>49</v>
      </c>
      <c r="R761" t="n">
        <v>46.4</v>
      </c>
      <c r="S761" t="inlineStr"/>
      <c r="T761" t="inlineStr"/>
      <c r="U761" t="inlineStr"/>
      <c r="V761" t="inlineStr"/>
      <c r="W761" t="inlineStr"/>
      <c r="X761" t="inlineStr">
        <is>
          <t>⏳ Chờ hàng về (T+1)</t>
        </is>
      </c>
      <c r="Y761">
        <f>IF(ISNUMBER(S761), ((S761-H761)/H761)-0.004, "")</f>
        <v/>
      </c>
      <c r="Z761">
        <f>IF(ISNUMBER(T761), ((T761-H761)/H761)-0.004, "")</f>
        <v/>
      </c>
      <c r="AA761">
        <f>IF(ISNUMBER(W761), ((W761-H761)/H761)-0.004, IF(P761&gt;0, ((N761-H761)/H761)-0.004, 0))</f>
        <v/>
      </c>
      <c r="AB761">
        <f>IF(AND(ISNUMBER(I761), I761&gt;0, ISNUMBER(O761), O761&gt;0), AA761-((O761-I761)/I761), AA761)</f>
        <v/>
      </c>
      <c r="AC761">
        <f>IF(ISNUMBER(Q761), (Q761-H761)/H761, 0)</f>
        <v/>
      </c>
      <c r="AD761">
        <f>IF(ISNUMBER(R761), (R761-H761)/H761, 0)</f>
        <v/>
      </c>
      <c r="AE761">
        <f>IF(ISNUMBER(Y761), IF(Y761&gt;0, "THẮNG", "THUA"), "CHỜ T+3")</f>
        <v/>
      </c>
      <c r="AF761">
        <f>IF(AND(P761=0, N761=H761, NOT(ISNUMBER(W761))), "ĐANG CHỜ", IF(AA761&gt;0, "THẮNG", "THUA"))</f>
        <v/>
      </c>
      <c r="AG761" t="inlineStr">
        <is>
          <t>https://quickchart.io/chart/render/zf-137c0a4b-b873-4a97-a1d4-965d4fb42fd2</t>
        </is>
      </c>
      <c r="AH761">
        <f>IF(AG761&lt;&gt;"", IMAGE(AG761, 1), "Chưa có ảnh")</f>
        <v/>
      </c>
    </row>
    <row r="762" ht="95" customHeight="1">
      <c r="A762" t="inlineStr">
        <is>
          <t>2026-10-22</t>
        </is>
      </c>
      <c r="B762" t="inlineStr">
        <is>
          <t>ALGO_06</t>
        </is>
      </c>
      <c r="C762" t="inlineStr">
        <is>
          <t>📈 BỘ 06: ĐỒNG THUẬN ĐỘNG LƯỢNG MACD &amp; XU HƯỚNG ADX (TREND)</t>
        </is>
      </c>
      <c r="D762" t="inlineStr">
        <is>
          <t>#2</t>
        </is>
      </c>
      <c r="E762" t="inlineStr">
        <is>
          <t>FMC</t>
        </is>
      </c>
      <c r="F762" t="inlineStr">
        <is>
          <t>HOSE</t>
        </is>
      </c>
      <c r="G762" t="inlineStr">
        <is>
          <t>Thủy sản &amp; Xuất khẩu</t>
        </is>
      </c>
      <c r="H762" t="n">
        <v>36.5</v>
      </c>
      <c r="I762" t="n">
        <v>1753.55</v>
      </c>
      <c r="J762" t="n">
        <v>74.59999999999999</v>
      </c>
      <c r="K762" t="n">
        <v>2.02</v>
      </c>
      <c r="L762" t="n">
        <v>39.49</v>
      </c>
      <c r="M762" t="n">
        <v>35.14</v>
      </c>
      <c r="N762" t="n">
        <v>36.35</v>
      </c>
      <c r="O762" t="n">
        <v>1756.56</v>
      </c>
      <c r="P762" t="n">
        <v>1</v>
      </c>
      <c r="Q762" t="n">
        <v>36.8</v>
      </c>
      <c r="R762" t="n">
        <v>36.2</v>
      </c>
      <c r="S762" t="inlineStr"/>
      <c r="T762" t="inlineStr"/>
      <c r="U762" t="inlineStr"/>
      <c r="V762" t="inlineStr"/>
      <c r="W762" t="inlineStr"/>
      <c r="X762" t="inlineStr">
        <is>
          <t>⏳ Chờ hàng về (T+1)</t>
        </is>
      </c>
      <c r="Y762">
        <f>IF(ISNUMBER(S762), ((S762-H762)/H762)-0.004, "")</f>
        <v/>
      </c>
      <c r="Z762">
        <f>IF(ISNUMBER(T762), ((T762-H762)/H762)-0.004, "")</f>
        <v/>
      </c>
      <c r="AA762">
        <f>IF(ISNUMBER(W762), ((W762-H762)/H762)-0.004, IF(P762&gt;0, ((N762-H762)/H762)-0.004, 0))</f>
        <v/>
      </c>
      <c r="AB762">
        <f>IF(AND(ISNUMBER(I762), I762&gt;0, ISNUMBER(O762), O762&gt;0), AA762-((O762-I762)/I762), AA762)</f>
        <v/>
      </c>
      <c r="AC762">
        <f>IF(ISNUMBER(Q762), (Q762-H762)/H762, 0)</f>
        <v/>
      </c>
      <c r="AD762">
        <f>IF(ISNUMBER(R762), (R762-H762)/H762, 0)</f>
        <v/>
      </c>
      <c r="AE762">
        <f>IF(ISNUMBER(Y762), IF(Y762&gt;0, "THẮNG", "THUA"), "CHỜ T+3")</f>
        <v/>
      </c>
      <c r="AF762">
        <f>IF(AND(P762=0, N762=H762, NOT(ISNUMBER(W762))), "ĐANG CHỜ", IF(AA762&gt;0, "THẮNG", "THUA"))</f>
        <v/>
      </c>
      <c r="AG762" t="inlineStr">
        <is>
          <t>https://quickchart.io/chart/render/zf-178bcee7-bb10-44c8-b303-b67f60981261</t>
        </is>
      </c>
      <c r="AH762">
        <f>IF(AG762&lt;&gt;"", IMAGE(AG762, 1), "Chưa có ảnh")</f>
        <v/>
      </c>
    </row>
    <row r="763" ht="95" customHeight="1">
      <c r="A763" t="inlineStr">
        <is>
          <t>2026-10-22</t>
        </is>
      </c>
      <c r="B763" t="inlineStr">
        <is>
          <t>ALGO_06</t>
        </is>
      </c>
      <c r="C763" t="inlineStr">
        <is>
          <t>📈 BỘ 06: ĐỒNG THUẬN ĐỘNG LƯỢNG MACD &amp; XU HƯỚNG ADX (TREND)</t>
        </is>
      </c>
      <c r="D763" t="inlineStr">
        <is>
          <t>#3</t>
        </is>
      </c>
      <c r="E763" t="inlineStr">
        <is>
          <t>CII</t>
        </is>
      </c>
      <c r="F763" t="inlineStr">
        <is>
          <t>HOSE</t>
        </is>
      </c>
      <c r="G763" t="inlineStr">
        <is>
          <t>Đầu tư công &amp; Xây dựng</t>
        </is>
      </c>
      <c r="H763" t="n">
        <v>13.9</v>
      </c>
      <c r="I763" t="n">
        <v>1753.55</v>
      </c>
      <c r="J763" t="n">
        <v>73.90000000000001</v>
      </c>
      <c r="K763" t="n">
        <v>1.21</v>
      </c>
      <c r="L763" t="n">
        <v>15.89</v>
      </c>
      <c r="M763" t="n">
        <v>13</v>
      </c>
      <c r="N763" t="n">
        <v>14.05</v>
      </c>
      <c r="O763" t="n">
        <v>1756.56</v>
      </c>
      <c r="P763" t="n">
        <v>1</v>
      </c>
      <c r="Q763" t="n">
        <v>14.3</v>
      </c>
      <c r="R763" t="n">
        <v>13.35</v>
      </c>
      <c r="S763" t="inlineStr"/>
      <c r="T763" t="inlineStr"/>
      <c r="U763" t="inlineStr"/>
      <c r="V763" t="inlineStr"/>
      <c r="W763" t="inlineStr"/>
      <c r="X763" t="inlineStr">
        <is>
          <t>⏳ Chờ hàng về (T+1)</t>
        </is>
      </c>
      <c r="Y763">
        <f>IF(ISNUMBER(S763), ((S763-H763)/H763)-0.004, "")</f>
        <v/>
      </c>
      <c r="Z763">
        <f>IF(ISNUMBER(T763), ((T763-H763)/H763)-0.004, "")</f>
        <v/>
      </c>
      <c r="AA763">
        <f>IF(ISNUMBER(W763), ((W763-H763)/H763)-0.004, IF(P763&gt;0, ((N763-H763)/H763)-0.004, 0))</f>
        <v/>
      </c>
      <c r="AB763">
        <f>IF(AND(ISNUMBER(I763), I763&gt;0, ISNUMBER(O763), O763&gt;0), AA763-((O763-I763)/I763), AA763)</f>
        <v/>
      </c>
      <c r="AC763">
        <f>IF(ISNUMBER(Q763), (Q763-H763)/H763, 0)</f>
        <v/>
      </c>
      <c r="AD763">
        <f>IF(ISNUMBER(R763), (R763-H763)/H763, 0)</f>
        <v/>
      </c>
      <c r="AE763">
        <f>IF(ISNUMBER(Y763), IF(Y763&gt;0, "THẮNG", "THUA"), "CHỜ T+3")</f>
        <v/>
      </c>
      <c r="AF763">
        <f>IF(AND(P763=0, N763=H763, NOT(ISNUMBER(W763))), "ĐANG CHỜ", IF(AA763&gt;0, "THẮNG", "THUA"))</f>
        <v/>
      </c>
      <c r="AG763" t="inlineStr">
        <is>
          <t>https://quickchart.io/chart/render/zf-b8a22da3-1009-4637-9b40-7efb6f662e0c</t>
        </is>
      </c>
      <c r="AH763">
        <f>IF(AG763&lt;&gt;"", IMAGE(AG763, 1), "Chưa có ảnh")</f>
        <v/>
      </c>
    </row>
    <row r="764" ht="95" customHeight="1">
      <c r="A764" t="inlineStr">
        <is>
          <t>2026-10-22</t>
        </is>
      </c>
      <c r="B764" t="inlineStr">
        <is>
          <t>ALGO_07</t>
        </is>
      </c>
      <c r="C764" t="inlineStr">
        <is>
          <t>🍾 BỘ 07: NÉN CHẶT CỔ CHAI &amp; BUNG NÚT BOLLINGER (BB SQUEEZE)</t>
        </is>
      </c>
      <c r="D764" t="inlineStr">
        <is>
          <t>#4</t>
        </is>
      </c>
      <c r="E764" t="inlineStr">
        <is>
          <t>TCX</t>
        </is>
      </c>
      <c r="F764" t="inlineStr">
        <is>
          <t>HOSE</t>
        </is>
      </c>
      <c r="G764" t="inlineStr">
        <is>
          <t>Chứng khoán</t>
        </is>
      </c>
      <c r="H764" t="n">
        <v>29.55</v>
      </c>
      <c r="I764" t="n">
        <v>1753.55</v>
      </c>
      <c r="J764" t="n">
        <v>48.43</v>
      </c>
      <c r="K764" t="n">
        <v>1.97</v>
      </c>
      <c r="L764" t="n">
        <v>32.82</v>
      </c>
      <c r="M764" t="n">
        <v>28.06</v>
      </c>
      <c r="N764" t="n">
        <v>29.5</v>
      </c>
      <c r="O764" t="n">
        <v>1756.56</v>
      </c>
      <c r="P764" t="n">
        <v>1</v>
      </c>
      <c r="Q764" t="n">
        <v>29.95</v>
      </c>
      <c r="R764" t="n">
        <v>28.85</v>
      </c>
      <c r="S764" t="inlineStr"/>
      <c r="T764" t="inlineStr"/>
      <c r="U764" t="inlineStr"/>
      <c r="V764" t="inlineStr"/>
      <c r="W764" t="inlineStr"/>
      <c r="X764" t="inlineStr">
        <is>
          <t>⏳ Chờ hàng về (T+1)</t>
        </is>
      </c>
      <c r="Y764">
        <f>IF(ISNUMBER(S764), ((S764-H764)/H764)-0.004, "")</f>
        <v/>
      </c>
      <c r="Z764">
        <f>IF(ISNUMBER(T764), ((T764-H764)/H764)-0.004, "")</f>
        <v/>
      </c>
      <c r="AA764">
        <f>IF(ISNUMBER(W764), ((W764-H764)/H764)-0.004, IF(P764&gt;0, ((N764-H764)/H764)-0.004, 0))</f>
        <v/>
      </c>
      <c r="AB764">
        <f>IF(AND(ISNUMBER(I764), I764&gt;0, ISNUMBER(O764), O764&gt;0), AA764-((O764-I764)/I764), AA764)</f>
        <v/>
      </c>
      <c r="AC764">
        <f>IF(ISNUMBER(Q764), (Q764-H764)/H764, 0)</f>
        <v/>
      </c>
      <c r="AD764">
        <f>IF(ISNUMBER(R764), (R764-H764)/H764, 0)</f>
        <v/>
      </c>
      <c r="AE764">
        <f>IF(ISNUMBER(Y764), IF(Y764&gt;0, "THẮNG", "THUA"), "CHỜ T+3")</f>
        <v/>
      </c>
      <c r="AF764">
        <f>IF(AND(P764=0, N764=H764, NOT(ISNUMBER(W764))), "ĐANG CHỜ", IF(AA764&gt;0, "THẮNG", "THUA"))</f>
        <v/>
      </c>
      <c r="AG764" t="inlineStr">
        <is>
          <t>https://quickchart.io/chart/render/zf-fbf5af2d-f80b-4ddf-a3bf-2ab79101241c</t>
        </is>
      </c>
      <c r="AH764">
        <f>IF(AG764&lt;&gt;"", IMAGE(AG764, 1), "Chưa có ảnh")</f>
        <v/>
      </c>
    </row>
    <row r="765" ht="95" customHeight="1">
      <c r="A765" t="inlineStr">
        <is>
          <t>2026-10-22</t>
        </is>
      </c>
      <c r="B765" t="inlineStr">
        <is>
          <t>ALGO_07</t>
        </is>
      </c>
      <c r="C765" t="inlineStr">
        <is>
          <t>🍾 BỘ 07: NÉN CHẶT CỔ CHAI &amp; BUNG NÚT BOLLINGER (BB SQUEEZE)</t>
        </is>
      </c>
      <c r="D765" t="inlineStr">
        <is>
          <t>#5</t>
        </is>
      </c>
      <c r="E765" t="inlineStr">
        <is>
          <t>DPG</t>
        </is>
      </c>
      <c r="F765" t="inlineStr">
        <is>
          <t>HOSE</t>
        </is>
      </c>
      <c r="G765" t="inlineStr">
        <is>
          <t>Đầu tư công &amp; Xây dựng</t>
        </is>
      </c>
      <c r="H765" t="n">
        <v>30.85</v>
      </c>
      <c r="I765" t="n">
        <v>1753.55</v>
      </c>
      <c r="J765" t="n">
        <v>35.99</v>
      </c>
      <c r="K765" t="n">
        <v>1.78</v>
      </c>
      <c r="L765" t="n">
        <v>34.33</v>
      </c>
      <c r="M765" t="n">
        <v>29.27</v>
      </c>
      <c r="N765" t="n">
        <v>30.3</v>
      </c>
      <c r="O765" t="n">
        <v>1756.56</v>
      </c>
      <c r="P765" t="n">
        <v>1</v>
      </c>
      <c r="Q765" t="n">
        <v>31.25</v>
      </c>
      <c r="R765" t="n">
        <v>30</v>
      </c>
      <c r="S765" t="inlineStr"/>
      <c r="T765" t="inlineStr"/>
      <c r="U765" t="inlineStr"/>
      <c r="V765" t="inlineStr"/>
      <c r="W765" t="inlineStr"/>
      <c r="X765" t="inlineStr">
        <is>
          <t>⏳ Chờ hàng về (T+1)</t>
        </is>
      </c>
      <c r="Y765">
        <f>IF(ISNUMBER(S765), ((S765-H765)/H765)-0.004, "")</f>
        <v/>
      </c>
      <c r="Z765">
        <f>IF(ISNUMBER(T765), ((T765-H765)/H765)-0.004, "")</f>
        <v/>
      </c>
      <c r="AA765">
        <f>IF(ISNUMBER(W765), ((W765-H765)/H765)-0.004, IF(P765&gt;0, ((N765-H765)/H765)-0.004, 0))</f>
        <v/>
      </c>
      <c r="AB765">
        <f>IF(AND(ISNUMBER(I765), I765&gt;0, ISNUMBER(O765), O765&gt;0), AA765-((O765-I765)/I765), AA765)</f>
        <v/>
      </c>
      <c r="AC765">
        <f>IF(ISNUMBER(Q765), (Q765-H765)/H765, 0)</f>
        <v/>
      </c>
      <c r="AD765">
        <f>IF(ISNUMBER(R765), (R765-H765)/H765, 0)</f>
        <v/>
      </c>
      <c r="AE765">
        <f>IF(ISNUMBER(Y765), IF(Y765&gt;0, "THẮNG", "THUA"), "CHỜ T+3")</f>
        <v/>
      </c>
      <c r="AF765">
        <f>IF(AND(P765=0, N765=H765, NOT(ISNUMBER(W765))), "ĐANG CHỜ", IF(AA765&gt;0, "THẮNG", "THUA"))</f>
        <v/>
      </c>
      <c r="AG765" t="inlineStr">
        <is>
          <t>https://quickchart.io/chart/render/zf-fbedfa83-001d-4e74-adbc-8eb754eba4a1</t>
        </is>
      </c>
      <c r="AH765">
        <f>IF(AG765&lt;&gt;"", IMAGE(AG765, 1), "Chưa có ảnh")</f>
        <v/>
      </c>
    </row>
    <row r="766" ht="95" customHeight="1">
      <c r="A766" t="inlineStr">
        <is>
          <t>2026-10-22</t>
        </is>
      </c>
      <c r="B766" t="inlineStr">
        <is>
          <t>ALGO_08</t>
        </is>
      </c>
      <c r="C766" t="inlineStr">
        <is>
          <t>🐳 BỘ 08: DÒNG TIỀN CÁ MẬP GOM NGẦM THANH KHOẢN LỚN (STEALTH)</t>
        </is>
      </c>
      <c r="D766" t="inlineStr">
        <is>
          <t>#1</t>
        </is>
      </c>
      <c r="E766" t="inlineStr">
        <is>
          <t>TCX</t>
        </is>
      </c>
      <c r="F766" t="inlineStr">
        <is>
          <t>HOSE</t>
        </is>
      </c>
      <c r="G766" t="inlineStr">
        <is>
          <t>Chứng khoán</t>
        </is>
      </c>
      <c r="H766" t="n">
        <v>29.55</v>
      </c>
      <c r="I766" t="n">
        <v>1753.55</v>
      </c>
      <c r="J766" t="n">
        <v>67.37</v>
      </c>
      <c r="K766" t="n">
        <v>1.97</v>
      </c>
      <c r="L766" t="n">
        <v>32.82</v>
      </c>
      <c r="M766" t="n">
        <v>28.06</v>
      </c>
      <c r="N766" t="n">
        <v>29.5</v>
      </c>
      <c r="O766" t="n">
        <v>1756.56</v>
      </c>
      <c r="P766" t="n">
        <v>1</v>
      </c>
      <c r="Q766" t="n">
        <v>29.95</v>
      </c>
      <c r="R766" t="n">
        <v>28.85</v>
      </c>
      <c r="S766" t="inlineStr"/>
      <c r="T766" t="inlineStr"/>
      <c r="U766" t="inlineStr"/>
      <c r="V766" t="inlineStr"/>
      <c r="W766" t="inlineStr"/>
      <c r="X766" t="inlineStr">
        <is>
          <t>⏳ Chờ hàng về (T+1)</t>
        </is>
      </c>
      <c r="Y766">
        <f>IF(ISNUMBER(S766), ((S766-H766)/H766)-0.004, "")</f>
        <v/>
      </c>
      <c r="Z766">
        <f>IF(ISNUMBER(T766), ((T766-H766)/H766)-0.004, "")</f>
        <v/>
      </c>
      <c r="AA766">
        <f>IF(ISNUMBER(W766), ((W766-H766)/H766)-0.004, IF(P766&gt;0, ((N766-H766)/H766)-0.004, 0))</f>
        <v/>
      </c>
      <c r="AB766">
        <f>IF(AND(ISNUMBER(I766), I766&gt;0, ISNUMBER(O766), O766&gt;0), AA766-((O766-I766)/I766), AA766)</f>
        <v/>
      </c>
      <c r="AC766">
        <f>IF(ISNUMBER(Q766), (Q766-H766)/H766, 0)</f>
        <v/>
      </c>
      <c r="AD766">
        <f>IF(ISNUMBER(R766), (R766-H766)/H766, 0)</f>
        <v/>
      </c>
      <c r="AE766">
        <f>IF(ISNUMBER(Y766), IF(Y766&gt;0, "THẮNG", "THUA"), "CHỜ T+3")</f>
        <v/>
      </c>
      <c r="AF766">
        <f>IF(AND(P766=0, N766=H766, NOT(ISNUMBER(W766))), "ĐANG CHỜ", IF(AA766&gt;0, "THẮNG", "THUA"))</f>
        <v/>
      </c>
      <c r="AG766" t="inlineStr">
        <is>
          <t>https://quickchart.io/chart/render/zf-fbf5af2d-f80b-4ddf-a3bf-2ab79101241c</t>
        </is>
      </c>
      <c r="AH766">
        <f>IF(AG766&lt;&gt;"", IMAGE(AG766, 1), "Chưa có ảnh")</f>
        <v/>
      </c>
    </row>
    <row r="767" ht="95" customHeight="1">
      <c r="A767" t="inlineStr">
        <is>
          <t>2026-10-22</t>
        </is>
      </c>
      <c r="B767" t="inlineStr">
        <is>
          <t>ALGO_08</t>
        </is>
      </c>
      <c r="C767" t="inlineStr">
        <is>
          <t>🐳 BỘ 08: DÒNG TIỀN CÁ MẬP GOM NGẦM THANH KHOẢN LỚN (STEALTH)</t>
        </is>
      </c>
      <c r="D767" t="inlineStr">
        <is>
          <t>#2</t>
        </is>
      </c>
      <c r="E767" t="inlineStr">
        <is>
          <t>VPL</t>
        </is>
      </c>
      <c r="F767" t="inlineStr">
        <is>
          <t>HOSE</t>
        </is>
      </c>
      <c r="G767" t="inlineStr">
        <is>
          <t>Dịch vụ Tiêu dùng</t>
        </is>
      </c>
      <c r="H767" t="n">
        <v>85</v>
      </c>
      <c r="I767" t="n">
        <v>1753.55</v>
      </c>
      <c r="J767" t="n">
        <v>64.04000000000001</v>
      </c>
      <c r="K767" t="n">
        <v>1.41</v>
      </c>
      <c r="L767" t="n">
        <v>94.36</v>
      </c>
      <c r="M767" t="n">
        <v>80.75</v>
      </c>
      <c r="N767" t="n">
        <v>86.09999999999999</v>
      </c>
      <c r="O767" t="n">
        <v>1756.56</v>
      </c>
      <c r="P767" t="n">
        <v>1</v>
      </c>
      <c r="Q767" t="n">
        <v>86.09999999999999</v>
      </c>
      <c r="R767" t="n">
        <v>83</v>
      </c>
      <c r="S767" t="inlineStr"/>
      <c r="T767" t="inlineStr"/>
      <c r="U767" t="inlineStr"/>
      <c r="V767" t="inlineStr"/>
      <c r="W767" t="inlineStr"/>
      <c r="X767" t="inlineStr">
        <is>
          <t>⏳ Chờ hàng về (T+1)</t>
        </is>
      </c>
      <c r="Y767">
        <f>IF(ISNUMBER(S767), ((S767-H767)/H767)-0.004, "")</f>
        <v/>
      </c>
      <c r="Z767">
        <f>IF(ISNUMBER(T767), ((T767-H767)/H767)-0.004, "")</f>
        <v/>
      </c>
      <c r="AA767">
        <f>IF(ISNUMBER(W767), ((W767-H767)/H767)-0.004, IF(P767&gt;0, ((N767-H767)/H767)-0.004, 0))</f>
        <v/>
      </c>
      <c r="AB767">
        <f>IF(AND(ISNUMBER(I767), I767&gt;0, ISNUMBER(O767), O767&gt;0), AA767-((O767-I767)/I767), AA767)</f>
        <v/>
      </c>
      <c r="AC767">
        <f>IF(ISNUMBER(Q767), (Q767-H767)/H767, 0)</f>
        <v/>
      </c>
      <c r="AD767">
        <f>IF(ISNUMBER(R767), (R767-H767)/H767, 0)</f>
        <v/>
      </c>
      <c r="AE767">
        <f>IF(ISNUMBER(Y767), IF(Y767&gt;0, "THẮNG", "THUA"), "CHỜ T+3")</f>
        <v/>
      </c>
      <c r="AF767">
        <f>IF(AND(P767=0, N767=H767, NOT(ISNUMBER(W767))), "ĐANG CHỜ", IF(AA767&gt;0, "THẮNG", "THUA"))</f>
        <v/>
      </c>
      <c r="AG767" t="inlineStr">
        <is>
          <t>https://quickchart.io/chart/render/zf-4fca28b7-1568-4d86-ab26-225fc47cf798</t>
        </is>
      </c>
      <c r="AH767">
        <f>IF(AG767&lt;&gt;"", IMAGE(AG767, 1), "Chưa có ảnh")</f>
        <v/>
      </c>
    </row>
    <row r="768" ht="95" customHeight="1">
      <c r="A768" t="inlineStr">
        <is>
          <t>2026-10-22</t>
        </is>
      </c>
      <c r="B768" t="inlineStr">
        <is>
          <t>ALGO_08</t>
        </is>
      </c>
      <c r="C768" t="inlineStr">
        <is>
          <t>🐳 BỘ 08: DÒNG TIỀN CÁ MẬP GOM NGẦM THANH KHOẢN LỚN (STEALTH)</t>
        </is>
      </c>
      <c r="D768" t="inlineStr">
        <is>
          <t>#3</t>
        </is>
      </c>
      <c r="E768" t="inlineStr">
        <is>
          <t>DCM</t>
        </is>
      </c>
      <c r="F768" t="inlineStr">
        <is>
          <t>HOSE</t>
        </is>
      </c>
      <c r="G768" t="inlineStr">
        <is>
          <t>Hóa chất &amp; Phân bón</t>
        </is>
      </c>
      <c r="H768" t="n">
        <v>34.85</v>
      </c>
      <c r="I768" t="n">
        <v>1753.55</v>
      </c>
      <c r="J768" t="n">
        <v>57.34</v>
      </c>
      <c r="K768" t="n">
        <v>1.94</v>
      </c>
      <c r="L768" t="n">
        <v>38.43</v>
      </c>
      <c r="M768" t="n">
        <v>33.22</v>
      </c>
      <c r="N768" t="n">
        <v>35.5</v>
      </c>
      <c r="O768" t="n">
        <v>1756.56</v>
      </c>
      <c r="P768" t="n">
        <v>1</v>
      </c>
      <c r="Q768" t="n">
        <v>35.5</v>
      </c>
      <c r="R768" t="n">
        <v>34.1</v>
      </c>
      <c r="S768" t="inlineStr"/>
      <c r="T768" t="inlineStr"/>
      <c r="U768" t="inlineStr"/>
      <c r="V768" t="inlineStr"/>
      <c r="W768" t="inlineStr"/>
      <c r="X768" t="inlineStr">
        <is>
          <t>⏳ Chờ hàng về (T+1)</t>
        </is>
      </c>
      <c r="Y768">
        <f>IF(ISNUMBER(S768), ((S768-H768)/H768)-0.004, "")</f>
        <v/>
      </c>
      <c r="Z768">
        <f>IF(ISNUMBER(T768), ((T768-H768)/H768)-0.004, "")</f>
        <v/>
      </c>
      <c r="AA768">
        <f>IF(ISNUMBER(W768), ((W768-H768)/H768)-0.004, IF(P768&gt;0, ((N768-H768)/H768)-0.004, 0))</f>
        <v/>
      </c>
      <c r="AB768">
        <f>IF(AND(ISNUMBER(I768), I768&gt;0, ISNUMBER(O768), O768&gt;0), AA768-((O768-I768)/I768), AA768)</f>
        <v/>
      </c>
      <c r="AC768">
        <f>IF(ISNUMBER(Q768), (Q768-H768)/H768, 0)</f>
        <v/>
      </c>
      <c r="AD768">
        <f>IF(ISNUMBER(R768), (R768-H768)/H768, 0)</f>
        <v/>
      </c>
      <c r="AE768">
        <f>IF(ISNUMBER(Y768), IF(Y768&gt;0, "THẮNG", "THUA"), "CHỜ T+3")</f>
        <v/>
      </c>
      <c r="AF768">
        <f>IF(AND(P768=0, N768=H768, NOT(ISNUMBER(W768))), "ĐANG CHỜ", IF(AA768&gt;0, "THẮNG", "THUA"))</f>
        <v/>
      </c>
      <c r="AG768" t="inlineStr">
        <is>
          <t>https://quickchart.io/chart/render/zf-fc4fe096-b56d-47d4-bd9a-8d880704e61d</t>
        </is>
      </c>
      <c r="AH768">
        <f>IF(AG768&lt;&gt;"", IMAGE(AG768, 1), "Chưa có ảnh")</f>
        <v/>
      </c>
    </row>
    <row r="769" ht="95" customHeight="1">
      <c r="A769" t="inlineStr">
        <is>
          <t>2026-10-22</t>
        </is>
      </c>
      <c r="B769" t="inlineStr">
        <is>
          <t>ALGO_08</t>
        </is>
      </c>
      <c r="C769" t="inlineStr">
        <is>
          <t>🐳 BỘ 08: DÒNG TIỀN CÁ MẬP GOM NGẦM THANH KHOẢN LỚN (STEALTH)</t>
        </is>
      </c>
      <c r="D769" t="inlineStr">
        <is>
          <t>#4</t>
        </is>
      </c>
      <c r="E769" t="inlineStr">
        <is>
          <t>TNG</t>
        </is>
      </c>
      <c r="F769" t="inlineStr">
        <is>
          <t>HNX</t>
        </is>
      </c>
      <c r="G769" t="inlineStr">
        <is>
          <t>Thủy sản &amp; Xuất khẩu</t>
        </is>
      </c>
      <c r="H769" t="n">
        <v>19.3</v>
      </c>
      <c r="I769" t="n">
        <v>1753.55</v>
      </c>
      <c r="J769" t="n">
        <v>49.3</v>
      </c>
      <c r="K769" t="n">
        <v>1.62</v>
      </c>
      <c r="L769" t="n">
        <v>21.82</v>
      </c>
      <c r="M769" t="n">
        <v>18.16</v>
      </c>
      <c r="N769" t="n">
        <v>19.2</v>
      </c>
      <c r="O769" t="n">
        <v>1756.56</v>
      </c>
      <c r="P769" t="n">
        <v>1</v>
      </c>
      <c r="Q769" t="n">
        <v>19.5</v>
      </c>
      <c r="R769" t="n">
        <v>18.8</v>
      </c>
      <c r="S769" t="inlineStr"/>
      <c r="T769" t="inlineStr"/>
      <c r="U769" t="inlineStr"/>
      <c r="V769" t="inlineStr"/>
      <c r="W769" t="inlineStr"/>
      <c r="X769" t="inlineStr">
        <is>
          <t>⏳ Chờ hàng về (T+1)</t>
        </is>
      </c>
      <c r="Y769">
        <f>IF(ISNUMBER(S769), ((S769-H769)/H769)-0.004, "")</f>
        <v/>
      </c>
      <c r="Z769">
        <f>IF(ISNUMBER(T769), ((T769-H769)/H769)-0.004, "")</f>
        <v/>
      </c>
      <c r="AA769">
        <f>IF(ISNUMBER(W769), ((W769-H769)/H769)-0.004, IF(P769&gt;0, ((N769-H769)/H769)-0.004, 0))</f>
        <v/>
      </c>
      <c r="AB769">
        <f>IF(AND(ISNUMBER(I769), I769&gt;0, ISNUMBER(O769), O769&gt;0), AA769-((O769-I769)/I769), AA769)</f>
        <v/>
      </c>
      <c r="AC769">
        <f>IF(ISNUMBER(Q769), (Q769-H769)/H769, 0)</f>
        <v/>
      </c>
      <c r="AD769">
        <f>IF(ISNUMBER(R769), (R769-H769)/H769, 0)</f>
        <v/>
      </c>
      <c r="AE769">
        <f>IF(ISNUMBER(Y769), IF(Y769&gt;0, "THẮNG", "THUA"), "CHỜ T+3")</f>
        <v/>
      </c>
      <c r="AF769">
        <f>IF(AND(P769=0, N769=H769, NOT(ISNUMBER(W769))), "ĐANG CHỜ", IF(AA769&gt;0, "THẮNG", "THUA"))</f>
        <v/>
      </c>
      <c r="AG769" t="inlineStr">
        <is>
          <t>https://quickchart.io/chart/render/zf-f125d230-e4a2-441c-9692-b397158f3bf2</t>
        </is>
      </c>
      <c r="AH769">
        <f>IF(AG769&lt;&gt;"", IMAGE(AG769, 1), "Chưa có ảnh")</f>
        <v/>
      </c>
    </row>
    <row r="770" ht="95" customHeight="1">
      <c r="A770" t="inlineStr">
        <is>
          <t>2026-10-22</t>
        </is>
      </c>
      <c r="B770" t="inlineStr">
        <is>
          <t>ALGO_08</t>
        </is>
      </c>
      <c r="C770" t="inlineStr">
        <is>
          <t>🐳 BỘ 08: DÒNG TIỀN CÁ MẬP GOM NGẦM THANH KHOẢN LỚN (STEALTH)</t>
        </is>
      </c>
      <c r="D770" t="inlineStr">
        <is>
          <t>#5</t>
        </is>
      </c>
      <c r="E770" t="inlineStr">
        <is>
          <t>PC1</t>
        </is>
      </c>
      <c r="F770" t="inlineStr">
        <is>
          <t>HOSE</t>
        </is>
      </c>
      <c r="G770" t="inlineStr">
        <is>
          <t>Đầu tư công &amp; Xây dựng</t>
        </is>
      </c>
      <c r="H770" t="n">
        <v>19.5</v>
      </c>
      <c r="I770" t="n">
        <v>1753.55</v>
      </c>
      <c r="J770" t="n">
        <v>46</v>
      </c>
      <c r="K770" t="n">
        <v>1.3</v>
      </c>
      <c r="L770" t="n">
        <v>21.52</v>
      </c>
      <c r="M770" t="n">
        <v>18.58</v>
      </c>
      <c r="N770" t="n">
        <v>19.35</v>
      </c>
      <c r="O770" t="n">
        <v>1756.56</v>
      </c>
      <c r="P770" t="n">
        <v>1</v>
      </c>
      <c r="Q770" t="n">
        <v>19.65</v>
      </c>
      <c r="R770" t="n">
        <v>19.2</v>
      </c>
      <c r="S770" t="inlineStr"/>
      <c r="T770" t="inlineStr"/>
      <c r="U770" t="inlineStr"/>
      <c r="V770" t="inlineStr"/>
      <c r="W770" t="inlineStr"/>
      <c r="X770" t="inlineStr">
        <is>
          <t>⏳ Chờ hàng về (T+1)</t>
        </is>
      </c>
      <c r="Y770">
        <f>IF(ISNUMBER(S770), ((S770-H770)/H770)-0.004, "")</f>
        <v/>
      </c>
      <c r="Z770">
        <f>IF(ISNUMBER(T770), ((T770-H770)/H770)-0.004, "")</f>
        <v/>
      </c>
      <c r="AA770">
        <f>IF(ISNUMBER(W770), ((W770-H770)/H770)-0.004, IF(P770&gt;0, ((N770-H770)/H770)-0.004, 0))</f>
        <v/>
      </c>
      <c r="AB770">
        <f>IF(AND(ISNUMBER(I770), I770&gt;0, ISNUMBER(O770), O770&gt;0), AA770-((O770-I770)/I770), AA770)</f>
        <v/>
      </c>
      <c r="AC770">
        <f>IF(ISNUMBER(Q770), (Q770-H770)/H770, 0)</f>
        <v/>
      </c>
      <c r="AD770">
        <f>IF(ISNUMBER(R770), (R770-H770)/H770, 0)</f>
        <v/>
      </c>
      <c r="AE770">
        <f>IF(ISNUMBER(Y770), IF(Y770&gt;0, "THẮNG", "THUA"), "CHỜ T+3")</f>
        <v/>
      </c>
      <c r="AF770">
        <f>IF(AND(P770=0, N770=H770, NOT(ISNUMBER(W770))), "ĐANG CHỜ", IF(AA770&gt;0, "THẮNG", "THUA"))</f>
        <v/>
      </c>
      <c r="AG770" t="inlineStr">
        <is>
          <t>https://quickchart.io/chart/render/zf-9bad72aa-b614-4e04-aec6-a857eae2340a</t>
        </is>
      </c>
      <c r="AH770">
        <f>IF(AG770&lt;&gt;"", IMAGE(AG770, 1), "Chưa có ảnh")</f>
        <v/>
      </c>
    </row>
    <row r="771" ht="95" customHeight="1">
      <c r="A771" t="inlineStr">
        <is>
          <t>2026-10-22</t>
        </is>
      </c>
      <c r="B771" t="inlineStr">
        <is>
          <t>ALGO_09</t>
        </is>
      </c>
      <c r="C771" t="inlineStr">
        <is>
          <t>🔄 BỘ 09: CHUYỂN PHA DÀI HẠN &amp; VƯỢT MA200 (MA200 TURNAROUND)</t>
        </is>
      </c>
      <c r="D771" t="inlineStr">
        <is>
          <t>#1</t>
        </is>
      </c>
      <c r="E771" t="inlineStr">
        <is>
          <t>VPL</t>
        </is>
      </c>
      <c r="F771" t="inlineStr">
        <is>
          <t>HOSE</t>
        </is>
      </c>
      <c r="G771" t="inlineStr">
        <is>
          <t>Dịch vụ Tiêu dùng</t>
        </is>
      </c>
      <c r="H771" t="n">
        <v>85</v>
      </c>
      <c r="I771" t="n">
        <v>1753.55</v>
      </c>
      <c r="J771" t="n">
        <v>64.19</v>
      </c>
      <c r="K771" t="n">
        <v>1.41</v>
      </c>
      <c r="L771" t="n">
        <v>94.36</v>
      </c>
      <c r="M771" t="n">
        <v>80.75</v>
      </c>
      <c r="N771" t="n">
        <v>86.09999999999999</v>
      </c>
      <c r="O771" t="n">
        <v>1756.56</v>
      </c>
      <c r="P771" t="n">
        <v>1</v>
      </c>
      <c r="Q771" t="n">
        <v>86.09999999999999</v>
      </c>
      <c r="R771" t="n">
        <v>83</v>
      </c>
      <c r="S771" t="inlineStr"/>
      <c r="T771" t="inlineStr"/>
      <c r="U771" t="inlineStr"/>
      <c r="V771" t="inlineStr"/>
      <c r="W771" t="inlineStr"/>
      <c r="X771" t="inlineStr">
        <is>
          <t>⏳ Chờ hàng về (T+1)</t>
        </is>
      </c>
      <c r="Y771">
        <f>IF(ISNUMBER(S771), ((S771-H771)/H771)-0.004, "")</f>
        <v/>
      </c>
      <c r="Z771">
        <f>IF(ISNUMBER(T771), ((T771-H771)/H771)-0.004, "")</f>
        <v/>
      </c>
      <c r="AA771">
        <f>IF(ISNUMBER(W771), ((W771-H771)/H771)-0.004, IF(P771&gt;0, ((N771-H771)/H771)-0.004, 0))</f>
        <v/>
      </c>
      <c r="AB771">
        <f>IF(AND(ISNUMBER(I771), I771&gt;0, ISNUMBER(O771), O771&gt;0), AA771-((O771-I771)/I771), AA771)</f>
        <v/>
      </c>
      <c r="AC771">
        <f>IF(ISNUMBER(Q771), (Q771-H771)/H771, 0)</f>
        <v/>
      </c>
      <c r="AD771">
        <f>IF(ISNUMBER(R771), (R771-H771)/H771, 0)</f>
        <v/>
      </c>
      <c r="AE771">
        <f>IF(ISNUMBER(Y771), IF(Y771&gt;0, "THẮNG", "THUA"), "CHỜ T+3")</f>
        <v/>
      </c>
      <c r="AF771">
        <f>IF(AND(P771=0, N771=H771, NOT(ISNUMBER(W771))), "ĐANG CHỜ", IF(AA771&gt;0, "THẮNG", "THUA"))</f>
        <v/>
      </c>
      <c r="AG771" t="inlineStr">
        <is>
          <t>https://quickchart.io/chart/render/zf-4fca28b7-1568-4d86-ab26-225fc47cf798</t>
        </is>
      </c>
      <c r="AH771">
        <f>IF(AG771&lt;&gt;"", IMAGE(AG771, 1), "Chưa có ảnh")</f>
        <v/>
      </c>
    </row>
    <row r="772" ht="95" customHeight="1">
      <c r="A772" t="inlineStr">
        <is>
          <t>2026-10-22</t>
        </is>
      </c>
      <c r="B772" t="inlineStr">
        <is>
          <t>ALGO_09</t>
        </is>
      </c>
      <c r="C772" t="inlineStr">
        <is>
          <t>🔄 BỘ 09: CHUYỂN PHA DÀI HẠN &amp; VƯỢT MA200 (MA200 TURNAROUND)</t>
        </is>
      </c>
      <c r="D772" t="inlineStr">
        <is>
          <t>#2</t>
        </is>
      </c>
      <c r="E772" t="inlineStr">
        <is>
          <t>FMC</t>
        </is>
      </c>
      <c r="F772" t="inlineStr">
        <is>
          <t>HOSE</t>
        </is>
      </c>
      <c r="G772" t="inlineStr">
        <is>
          <t>Thủy sản &amp; Xuất khẩu</t>
        </is>
      </c>
      <c r="H772" t="n">
        <v>36.5</v>
      </c>
      <c r="I772" t="n">
        <v>1753.55</v>
      </c>
      <c r="J772" t="n">
        <v>53.11</v>
      </c>
      <c r="K772" t="n">
        <v>2.02</v>
      </c>
      <c r="L772" t="n">
        <v>39.49</v>
      </c>
      <c r="M772" t="n">
        <v>35.14</v>
      </c>
      <c r="N772" t="n">
        <v>36.35</v>
      </c>
      <c r="O772" t="n">
        <v>1756.56</v>
      </c>
      <c r="P772" t="n">
        <v>1</v>
      </c>
      <c r="Q772" t="n">
        <v>36.8</v>
      </c>
      <c r="R772" t="n">
        <v>36.2</v>
      </c>
      <c r="S772" t="inlineStr"/>
      <c r="T772" t="inlineStr"/>
      <c r="U772" t="inlineStr"/>
      <c r="V772" t="inlineStr"/>
      <c r="W772" t="inlineStr"/>
      <c r="X772" t="inlineStr">
        <is>
          <t>⏳ Chờ hàng về (T+1)</t>
        </is>
      </c>
      <c r="Y772">
        <f>IF(ISNUMBER(S772), ((S772-H772)/H772)-0.004, "")</f>
        <v/>
      </c>
      <c r="Z772">
        <f>IF(ISNUMBER(T772), ((T772-H772)/H772)-0.004, "")</f>
        <v/>
      </c>
      <c r="AA772">
        <f>IF(ISNUMBER(W772), ((W772-H772)/H772)-0.004, IF(P772&gt;0, ((N772-H772)/H772)-0.004, 0))</f>
        <v/>
      </c>
      <c r="AB772">
        <f>IF(AND(ISNUMBER(I772), I772&gt;0, ISNUMBER(O772), O772&gt;0), AA772-((O772-I772)/I772), AA772)</f>
        <v/>
      </c>
      <c r="AC772">
        <f>IF(ISNUMBER(Q772), (Q772-H772)/H772, 0)</f>
        <v/>
      </c>
      <c r="AD772">
        <f>IF(ISNUMBER(R772), (R772-H772)/H772, 0)</f>
        <v/>
      </c>
      <c r="AE772">
        <f>IF(ISNUMBER(Y772), IF(Y772&gt;0, "THẮNG", "THUA"), "CHỜ T+3")</f>
        <v/>
      </c>
      <c r="AF772">
        <f>IF(AND(P772=0, N772=H772, NOT(ISNUMBER(W772))), "ĐANG CHỜ", IF(AA772&gt;0, "THẮNG", "THUA"))</f>
        <v/>
      </c>
      <c r="AG772" t="inlineStr">
        <is>
          <t>https://quickchart.io/chart/render/zf-178bcee7-bb10-44c8-b303-b67f60981261</t>
        </is>
      </c>
      <c r="AH772">
        <f>IF(AG772&lt;&gt;"", IMAGE(AG772, 1), "Chưa có ảnh")</f>
        <v/>
      </c>
    </row>
    <row r="773" ht="95" customHeight="1">
      <c r="A773" t="inlineStr">
        <is>
          <t>2026-10-22</t>
        </is>
      </c>
      <c r="B773" t="inlineStr">
        <is>
          <t>ALGO_10</t>
        </is>
      </c>
      <c r="C773" t="inlineStr">
        <is>
          <t>🚀 BỘ 10: SÓNG ĐẦU CƠ BETA CAO &amp; DÒNG TIỀN NÓNG (HIGH-BETA)</t>
        </is>
      </c>
      <c r="D773" t="inlineStr">
        <is>
          <t>#1</t>
        </is>
      </c>
      <c r="E773" t="inlineStr">
        <is>
          <t>QTP</t>
        </is>
      </c>
      <c r="F773" t="inlineStr">
        <is>
          <t>UPCOM</t>
        </is>
      </c>
      <c r="G773" t="inlineStr">
        <is>
          <t>Điện &amp; Năng lượng</t>
        </is>
      </c>
      <c r="H773" t="n">
        <v>11.2</v>
      </c>
      <c r="I773" t="n">
        <v>1753.55</v>
      </c>
      <c r="J773" t="n">
        <v>67.98999999999999</v>
      </c>
      <c r="K773" t="n">
        <v>5.23</v>
      </c>
      <c r="L773" t="n">
        <v>12</v>
      </c>
      <c r="M773" t="n">
        <v>10.84</v>
      </c>
      <c r="N773" t="n">
        <v>11.2</v>
      </c>
      <c r="O773" t="n">
        <v>1756.56</v>
      </c>
      <c r="P773" t="n">
        <v>1</v>
      </c>
      <c r="Q773" t="n">
        <v>11.3</v>
      </c>
      <c r="R773" t="n">
        <v>10.8</v>
      </c>
      <c r="S773" t="inlineStr"/>
      <c r="T773" t="inlineStr"/>
      <c r="U773" t="inlineStr"/>
      <c r="V773" t="inlineStr"/>
      <c r="W773" t="inlineStr"/>
      <c r="X773" t="inlineStr">
        <is>
          <t>⏳ Chờ hàng về (T+1)</t>
        </is>
      </c>
      <c r="Y773">
        <f>IF(ISNUMBER(S773), ((S773-H773)/H773)-0.004, "")</f>
        <v/>
      </c>
      <c r="Z773">
        <f>IF(ISNUMBER(T773), ((T773-H773)/H773)-0.004, "")</f>
        <v/>
      </c>
      <c r="AA773">
        <f>IF(ISNUMBER(W773), ((W773-H773)/H773)-0.004, IF(P773&gt;0, ((N773-H773)/H773)-0.004, 0))</f>
        <v/>
      </c>
      <c r="AB773">
        <f>IF(AND(ISNUMBER(I773), I773&gt;0, ISNUMBER(O773), O773&gt;0), AA773-((O773-I773)/I773), AA773)</f>
        <v/>
      </c>
      <c r="AC773">
        <f>IF(ISNUMBER(Q773), (Q773-H773)/H773, 0)</f>
        <v/>
      </c>
      <c r="AD773">
        <f>IF(ISNUMBER(R773), (R773-H773)/H773, 0)</f>
        <v/>
      </c>
      <c r="AE773">
        <f>IF(ISNUMBER(Y773), IF(Y773&gt;0, "THẮNG", "THUA"), "CHỜ T+3")</f>
        <v/>
      </c>
      <c r="AF773">
        <f>IF(AND(P773=0, N773=H773, NOT(ISNUMBER(W773))), "ĐANG CHỜ", IF(AA773&gt;0, "THẮNG", "THUA"))</f>
        <v/>
      </c>
      <c r="AG773" t="inlineStr">
        <is>
          <t>https://quickchart.io/chart/render/zf-643a8661-3de7-485a-83fa-57eaabd418b6</t>
        </is>
      </c>
      <c r="AH773">
        <f>IF(AG773&lt;&gt;"", IMAGE(AG773, 1), "Chưa có ảnh")</f>
        <v/>
      </c>
    </row>
    <row r="774" ht="95" customHeight="1">
      <c r="A774" t="inlineStr">
        <is>
          <t>2026-10-22</t>
        </is>
      </c>
      <c r="B774" t="inlineStr">
        <is>
          <t>ALGO_11</t>
        </is>
      </c>
      <c r="C774" t="inlineStr">
        <is>
          <t>💎 BỘ 11: MUA SỚM TRONG NỀN TÍCH LŨY (GIL MORALES POCKET PIVOT)</t>
        </is>
      </c>
      <c r="D774" t="inlineStr">
        <is>
          <t>#3</t>
        </is>
      </c>
      <c r="E774" t="inlineStr">
        <is>
          <t>DCM</t>
        </is>
      </c>
      <c r="F774" t="inlineStr">
        <is>
          <t>HOSE</t>
        </is>
      </c>
      <c r="G774" t="inlineStr">
        <is>
          <t>Hóa chất &amp; Phân bón</t>
        </is>
      </c>
      <c r="H774" t="n">
        <v>34.85</v>
      </c>
      <c r="I774" t="n">
        <v>1753.55</v>
      </c>
      <c r="J774" t="n">
        <v>29.02</v>
      </c>
      <c r="K774" t="n">
        <v>1.94</v>
      </c>
      <c r="L774" t="n">
        <v>38.43</v>
      </c>
      <c r="M774" t="n">
        <v>33.22</v>
      </c>
      <c r="N774" t="n">
        <v>35.5</v>
      </c>
      <c r="O774" t="n">
        <v>1756.56</v>
      </c>
      <c r="P774" t="n">
        <v>1</v>
      </c>
      <c r="Q774" t="n">
        <v>35.5</v>
      </c>
      <c r="R774" t="n">
        <v>34.1</v>
      </c>
      <c r="S774" t="inlineStr"/>
      <c r="T774" t="inlineStr"/>
      <c r="U774" t="inlineStr"/>
      <c r="V774" t="inlineStr"/>
      <c r="W774" t="inlineStr"/>
      <c r="X774" t="inlineStr">
        <is>
          <t>⏳ Chờ hàng về (T+1)</t>
        </is>
      </c>
      <c r="Y774">
        <f>IF(ISNUMBER(S774), ((S774-H774)/H774)-0.004, "")</f>
        <v/>
      </c>
      <c r="Z774">
        <f>IF(ISNUMBER(T774), ((T774-H774)/H774)-0.004, "")</f>
        <v/>
      </c>
      <c r="AA774">
        <f>IF(ISNUMBER(W774), ((W774-H774)/H774)-0.004, IF(P774&gt;0, ((N774-H774)/H774)-0.004, 0))</f>
        <v/>
      </c>
      <c r="AB774">
        <f>IF(AND(ISNUMBER(I774), I774&gt;0, ISNUMBER(O774), O774&gt;0), AA774-((O774-I774)/I774), AA774)</f>
        <v/>
      </c>
      <c r="AC774">
        <f>IF(ISNUMBER(Q774), (Q774-H774)/H774, 0)</f>
        <v/>
      </c>
      <c r="AD774">
        <f>IF(ISNUMBER(R774), (R774-H774)/H774, 0)</f>
        <v/>
      </c>
      <c r="AE774">
        <f>IF(ISNUMBER(Y774), IF(Y774&gt;0, "THẮNG", "THUA"), "CHỜ T+3")</f>
        <v/>
      </c>
      <c r="AF774">
        <f>IF(AND(P774=0, N774=H774, NOT(ISNUMBER(W774))), "ĐANG CHỜ", IF(AA774&gt;0, "THẮNG", "THUA"))</f>
        <v/>
      </c>
      <c r="AG774" t="inlineStr">
        <is>
          <t>https://quickchart.io/chart/render/zf-fc4fe096-b56d-47d4-bd9a-8d880704e61d</t>
        </is>
      </c>
      <c r="AH774">
        <f>IF(AG774&lt;&gt;"", IMAGE(AG774, 1), "Chưa có ảnh")</f>
        <v/>
      </c>
    </row>
    <row r="775" ht="95" customHeight="1">
      <c r="A775" t="inlineStr">
        <is>
          <t>2026-10-22</t>
        </is>
      </c>
      <c r="B775" t="inlineStr">
        <is>
          <t>ALGO_12</t>
        </is>
      </c>
      <c r="C775" t="inlineStr">
        <is>
          <t>🏆 BỘ 12: MẪU HÌNH SIÊU CỔ PHIẾU SEPA (MINERVINI TREND TEMPLATE)</t>
        </is>
      </c>
      <c r="D775" t="inlineStr">
        <is>
          <t>#1</t>
        </is>
      </c>
      <c r="E775" t="inlineStr">
        <is>
          <t>MDG</t>
        </is>
      </c>
      <c r="F775" t="inlineStr">
        <is>
          <t>HOSE</t>
        </is>
      </c>
      <c r="G775" t="inlineStr">
        <is>
          <t>Khai khoáng &amp; VLXD</t>
        </is>
      </c>
      <c r="H775" t="n">
        <v>47.5</v>
      </c>
      <c r="I775" t="n">
        <v>1753.55</v>
      </c>
      <c r="J775" t="n">
        <v>185.51</v>
      </c>
      <c r="K775" t="n">
        <v>27.04</v>
      </c>
      <c r="L775" t="n">
        <v>54.29</v>
      </c>
      <c r="M775" t="n">
        <v>44.41</v>
      </c>
      <c r="N775" t="n">
        <v>49</v>
      </c>
      <c r="O775" t="n">
        <v>1756.56</v>
      </c>
      <c r="P775" t="n">
        <v>1</v>
      </c>
      <c r="Q775" t="n">
        <v>49</v>
      </c>
      <c r="R775" t="n">
        <v>46.4</v>
      </c>
      <c r="S775" t="inlineStr"/>
      <c r="T775" t="inlineStr"/>
      <c r="U775" t="inlineStr"/>
      <c r="V775" t="inlineStr"/>
      <c r="W775" t="inlineStr"/>
      <c r="X775" t="inlineStr">
        <is>
          <t>⏳ Chờ hàng về (T+1)</t>
        </is>
      </c>
      <c r="Y775">
        <f>IF(ISNUMBER(S775), ((S775-H775)/H775)-0.004, "")</f>
        <v/>
      </c>
      <c r="Z775">
        <f>IF(ISNUMBER(T775), ((T775-H775)/H775)-0.004, "")</f>
        <v/>
      </c>
      <c r="AA775">
        <f>IF(ISNUMBER(W775), ((W775-H775)/H775)-0.004, IF(P775&gt;0, ((N775-H775)/H775)-0.004, 0))</f>
        <v/>
      </c>
      <c r="AB775">
        <f>IF(AND(ISNUMBER(I775), I775&gt;0, ISNUMBER(O775), O775&gt;0), AA775-((O775-I775)/I775), AA775)</f>
        <v/>
      </c>
      <c r="AC775">
        <f>IF(ISNUMBER(Q775), (Q775-H775)/H775, 0)</f>
        <v/>
      </c>
      <c r="AD775">
        <f>IF(ISNUMBER(R775), (R775-H775)/H775, 0)</f>
        <v/>
      </c>
      <c r="AE775">
        <f>IF(ISNUMBER(Y775), IF(Y775&gt;0, "THẮNG", "THUA"), "CHỜ T+3")</f>
        <v/>
      </c>
      <c r="AF775">
        <f>IF(AND(P775=0, N775=H775, NOT(ISNUMBER(W775))), "ĐANG CHỜ", IF(AA775&gt;0, "THẮNG", "THUA"))</f>
        <v/>
      </c>
      <c r="AG775" t="inlineStr">
        <is>
          <t>https://quickchart.io/chart/render/zf-137c0a4b-b873-4a97-a1d4-965d4fb42fd2</t>
        </is>
      </c>
      <c r="AH775">
        <f>IF(AG775&lt;&gt;"", IMAGE(AG775, 1), "Chưa có ảnh")</f>
        <v/>
      </c>
    </row>
    <row r="776" ht="95" customHeight="1">
      <c r="A776" t="inlineStr">
        <is>
          <t>2026-10-22</t>
        </is>
      </c>
      <c r="B776" t="inlineStr">
        <is>
          <t>ALGO_12</t>
        </is>
      </c>
      <c r="C776" t="inlineStr">
        <is>
          <t>🏆 BỘ 12: MẪU HÌNH SIÊU CỔ PHIẾU SEPA (MINERVINI TREND TEMPLATE)</t>
        </is>
      </c>
      <c r="D776" t="inlineStr">
        <is>
          <t>#4</t>
        </is>
      </c>
      <c r="E776" t="inlineStr">
        <is>
          <t>GMD</t>
        </is>
      </c>
      <c r="F776" t="inlineStr">
        <is>
          <t>HOSE</t>
        </is>
      </c>
      <c r="G776" t="inlineStr">
        <is>
          <t>Cảng biển &amp; Vận tải</t>
        </is>
      </c>
      <c r="H776" t="n">
        <v>55.5</v>
      </c>
      <c r="I776" t="n">
        <v>1753.55</v>
      </c>
      <c r="J776" t="n">
        <v>86.2</v>
      </c>
      <c r="K776" t="n">
        <v>0.82</v>
      </c>
      <c r="L776" t="n">
        <v>60.78</v>
      </c>
      <c r="M776" t="n">
        <v>53.1</v>
      </c>
      <c r="N776" t="n">
        <v>57.1</v>
      </c>
      <c r="O776" t="n">
        <v>1756.56</v>
      </c>
      <c r="P776" t="n">
        <v>1</v>
      </c>
      <c r="Q776" t="n">
        <v>57.9</v>
      </c>
      <c r="R776" t="n">
        <v>54.1</v>
      </c>
      <c r="S776" t="inlineStr"/>
      <c r="T776" t="inlineStr"/>
      <c r="U776" t="inlineStr"/>
      <c r="V776" t="inlineStr"/>
      <c r="W776" t="inlineStr"/>
      <c r="X776" t="inlineStr">
        <is>
          <t>⏳ Chờ hàng về (T+1)</t>
        </is>
      </c>
      <c r="Y776">
        <f>IF(ISNUMBER(S776), ((S776-H776)/H776)-0.004, "")</f>
        <v/>
      </c>
      <c r="Z776">
        <f>IF(ISNUMBER(T776), ((T776-H776)/H776)-0.004, "")</f>
        <v/>
      </c>
      <c r="AA776">
        <f>IF(ISNUMBER(W776), ((W776-H776)/H776)-0.004, IF(P776&gt;0, ((N776-H776)/H776)-0.004, 0))</f>
        <v/>
      </c>
      <c r="AB776">
        <f>IF(AND(ISNUMBER(I776), I776&gt;0, ISNUMBER(O776), O776&gt;0), AA776-((O776-I776)/I776), AA776)</f>
        <v/>
      </c>
      <c r="AC776">
        <f>IF(ISNUMBER(Q776), (Q776-H776)/H776, 0)</f>
        <v/>
      </c>
      <c r="AD776">
        <f>IF(ISNUMBER(R776), (R776-H776)/H776, 0)</f>
        <v/>
      </c>
      <c r="AE776">
        <f>IF(ISNUMBER(Y776), IF(Y776&gt;0, "THẮNG", "THUA"), "CHỜ T+3")</f>
        <v/>
      </c>
      <c r="AF776">
        <f>IF(AND(P776=0, N776=H776, NOT(ISNUMBER(W776))), "ĐANG CHỜ", IF(AA776&gt;0, "THẮNG", "THUA"))</f>
        <v/>
      </c>
      <c r="AG776" t="inlineStr">
        <is>
          <t>https://quickchart.io/chart/render/zf-919ac007-5d5f-41f9-960f-eccf6dca2c12</t>
        </is>
      </c>
      <c r="AH776">
        <f>IF(AG776&lt;&gt;"", IMAGE(AG776, 1), "Chưa có ảnh")</f>
        <v/>
      </c>
    </row>
    <row r="777" ht="95" customHeight="1">
      <c r="A777" t="inlineStr">
        <is>
          <t>2026-10-22</t>
        </is>
      </c>
      <c r="B777" t="inlineStr">
        <is>
          <t>ALGO_14</t>
        </is>
      </c>
      <c r="C777" t="inlineStr">
        <is>
          <t>🟩 BỘ 14: NẾN CƯỜNG LỰC MARUBOZU ÁP ĐẢO (BULLISH MARUBOZU)</t>
        </is>
      </c>
      <c r="D777" t="inlineStr">
        <is>
          <t>#1</t>
        </is>
      </c>
      <c r="E777" t="inlineStr">
        <is>
          <t>PVC</t>
        </is>
      </c>
      <c r="F777" t="inlineStr">
        <is>
          <t>HNX</t>
        </is>
      </c>
      <c r="G777" t="inlineStr">
        <is>
          <t>Dầu khí &amp; Năng lượng</t>
        </is>
      </c>
      <c r="H777" t="n">
        <v>11.9</v>
      </c>
      <c r="I777" t="n">
        <v>1753.55</v>
      </c>
      <c r="J777" t="n">
        <v>47.51</v>
      </c>
      <c r="K777" t="n">
        <v>1.23</v>
      </c>
      <c r="L777" t="n">
        <v>13.5</v>
      </c>
      <c r="M777" t="n">
        <v>11.17</v>
      </c>
      <c r="N777" t="n">
        <v>12.1</v>
      </c>
      <c r="O777" t="n">
        <v>1756.56</v>
      </c>
      <c r="P777" t="n">
        <v>1</v>
      </c>
      <c r="Q777" t="n">
        <v>12.1</v>
      </c>
      <c r="R777" t="n">
        <v>11.5</v>
      </c>
      <c r="S777" t="inlineStr"/>
      <c r="T777" t="inlineStr"/>
      <c r="U777" t="inlineStr"/>
      <c r="V777" t="inlineStr"/>
      <c r="W777" t="inlineStr"/>
      <c r="X777" t="inlineStr">
        <is>
          <t>⏳ Chờ hàng về (T+1)</t>
        </is>
      </c>
      <c r="Y777">
        <f>IF(ISNUMBER(S777), ((S777-H777)/H777)-0.004, "")</f>
        <v/>
      </c>
      <c r="Z777">
        <f>IF(ISNUMBER(T777), ((T777-H777)/H777)-0.004, "")</f>
        <v/>
      </c>
      <c r="AA777">
        <f>IF(ISNUMBER(W777), ((W777-H777)/H777)-0.004, IF(P777&gt;0, ((N777-H777)/H777)-0.004, 0))</f>
        <v/>
      </c>
      <c r="AB777">
        <f>IF(AND(ISNUMBER(I777), I777&gt;0, ISNUMBER(O777), O777&gt;0), AA777-((O777-I777)/I777), AA777)</f>
        <v/>
      </c>
      <c r="AC777">
        <f>IF(ISNUMBER(Q777), (Q777-H777)/H777, 0)</f>
        <v/>
      </c>
      <c r="AD777">
        <f>IF(ISNUMBER(R777), (R777-H777)/H777, 0)</f>
        <v/>
      </c>
      <c r="AE777">
        <f>IF(ISNUMBER(Y777), IF(Y777&gt;0, "THẮNG", "THUA"), "CHỜ T+3")</f>
        <v/>
      </c>
      <c r="AF777">
        <f>IF(AND(P777=0, N777=H777, NOT(ISNUMBER(W777))), "ĐANG CHỜ", IF(AA777&gt;0, "THẮNG", "THUA"))</f>
        <v/>
      </c>
      <c r="AG777" t="inlineStr">
        <is>
          <t>https://quickchart.io/chart/render/zf-bc411c8d-1051-41ee-8f0a-f9997b827d0d</t>
        </is>
      </c>
      <c r="AH777">
        <f>IF(AG777&lt;&gt;"", IMAGE(AG777, 1), "Chưa có ảnh")</f>
        <v/>
      </c>
    </row>
    <row r="778" ht="95" customHeight="1">
      <c r="A778" t="inlineStr">
        <is>
          <t>2026-10-22</t>
        </is>
      </c>
      <c r="B778" t="inlineStr">
        <is>
          <t>ALGO_15</t>
        </is>
      </c>
      <c r="C778" t="inlineStr">
        <is>
          <t>🌊 BỘ 15: ÁP LỰC MUA CHỦ ĐỘNG TRONG PHIÊN (MONEY FLOW SURGE)</t>
        </is>
      </c>
      <c r="D778" t="inlineStr">
        <is>
          <t>#1</t>
        </is>
      </c>
      <c r="E778" t="inlineStr">
        <is>
          <t>QTP</t>
        </is>
      </c>
      <c r="F778" t="inlineStr">
        <is>
          <t>UPCOM</t>
        </is>
      </c>
      <c r="G778" t="inlineStr">
        <is>
          <t>Điện &amp; Năng lượng</t>
        </is>
      </c>
      <c r="H778" t="n">
        <v>11.2</v>
      </c>
      <c r="I778" t="n">
        <v>1753.55</v>
      </c>
      <c r="J778" t="n">
        <v>71.66</v>
      </c>
      <c r="K778" t="n">
        <v>5.23</v>
      </c>
      <c r="L778" t="n">
        <v>12</v>
      </c>
      <c r="M778" t="n">
        <v>10.84</v>
      </c>
      <c r="N778" t="n">
        <v>11.2</v>
      </c>
      <c r="O778" t="n">
        <v>1756.56</v>
      </c>
      <c r="P778" t="n">
        <v>1</v>
      </c>
      <c r="Q778" t="n">
        <v>11.3</v>
      </c>
      <c r="R778" t="n">
        <v>10.8</v>
      </c>
      <c r="S778" t="inlineStr"/>
      <c r="T778" t="inlineStr"/>
      <c r="U778" t="inlineStr"/>
      <c r="V778" t="inlineStr"/>
      <c r="W778" t="inlineStr"/>
      <c r="X778" t="inlineStr">
        <is>
          <t>⏳ Chờ hàng về (T+1)</t>
        </is>
      </c>
      <c r="Y778">
        <f>IF(ISNUMBER(S778), ((S778-H778)/H778)-0.004, "")</f>
        <v/>
      </c>
      <c r="Z778">
        <f>IF(ISNUMBER(T778), ((T778-H778)/H778)-0.004, "")</f>
        <v/>
      </c>
      <c r="AA778">
        <f>IF(ISNUMBER(W778), ((W778-H778)/H778)-0.004, IF(P778&gt;0, ((N778-H778)/H778)-0.004, 0))</f>
        <v/>
      </c>
      <c r="AB778">
        <f>IF(AND(ISNUMBER(I778), I778&gt;0, ISNUMBER(O778), O778&gt;0), AA778-((O778-I778)/I778), AA778)</f>
        <v/>
      </c>
      <c r="AC778">
        <f>IF(ISNUMBER(Q778), (Q778-H778)/H778, 0)</f>
        <v/>
      </c>
      <c r="AD778">
        <f>IF(ISNUMBER(R778), (R778-H778)/H778, 0)</f>
        <v/>
      </c>
      <c r="AE778">
        <f>IF(ISNUMBER(Y778), IF(Y778&gt;0, "THẮNG", "THUA"), "CHỜ T+3")</f>
        <v/>
      </c>
      <c r="AF778">
        <f>IF(AND(P778=0, N778=H778, NOT(ISNUMBER(W778))), "ĐANG CHỜ", IF(AA778&gt;0, "THẮNG", "THUA"))</f>
        <v/>
      </c>
      <c r="AG778" t="inlineStr">
        <is>
          <t>https://quickchart.io/chart/render/zf-643a8661-3de7-485a-83fa-57eaabd418b6</t>
        </is>
      </c>
      <c r="AH778">
        <f>IF(AG778&lt;&gt;"", IMAGE(AG778, 1), "Chưa có ảnh")</f>
        <v/>
      </c>
    </row>
    <row r="779" ht="95" customHeight="1">
      <c r="A779" t="inlineStr">
        <is>
          <t>2026-10-22</t>
        </is>
      </c>
      <c r="B779" t="inlineStr">
        <is>
          <t>ALGO_15</t>
        </is>
      </c>
      <c r="C779" t="inlineStr">
        <is>
          <t>🌊 BỘ 15: ÁP LỰC MUA CHỦ ĐỘNG TRONG PHIÊN (MONEY FLOW SURGE)</t>
        </is>
      </c>
      <c r="D779" t="inlineStr">
        <is>
          <t>#2</t>
        </is>
      </c>
      <c r="E779" t="inlineStr">
        <is>
          <t>VPL</t>
        </is>
      </c>
      <c r="F779" t="inlineStr">
        <is>
          <t>HOSE</t>
        </is>
      </c>
      <c r="G779" t="inlineStr">
        <is>
          <t>Dịch vụ Tiêu dùng</t>
        </is>
      </c>
      <c r="H779" t="n">
        <v>85</v>
      </c>
      <c r="I779" t="n">
        <v>1753.55</v>
      </c>
      <c r="J779" t="n">
        <v>58.85</v>
      </c>
      <c r="K779" t="n">
        <v>1.41</v>
      </c>
      <c r="L779" t="n">
        <v>94.36</v>
      </c>
      <c r="M779" t="n">
        <v>80.75</v>
      </c>
      <c r="N779" t="n">
        <v>86.09999999999999</v>
      </c>
      <c r="O779" t="n">
        <v>1756.56</v>
      </c>
      <c r="P779" t="n">
        <v>1</v>
      </c>
      <c r="Q779" t="n">
        <v>86.09999999999999</v>
      </c>
      <c r="R779" t="n">
        <v>83</v>
      </c>
      <c r="S779" t="inlineStr"/>
      <c r="T779" t="inlineStr"/>
      <c r="U779" t="inlineStr"/>
      <c r="V779" t="inlineStr"/>
      <c r="W779" t="inlineStr"/>
      <c r="X779" t="inlineStr">
        <is>
          <t>⏳ Chờ hàng về (T+1)</t>
        </is>
      </c>
      <c r="Y779">
        <f>IF(ISNUMBER(S779), ((S779-H779)/H779)-0.004, "")</f>
        <v/>
      </c>
      <c r="Z779">
        <f>IF(ISNUMBER(T779), ((T779-H779)/H779)-0.004, "")</f>
        <v/>
      </c>
      <c r="AA779">
        <f>IF(ISNUMBER(W779), ((W779-H779)/H779)-0.004, IF(P779&gt;0, ((N779-H779)/H779)-0.004, 0))</f>
        <v/>
      </c>
      <c r="AB779">
        <f>IF(AND(ISNUMBER(I779), I779&gt;0, ISNUMBER(O779), O779&gt;0), AA779-((O779-I779)/I779), AA779)</f>
        <v/>
      </c>
      <c r="AC779">
        <f>IF(ISNUMBER(Q779), (Q779-H779)/H779, 0)</f>
        <v/>
      </c>
      <c r="AD779">
        <f>IF(ISNUMBER(R779), (R779-H779)/H779, 0)</f>
        <v/>
      </c>
      <c r="AE779">
        <f>IF(ISNUMBER(Y779), IF(Y779&gt;0, "THẮNG", "THUA"), "CHỜ T+3")</f>
        <v/>
      </c>
      <c r="AF779">
        <f>IF(AND(P779=0, N779=H779, NOT(ISNUMBER(W779))), "ĐANG CHỜ", IF(AA779&gt;0, "THẮNG", "THUA"))</f>
        <v/>
      </c>
      <c r="AG779" t="inlineStr">
        <is>
          <t>https://quickchart.io/chart/render/zf-4fca28b7-1568-4d86-ab26-225fc47cf798</t>
        </is>
      </c>
      <c r="AH779">
        <f>IF(AG779&lt;&gt;"", IMAGE(AG779, 1), "Chưa có ảnh")</f>
        <v/>
      </c>
    </row>
    <row r="780" ht="95" customHeight="1">
      <c r="A780" t="inlineStr">
        <is>
          <t>2026-10-22</t>
        </is>
      </c>
      <c r="B780" t="inlineStr">
        <is>
          <t>ALGO_15</t>
        </is>
      </c>
      <c r="C780" t="inlineStr">
        <is>
          <t>🌊 BỘ 15: ÁP LỰC MUA CHỦ ĐỘNG TRONG PHIÊN (MONEY FLOW SURGE)</t>
        </is>
      </c>
      <c r="D780" t="inlineStr">
        <is>
          <t>#3</t>
        </is>
      </c>
      <c r="E780" t="inlineStr">
        <is>
          <t>DCM</t>
        </is>
      </c>
      <c r="F780" t="inlineStr">
        <is>
          <t>HOSE</t>
        </is>
      </c>
      <c r="G780" t="inlineStr">
        <is>
          <t>Hóa chất &amp; Phân bón</t>
        </is>
      </c>
      <c r="H780" t="n">
        <v>34.85</v>
      </c>
      <c r="I780" t="n">
        <v>1753.55</v>
      </c>
      <c r="J780" t="n">
        <v>47.88</v>
      </c>
      <c r="K780" t="n">
        <v>1.94</v>
      </c>
      <c r="L780" t="n">
        <v>38.43</v>
      </c>
      <c r="M780" t="n">
        <v>33.22</v>
      </c>
      <c r="N780" t="n">
        <v>35.5</v>
      </c>
      <c r="O780" t="n">
        <v>1756.56</v>
      </c>
      <c r="P780" t="n">
        <v>1</v>
      </c>
      <c r="Q780" t="n">
        <v>35.5</v>
      </c>
      <c r="R780" t="n">
        <v>34.1</v>
      </c>
      <c r="S780" t="inlineStr"/>
      <c r="T780" t="inlineStr"/>
      <c r="U780" t="inlineStr"/>
      <c r="V780" t="inlineStr"/>
      <c r="W780" t="inlineStr"/>
      <c r="X780" t="inlineStr">
        <is>
          <t>⏳ Chờ hàng về (T+1)</t>
        </is>
      </c>
      <c r="Y780">
        <f>IF(ISNUMBER(S780), ((S780-H780)/H780)-0.004, "")</f>
        <v/>
      </c>
      <c r="Z780">
        <f>IF(ISNUMBER(T780), ((T780-H780)/H780)-0.004, "")</f>
        <v/>
      </c>
      <c r="AA780">
        <f>IF(ISNUMBER(W780), ((W780-H780)/H780)-0.004, IF(P780&gt;0, ((N780-H780)/H780)-0.004, 0))</f>
        <v/>
      </c>
      <c r="AB780">
        <f>IF(AND(ISNUMBER(I780), I780&gt;0, ISNUMBER(O780), O780&gt;0), AA780-((O780-I780)/I780), AA780)</f>
        <v/>
      </c>
      <c r="AC780">
        <f>IF(ISNUMBER(Q780), (Q780-H780)/H780, 0)</f>
        <v/>
      </c>
      <c r="AD780">
        <f>IF(ISNUMBER(R780), (R780-H780)/H780, 0)</f>
        <v/>
      </c>
      <c r="AE780">
        <f>IF(ISNUMBER(Y780), IF(Y780&gt;0, "THẮNG", "THUA"), "CHỜ T+3")</f>
        <v/>
      </c>
      <c r="AF780">
        <f>IF(AND(P780=0, N780=H780, NOT(ISNUMBER(W780))), "ĐANG CHỜ", IF(AA780&gt;0, "THẮNG", "THUA"))</f>
        <v/>
      </c>
      <c r="AG780" t="inlineStr">
        <is>
          <t>https://quickchart.io/chart/render/zf-fc4fe096-b56d-47d4-bd9a-8d880704e61d</t>
        </is>
      </c>
      <c r="AH780">
        <f>IF(AG780&lt;&gt;"", IMAGE(AG780, 1), "Chưa có ảnh")</f>
        <v/>
      </c>
    </row>
    <row r="781" ht="95" customHeight="1">
      <c r="A781" t="inlineStr">
        <is>
          <t>2026-10-22</t>
        </is>
      </c>
      <c r="B781" t="inlineStr">
        <is>
          <t>ALGO_15</t>
        </is>
      </c>
      <c r="C781" t="inlineStr">
        <is>
          <t>🌊 BỘ 15: ÁP LỰC MUA CHỦ ĐỘNG TRONG PHIÊN (MONEY FLOW SURGE)</t>
        </is>
      </c>
      <c r="D781" t="inlineStr">
        <is>
          <t>#4</t>
        </is>
      </c>
      <c r="E781" t="inlineStr">
        <is>
          <t>MSH</t>
        </is>
      </c>
      <c r="F781" t="inlineStr">
        <is>
          <t>HOSE</t>
        </is>
      </c>
      <c r="G781" t="inlineStr">
        <is>
          <t>Thủy sản &amp; Xuất khẩu</t>
        </is>
      </c>
      <c r="H781" t="n">
        <v>33.8</v>
      </c>
      <c r="I781" t="n">
        <v>1753.55</v>
      </c>
      <c r="J781" t="n">
        <v>41.81</v>
      </c>
      <c r="K781" t="n">
        <v>1.59</v>
      </c>
      <c r="L781" t="n">
        <v>36.22</v>
      </c>
      <c r="M781" t="n">
        <v>32.7</v>
      </c>
      <c r="N781" t="n">
        <v>33.5</v>
      </c>
      <c r="O781" t="n">
        <v>1756.56</v>
      </c>
      <c r="P781" t="n">
        <v>1</v>
      </c>
      <c r="Q781" t="n">
        <v>34</v>
      </c>
      <c r="R781" t="n">
        <v>33.1</v>
      </c>
      <c r="S781" t="inlineStr"/>
      <c r="T781" t="inlineStr"/>
      <c r="U781" t="inlineStr"/>
      <c r="V781" t="inlineStr"/>
      <c r="W781" t="inlineStr"/>
      <c r="X781" t="inlineStr">
        <is>
          <t>⏳ Chờ hàng về (T+1)</t>
        </is>
      </c>
      <c r="Y781">
        <f>IF(ISNUMBER(S781), ((S781-H781)/H781)-0.004, "")</f>
        <v/>
      </c>
      <c r="Z781">
        <f>IF(ISNUMBER(T781), ((T781-H781)/H781)-0.004, "")</f>
        <v/>
      </c>
      <c r="AA781">
        <f>IF(ISNUMBER(W781), ((W781-H781)/H781)-0.004, IF(P781&gt;0, ((N781-H781)/H781)-0.004, 0))</f>
        <v/>
      </c>
      <c r="AB781">
        <f>IF(AND(ISNUMBER(I781), I781&gt;0, ISNUMBER(O781), O781&gt;0), AA781-((O781-I781)/I781), AA781)</f>
        <v/>
      </c>
      <c r="AC781">
        <f>IF(ISNUMBER(Q781), (Q781-H781)/H781, 0)</f>
        <v/>
      </c>
      <c r="AD781">
        <f>IF(ISNUMBER(R781), (R781-H781)/H781, 0)</f>
        <v/>
      </c>
      <c r="AE781">
        <f>IF(ISNUMBER(Y781), IF(Y781&gt;0, "THẮNG", "THUA"), "CHỜ T+3")</f>
        <v/>
      </c>
      <c r="AF781">
        <f>IF(AND(P781=0, N781=H781, NOT(ISNUMBER(W781))), "ĐANG CHỜ", IF(AA781&gt;0, "THẮNG", "THUA"))</f>
        <v/>
      </c>
      <c r="AG781" t="inlineStr">
        <is>
          <t>https://quickchart.io/chart/render/zf-aa0f3018-a660-4b4b-881d-bce3010d11d6</t>
        </is>
      </c>
      <c r="AH781">
        <f>IF(AG781&lt;&gt;"", IMAGE(AG781, 1), "Chưa có ảnh")</f>
        <v/>
      </c>
    </row>
    <row r="782" ht="95" customHeight="1">
      <c r="A782" t="inlineStr">
        <is>
          <t>2026-10-22</t>
        </is>
      </c>
      <c r="B782" t="inlineStr">
        <is>
          <t>ALGO_15</t>
        </is>
      </c>
      <c r="C782" t="inlineStr">
        <is>
          <t>🌊 BỘ 15: ÁP LỰC MUA CHỦ ĐỘNG TRONG PHIÊN (MONEY FLOW SURGE)</t>
        </is>
      </c>
      <c r="D782" t="inlineStr">
        <is>
          <t>#5</t>
        </is>
      </c>
      <c r="E782" t="inlineStr">
        <is>
          <t>LAS</t>
        </is>
      </c>
      <c r="F782" t="inlineStr">
        <is>
          <t>HNX</t>
        </is>
      </c>
      <c r="G782" t="inlineStr">
        <is>
          <t>Hóa chất &amp; Phân bón</t>
        </is>
      </c>
      <c r="H782" t="n">
        <v>12.4</v>
      </c>
      <c r="I782" t="n">
        <v>1753.55</v>
      </c>
      <c r="J782" t="n">
        <v>35.83</v>
      </c>
      <c r="K782" t="n">
        <v>1.47</v>
      </c>
      <c r="L782" t="n">
        <v>14.17</v>
      </c>
      <c r="M782" t="n">
        <v>11.59</v>
      </c>
      <c r="N782" t="n">
        <v>12.3</v>
      </c>
      <c r="O782" t="n">
        <v>1756.56</v>
      </c>
      <c r="P782" t="n">
        <v>1</v>
      </c>
      <c r="Q782" t="n">
        <v>12.5</v>
      </c>
      <c r="R782" t="n">
        <v>11.9</v>
      </c>
      <c r="S782" t="inlineStr"/>
      <c r="T782" t="inlineStr"/>
      <c r="U782" t="inlineStr"/>
      <c r="V782" t="inlineStr"/>
      <c r="W782" t="inlineStr"/>
      <c r="X782" t="inlineStr">
        <is>
          <t>⏳ Chờ hàng về (T+1)</t>
        </is>
      </c>
      <c r="Y782">
        <f>IF(ISNUMBER(S782), ((S782-H782)/H782)-0.004, "")</f>
        <v/>
      </c>
      <c r="Z782">
        <f>IF(ISNUMBER(T782), ((T782-H782)/H782)-0.004, "")</f>
        <v/>
      </c>
      <c r="AA782">
        <f>IF(ISNUMBER(W782), ((W782-H782)/H782)-0.004, IF(P782&gt;0, ((N782-H782)/H782)-0.004, 0))</f>
        <v/>
      </c>
      <c r="AB782">
        <f>IF(AND(ISNUMBER(I782), I782&gt;0, ISNUMBER(O782), O782&gt;0), AA782-((O782-I782)/I782), AA782)</f>
        <v/>
      </c>
      <c r="AC782">
        <f>IF(ISNUMBER(Q782), (Q782-H782)/H782, 0)</f>
        <v/>
      </c>
      <c r="AD782">
        <f>IF(ISNUMBER(R782), (R782-H782)/H782, 0)</f>
        <v/>
      </c>
      <c r="AE782">
        <f>IF(ISNUMBER(Y782), IF(Y782&gt;0, "THẮNG", "THUA"), "CHỜ T+3")</f>
        <v/>
      </c>
      <c r="AF782">
        <f>IF(AND(P782=0, N782=H782, NOT(ISNUMBER(W782))), "ĐANG CHỜ", IF(AA782&gt;0, "THẮNG", "THUA"))</f>
        <v/>
      </c>
      <c r="AG782" t="inlineStr">
        <is>
          <t>https://quickchart.io/chart/render/zf-e0e0332c-ef1b-4019-b4b9-836c15489842</t>
        </is>
      </c>
      <c r="AH782">
        <f>IF(AG782&lt;&gt;"", IMAGE(AG782, 1), "Chưa có ảnh")</f>
        <v/>
      </c>
    </row>
    <row r="783" ht="95" customHeight="1">
      <c r="A783" t="inlineStr">
        <is>
          <t>2026-10-22</t>
        </is>
      </c>
      <c r="B783" t="inlineStr">
        <is>
          <t>ALGO_16</t>
        </is>
      </c>
      <c r="C783" t="inlineStr">
        <is>
          <t>✨ BỘ 16: GIAO CẮT VÀNG TRUNG HẠN (GOLDEN CROSS SMA20 x SMA50)</t>
        </is>
      </c>
      <c r="D783" t="inlineStr">
        <is>
          <t>#1</t>
        </is>
      </c>
      <c r="E783" t="inlineStr">
        <is>
          <t>VPL</t>
        </is>
      </c>
      <c r="F783" t="inlineStr">
        <is>
          <t>HOSE</t>
        </is>
      </c>
      <c r="G783" t="inlineStr">
        <is>
          <t>Dịch vụ Tiêu dùng</t>
        </is>
      </c>
      <c r="H783" t="n">
        <v>85</v>
      </c>
      <c r="I783" t="n">
        <v>1753.55</v>
      </c>
      <c r="J783" t="n">
        <v>66.36</v>
      </c>
      <c r="K783" t="n">
        <v>1.41</v>
      </c>
      <c r="L783" t="n">
        <v>94.36</v>
      </c>
      <c r="M783" t="n">
        <v>80.75</v>
      </c>
      <c r="N783" t="n">
        <v>86.09999999999999</v>
      </c>
      <c r="O783" t="n">
        <v>1756.56</v>
      </c>
      <c r="P783" t="n">
        <v>1</v>
      </c>
      <c r="Q783" t="n">
        <v>86.09999999999999</v>
      </c>
      <c r="R783" t="n">
        <v>83</v>
      </c>
      <c r="S783" t="inlineStr"/>
      <c r="T783" t="inlineStr"/>
      <c r="U783" t="inlineStr"/>
      <c r="V783" t="inlineStr"/>
      <c r="W783" t="inlineStr"/>
      <c r="X783" t="inlineStr">
        <is>
          <t>⏳ Chờ hàng về (T+1)</t>
        </is>
      </c>
      <c r="Y783">
        <f>IF(ISNUMBER(S783), ((S783-H783)/H783)-0.004, "")</f>
        <v/>
      </c>
      <c r="Z783">
        <f>IF(ISNUMBER(T783), ((T783-H783)/H783)-0.004, "")</f>
        <v/>
      </c>
      <c r="AA783">
        <f>IF(ISNUMBER(W783), ((W783-H783)/H783)-0.004, IF(P783&gt;0, ((N783-H783)/H783)-0.004, 0))</f>
        <v/>
      </c>
      <c r="AB783">
        <f>IF(AND(ISNUMBER(I783), I783&gt;0, ISNUMBER(O783), O783&gt;0), AA783-((O783-I783)/I783), AA783)</f>
        <v/>
      </c>
      <c r="AC783">
        <f>IF(ISNUMBER(Q783), (Q783-H783)/H783, 0)</f>
        <v/>
      </c>
      <c r="AD783">
        <f>IF(ISNUMBER(R783), (R783-H783)/H783, 0)</f>
        <v/>
      </c>
      <c r="AE783">
        <f>IF(ISNUMBER(Y783), IF(Y783&gt;0, "THẮNG", "THUA"), "CHỜ T+3")</f>
        <v/>
      </c>
      <c r="AF783">
        <f>IF(AND(P783=0, N783=H783, NOT(ISNUMBER(W783))), "ĐANG CHỜ", IF(AA783&gt;0, "THẮNG", "THUA"))</f>
        <v/>
      </c>
      <c r="AG783" t="inlineStr">
        <is>
          <t>https://quickchart.io/chart/render/zf-4fca28b7-1568-4d86-ab26-225fc47cf798</t>
        </is>
      </c>
      <c r="AH783">
        <f>IF(AG783&lt;&gt;"", IMAGE(AG783, 1), "Chưa có ảnh")</f>
        <v/>
      </c>
    </row>
    <row r="784" ht="95" customHeight="1">
      <c r="A784" t="inlineStr">
        <is>
          <t>2026-10-22</t>
        </is>
      </c>
      <c r="B784" t="inlineStr">
        <is>
          <t>ALGO_16</t>
        </is>
      </c>
      <c r="C784" t="inlineStr">
        <is>
          <t>✨ BỘ 16: GIAO CẮT VÀNG TRUNG HẠN (GOLDEN CROSS SMA20 x SMA50)</t>
        </is>
      </c>
      <c r="D784" t="inlineStr">
        <is>
          <t>#2</t>
        </is>
      </c>
      <c r="E784" t="inlineStr">
        <is>
          <t>MSH</t>
        </is>
      </c>
      <c r="F784" t="inlineStr">
        <is>
          <t>HOSE</t>
        </is>
      </c>
      <c r="G784" t="inlineStr">
        <is>
          <t>Thủy sản &amp; Xuất khẩu</t>
        </is>
      </c>
      <c r="H784" t="n">
        <v>33.8</v>
      </c>
      <c r="I784" t="n">
        <v>1753.55</v>
      </c>
      <c r="J784" t="n">
        <v>47.57</v>
      </c>
      <c r="K784" t="n">
        <v>1.59</v>
      </c>
      <c r="L784" t="n">
        <v>36.22</v>
      </c>
      <c r="M784" t="n">
        <v>32.7</v>
      </c>
      <c r="N784" t="n">
        <v>33.5</v>
      </c>
      <c r="O784" t="n">
        <v>1756.56</v>
      </c>
      <c r="P784" t="n">
        <v>1</v>
      </c>
      <c r="Q784" t="n">
        <v>34</v>
      </c>
      <c r="R784" t="n">
        <v>33.1</v>
      </c>
      <c r="S784" t="inlineStr"/>
      <c r="T784" t="inlineStr"/>
      <c r="U784" t="inlineStr"/>
      <c r="V784" t="inlineStr"/>
      <c r="W784" t="inlineStr"/>
      <c r="X784" t="inlineStr">
        <is>
          <t>⏳ Chờ hàng về (T+1)</t>
        </is>
      </c>
      <c r="Y784">
        <f>IF(ISNUMBER(S784), ((S784-H784)/H784)-0.004, "")</f>
        <v/>
      </c>
      <c r="Z784">
        <f>IF(ISNUMBER(T784), ((T784-H784)/H784)-0.004, "")</f>
        <v/>
      </c>
      <c r="AA784">
        <f>IF(ISNUMBER(W784), ((W784-H784)/H784)-0.004, IF(P784&gt;0, ((N784-H784)/H784)-0.004, 0))</f>
        <v/>
      </c>
      <c r="AB784">
        <f>IF(AND(ISNUMBER(I784), I784&gt;0, ISNUMBER(O784), O784&gt;0), AA784-((O784-I784)/I784), AA784)</f>
        <v/>
      </c>
      <c r="AC784">
        <f>IF(ISNUMBER(Q784), (Q784-H784)/H784, 0)</f>
        <v/>
      </c>
      <c r="AD784">
        <f>IF(ISNUMBER(R784), (R784-H784)/H784, 0)</f>
        <v/>
      </c>
      <c r="AE784">
        <f>IF(ISNUMBER(Y784), IF(Y784&gt;0, "THẮNG", "THUA"), "CHỜ T+3")</f>
        <v/>
      </c>
      <c r="AF784">
        <f>IF(AND(P784=0, N784=H784, NOT(ISNUMBER(W784))), "ĐANG CHỜ", IF(AA784&gt;0, "THẮNG", "THUA"))</f>
        <v/>
      </c>
      <c r="AG784" t="inlineStr">
        <is>
          <t>https://quickchart.io/chart/render/zf-aa0f3018-a660-4b4b-881d-bce3010d11d6</t>
        </is>
      </c>
      <c r="AH784">
        <f>IF(AG784&lt;&gt;"", IMAGE(AG784, 1), "Chưa có ảnh")</f>
        <v/>
      </c>
    </row>
    <row r="785" ht="95" customHeight="1">
      <c r="A785" t="inlineStr">
        <is>
          <t>2026-10-22</t>
        </is>
      </c>
      <c r="B785" t="inlineStr">
        <is>
          <t>ALGO_16</t>
        </is>
      </c>
      <c r="C785" t="inlineStr">
        <is>
          <t>✨ BỘ 16: GIAO CẮT VÀNG TRUNG HẠN (GOLDEN CROSS SMA20 x SMA50)</t>
        </is>
      </c>
      <c r="D785" t="inlineStr">
        <is>
          <t>#3</t>
        </is>
      </c>
      <c r="E785" t="inlineStr">
        <is>
          <t>FMC</t>
        </is>
      </c>
      <c r="F785" t="inlineStr">
        <is>
          <t>HOSE</t>
        </is>
      </c>
      <c r="G785" t="inlineStr">
        <is>
          <t>Thủy sản &amp; Xuất khẩu</t>
        </is>
      </c>
      <c r="H785" t="n">
        <v>36.5</v>
      </c>
      <c r="I785" t="n">
        <v>1753.55</v>
      </c>
      <c r="J785" t="n">
        <v>46.33</v>
      </c>
      <c r="K785" t="n">
        <v>2.02</v>
      </c>
      <c r="L785" t="n">
        <v>39.49</v>
      </c>
      <c r="M785" t="n">
        <v>35.14</v>
      </c>
      <c r="N785" t="n">
        <v>36.35</v>
      </c>
      <c r="O785" t="n">
        <v>1756.56</v>
      </c>
      <c r="P785" t="n">
        <v>1</v>
      </c>
      <c r="Q785" t="n">
        <v>36.8</v>
      </c>
      <c r="R785" t="n">
        <v>36.2</v>
      </c>
      <c r="S785" t="inlineStr"/>
      <c r="T785" t="inlineStr"/>
      <c r="U785" t="inlineStr"/>
      <c r="V785" t="inlineStr"/>
      <c r="W785" t="inlineStr"/>
      <c r="X785" t="inlineStr">
        <is>
          <t>⏳ Chờ hàng về (T+1)</t>
        </is>
      </c>
      <c r="Y785">
        <f>IF(ISNUMBER(S785), ((S785-H785)/H785)-0.004, "")</f>
        <v/>
      </c>
      <c r="Z785">
        <f>IF(ISNUMBER(T785), ((T785-H785)/H785)-0.004, "")</f>
        <v/>
      </c>
      <c r="AA785">
        <f>IF(ISNUMBER(W785), ((W785-H785)/H785)-0.004, IF(P785&gt;0, ((N785-H785)/H785)-0.004, 0))</f>
        <v/>
      </c>
      <c r="AB785">
        <f>IF(AND(ISNUMBER(I785), I785&gt;0, ISNUMBER(O785), O785&gt;0), AA785-((O785-I785)/I785), AA785)</f>
        <v/>
      </c>
      <c r="AC785">
        <f>IF(ISNUMBER(Q785), (Q785-H785)/H785, 0)</f>
        <v/>
      </c>
      <c r="AD785">
        <f>IF(ISNUMBER(R785), (R785-H785)/H785, 0)</f>
        <v/>
      </c>
      <c r="AE785">
        <f>IF(ISNUMBER(Y785), IF(Y785&gt;0, "THẮNG", "THUA"), "CHỜ T+3")</f>
        <v/>
      </c>
      <c r="AF785">
        <f>IF(AND(P785=0, N785=H785, NOT(ISNUMBER(W785))), "ĐANG CHỜ", IF(AA785&gt;0, "THẮNG", "THUA"))</f>
        <v/>
      </c>
      <c r="AG785" t="inlineStr">
        <is>
          <t>https://quickchart.io/chart/render/zf-178bcee7-bb10-44c8-b303-b67f60981261</t>
        </is>
      </c>
      <c r="AH785">
        <f>IF(AG785&lt;&gt;"", IMAGE(AG785, 1), "Chưa có ảnh")</f>
        <v/>
      </c>
    </row>
    <row r="786" ht="95" customHeight="1">
      <c r="A786" t="inlineStr">
        <is>
          <t>2026-10-22</t>
        </is>
      </c>
      <c r="B786" t="inlineStr">
        <is>
          <t>ALGO_16</t>
        </is>
      </c>
      <c r="C786" t="inlineStr">
        <is>
          <t>✨ BỘ 16: GIAO CẮT VÀNG TRUNG HẠN (GOLDEN CROSS SMA20 x SMA50)</t>
        </is>
      </c>
      <c r="D786" t="inlineStr">
        <is>
          <t>#4</t>
        </is>
      </c>
      <c r="E786" t="inlineStr">
        <is>
          <t>CSV</t>
        </is>
      </c>
      <c r="F786" t="inlineStr">
        <is>
          <t>HOSE</t>
        </is>
      </c>
      <c r="G786" t="inlineStr">
        <is>
          <t>Hóa chất &amp; Phân bón</t>
        </is>
      </c>
      <c r="H786" t="n">
        <v>24.05</v>
      </c>
      <c r="I786" t="n">
        <v>1753.55</v>
      </c>
      <c r="J786" t="n">
        <v>29.2</v>
      </c>
      <c r="K786" t="n">
        <v>1.32</v>
      </c>
      <c r="L786" t="n">
        <v>27.35</v>
      </c>
      <c r="M786" t="n">
        <v>22.55</v>
      </c>
      <c r="N786" t="n">
        <v>24.35</v>
      </c>
      <c r="O786" t="n">
        <v>1756.56</v>
      </c>
      <c r="P786" t="n">
        <v>1</v>
      </c>
      <c r="Q786" t="n">
        <v>24.5</v>
      </c>
      <c r="R786" t="n">
        <v>23.35</v>
      </c>
      <c r="S786" t="inlineStr"/>
      <c r="T786" t="inlineStr"/>
      <c r="U786" t="inlineStr"/>
      <c r="V786" t="inlineStr"/>
      <c r="W786" t="inlineStr"/>
      <c r="X786" t="inlineStr">
        <is>
          <t>⏳ Chờ hàng về (T+1)</t>
        </is>
      </c>
      <c r="Y786">
        <f>IF(ISNUMBER(S786), ((S786-H786)/H786)-0.004, "")</f>
        <v/>
      </c>
      <c r="Z786">
        <f>IF(ISNUMBER(T786), ((T786-H786)/H786)-0.004, "")</f>
        <v/>
      </c>
      <c r="AA786">
        <f>IF(ISNUMBER(W786), ((W786-H786)/H786)-0.004, IF(P786&gt;0, ((N786-H786)/H786)-0.004, 0))</f>
        <v/>
      </c>
      <c r="AB786">
        <f>IF(AND(ISNUMBER(I786), I786&gt;0, ISNUMBER(O786), O786&gt;0), AA786-((O786-I786)/I786), AA786)</f>
        <v/>
      </c>
      <c r="AC786">
        <f>IF(ISNUMBER(Q786), (Q786-H786)/H786, 0)</f>
        <v/>
      </c>
      <c r="AD786">
        <f>IF(ISNUMBER(R786), (R786-H786)/H786, 0)</f>
        <v/>
      </c>
      <c r="AE786">
        <f>IF(ISNUMBER(Y786), IF(Y786&gt;0, "THẮNG", "THUA"), "CHỜ T+3")</f>
        <v/>
      </c>
      <c r="AF786">
        <f>IF(AND(P786=0, N786=H786, NOT(ISNUMBER(W786))), "ĐANG CHỜ", IF(AA786&gt;0, "THẮNG", "THUA"))</f>
        <v/>
      </c>
      <c r="AG786" t="inlineStr">
        <is>
          <t>https://quickchart.io/chart/render/zf-3b63abd3-732a-4628-b698-95e4fa62477e</t>
        </is>
      </c>
      <c r="AH786">
        <f>IF(AG786&lt;&gt;"", IMAGE(AG786, 1), "Chưa có ảnh")</f>
        <v/>
      </c>
    </row>
    <row r="787" ht="95" customHeight="1">
      <c r="A787" t="inlineStr">
        <is>
          <t>2026-10-22</t>
        </is>
      </c>
      <c r="B787" t="inlineStr">
        <is>
          <t>ALGO_16</t>
        </is>
      </c>
      <c r="C787" t="inlineStr">
        <is>
          <t>✨ BỘ 16: GIAO CẮT VÀNG TRUNG HẠN (GOLDEN CROSS SMA20 x SMA50)</t>
        </is>
      </c>
      <c r="D787" t="inlineStr">
        <is>
          <t>#5</t>
        </is>
      </c>
      <c r="E787" t="inlineStr">
        <is>
          <t>DCM</t>
        </is>
      </c>
      <c r="F787" t="inlineStr">
        <is>
          <t>HOSE</t>
        </is>
      </c>
      <c r="G787" t="inlineStr">
        <is>
          <t>Hóa chất &amp; Phân bón</t>
        </is>
      </c>
      <c r="H787" t="n">
        <v>34.85</v>
      </c>
      <c r="I787" t="n">
        <v>1753.55</v>
      </c>
      <c r="J787" t="n">
        <v>23.77</v>
      </c>
      <c r="K787" t="n">
        <v>1.94</v>
      </c>
      <c r="L787" t="n">
        <v>38.43</v>
      </c>
      <c r="M787" t="n">
        <v>33.22</v>
      </c>
      <c r="N787" t="n">
        <v>35.5</v>
      </c>
      <c r="O787" t="n">
        <v>1756.56</v>
      </c>
      <c r="P787" t="n">
        <v>1</v>
      </c>
      <c r="Q787" t="n">
        <v>35.5</v>
      </c>
      <c r="R787" t="n">
        <v>34.1</v>
      </c>
      <c r="S787" t="inlineStr"/>
      <c r="T787" t="inlineStr"/>
      <c r="U787" t="inlineStr"/>
      <c r="V787" t="inlineStr"/>
      <c r="W787" t="inlineStr"/>
      <c r="X787" t="inlineStr">
        <is>
          <t>⏳ Chờ hàng về (T+1)</t>
        </is>
      </c>
      <c r="Y787">
        <f>IF(ISNUMBER(S787), ((S787-H787)/H787)-0.004, "")</f>
        <v/>
      </c>
      <c r="Z787">
        <f>IF(ISNUMBER(T787), ((T787-H787)/H787)-0.004, "")</f>
        <v/>
      </c>
      <c r="AA787">
        <f>IF(ISNUMBER(W787), ((W787-H787)/H787)-0.004, IF(P787&gt;0, ((N787-H787)/H787)-0.004, 0))</f>
        <v/>
      </c>
      <c r="AB787">
        <f>IF(AND(ISNUMBER(I787), I787&gt;0, ISNUMBER(O787), O787&gt;0), AA787-((O787-I787)/I787), AA787)</f>
        <v/>
      </c>
      <c r="AC787">
        <f>IF(ISNUMBER(Q787), (Q787-H787)/H787, 0)</f>
        <v/>
      </c>
      <c r="AD787">
        <f>IF(ISNUMBER(R787), (R787-H787)/H787, 0)</f>
        <v/>
      </c>
      <c r="AE787">
        <f>IF(ISNUMBER(Y787), IF(Y787&gt;0, "THẮNG", "THUA"), "CHỜ T+3")</f>
        <v/>
      </c>
      <c r="AF787">
        <f>IF(AND(P787=0, N787=H787, NOT(ISNUMBER(W787))), "ĐANG CHỜ", IF(AA787&gt;0, "THẮNG", "THUA"))</f>
        <v/>
      </c>
      <c r="AG787" t="inlineStr">
        <is>
          <t>https://quickchart.io/chart/render/zf-fc4fe096-b56d-47d4-bd9a-8d880704e61d</t>
        </is>
      </c>
      <c r="AH787">
        <f>IF(AG787&lt;&gt;"", IMAGE(AG787, 1), "Chưa có ảnh")</f>
        <v/>
      </c>
    </row>
    <row r="788" ht="95" customHeight="1">
      <c r="A788" t="inlineStr">
        <is>
          <t>2026-10-22</t>
        </is>
      </c>
      <c r="B788" t="inlineStr">
        <is>
          <t>ALGO_17</t>
        </is>
      </c>
      <c r="C788" t="inlineStr">
        <is>
          <t>🌈 BỘ 17: DẢI RUY-BĂNG EMA ĐỒNG THUẬN TĂNG (EMA RIBBON TREND)</t>
        </is>
      </c>
      <c r="D788" t="inlineStr">
        <is>
          <t>#1</t>
        </is>
      </c>
      <c r="E788" t="inlineStr">
        <is>
          <t>MDG</t>
        </is>
      </c>
      <c r="F788" t="inlineStr">
        <is>
          <t>HOSE</t>
        </is>
      </c>
      <c r="G788" t="inlineStr">
        <is>
          <t>Khai khoáng &amp; VLXD</t>
        </is>
      </c>
      <c r="H788" t="n">
        <v>47.5</v>
      </c>
      <c r="I788" t="n">
        <v>1753.55</v>
      </c>
      <c r="J788" t="n">
        <v>128.99</v>
      </c>
      <c r="K788" t="n">
        <v>27.04</v>
      </c>
      <c r="L788" t="n">
        <v>54.29</v>
      </c>
      <c r="M788" t="n">
        <v>44.41</v>
      </c>
      <c r="N788" t="n">
        <v>49</v>
      </c>
      <c r="O788" t="n">
        <v>1756.56</v>
      </c>
      <c r="P788" t="n">
        <v>1</v>
      </c>
      <c r="Q788" t="n">
        <v>49</v>
      </c>
      <c r="R788" t="n">
        <v>46.4</v>
      </c>
      <c r="S788" t="inlineStr"/>
      <c r="T788" t="inlineStr"/>
      <c r="U788" t="inlineStr"/>
      <c r="V788" t="inlineStr"/>
      <c r="W788" t="inlineStr"/>
      <c r="X788" t="inlineStr">
        <is>
          <t>⏳ Chờ hàng về (T+1)</t>
        </is>
      </c>
      <c r="Y788">
        <f>IF(ISNUMBER(S788), ((S788-H788)/H788)-0.004, "")</f>
        <v/>
      </c>
      <c r="Z788">
        <f>IF(ISNUMBER(T788), ((T788-H788)/H788)-0.004, "")</f>
        <v/>
      </c>
      <c r="AA788">
        <f>IF(ISNUMBER(W788), ((W788-H788)/H788)-0.004, IF(P788&gt;0, ((N788-H788)/H788)-0.004, 0))</f>
        <v/>
      </c>
      <c r="AB788">
        <f>IF(AND(ISNUMBER(I788), I788&gt;0, ISNUMBER(O788), O788&gt;0), AA788-((O788-I788)/I788), AA788)</f>
        <v/>
      </c>
      <c r="AC788">
        <f>IF(ISNUMBER(Q788), (Q788-H788)/H788, 0)</f>
        <v/>
      </c>
      <c r="AD788">
        <f>IF(ISNUMBER(R788), (R788-H788)/H788, 0)</f>
        <v/>
      </c>
      <c r="AE788">
        <f>IF(ISNUMBER(Y788), IF(Y788&gt;0, "THẮNG", "THUA"), "CHỜ T+3")</f>
        <v/>
      </c>
      <c r="AF788">
        <f>IF(AND(P788=0, N788=H788, NOT(ISNUMBER(W788))), "ĐANG CHỜ", IF(AA788&gt;0, "THẮNG", "THUA"))</f>
        <v/>
      </c>
      <c r="AG788" t="inlineStr">
        <is>
          <t>https://quickchart.io/chart/render/zf-137c0a4b-b873-4a97-a1d4-965d4fb42fd2</t>
        </is>
      </c>
      <c r="AH788">
        <f>IF(AG788&lt;&gt;"", IMAGE(AG788, 1), "Chưa có ảnh")</f>
        <v/>
      </c>
    </row>
    <row r="789" ht="95" customHeight="1">
      <c r="A789" t="inlineStr">
        <is>
          <t>2026-10-22</t>
        </is>
      </c>
      <c r="B789" t="inlineStr">
        <is>
          <t>ALGO_17</t>
        </is>
      </c>
      <c r="C789" t="inlineStr">
        <is>
          <t>🌈 BỘ 17: DẢI RUY-BĂNG EMA ĐỒNG THUẬN TĂNG (EMA RIBBON TREND)</t>
        </is>
      </c>
      <c r="D789" t="inlineStr">
        <is>
          <t>#2</t>
        </is>
      </c>
      <c r="E789" t="inlineStr">
        <is>
          <t>PSD</t>
        </is>
      </c>
      <c r="F789" t="inlineStr">
        <is>
          <t>HNX</t>
        </is>
      </c>
      <c r="G789" t="inlineStr">
        <is>
          <t>Dầu khí &amp; Năng lượng</t>
        </is>
      </c>
      <c r="H789" t="n">
        <v>15.1</v>
      </c>
      <c r="I789" t="n">
        <v>1753.55</v>
      </c>
      <c r="J789" t="n">
        <v>101.39</v>
      </c>
      <c r="K789" t="n">
        <v>1.03</v>
      </c>
      <c r="L789" t="n">
        <v>17.26</v>
      </c>
      <c r="M789" t="n">
        <v>14.12</v>
      </c>
      <c r="N789" t="n">
        <v>15</v>
      </c>
      <c r="O789" t="n">
        <v>1756.56</v>
      </c>
      <c r="P789" t="n">
        <v>1</v>
      </c>
      <c r="Q789" t="n">
        <v>15.8</v>
      </c>
      <c r="R789" t="n">
        <v>14.6</v>
      </c>
      <c r="S789" t="inlineStr"/>
      <c r="T789" t="inlineStr"/>
      <c r="U789" t="inlineStr"/>
      <c r="V789" t="inlineStr"/>
      <c r="W789" t="inlineStr"/>
      <c r="X789" t="inlineStr">
        <is>
          <t>⏳ Chờ hàng về (T+1)</t>
        </is>
      </c>
      <c r="Y789">
        <f>IF(ISNUMBER(S789), ((S789-H789)/H789)-0.004, "")</f>
        <v/>
      </c>
      <c r="Z789">
        <f>IF(ISNUMBER(T789), ((T789-H789)/H789)-0.004, "")</f>
        <v/>
      </c>
      <c r="AA789">
        <f>IF(ISNUMBER(W789), ((W789-H789)/H789)-0.004, IF(P789&gt;0, ((N789-H789)/H789)-0.004, 0))</f>
        <v/>
      </c>
      <c r="AB789">
        <f>IF(AND(ISNUMBER(I789), I789&gt;0, ISNUMBER(O789), O789&gt;0), AA789-((O789-I789)/I789), AA789)</f>
        <v/>
      </c>
      <c r="AC789">
        <f>IF(ISNUMBER(Q789), (Q789-H789)/H789, 0)</f>
        <v/>
      </c>
      <c r="AD789">
        <f>IF(ISNUMBER(R789), (R789-H789)/H789, 0)</f>
        <v/>
      </c>
      <c r="AE789">
        <f>IF(ISNUMBER(Y789), IF(Y789&gt;0, "THẮNG", "THUA"), "CHỜ T+3")</f>
        <v/>
      </c>
      <c r="AF789">
        <f>IF(AND(P789=0, N789=H789, NOT(ISNUMBER(W789))), "ĐANG CHỜ", IF(AA789&gt;0, "THẮNG", "THUA"))</f>
        <v/>
      </c>
      <c r="AG789" t="inlineStr">
        <is>
          <t>https://quickchart.io/chart/render/zf-db1ac49b-d110-4dde-8cd2-378ba1ece8a8</t>
        </is>
      </c>
      <c r="AH789">
        <f>IF(AG789&lt;&gt;"", IMAGE(AG789, 1), "Chưa có ảnh")</f>
        <v/>
      </c>
    </row>
    <row r="790" ht="95" customHeight="1">
      <c r="A790" t="inlineStr">
        <is>
          <t>2026-10-22</t>
        </is>
      </c>
      <c r="B790" t="inlineStr">
        <is>
          <t>ALGO_17</t>
        </is>
      </c>
      <c r="C790" t="inlineStr">
        <is>
          <t>🌈 BỘ 17: DẢI RUY-BĂNG EMA ĐỒNG THUẬN TĂNG (EMA RIBBON TREND)</t>
        </is>
      </c>
      <c r="D790" t="inlineStr">
        <is>
          <t>#4</t>
        </is>
      </c>
      <c r="E790" t="inlineStr">
        <is>
          <t>GMD</t>
        </is>
      </c>
      <c r="F790" t="inlineStr">
        <is>
          <t>HOSE</t>
        </is>
      </c>
      <c r="G790" t="inlineStr">
        <is>
          <t>Cảng biển &amp; Vận tải</t>
        </is>
      </c>
      <c r="H790" t="n">
        <v>55.5</v>
      </c>
      <c r="I790" t="n">
        <v>1753.55</v>
      </c>
      <c r="J790" t="n">
        <v>53.03</v>
      </c>
      <c r="K790" t="n">
        <v>0.82</v>
      </c>
      <c r="L790" t="n">
        <v>60.78</v>
      </c>
      <c r="M790" t="n">
        <v>53.1</v>
      </c>
      <c r="N790" t="n">
        <v>57.1</v>
      </c>
      <c r="O790" t="n">
        <v>1756.56</v>
      </c>
      <c r="P790" t="n">
        <v>1</v>
      </c>
      <c r="Q790" t="n">
        <v>57.9</v>
      </c>
      <c r="R790" t="n">
        <v>54.1</v>
      </c>
      <c r="S790" t="inlineStr"/>
      <c r="T790" t="inlineStr"/>
      <c r="U790" t="inlineStr"/>
      <c r="V790" t="inlineStr"/>
      <c r="W790" t="inlineStr"/>
      <c r="X790" t="inlineStr">
        <is>
          <t>⏳ Chờ hàng về (T+1)</t>
        </is>
      </c>
      <c r="Y790">
        <f>IF(ISNUMBER(S790), ((S790-H790)/H790)-0.004, "")</f>
        <v/>
      </c>
      <c r="Z790">
        <f>IF(ISNUMBER(T790), ((T790-H790)/H790)-0.004, "")</f>
        <v/>
      </c>
      <c r="AA790">
        <f>IF(ISNUMBER(W790), ((W790-H790)/H790)-0.004, IF(P790&gt;0, ((N790-H790)/H790)-0.004, 0))</f>
        <v/>
      </c>
      <c r="AB790">
        <f>IF(AND(ISNUMBER(I790), I790&gt;0, ISNUMBER(O790), O790&gt;0), AA790-((O790-I790)/I790), AA790)</f>
        <v/>
      </c>
      <c r="AC790">
        <f>IF(ISNUMBER(Q790), (Q790-H790)/H790, 0)</f>
        <v/>
      </c>
      <c r="AD790">
        <f>IF(ISNUMBER(R790), (R790-H790)/H790, 0)</f>
        <v/>
      </c>
      <c r="AE790">
        <f>IF(ISNUMBER(Y790), IF(Y790&gt;0, "THẮNG", "THUA"), "CHỜ T+3")</f>
        <v/>
      </c>
      <c r="AF790">
        <f>IF(AND(P790=0, N790=H790, NOT(ISNUMBER(W790))), "ĐANG CHỜ", IF(AA790&gt;0, "THẮNG", "THUA"))</f>
        <v/>
      </c>
      <c r="AG790" t="inlineStr">
        <is>
          <t>https://quickchart.io/chart/render/zf-919ac007-5d5f-41f9-960f-eccf6dca2c12</t>
        </is>
      </c>
      <c r="AH790">
        <f>IF(AG790&lt;&gt;"", IMAGE(AG790, 1), "Chưa có ảnh")</f>
        <v/>
      </c>
    </row>
    <row r="791" ht="95" customHeight="1">
      <c r="A791" t="inlineStr">
        <is>
          <t>2026-10-22</t>
        </is>
      </c>
      <c r="B791" t="inlineStr">
        <is>
          <t>ALGO_18</t>
        </is>
      </c>
      <c r="C791" t="inlineStr">
        <is>
          <t>🔁 BỘ 18: ĐẢO CHIỀU ĐỘNG LƯỢNG STOCHASTIC (STOCHASTIC CROSS)</t>
        </is>
      </c>
      <c r="D791" t="inlineStr">
        <is>
          <t>#1</t>
        </is>
      </c>
      <c r="E791" t="inlineStr">
        <is>
          <t>HHP</t>
        </is>
      </c>
      <c r="F791" t="inlineStr">
        <is>
          <t>HOSE</t>
        </is>
      </c>
      <c r="G791" t="inlineStr">
        <is>
          <t>Hóa chất &amp; Chế biến</t>
        </is>
      </c>
      <c r="H791" t="n">
        <v>17.15</v>
      </c>
      <c r="I791" t="n">
        <v>1753.55</v>
      </c>
      <c r="J791" t="n">
        <v>28.79</v>
      </c>
      <c r="K791" t="n">
        <v>0.75</v>
      </c>
      <c r="L791" t="n">
        <v>19.6</v>
      </c>
      <c r="M791" t="n">
        <v>16.04</v>
      </c>
      <c r="N791" t="n">
        <v>17.25</v>
      </c>
      <c r="O791" t="n">
        <v>1756.56</v>
      </c>
      <c r="P791" t="n">
        <v>1</v>
      </c>
      <c r="Q791" t="n">
        <v>17.3</v>
      </c>
      <c r="R791" t="n">
        <v>16.95</v>
      </c>
      <c r="S791" t="inlineStr"/>
      <c r="T791" t="inlineStr"/>
      <c r="U791" t="inlineStr"/>
      <c r="V791" t="inlineStr"/>
      <c r="W791" t="inlineStr"/>
      <c r="X791" t="inlineStr">
        <is>
          <t>⏳ Chờ hàng về (T+1)</t>
        </is>
      </c>
      <c r="Y791">
        <f>IF(ISNUMBER(S791), ((S791-H791)/H791)-0.004, "")</f>
        <v/>
      </c>
      <c r="Z791">
        <f>IF(ISNUMBER(T791), ((T791-H791)/H791)-0.004, "")</f>
        <v/>
      </c>
      <c r="AA791">
        <f>IF(ISNUMBER(W791), ((W791-H791)/H791)-0.004, IF(P791&gt;0, ((N791-H791)/H791)-0.004, 0))</f>
        <v/>
      </c>
      <c r="AB791">
        <f>IF(AND(ISNUMBER(I791), I791&gt;0, ISNUMBER(O791), O791&gt;0), AA791-((O791-I791)/I791), AA791)</f>
        <v/>
      </c>
      <c r="AC791">
        <f>IF(ISNUMBER(Q791), (Q791-H791)/H791, 0)</f>
        <v/>
      </c>
      <c r="AD791">
        <f>IF(ISNUMBER(R791), (R791-H791)/H791, 0)</f>
        <v/>
      </c>
      <c r="AE791">
        <f>IF(ISNUMBER(Y791), IF(Y791&gt;0, "THẮNG", "THUA"), "CHỜ T+3")</f>
        <v/>
      </c>
      <c r="AF791">
        <f>IF(AND(P791=0, N791=H791, NOT(ISNUMBER(W791))), "ĐANG CHỜ", IF(AA791&gt;0, "THẮNG", "THUA"))</f>
        <v/>
      </c>
      <c r="AG791" t="inlineStr">
        <is>
          <t>https://quickchart.io/chart/render/zf-62b69252-931e-4f32-8012-bbde317b78a4</t>
        </is>
      </c>
      <c r="AH791">
        <f>IF(AG791&lt;&gt;"", IMAGE(AG791, 1), "Chưa có ảnh")</f>
        <v/>
      </c>
    </row>
    <row r="792" ht="95" customHeight="1">
      <c r="A792" t="inlineStr">
        <is>
          <t>2026-10-22</t>
        </is>
      </c>
      <c r="B792" t="inlineStr">
        <is>
          <t>ALGO_18</t>
        </is>
      </c>
      <c r="C792" t="inlineStr">
        <is>
          <t>🔁 BỘ 18: ĐẢO CHIỀU ĐỘNG LƯỢNG STOCHASTIC (STOCHASTIC CROSS)</t>
        </is>
      </c>
      <c r="D792" t="inlineStr">
        <is>
          <t>#2</t>
        </is>
      </c>
      <c r="E792" t="inlineStr">
        <is>
          <t>PVS</t>
        </is>
      </c>
      <c r="F792" t="inlineStr">
        <is>
          <t>HNX</t>
        </is>
      </c>
      <c r="G792" t="inlineStr">
        <is>
          <t>Dầu khí &amp; Năng lượng</t>
        </is>
      </c>
      <c r="H792" t="n">
        <v>32.4</v>
      </c>
      <c r="I792" t="n">
        <v>1753.55</v>
      </c>
      <c r="J792" t="n">
        <v>24.05</v>
      </c>
      <c r="K792" t="n">
        <v>0.86</v>
      </c>
      <c r="L792" t="n">
        <v>37.03</v>
      </c>
      <c r="M792" t="n">
        <v>30.29</v>
      </c>
      <c r="N792" t="n">
        <v>32.7</v>
      </c>
      <c r="O792" t="n">
        <v>1756.56</v>
      </c>
      <c r="P792" t="n">
        <v>1</v>
      </c>
      <c r="Q792" t="n">
        <v>32.7</v>
      </c>
      <c r="R792" t="n">
        <v>31.8</v>
      </c>
      <c r="S792" t="inlineStr"/>
      <c r="T792" t="inlineStr"/>
      <c r="U792" t="inlineStr"/>
      <c r="V792" t="inlineStr"/>
      <c r="W792" t="inlineStr"/>
      <c r="X792" t="inlineStr">
        <is>
          <t>⏳ Chờ hàng về (T+1)</t>
        </is>
      </c>
      <c r="Y792">
        <f>IF(ISNUMBER(S792), ((S792-H792)/H792)-0.004, "")</f>
        <v/>
      </c>
      <c r="Z792">
        <f>IF(ISNUMBER(T792), ((T792-H792)/H792)-0.004, "")</f>
        <v/>
      </c>
      <c r="AA792">
        <f>IF(ISNUMBER(W792), ((W792-H792)/H792)-0.004, IF(P792&gt;0, ((N792-H792)/H792)-0.004, 0))</f>
        <v/>
      </c>
      <c r="AB792">
        <f>IF(AND(ISNUMBER(I792), I792&gt;0, ISNUMBER(O792), O792&gt;0), AA792-((O792-I792)/I792), AA792)</f>
        <v/>
      </c>
      <c r="AC792">
        <f>IF(ISNUMBER(Q792), (Q792-H792)/H792, 0)</f>
        <v/>
      </c>
      <c r="AD792">
        <f>IF(ISNUMBER(R792), (R792-H792)/H792, 0)</f>
        <v/>
      </c>
      <c r="AE792">
        <f>IF(ISNUMBER(Y792), IF(Y792&gt;0, "THẮNG", "THUA"), "CHỜ T+3")</f>
        <v/>
      </c>
      <c r="AF792">
        <f>IF(AND(P792=0, N792=H792, NOT(ISNUMBER(W792))), "ĐANG CHỜ", IF(AA792&gt;0, "THẮNG", "THUA"))</f>
        <v/>
      </c>
      <c r="AG792" t="inlineStr">
        <is>
          <t>https://quickchart.io/chart/render/zf-cc01fbcb-8747-4c44-84fc-b2ed0ff1f699</t>
        </is>
      </c>
      <c r="AH792">
        <f>IF(AG792&lt;&gt;"", IMAGE(AG792, 1), "Chưa có ảnh")</f>
        <v/>
      </c>
    </row>
    <row r="793" ht="95" customHeight="1">
      <c r="A793" t="inlineStr">
        <is>
          <t>2026-10-22</t>
        </is>
      </c>
      <c r="B793" t="inlineStr">
        <is>
          <t>ALGO_19</t>
        </is>
      </c>
      <c r="C793" t="inlineStr">
        <is>
          <t>⚡ BỘ 19: BỨT PHÁ XUNG LỰC ĐỘNG LƯỢNG CCI &gt; 100 (CCI THRUST)</t>
        </is>
      </c>
      <c r="D793" t="inlineStr">
        <is>
          <t>#1</t>
        </is>
      </c>
      <c r="E793" t="inlineStr">
        <is>
          <t>CII</t>
        </is>
      </c>
      <c r="F793" t="inlineStr">
        <is>
          <t>HOSE</t>
        </is>
      </c>
      <c r="G793" t="inlineStr">
        <is>
          <t>Đầu tư công &amp; Xây dựng</t>
        </is>
      </c>
      <c r="H793" t="n">
        <v>13.9</v>
      </c>
      <c r="I793" t="n">
        <v>1753.55</v>
      </c>
      <c r="J793" t="n">
        <v>64.19</v>
      </c>
      <c r="K793" t="n">
        <v>1.21</v>
      </c>
      <c r="L793" t="n">
        <v>15.89</v>
      </c>
      <c r="M793" t="n">
        <v>13</v>
      </c>
      <c r="N793" t="n">
        <v>14.05</v>
      </c>
      <c r="O793" t="n">
        <v>1756.56</v>
      </c>
      <c r="P793" t="n">
        <v>1</v>
      </c>
      <c r="Q793" t="n">
        <v>14.3</v>
      </c>
      <c r="R793" t="n">
        <v>13.35</v>
      </c>
      <c r="S793" t="inlineStr"/>
      <c r="T793" t="inlineStr"/>
      <c r="U793" t="inlineStr"/>
      <c r="V793" t="inlineStr"/>
      <c r="W793" t="inlineStr"/>
      <c r="X793" t="inlineStr">
        <is>
          <t>⏳ Chờ hàng về (T+1)</t>
        </is>
      </c>
      <c r="Y793">
        <f>IF(ISNUMBER(S793), ((S793-H793)/H793)-0.004, "")</f>
        <v/>
      </c>
      <c r="Z793">
        <f>IF(ISNUMBER(T793), ((T793-H793)/H793)-0.004, "")</f>
        <v/>
      </c>
      <c r="AA793">
        <f>IF(ISNUMBER(W793), ((W793-H793)/H793)-0.004, IF(P793&gt;0, ((N793-H793)/H793)-0.004, 0))</f>
        <v/>
      </c>
      <c r="AB793">
        <f>IF(AND(ISNUMBER(I793), I793&gt;0, ISNUMBER(O793), O793&gt;0), AA793-((O793-I793)/I793), AA793)</f>
        <v/>
      </c>
      <c r="AC793">
        <f>IF(ISNUMBER(Q793), (Q793-H793)/H793, 0)</f>
        <v/>
      </c>
      <c r="AD793">
        <f>IF(ISNUMBER(R793), (R793-H793)/H793, 0)</f>
        <v/>
      </c>
      <c r="AE793">
        <f>IF(ISNUMBER(Y793), IF(Y793&gt;0, "THẮNG", "THUA"), "CHỜ T+3")</f>
        <v/>
      </c>
      <c r="AF793">
        <f>IF(AND(P793=0, N793=H793, NOT(ISNUMBER(W793))), "ĐANG CHỜ", IF(AA793&gt;0, "THẮNG", "THUA"))</f>
        <v/>
      </c>
      <c r="AG793" t="inlineStr">
        <is>
          <t>https://quickchart.io/chart/render/zf-b8a22da3-1009-4637-9b40-7efb6f662e0c</t>
        </is>
      </c>
      <c r="AH793">
        <f>IF(AG793&lt;&gt;"", IMAGE(AG793, 1), "Chưa có ảnh")</f>
        <v/>
      </c>
    </row>
    <row r="794" ht="95" customHeight="1">
      <c r="A794" t="inlineStr">
        <is>
          <t>2026-10-22</t>
        </is>
      </c>
      <c r="B794" t="inlineStr">
        <is>
          <t>ALGO_19</t>
        </is>
      </c>
      <c r="C794" t="inlineStr">
        <is>
          <t>⚡ BỘ 19: BỨT PHÁ XUNG LỰC ĐỘNG LƯỢNG CCI &gt; 100 (CCI THRUST)</t>
        </is>
      </c>
      <c r="D794" t="inlineStr">
        <is>
          <t>#3</t>
        </is>
      </c>
      <c r="E794" t="inlineStr">
        <is>
          <t>TCX</t>
        </is>
      </c>
      <c r="F794" t="inlineStr">
        <is>
          <t>HOSE</t>
        </is>
      </c>
      <c r="G794" t="inlineStr">
        <is>
          <t>Chứng khoán</t>
        </is>
      </c>
      <c r="H794" t="n">
        <v>29.55</v>
      </c>
      <c r="I794" t="n">
        <v>1753.55</v>
      </c>
      <c r="J794" t="n">
        <v>50.19</v>
      </c>
      <c r="K794" t="n">
        <v>1.97</v>
      </c>
      <c r="L794" t="n">
        <v>32.82</v>
      </c>
      <c r="M794" t="n">
        <v>28.06</v>
      </c>
      <c r="N794" t="n">
        <v>29.5</v>
      </c>
      <c r="O794" t="n">
        <v>1756.56</v>
      </c>
      <c r="P794" t="n">
        <v>1</v>
      </c>
      <c r="Q794" t="n">
        <v>29.95</v>
      </c>
      <c r="R794" t="n">
        <v>28.85</v>
      </c>
      <c r="S794" t="inlineStr"/>
      <c r="T794" t="inlineStr"/>
      <c r="U794" t="inlineStr"/>
      <c r="V794" t="inlineStr"/>
      <c r="W794" t="inlineStr"/>
      <c r="X794" t="inlineStr">
        <is>
          <t>⏳ Chờ hàng về (T+1)</t>
        </is>
      </c>
      <c r="Y794">
        <f>IF(ISNUMBER(S794), ((S794-H794)/H794)-0.004, "")</f>
        <v/>
      </c>
      <c r="Z794">
        <f>IF(ISNUMBER(T794), ((T794-H794)/H794)-0.004, "")</f>
        <v/>
      </c>
      <c r="AA794">
        <f>IF(ISNUMBER(W794), ((W794-H794)/H794)-0.004, IF(P794&gt;0, ((N794-H794)/H794)-0.004, 0))</f>
        <v/>
      </c>
      <c r="AB794">
        <f>IF(AND(ISNUMBER(I794), I794&gt;0, ISNUMBER(O794), O794&gt;0), AA794-((O794-I794)/I794), AA794)</f>
        <v/>
      </c>
      <c r="AC794">
        <f>IF(ISNUMBER(Q794), (Q794-H794)/H794, 0)</f>
        <v/>
      </c>
      <c r="AD794">
        <f>IF(ISNUMBER(R794), (R794-H794)/H794, 0)</f>
        <v/>
      </c>
      <c r="AE794">
        <f>IF(ISNUMBER(Y794), IF(Y794&gt;0, "THẮNG", "THUA"), "CHỜ T+3")</f>
        <v/>
      </c>
      <c r="AF794">
        <f>IF(AND(P794=0, N794=H794, NOT(ISNUMBER(W794))), "ĐANG CHỜ", IF(AA794&gt;0, "THẮNG", "THUA"))</f>
        <v/>
      </c>
      <c r="AG794" t="inlineStr">
        <is>
          <t>https://quickchart.io/chart/render/zf-fbf5af2d-f80b-4ddf-a3bf-2ab79101241c</t>
        </is>
      </c>
      <c r="AH794">
        <f>IF(AG794&lt;&gt;"", IMAGE(AG794, 1), "Chưa có ảnh")</f>
        <v/>
      </c>
    </row>
    <row r="795" ht="95" customHeight="1">
      <c r="A795" t="inlineStr">
        <is>
          <t>2026-10-22</t>
        </is>
      </c>
      <c r="B795" t="inlineStr">
        <is>
          <t>ALGO_19</t>
        </is>
      </c>
      <c r="C795" t="inlineStr">
        <is>
          <t>⚡ BỘ 19: BỨT PHÁ XUNG LỰC ĐỘNG LƯỢNG CCI &gt; 100 (CCI THRUST)</t>
        </is>
      </c>
      <c r="D795" t="inlineStr">
        <is>
          <t>#4</t>
        </is>
      </c>
      <c r="E795" t="inlineStr">
        <is>
          <t>PVD</t>
        </is>
      </c>
      <c r="F795" t="inlineStr">
        <is>
          <t>HOSE</t>
        </is>
      </c>
      <c r="G795" t="inlineStr">
        <is>
          <t>Dầu khí &amp; Năng lượng</t>
        </is>
      </c>
      <c r="H795" t="n">
        <v>18.7</v>
      </c>
      <c r="I795" t="n">
        <v>1753.55</v>
      </c>
      <c r="J795" t="n">
        <v>42.93</v>
      </c>
      <c r="K795" t="n">
        <v>1.16</v>
      </c>
      <c r="L795" t="n">
        <v>20.91</v>
      </c>
      <c r="M795" t="n">
        <v>17.69</v>
      </c>
      <c r="N795" t="n">
        <v>18.95</v>
      </c>
      <c r="O795" t="n">
        <v>1756.56</v>
      </c>
      <c r="P795" t="n">
        <v>1</v>
      </c>
      <c r="Q795" t="n">
        <v>19</v>
      </c>
      <c r="R795" t="n">
        <v>18</v>
      </c>
      <c r="S795" t="inlineStr"/>
      <c r="T795" t="inlineStr"/>
      <c r="U795" t="inlineStr"/>
      <c r="V795" t="inlineStr"/>
      <c r="W795" t="inlineStr"/>
      <c r="X795" t="inlineStr">
        <is>
          <t>⏳ Chờ hàng về (T+1)</t>
        </is>
      </c>
      <c r="Y795">
        <f>IF(ISNUMBER(S795), ((S795-H795)/H795)-0.004, "")</f>
        <v/>
      </c>
      <c r="Z795">
        <f>IF(ISNUMBER(T795), ((T795-H795)/H795)-0.004, "")</f>
        <v/>
      </c>
      <c r="AA795">
        <f>IF(ISNUMBER(W795), ((W795-H795)/H795)-0.004, IF(P795&gt;0, ((N795-H795)/H795)-0.004, 0))</f>
        <v/>
      </c>
      <c r="AB795">
        <f>IF(AND(ISNUMBER(I795), I795&gt;0, ISNUMBER(O795), O795&gt;0), AA795-((O795-I795)/I795), AA795)</f>
        <v/>
      </c>
      <c r="AC795">
        <f>IF(ISNUMBER(Q795), (Q795-H795)/H795, 0)</f>
        <v/>
      </c>
      <c r="AD795">
        <f>IF(ISNUMBER(R795), (R795-H795)/H795, 0)</f>
        <v/>
      </c>
      <c r="AE795">
        <f>IF(ISNUMBER(Y795), IF(Y795&gt;0, "THẮNG", "THUA"), "CHỜ T+3")</f>
        <v/>
      </c>
      <c r="AF795">
        <f>IF(AND(P795=0, N795=H795, NOT(ISNUMBER(W795))), "ĐANG CHỜ", IF(AA795&gt;0, "THẮNG", "THUA"))</f>
        <v/>
      </c>
      <c r="AG795" t="inlineStr">
        <is>
          <t>https://quickchart.io/chart/render/zf-1331264f-2281-4716-bffa-0e43e83ed8b1</t>
        </is>
      </c>
      <c r="AH795">
        <f>IF(AG795&lt;&gt;"", IMAGE(AG795, 1), "Chưa có ảnh")</f>
        <v/>
      </c>
    </row>
    <row r="796" ht="95" customHeight="1">
      <c r="A796" t="inlineStr">
        <is>
          <t>2026-10-22</t>
        </is>
      </c>
      <c r="B796" t="inlineStr">
        <is>
          <t>ALGO_19</t>
        </is>
      </c>
      <c r="C796" t="inlineStr">
        <is>
          <t>⚡ BỘ 19: BỨT PHÁ XUNG LỰC ĐỘNG LƯỢNG CCI &gt; 100 (CCI THRUST)</t>
        </is>
      </c>
      <c r="D796" t="inlineStr">
        <is>
          <t>#5</t>
        </is>
      </c>
      <c r="E796" t="inlineStr">
        <is>
          <t>TNG</t>
        </is>
      </c>
      <c r="F796" t="inlineStr">
        <is>
          <t>HNX</t>
        </is>
      </c>
      <c r="G796" t="inlineStr">
        <is>
          <t>Thủy sản &amp; Xuất khẩu</t>
        </is>
      </c>
      <c r="H796" t="n">
        <v>19.3</v>
      </c>
      <c r="I796" t="n">
        <v>1753.55</v>
      </c>
      <c r="J796" t="n">
        <v>41.9</v>
      </c>
      <c r="K796" t="n">
        <v>1.62</v>
      </c>
      <c r="L796" t="n">
        <v>21.82</v>
      </c>
      <c r="M796" t="n">
        <v>18.16</v>
      </c>
      <c r="N796" t="n">
        <v>19.2</v>
      </c>
      <c r="O796" t="n">
        <v>1756.56</v>
      </c>
      <c r="P796" t="n">
        <v>1</v>
      </c>
      <c r="Q796" t="n">
        <v>19.5</v>
      </c>
      <c r="R796" t="n">
        <v>18.8</v>
      </c>
      <c r="S796" t="inlineStr"/>
      <c r="T796" t="inlineStr"/>
      <c r="U796" t="inlineStr"/>
      <c r="V796" t="inlineStr"/>
      <c r="W796" t="inlineStr"/>
      <c r="X796" t="inlineStr">
        <is>
          <t>⏳ Chờ hàng về (T+1)</t>
        </is>
      </c>
      <c r="Y796">
        <f>IF(ISNUMBER(S796), ((S796-H796)/H796)-0.004, "")</f>
        <v/>
      </c>
      <c r="Z796">
        <f>IF(ISNUMBER(T796), ((T796-H796)/H796)-0.004, "")</f>
        <v/>
      </c>
      <c r="AA796">
        <f>IF(ISNUMBER(W796), ((W796-H796)/H796)-0.004, IF(P796&gt;0, ((N796-H796)/H796)-0.004, 0))</f>
        <v/>
      </c>
      <c r="AB796">
        <f>IF(AND(ISNUMBER(I796), I796&gt;0, ISNUMBER(O796), O796&gt;0), AA796-((O796-I796)/I796), AA796)</f>
        <v/>
      </c>
      <c r="AC796">
        <f>IF(ISNUMBER(Q796), (Q796-H796)/H796, 0)</f>
        <v/>
      </c>
      <c r="AD796">
        <f>IF(ISNUMBER(R796), (R796-H796)/H796, 0)</f>
        <v/>
      </c>
      <c r="AE796">
        <f>IF(ISNUMBER(Y796), IF(Y796&gt;0, "THẮNG", "THUA"), "CHỜ T+3")</f>
        <v/>
      </c>
      <c r="AF796">
        <f>IF(AND(P796=0, N796=H796, NOT(ISNUMBER(W796))), "ĐANG CHỜ", IF(AA796&gt;0, "THẮNG", "THUA"))</f>
        <v/>
      </c>
      <c r="AG796" t="inlineStr">
        <is>
          <t>https://quickchart.io/chart/render/zf-f125d230-e4a2-441c-9692-b397158f3bf2</t>
        </is>
      </c>
      <c r="AH796">
        <f>IF(AG796&lt;&gt;"", IMAGE(AG796, 1), "Chưa có ảnh")</f>
        <v/>
      </c>
    </row>
    <row r="797" ht="95" customHeight="1">
      <c r="A797" t="inlineStr">
        <is>
          <t>2026-10-22</t>
        </is>
      </c>
      <c r="B797" t="inlineStr">
        <is>
          <t>ALGO_20</t>
        </is>
      </c>
      <c r="C797" t="inlineStr">
        <is>
          <t>⚓ BỘ 20: KÉO NGƯỢC VỀ HỖ TRỢ TỔ CHỨC MA50 (MA50 PULLBACK)</t>
        </is>
      </c>
      <c r="D797" t="inlineStr">
        <is>
          <t>#1</t>
        </is>
      </c>
      <c r="E797" t="inlineStr">
        <is>
          <t>BSR</t>
        </is>
      </c>
      <c r="F797" t="inlineStr">
        <is>
          <t>HOSE</t>
        </is>
      </c>
      <c r="G797" t="inlineStr">
        <is>
          <t>Dầu khí &amp; Năng lượng</t>
        </is>
      </c>
      <c r="H797" t="n">
        <v>28.9</v>
      </c>
      <c r="I797" t="n">
        <v>1753.55</v>
      </c>
      <c r="J797" t="n">
        <v>40.87</v>
      </c>
      <c r="K797" t="n">
        <v>0.92</v>
      </c>
      <c r="L797" t="n">
        <v>33.03</v>
      </c>
      <c r="M797" t="n">
        <v>27.02</v>
      </c>
      <c r="N797" t="n">
        <v>29.6</v>
      </c>
      <c r="O797" t="n">
        <v>1756.56</v>
      </c>
      <c r="P797" t="n">
        <v>1</v>
      </c>
      <c r="Q797" t="n">
        <v>29.6</v>
      </c>
      <c r="R797" t="n">
        <v>28.05</v>
      </c>
      <c r="S797" t="inlineStr"/>
      <c r="T797" t="inlineStr"/>
      <c r="U797" t="inlineStr"/>
      <c r="V797" t="inlineStr"/>
      <c r="W797" t="inlineStr"/>
      <c r="X797" t="inlineStr">
        <is>
          <t>⏳ Chờ hàng về (T+1)</t>
        </is>
      </c>
      <c r="Y797">
        <f>IF(ISNUMBER(S797), ((S797-H797)/H797)-0.004, "")</f>
        <v/>
      </c>
      <c r="Z797">
        <f>IF(ISNUMBER(T797), ((T797-H797)/H797)-0.004, "")</f>
        <v/>
      </c>
      <c r="AA797">
        <f>IF(ISNUMBER(W797), ((W797-H797)/H797)-0.004, IF(P797&gt;0, ((N797-H797)/H797)-0.004, 0))</f>
        <v/>
      </c>
      <c r="AB797">
        <f>IF(AND(ISNUMBER(I797), I797&gt;0, ISNUMBER(O797), O797&gt;0), AA797-((O797-I797)/I797), AA797)</f>
        <v/>
      </c>
      <c r="AC797">
        <f>IF(ISNUMBER(Q797), (Q797-H797)/H797, 0)</f>
        <v/>
      </c>
      <c r="AD797">
        <f>IF(ISNUMBER(R797), (R797-H797)/H797, 0)</f>
        <v/>
      </c>
      <c r="AE797">
        <f>IF(ISNUMBER(Y797), IF(Y797&gt;0, "THẮNG", "THUA"), "CHỜ T+3")</f>
        <v/>
      </c>
      <c r="AF797">
        <f>IF(AND(P797=0, N797=H797, NOT(ISNUMBER(W797))), "ĐANG CHỜ", IF(AA797&gt;0, "THẮNG", "THUA"))</f>
        <v/>
      </c>
      <c r="AG797" t="inlineStr">
        <is>
          <t>https://quickchart.io/chart/render/zf-1b5870d8-7cb3-4bfb-8bdd-19819c2458cb</t>
        </is>
      </c>
      <c r="AH797">
        <f>IF(AG797&lt;&gt;"", IMAGE(AG797, 1), "Chưa có ảnh")</f>
        <v/>
      </c>
    </row>
    <row r="798" ht="95" customHeight="1">
      <c r="A798" t="inlineStr">
        <is>
          <t>2026-10-22</t>
        </is>
      </c>
      <c r="B798" t="inlineStr">
        <is>
          <t>ALGO_20</t>
        </is>
      </c>
      <c r="C798" t="inlineStr">
        <is>
          <t>⚓ BỘ 20: KÉO NGƯỢC VỀ HỖ TRỢ TỔ CHỨC MA50 (MA50 PULLBACK)</t>
        </is>
      </c>
      <c r="D798" t="inlineStr">
        <is>
          <t>#2</t>
        </is>
      </c>
      <c r="E798" t="inlineStr">
        <is>
          <t>HHP</t>
        </is>
      </c>
      <c r="F798" t="inlineStr">
        <is>
          <t>HOSE</t>
        </is>
      </c>
      <c r="G798" t="inlineStr">
        <is>
          <t>Hóa chất &amp; Chế biến</t>
        </is>
      </c>
      <c r="H798" t="n">
        <v>17.15</v>
      </c>
      <c r="I798" t="n">
        <v>1753.55</v>
      </c>
      <c r="J798" t="n">
        <v>21.3</v>
      </c>
      <c r="K798" t="n">
        <v>0.75</v>
      </c>
      <c r="L798" t="n">
        <v>19.6</v>
      </c>
      <c r="M798" t="n">
        <v>16.04</v>
      </c>
      <c r="N798" t="n">
        <v>17.25</v>
      </c>
      <c r="O798" t="n">
        <v>1756.56</v>
      </c>
      <c r="P798" t="n">
        <v>1</v>
      </c>
      <c r="Q798" t="n">
        <v>17.3</v>
      </c>
      <c r="R798" t="n">
        <v>16.95</v>
      </c>
      <c r="S798" t="inlineStr"/>
      <c r="T798" t="inlineStr"/>
      <c r="U798" t="inlineStr"/>
      <c r="V798" t="inlineStr"/>
      <c r="W798" t="inlineStr"/>
      <c r="X798" t="inlineStr">
        <is>
          <t>⏳ Chờ hàng về (T+1)</t>
        </is>
      </c>
      <c r="Y798">
        <f>IF(ISNUMBER(S798), ((S798-H798)/H798)-0.004, "")</f>
        <v/>
      </c>
      <c r="Z798">
        <f>IF(ISNUMBER(T798), ((T798-H798)/H798)-0.004, "")</f>
        <v/>
      </c>
      <c r="AA798">
        <f>IF(ISNUMBER(W798), ((W798-H798)/H798)-0.004, IF(P798&gt;0, ((N798-H798)/H798)-0.004, 0))</f>
        <v/>
      </c>
      <c r="AB798">
        <f>IF(AND(ISNUMBER(I798), I798&gt;0, ISNUMBER(O798), O798&gt;0), AA798-((O798-I798)/I798), AA798)</f>
        <v/>
      </c>
      <c r="AC798">
        <f>IF(ISNUMBER(Q798), (Q798-H798)/H798, 0)</f>
        <v/>
      </c>
      <c r="AD798">
        <f>IF(ISNUMBER(R798), (R798-H798)/H798, 0)</f>
        <v/>
      </c>
      <c r="AE798">
        <f>IF(ISNUMBER(Y798), IF(Y798&gt;0, "THẮNG", "THUA"), "CHỜ T+3")</f>
        <v/>
      </c>
      <c r="AF798">
        <f>IF(AND(P798=0, N798=H798, NOT(ISNUMBER(W798))), "ĐANG CHỜ", IF(AA798&gt;0, "THẮNG", "THUA"))</f>
        <v/>
      </c>
      <c r="AG798" t="inlineStr">
        <is>
          <t>https://quickchart.io/chart/render/zf-62b69252-931e-4f32-8012-bbde317b78a4</t>
        </is>
      </c>
      <c r="AH798">
        <f>IF(AG798&lt;&gt;"", IMAGE(AG798, 1), "Chưa có ảnh")</f>
        <v/>
      </c>
    </row>
    <row r="799" ht="95" customHeight="1">
      <c r="A799" t="inlineStr">
        <is>
          <t>2026-10-22</t>
        </is>
      </c>
      <c r="B799" t="inlineStr">
        <is>
          <t>ALGO_21</t>
        </is>
      </c>
      <c r="C799" t="inlineStr">
        <is>
          <t>🚩 BỘ 21: HẤP THỤ CUNG GIÁ CAO - NỀN CHỒNG NỀN (HIGH-TIGHT FLAG)</t>
        </is>
      </c>
      <c r="D799" t="inlineStr">
        <is>
          <t>#1</t>
        </is>
      </c>
      <c r="E799" t="inlineStr">
        <is>
          <t>PSD</t>
        </is>
      </c>
      <c r="F799" t="inlineStr">
        <is>
          <t>HNX</t>
        </is>
      </c>
      <c r="G799" t="inlineStr">
        <is>
          <t>Dầu khí &amp; Năng lượng</t>
        </is>
      </c>
      <c r="H799" t="n">
        <v>15.1</v>
      </c>
      <c r="I799" t="n">
        <v>1753.55</v>
      </c>
      <c r="J799" t="n">
        <v>85.84</v>
      </c>
      <c r="K799" t="n">
        <v>1.03</v>
      </c>
      <c r="L799" t="n">
        <v>17.26</v>
      </c>
      <c r="M799" t="n">
        <v>14.12</v>
      </c>
      <c r="N799" t="n">
        <v>15</v>
      </c>
      <c r="O799" t="n">
        <v>1756.56</v>
      </c>
      <c r="P799" t="n">
        <v>1</v>
      </c>
      <c r="Q799" t="n">
        <v>15.8</v>
      </c>
      <c r="R799" t="n">
        <v>14.6</v>
      </c>
      <c r="S799" t="inlineStr"/>
      <c r="T799" t="inlineStr"/>
      <c r="U799" t="inlineStr"/>
      <c r="V799" t="inlineStr"/>
      <c r="W799" t="inlineStr"/>
      <c r="X799" t="inlineStr">
        <is>
          <t>⏳ Chờ hàng về (T+1)</t>
        </is>
      </c>
      <c r="Y799">
        <f>IF(ISNUMBER(S799), ((S799-H799)/H799)-0.004, "")</f>
        <v/>
      </c>
      <c r="Z799">
        <f>IF(ISNUMBER(T799), ((T799-H799)/H799)-0.004, "")</f>
        <v/>
      </c>
      <c r="AA799">
        <f>IF(ISNUMBER(W799), ((W799-H799)/H799)-0.004, IF(P799&gt;0, ((N799-H799)/H799)-0.004, 0))</f>
        <v/>
      </c>
      <c r="AB799">
        <f>IF(AND(ISNUMBER(I799), I799&gt;0, ISNUMBER(O799), O799&gt;0), AA799-((O799-I799)/I799), AA799)</f>
        <v/>
      </c>
      <c r="AC799">
        <f>IF(ISNUMBER(Q799), (Q799-H799)/H799, 0)</f>
        <v/>
      </c>
      <c r="AD799">
        <f>IF(ISNUMBER(R799), (R799-H799)/H799, 0)</f>
        <v/>
      </c>
      <c r="AE799">
        <f>IF(ISNUMBER(Y799), IF(Y799&gt;0, "THẮNG", "THUA"), "CHỜ T+3")</f>
        <v/>
      </c>
      <c r="AF799">
        <f>IF(AND(P799=0, N799=H799, NOT(ISNUMBER(W799))), "ĐANG CHỜ", IF(AA799&gt;0, "THẮNG", "THUA"))</f>
        <v/>
      </c>
      <c r="AG799" t="inlineStr">
        <is>
          <t>https://quickchart.io/chart/render/zf-db1ac49b-d110-4dde-8cd2-378ba1ece8a8</t>
        </is>
      </c>
      <c r="AH799">
        <f>IF(AG799&lt;&gt;"", IMAGE(AG799, 1), "Chưa có ảnh")</f>
        <v/>
      </c>
    </row>
    <row r="800" ht="95" customHeight="1">
      <c r="A800" t="inlineStr">
        <is>
          <t>2026-10-22</t>
        </is>
      </c>
      <c r="B800" t="inlineStr">
        <is>
          <t>ALGO_21</t>
        </is>
      </c>
      <c r="C800" t="inlineStr">
        <is>
          <t>🚩 BỘ 21: HẤP THỤ CUNG GIÁ CAO - NỀN CHỒNG NỀN (HIGH-TIGHT FLAG)</t>
        </is>
      </c>
      <c r="D800" t="inlineStr">
        <is>
          <t>#2</t>
        </is>
      </c>
      <c r="E800" t="inlineStr">
        <is>
          <t>MSR</t>
        </is>
      </c>
      <c r="F800" t="inlineStr">
        <is>
          <t>UPCOM</t>
        </is>
      </c>
      <c r="G800" t="inlineStr">
        <is>
          <t>Bán lẻ &amp; Phân phối</t>
        </is>
      </c>
      <c r="H800" t="n">
        <v>63.5</v>
      </c>
      <c r="I800" t="n">
        <v>1753.55</v>
      </c>
      <c r="J800" t="n">
        <v>66.95999999999999</v>
      </c>
      <c r="K800" t="n">
        <v>1.05</v>
      </c>
      <c r="L800" t="n">
        <v>72.58</v>
      </c>
      <c r="M800" t="n">
        <v>59.37</v>
      </c>
      <c r="N800" t="n">
        <v>64.90000000000001</v>
      </c>
      <c r="O800" t="n">
        <v>1756.56</v>
      </c>
      <c r="P800" t="n">
        <v>1</v>
      </c>
      <c r="Q800" t="n">
        <v>64.90000000000001</v>
      </c>
      <c r="R800" t="n">
        <v>60</v>
      </c>
      <c r="S800" t="inlineStr"/>
      <c r="T800" t="inlineStr"/>
      <c r="U800" t="inlineStr"/>
      <c r="V800" t="inlineStr"/>
      <c r="W800" t="inlineStr"/>
      <c r="X800" t="inlineStr">
        <is>
          <t>⏳ Chờ hàng về (T+1)</t>
        </is>
      </c>
      <c r="Y800">
        <f>IF(ISNUMBER(S800), ((S800-H800)/H800)-0.004, "")</f>
        <v/>
      </c>
      <c r="Z800">
        <f>IF(ISNUMBER(T800), ((T800-H800)/H800)-0.004, "")</f>
        <v/>
      </c>
      <c r="AA800">
        <f>IF(ISNUMBER(W800), ((W800-H800)/H800)-0.004, IF(P800&gt;0, ((N800-H800)/H800)-0.004, 0))</f>
        <v/>
      </c>
      <c r="AB800">
        <f>IF(AND(ISNUMBER(I800), I800&gt;0, ISNUMBER(O800), O800&gt;0), AA800-((O800-I800)/I800), AA800)</f>
        <v/>
      </c>
      <c r="AC800">
        <f>IF(ISNUMBER(Q800), (Q800-H800)/H800, 0)</f>
        <v/>
      </c>
      <c r="AD800">
        <f>IF(ISNUMBER(R800), (R800-H800)/H800, 0)</f>
        <v/>
      </c>
      <c r="AE800">
        <f>IF(ISNUMBER(Y800), IF(Y800&gt;0, "THẮNG", "THUA"), "CHỜ T+3")</f>
        <v/>
      </c>
      <c r="AF800">
        <f>IF(AND(P800=0, N800=H800, NOT(ISNUMBER(W800))), "ĐANG CHỜ", IF(AA800&gt;0, "THẮNG", "THUA"))</f>
        <v/>
      </c>
      <c r="AG800" t="inlineStr">
        <is>
          <t>https://quickchart.io/chart/render/zf-a90e3345-546f-4cc6-8ada-81d9bd395135</t>
        </is>
      </c>
      <c r="AH800">
        <f>IF(AG800&lt;&gt;"", IMAGE(AG800, 1), "Chưa có ảnh")</f>
        <v/>
      </c>
    </row>
    <row r="801" ht="95" customHeight="1">
      <c r="A801" t="inlineStr">
        <is>
          <t>2026-10-22</t>
        </is>
      </c>
      <c r="B801" t="inlineStr">
        <is>
          <t>ALGO_21</t>
        </is>
      </c>
      <c r="C801" t="inlineStr">
        <is>
          <t>🚩 BỘ 21: HẤP THỤ CUNG GIÁ CAO - NỀN CHỒNG NỀN (HIGH-TIGHT FLAG)</t>
        </is>
      </c>
      <c r="D801" t="inlineStr">
        <is>
          <t>#4</t>
        </is>
      </c>
      <c r="E801" t="inlineStr">
        <is>
          <t>CDC</t>
        </is>
      </c>
      <c r="F801" t="inlineStr">
        <is>
          <t>HOSE</t>
        </is>
      </c>
      <c r="G801" t="inlineStr">
        <is>
          <t>Bất động sản Dân dụng</t>
        </is>
      </c>
      <c r="H801" t="n">
        <v>22.2</v>
      </c>
      <c r="I801" t="n">
        <v>1753.55</v>
      </c>
      <c r="J801" t="n">
        <v>42.69</v>
      </c>
      <c r="K801" t="n">
        <v>1.14</v>
      </c>
      <c r="L801" t="n">
        <v>25.37</v>
      </c>
      <c r="M801" t="n">
        <v>20.76</v>
      </c>
      <c r="N801" t="n">
        <v>22.9</v>
      </c>
      <c r="O801" t="n">
        <v>1756.56</v>
      </c>
      <c r="P801" t="n">
        <v>1</v>
      </c>
      <c r="Q801" t="n">
        <v>23</v>
      </c>
      <c r="R801" t="n">
        <v>22</v>
      </c>
      <c r="S801" t="inlineStr"/>
      <c r="T801" t="inlineStr"/>
      <c r="U801" t="inlineStr"/>
      <c r="V801" t="inlineStr"/>
      <c r="W801" t="inlineStr"/>
      <c r="X801" t="inlineStr">
        <is>
          <t>⏳ Chờ hàng về (T+1)</t>
        </is>
      </c>
      <c r="Y801">
        <f>IF(ISNUMBER(S801), ((S801-H801)/H801)-0.004, "")</f>
        <v/>
      </c>
      <c r="Z801">
        <f>IF(ISNUMBER(T801), ((T801-H801)/H801)-0.004, "")</f>
        <v/>
      </c>
      <c r="AA801">
        <f>IF(ISNUMBER(W801), ((W801-H801)/H801)-0.004, IF(P801&gt;0, ((N801-H801)/H801)-0.004, 0))</f>
        <v/>
      </c>
      <c r="AB801">
        <f>IF(AND(ISNUMBER(I801), I801&gt;0, ISNUMBER(O801), O801&gt;0), AA801-((O801-I801)/I801), AA801)</f>
        <v/>
      </c>
      <c r="AC801">
        <f>IF(ISNUMBER(Q801), (Q801-H801)/H801, 0)</f>
        <v/>
      </c>
      <c r="AD801">
        <f>IF(ISNUMBER(R801), (R801-H801)/H801, 0)</f>
        <v/>
      </c>
      <c r="AE801">
        <f>IF(ISNUMBER(Y801), IF(Y801&gt;0, "THẮNG", "THUA"), "CHỜ T+3")</f>
        <v/>
      </c>
      <c r="AF801">
        <f>IF(AND(P801=0, N801=H801, NOT(ISNUMBER(W801))), "ĐANG CHỜ", IF(AA801&gt;0, "THẮNG", "THUA"))</f>
        <v/>
      </c>
      <c r="AG801" t="inlineStr">
        <is>
          <t>https://quickchart.io/chart/render/zf-480c1f1f-d3cd-45d9-9bf3-ff32e00c90f3</t>
        </is>
      </c>
      <c r="AH801">
        <f>IF(AG801&lt;&gt;"", IMAGE(AG801, 1), "Chưa có ảnh")</f>
        <v/>
      </c>
    </row>
    <row r="802" ht="95" customHeight="1">
      <c r="A802" t="inlineStr">
        <is>
          <t>2026-10-22</t>
        </is>
      </c>
      <c r="B802" t="inlineStr">
        <is>
          <t>ALGO_21</t>
        </is>
      </c>
      <c r="C802" t="inlineStr">
        <is>
          <t>🚩 BỘ 21: HẤP THỤ CUNG GIÁ CAO - NỀN CHỒNG NỀN (HIGH-TIGHT FLAG)</t>
        </is>
      </c>
      <c r="D802" t="inlineStr">
        <is>
          <t>#5</t>
        </is>
      </c>
      <c r="E802" t="inlineStr">
        <is>
          <t>MSN</t>
        </is>
      </c>
      <c r="F802" t="inlineStr">
        <is>
          <t>HOSE</t>
        </is>
      </c>
      <c r="G802" t="inlineStr">
        <is>
          <t>Thực phẩm &amp; Tiêu dùng</t>
        </is>
      </c>
      <c r="H802" t="n">
        <v>73.59999999999999</v>
      </c>
      <c r="I802" t="n">
        <v>1753.55</v>
      </c>
      <c r="J802" t="n">
        <v>39.42</v>
      </c>
      <c r="K802" t="n">
        <v>0.96</v>
      </c>
      <c r="L802" t="n">
        <v>80.18000000000001</v>
      </c>
      <c r="M802" t="n">
        <v>70.61</v>
      </c>
      <c r="N802" t="n">
        <v>74.5</v>
      </c>
      <c r="O802" t="n">
        <v>1756.56</v>
      </c>
      <c r="P802" t="n">
        <v>1</v>
      </c>
      <c r="Q802" t="n">
        <v>74.7</v>
      </c>
      <c r="R802" t="n">
        <v>73.59999999999999</v>
      </c>
      <c r="S802" t="inlineStr"/>
      <c r="T802" t="inlineStr"/>
      <c r="U802" t="inlineStr"/>
      <c r="V802" t="inlineStr"/>
      <c r="W802" t="inlineStr"/>
      <c r="X802" t="inlineStr">
        <is>
          <t>⏳ Chờ hàng về (T+1)</t>
        </is>
      </c>
      <c r="Y802">
        <f>IF(ISNUMBER(S802), ((S802-H802)/H802)-0.004, "")</f>
        <v/>
      </c>
      <c r="Z802">
        <f>IF(ISNUMBER(T802), ((T802-H802)/H802)-0.004, "")</f>
        <v/>
      </c>
      <c r="AA802">
        <f>IF(ISNUMBER(W802), ((W802-H802)/H802)-0.004, IF(P802&gt;0, ((N802-H802)/H802)-0.004, 0))</f>
        <v/>
      </c>
      <c r="AB802">
        <f>IF(AND(ISNUMBER(I802), I802&gt;0, ISNUMBER(O802), O802&gt;0), AA802-((O802-I802)/I802), AA802)</f>
        <v/>
      </c>
      <c r="AC802">
        <f>IF(ISNUMBER(Q802), (Q802-H802)/H802, 0)</f>
        <v/>
      </c>
      <c r="AD802">
        <f>IF(ISNUMBER(R802), (R802-H802)/H802, 0)</f>
        <v/>
      </c>
      <c r="AE802">
        <f>IF(ISNUMBER(Y802), IF(Y802&gt;0, "THẮNG", "THUA"), "CHỜ T+3")</f>
        <v/>
      </c>
      <c r="AF802">
        <f>IF(AND(P802=0, N802=H802, NOT(ISNUMBER(W802))), "ĐANG CHỜ", IF(AA802&gt;0, "THẮNG", "THUA"))</f>
        <v/>
      </c>
      <c r="AG802" t="inlineStr">
        <is>
          <t>https://quickchart.io/chart/render/zf-3f2ce85a-fc14-4c05-b890-3a5937a0056a</t>
        </is>
      </c>
      <c r="AH802">
        <f>IF(AG802&lt;&gt;"", IMAGE(AG802, 1), "Chưa có ảnh")</f>
        <v/>
      </c>
    </row>
    <row r="803" ht="95" customHeight="1">
      <c r="A803" t="inlineStr">
        <is>
          <t>2026-10-22</t>
        </is>
      </c>
      <c r="B803" t="inlineStr">
        <is>
          <t>ALGO_22</t>
        </is>
      </c>
      <c r="C803" t="inlineStr">
        <is>
          <t>🛡️ BỘ 22: LÁ CHẮN PHÂN KỲ NGƯỢC BÃO VN-INDEX (ANTI-INDEX SHIELD)</t>
        </is>
      </c>
      <c r="D803" t="inlineStr">
        <is>
          <t>#3</t>
        </is>
      </c>
      <c r="E803" t="inlineStr">
        <is>
          <t>VIC</t>
        </is>
      </c>
      <c r="F803" t="inlineStr">
        <is>
          <t>HOSE</t>
        </is>
      </c>
      <c r="G803" t="inlineStr">
        <is>
          <t>Bất động sản Dân dụng</t>
        </is>
      </c>
      <c r="H803" t="n">
        <v>231.5</v>
      </c>
      <c r="I803" t="n">
        <v>1753.55</v>
      </c>
      <c r="J803" t="n">
        <v>29.08</v>
      </c>
      <c r="K803" t="n">
        <v>0.92</v>
      </c>
      <c r="L803" t="n">
        <v>262.54</v>
      </c>
      <c r="M803" t="n">
        <v>217.39</v>
      </c>
      <c r="N803" t="n">
        <v>232.2</v>
      </c>
      <c r="O803" t="n">
        <v>1756.56</v>
      </c>
      <c r="P803" t="n">
        <v>1</v>
      </c>
      <c r="Q803" t="n">
        <v>235.5</v>
      </c>
      <c r="R803" t="n">
        <v>225</v>
      </c>
      <c r="S803" t="inlineStr"/>
      <c r="T803" t="inlineStr"/>
      <c r="U803" t="inlineStr"/>
      <c r="V803" t="inlineStr"/>
      <c r="W803" t="inlineStr"/>
      <c r="X803" t="inlineStr">
        <is>
          <t>⏳ Chờ hàng về (T+1)</t>
        </is>
      </c>
      <c r="Y803">
        <f>IF(ISNUMBER(S803), ((S803-H803)/H803)-0.004, "")</f>
        <v/>
      </c>
      <c r="Z803">
        <f>IF(ISNUMBER(T803), ((T803-H803)/H803)-0.004, "")</f>
        <v/>
      </c>
      <c r="AA803">
        <f>IF(ISNUMBER(W803), ((W803-H803)/H803)-0.004, IF(P803&gt;0, ((N803-H803)/H803)-0.004, 0))</f>
        <v/>
      </c>
      <c r="AB803">
        <f>IF(AND(ISNUMBER(I803), I803&gt;0, ISNUMBER(O803), O803&gt;0), AA803-((O803-I803)/I803), AA803)</f>
        <v/>
      </c>
      <c r="AC803">
        <f>IF(ISNUMBER(Q803), (Q803-H803)/H803, 0)</f>
        <v/>
      </c>
      <c r="AD803">
        <f>IF(ISNUMBER(R803), (R803-H803)/H803, 0)</f>
        <v/>
      </c>
      <c r="AE803">
        <f>IF(ISNUMBER(Y803), IF(Y803&gt;0, "THẮNG", "THUA"), "CHỜ T+3")</f>
        <v/>
      </c>
      <c r="AF803">
        <f>IF(AND(P803=0, N803=H803, NOT(ISNUMBER(W803))), "ĐANG CHỜ", IF(AA803&gt;0, "THẮNG", "THUA"))</f>
        <v/>
      </c>
      <c r="AG803" t="inlineStr">
        <is>
          <t>https://quickchart.io/chart/render/zf-4ef64f70-68f6-462c-a3d6-306d42466155</t>
        </is>
      </c>
      <c r="AH803">
        <f>IF(AG803&lt;&gt;"", IMAGE(AG803, 1), "Chưa có ảnh")</f>
        <v/>
      </c>
    </row>
    <row r="804" ht="95" customHeight="1">
      <c r="A804" t="inlineStr">
        <is>
          <t>2026-10-22</t>
        </is>
      </c>
      <c r="B804" t="inlineStr">
        <is>
          <t>ALGO_23</t>
        </is>
      </c>
      <c r="C804" t="inlineStr">
        <is>
          <t>🏦 BỘ 23: BỨT PHÁ GIÁ VỐN TỔ CHỨC VWMA (VWMA BREAKOUT)</t>
        </is>
      </c>
      <c r="D804" t="inlineStr">
        <is>
          <t>#3</t>
        </is>
      </c>
      <c r="E804" t="inlineStr">
        <is>
          <t>PVC</t>
        </is>
      </c>
      <c r="F804" t="inlineStr">
        <is>
          <t>HNX</t>
        </is>
      </c>
      <c r="G804" t="inlineStr">
        <is>
          <t>Dầu khí &amp; Năng lượng</t>
        </is>
      </c>
      <c r="H804" t="n">
        <v>11.9</v>
      </c>
      <c r="I804" t="n">
        <v>1753.55</v>
      </c>
      <c r="J804" t="n">
        <v>35.35</v>
      </c>
      <c r="K804" t="n">
        <v>1.23</v>
      </c>
      <c r="L804" t="n">
        <v>13.5</v>
      </c>
      <c r="M804" t="n">
        <v>11.17</v>
      </c>
      <c r="N804" t="n">
        <v>12.1</v>
      </c>
      <c r="O804" t="n">
        <v>1756.56</v>
      </c>
      <c r="P804" t="n">
        <v>1</v>
      </c>
      <c r="Q804" t="n">
        <v>12.1</v>
      </c>
      <c r="R804" t="n">
        <v>11.5</v>
      </c>
      <c r="S804" t="inlineStr"/>
      <c r="T804" t="inlineStr"/>
      <c r="U804" t="inlineStr"/>
      <c r="V804" t="inlineStr"/>
      <c r="W804" t="inlineStr"/>
      <c r="X804" t="inlineStr">
        <is>
          <t>⏳ Chờ hàng về (T+1)</t>
        </is>
      </c>
      <c r="Y804">
        <f>IF(ISNUMBER(S804), ((S804-H804)/H804)-0.004, "")</f>
        <v/>
      </c>
      <c r="Z804">
        <f>IF(ISNUMBER(T804), ((T804-H804)/H804)-0.004, "")</f>
        <v/>
      </c>
      <c r="AA804">
        <f>IF(ISNUMBER(W804), ((W804-H804)/H804)-0.004, IF(P804&gt;0, ((N804-H804)/H804)-0.004, 0))</f>
        <v/>
      </c>
      <c r="AB804">
        <f>IF(AND(ISNUMBER(I804), I804&gt;0, ISNUMBER(O804), O804&gt;0), AA804-((O804-I804)/I804), AA804)</f>
        <v/>
      </c>
      <c r="AC804">
        <f>IF(ISNUMBER(Q804), (Q804-H804)/H804, 0)</f>
        <v/>
      </c>
      <c r="AD804">
        <f>IF(ISNUMBER(R804), (R804-H804)/H804, 0)</f>
        <v/>
      </c>
      <c r="AE804">
        <f>IF(ISNUMBER(Y804), IF(Y804&gt;0, "THẮNG", "THUA"), "CHỜ T+3")</f>
        <v/>
      </c>
      <c r="AF804">
        <f>IF(AND(P804=0, N804=H804, NOT(ISNUMBER(W804))), "ĐANG CHỜ", IF(AA804&gt;0, "THẮNG", "THUA"))</f>
        <v/>
      </c>
      <c r="AG804" t="inlineStr">
        <is>
          <t>https://quickchart.io/chart/render/zf-bc411c8d-1051-41ee-8f0a-f9997b827d0d</t>
        </is>
      </c>
      <c r="AH804">
        <f>IF(AG804&lt;&gt;"", IMAGE(AG804, 1), "Chưa có ảnh")</f>
        <v/>
      </c>
    </row>
    <row r="805" ht="95" customHeight="1">
      <c r="A805" t="inlineStr">
        <is>
          <t>2026-10-22</t>
        </is>
      </c>
      <c r="B805" t="inlineStr">
        <is>
          <t>ALGO_23</t>
        </is>
      </c>
      <c r="C805" t="inlineStr">
        <is>
          <t>🏦 BỘ 23: BỨT PHÁ GIÁ VỐN TỔ CHỨC VWMA (VWMA BREAKOUT)</t>
        </is>
      </c>
      <c r="D805" t="inlineStr">
        <is>
          <t>#4</t>
        </is>
      </c>
      <c r="E805" t="inlineStr">
        <is>
          <t>DCM</t>
        </is>
      </c>
      <c r="F805" t="inlineStr">
        <is>
          <t>HOSE</t>
        </is>
      </c>
      <c r="G805" t="inlineStr">
        <is>
          <t>Hóa chất &amp; Phân bón</t>
        </is>
      </c>
      <c r="H805" t="n">
        <v>34.85</v>
      </c>
      <c r="I805" t="n">
        <v>1753.55</v>
      </c>
      <c r="J805" t="n">
        <v>31.1</v>
      </c>
      <c r="K805" t="n">
        <v>1.94</v>
      </c>
      <c r="L805" t="n">
        <v>38.43</v>
      </c>
      <c r="M805" t="n">
        <v>33.22</v>
      </c>
      <c r="N805" t="n">
        <v>35.5</v>
      </c>
      <c r="O805" t="n">
        <v>1756.56</v>
      </c>
      <c r="P805" t="n">
        <v>1</v>
      </c>
      <c r="Q805" t="n">
        <v>35.5</v>
      </c>
      <c r="R805" t="n">
        <v>34.1</v>
      </c>
      <c r="S805" t="inlineStr"/>
      <c r="T805" t="inlineStr"/>
      <c r="U805" t="inlineStr"/>
      <c r="V805" t="inlineStr"/>
      <c r="W805" t="inlineStr"/>
      <c r="X805" t="inlineStr">
        <is>
          <t>⏳ Chờ hàng về (T+1)</t>
        </is>
      </c>
      <c r="Y805">
        <f>IF(ISNUMBER(S805), ((S805-H805)/H805)-0.004, "")</f>
        <v/>
      </c>
      <c r="Z805">
        <f>IF(ISNUMBER(T805), ((T805-H805)/H805)-0.004, "")</f>
        <v/>
      </c>
      <c r="AA805">
        <f>IF(ISNUMBER(W805), ((W805-H805)/H805)-0.004, IF(P805&gt;0, ((N805-H805)/H805)-0.004, 0))</f>
        <v/>
      </c>
      <c r="AB805">
        <f>IF(AND(ISNUMBER(I805), I805&gt;0, ISNUMBER(O805), O805&gt;0), AA805-((O805-I805)/I805), AA805)</f>
        <v/>
      </c>
      <c r="AC805">
        <f>IF(ISNUMBER(Q805), (Q805-H805)/H805, 0)</f>
        <v/>
      </c>
      <c r="AD805">
        <f>IF(ISNUMBER(R805), (R805-H805)/H805, 0)</f>
        <v/>
      </c>
      <c r="AE805">
        <f>IF(ISNUMBER(Y805), IF(Y805&gt;0, "THẮNG", "THUA"), "CHỜ T+3")</f>
        <v/>
      </c>
      <c r="AF805">
        <f>IF(AND(P805=0, N805=H805, NOT(ISNUMBER(W805))), "ĐANG CHỜ", IF(AA805&gt;0, "THẮNG", "THUA"))</f>
        <v/>
      </c>
      <c r="AG805" t="inlineStr">
        <is>
          <t>https://quickchart.io/chart/render/zf-fc4fe096-b56d-47d4-bd9a-8d880704e61d</t>
        </is>
      </c>
      <c r="AH805">
        <f>IF(AG805&lt;&gt;"", IMAGE(AG805, 1), "Chưa có ảnh")</f>
        <v/>
      </c>
    </row>
    <row r="806" ht="95" customHeight="1">
      <c r="A806" t="inlineStr">
        <is>
          <t>2026-10-22</t>
        </is>
      </c>
      <c r="B806" t="inlineStr">
        <is>
          <t>ALGO_23</t>
        </is>
      </c>
      <c r="C806" t="inlineStr">
        <is>
          <t>🏦 BỘ 23: BỨT PHÁ GIÁ VỐN TỔ CHỨC VWMA (VWMA BREAKOUT)</t>
        </is>
      </c>
      <c r="D806" t="inlineStr">
        <is>
          <t>#5</t>
        </is>
      </c>
      <c r="E806" t="inlineStr">
        <is>
          <t>LAS</t>
        </is>
      </c>
      <c r="F806" t="inlineStr">
        <is>
          <t>HNX</t>
        </is>
      </c>
      <c r="G806" t="inlineStr">
        <is>
          <t>Hóa chất &amp; Phân bón</t>
        </is>
      </c>
      <c r="H806" t="n">
        <v>12.4</v>
      </c>
      <c r="I806" t="n">
        <v>1753.55</v>
      </c>
      <c r="J806" t="n">
        <v>25.93</v>
      </c>
      <c r="K806" t="n">
        <v>1.47</v>
      </c>
      <c r="L806" t="n">
        <v>14.17</v>
      </c>
      <c r="M806" t="n">
        <v>11.59</v>
      </c>
      <c r="N806" t="n">
        <v>12.3</v>
      </c>
      <c r="O806" t="n">
        <v>1756.56</v>
      </c>
      <c r="P806" t="n">
        <v>1</v>
      </c>
      <c r="Q806" t="n">
        <v>12.5</v>
      </c>
      <c r="R806" t="n">
        <v>11.9</v>
      </c>
      <c r="S806" t="inlineStr"/>
      <c r="T806" t="inlineStr"/>
      <c r="U806" t="inlineStr"/>
      <c r="V806" t="inlineStr"/>
      <c r="W806" t="inlineStr"/>
      <c r="X806" t="inlineStr">
        <is>
          <t>⏳ Chờ hàng về (T+1)</t>
        </is>
      </c>
      <c r="Y806">
        <f>IF(ISNUMBER(S806), ((S806-H806)/H806)-0.004, "")</f>
        <v/>
      </c>
      <c r="Z806">
        <f>IF(ISNUMBER(T806), ((T806-H806)/H806)-0.004, "")</f>
        <v/>
      </c>
      <c r="AA806">
        <f>IF(ISNUMBER(W806), ((W806-H806)/H806)-0.004, IF(P806&gt;0, ((N806-H806)/H806)-0.004, 0))</f>
        <v/>
      </c>
      <c r="AB806">
        <f>IF(AND(ISNUMBER(I806), I806&gt;0, ISNUMBER(O806), O806&gt;0), AA806-((O806-I806)/I806), AA806)</f>
        <v/>
      </c>
      <c r="AC806">
        <f>IF(ISNUMBER(Q806), (Q806-H806)/H806, 0)</f>
        <v/>
      </c>
      <c r="AD806">
        <f>IF(ISNUMBER(R806), (R806-H806)/H806, 0)</f>
        <v/>
      </c>
      <c r="AE806">
        <f>IF(ISNUMBER(Y806), IF(Y806&gt;0, "THẮNG", "THUA"), "CHỜ T+3")</f>
        <v/>
      </c>
      <c r="AF806">
        <f>IF(AND(P806=0, N806=H806, NOT(ISNUMBER(W806))), "ĐANG CHỜ", IF(AA806&gt;0, "THẮNG", "THUA"))</f>
        <v/>
      </c>
      <c r="AG806" t="inlineStr">
        <is>
          <t>https://quickchart.io/chart/render/zf-e0e0332c-ef1b-4019-b4b9-836c15489842</t>
        </is>
      </c>
      <c r="AH806">
        <f>IF(AG806&lt;&gt;"", IMAGE(AG806, 1), "Chưa có ảnh")</f>
        <v/>
      </c>
    </row>
    <row r="807" ht="95" customHeight="1">
      <c r="A807" t="inlineStr">
        <is>
          <t>2026-10-22</t>
        </is>
      </c>
      <c r="B807" t="inlineStr">
        <is>
          <t>ALGO_25</t>
        </is>
      </c>
      <c r="C807" t="inlineStr">
        <is>
          <t>🏹 BỘ 25: ĐẢO CHIỀU NHANH T+2.5 QUÁ BÁN (CONNORS RSI-7 DIP)</t>
        </is>
      </c>
      <c r="D807" t="inlineStr">
        <is>
          <t>#1</t>
        </is>
      </c>
      <c r="E807" t="inlineStr">
        <is>
          <t>BSR</t>
        </is>
      </c>
      <c r="F807" t="inlineStr">
        <is>
          <t>HOSE</t>
        </is>
      </c>
      <c r="G807" t="inlineStr">
        <is>
          <t>Dầu khí &amp; Năng lượng</t>
        </is>
      </c>
      <c r="H807" t="n">
        <v>28.9</v>
      </c>
      <c r="I807" t="n">
        <v>1753.55</v>
      </c>
      <c r="J807" t="n">
        <v>31.76</v>
      </c>
      <c r="K807" t="n">
        <v>0.92</v>
      </c>
      <c r="L807" t="n">
        <v>33.03</v>
      </c>
      <c r="M807" t="n">
        <v>27.02</v>
      </c>
      <c r="N807" t="n">
        <v>29.6</v>
      </c>
      <c r="O807" t="n">
        <v>1756.56</v>
      </c>
      <c r="P807" t="n">
        <v>1</v>
      </c>
      <c r="Q807" t="n">
        <v>29.6</v>
      </c>
      <c r="R807" t="n">
        <v>28.05</v>
      </c>
      <c r="S807" t="inlineStr"/>
      <c r="T807" t="inlineStr"/>
      <c r="U807" t="inlineStr"/>
      <c r="V807" t="inlineStr"/>
      <c r="W807" t="inlineStr"/>
      <c r="X807" t="inlineStr">
        <is>
          <t>⏳ Chờ hàng về (T+1)</t>
        </is>
      </c>
      <c r="Y807">
        <f>IF(ISNUMBER(S807), ((S807-H807)/H807)-0.004, "")</f>
        <v/>
      </c>
      <c r="Z807">
        <f>IF(ISNUMBER(T807), ((T807-H807)/H807)-0.004, "")</f>
        <v/>
      </c>
      <c r="AA807">
        <f>IF(ISNUMBER(W807), ((W807-H807)/H807)-0.004, IF(P807&gt;0, ((N807-H807)/H807)-0.004, 0))</f>
        <v/>
      </c>
      <c r="AB807">
        <f>IF(AND(ISNUMBER(I807), I807&gt;0, ISNUMBER(O807), O807&gt;0), AA807-((O807-I807)/I807), AA807)</f>
        <v/>
      </c>
      <c r="AC807">
        <f>IF(ISNUMBER(Q807), (Q807-H807)/H807, 0)</f>
        <v/>
      </c>
      <c r="AD807">
        <f>IF(ISNUMBER(R807), (R807-H807)/H807, 0)</f>
        <v/>
      </c>
      <c r="AE807">
        <f>IF(ISNUMBER(Y807), IF(Y807&gt;0, "THẮNG", "THUA"), "CHỜ T+3")</f>
        <v/>
      </c>
      <c r="AF807">
        <f>IF(AND(P807=0, N807=H807, NOT(ISNUMBER(W807))), "ĐANG CHỜ", IF(AA807&gt;0, "THẮNG", "THUA"))</f>
        <v/>
      </c>
      <c r="AG807" t="inlineStr">
        <is>
          <t>https://quickchart.io/chart/render/zf-1b5870d8-7cb3-4bfb-8bdd-19819c2458cb</t>
        </is>
      </c>
      <c r="AH807">
        <f>IF(AG807&lt;&gt;"", IMAGE(AG807, 1), "Chưa có ảnh")</f>
        <v/>
      </c>
    </row>
    <row r="808" ht="95" customHeight="1">
      <c r="A808" t="inlineStr">
        <is>
          <t>2026-10-22</t>
        </is>
      </c>
      <c r="B808" t="inlineStr">
        <is>
          <t>ALGO_25</t>
        </is>
      </c>
      <c r="C808" t="inlineStr">
        <is>
          <t>🏹 BỘ 25: ĐẢO CHIỀU NHANH T+2.5 QUÁ BÁN (CONNORS RSI-7 DIP)</t>
        </is>
      </c>
      <c r="D808" t="inlineStr">
        <is>
          <t>#2</t>
        </is>
      </c>
      <c r="E808" t="inlineStr">
        <is>
          <t>PVP</t>
        </is>
      </c>
      <c r="F808" t="inlineStr">
        <is>
          <t>HOSE</t>
        </is>
      </c>
      <c r="G808" t="inlineStr">
        <is>
          <t>Dầu khí &amp; Năng lượng</t>
        </is>
      </c>
      <c r="H808" t="n">
        <v>21.6</v>
      </c>
      <c r="I808" t="n">
        <v>1753.55</v>
      </c>
      <c r="J808" t="n">
        <v>30.23</v>
      </c>
      <c r="K808" t="n">
        <v>0.61</v>
      </c>
      <c r="L808" t="n">
        <v>24.69</v>
      </c>
      <c r="M808" t="n">
        <v>20.2</v>
      </c>
      <c r="N808" t="n">
        <v>21.8</v>
      </c>
      <c r="O808" t="n">
        <v>1756.56</v>
      </c>
      <c r="P808" t="n">
        <v>1</v>
      </c>
      <c r="Q808" t="n">
        <v>21.8</v>
      </c>
      <c r="R808" t="n">
        <v>20.95</v>
      </c>
      <c r="S808" t="inlineStr"/>
      <c r="T808" t="inlineStr"/>
      <c r="U808" t="inlineStr"/>
      <c r="V808" t="inlineStr"/>
      <c r="W808" t="inlineStr"/>
      <c r="X808" t="inlineStr">
        <is>
          <t>⏳ Chờ hàng về (T+1)</t>
        </is>
      </c>
      <c r="Y808">
        <f>IF(ISNUMBER(S808), ((S808-H808)/H808)-0.004, "")</f>
        <v/>
      </c>
      <c r="Z808">
        <f>IF(ISNUMBER(T808), ((T808-H808)/H808)-0.004, "")</f>
        <v/>
      </c>
      <c r="AA808">
        <f>IF(ISNUMBER(W808), ((W808-H808)/H808)-0.004, IF(P808&gt;0, ((N808-H808)/H808)-0.004, 0))</f>
        <v/>
      </c>
      <c r="AB808">
        <f>IF(AND(ISNUMBER(I808), I808&gt;0, ISNUMBER(O808), O808&gt;0), AA808-((O808-I808)/I808), AA808)</f>
        <v/>
      </c>
      <c r="AC808">
        <f>IF(ISNUMBER(Q808), (Q808-H808)/H808, 0)</f>
        <v/>
      </c>
      <c r="AD808">
        <f>IF(ISNUMBER(R808), (R808-H808)/H808, 0)</f>
        <v/>
      </c>
      <c r="AE808">
        <f>IF(ISNUMBER(Y808), IF(Y808&gt;0, "THẮNG", "THUA"), "CHỜ T+3")</f>
        <v/>
      </c>
      <c r="AF808">
        <f>IF(AND(P808=0, N808=H808, NOT(ISNUMBER(W808))), "ĐANG CHỜ", IF(AA808&gt;0, "THẮNG", "THUA"))</f>
        <v/>
      </c>
      <c r="AG808" t="inlineStr">
        <is>
          <t>https://quickchart.io/chart/render/zf-f8a174d9-9686-46b8-88c6-1116c347332f</t>
        </is>
      </c>
      <c r="AH808">
        <f>IF(AG808&lt;&gt;"", IMAGE(AG808, 1), "Chưa có ảnh")</f>
        <v/>
      </c>
    </row>
    <row r="809" ht="95" customHeight="1">
      <c r="A809" t="inlineStr">
        <is>
          <t>2026-10-22</t>
        </is>
      </c>
      <c r="B809" t="inlineStr">
        <is>
          <t>ALGO_26</t>
        </is>
      </c>
      <c r="C809" t="inlineStr">
        <is>
          <t>🔇 BỘ 26: CẠN KIỆT NGUỒN CUNG TRƯỚC GIỜ NỔ (VSA NO-SUPPLY TEST)</t>
        </is>
      </c>
      <c r="D809" t="inlineStr">
        <is>
          <t>#1</t>
        </is>
      </c>
      <c r="E809" t="inlineStr">
        <is>
          <t>VIB</t>
        </is>
      </c>
      <c r="F809" t="inlineStr">
        <is>
          <t>HOSE</t>
        </is>
      </c>
      <c r="G809" t="inlineStr">
        <is>
          <t>Ngân hàng</t>
        </is>
      </c>
      <c r="H809" t="n">
        <v>14</v>
      </c>
      <c r="I809" t="n">
        <v>1753.55</v>
      </c>
      <c r="J809" t="n">
        <v>18.11</v>
      </c>
      <c r="K809" t="n">
        <v>0.66</v>
      </c>
      <c r="L809" t="n">
        <v>15.07</v>
      </c>
      <c r="M809" t="n">
        <v>13.51</v>
      </c>
      <c r="N809" t="n">
        <v>14.05</v>
      </c>
      <c r="O809" t="n">
        <v>1756.56</v>
      </c>
      <c r="P809" t="n">
        <v>1</v>
      </c>
      <c r="Q809" t="n">
        <v>14.15</v>
      </c>
      <c r="R809" t="n">
        <v>13.85</v>
      </c>
      <c r="S809" t="inlineStr"/>
      <c r="T809" t="inlineStr"/>
      <c r="U809" t="inlineStr"/>
      <c r="V809" t="inlineStr"/>
      <c r="W809" t="inlineStr"/>
      <c r="X809" t="inlineStr">
        <is>
          <t>⏳ Chờ hàng về (T+1)</t>
        </is>
      </c>
      <c r="Y809">
        <f>IF(ISNUMBER(S809), ((S809-H809)/H809)-0.004, "")</f>
        <v/>
      </c>
      <c r="Z809">
        <f>IF(ISNUMBER(T809), ((T809-H809)/H809)-0.004, "")</f>
        <v/>
      </c>
      <c r="AA809">
        <f>IF(ISNUMBER(W809), ((W809-H809)/H809)-0.004, IF(P809&gt;0, ((N809-H809)/H809)-0.004, 0))</f>
        <v/>
      </c>
      <c r="AB809">
        <f>IF(AND(ISNUMBER(I809), I809&gt;0, ISNUMBER(O809), O809&gt;0), AA809-((O809-I809)/I809), AA809)</f>
        <v/>
      </c>
      <c r="AC809">
        <f>IF(ISNUMBER(Q809), (Q809-H809)/H809, 0)</f>
        <v/>
      </c>
      <c r="AD809">
        <f>IF(ISNUMBER(R809), (R809-H809)/H809, 0)</f>
        <v/>
      </c>
      <c r="AE809">
        <f>IF(ISNUMBER(Y809), IF(Y809&gt;0, "THẮNG", "THUA"), "CHỜ T+3")</f>
        <v/>
      </c>
      <c r="AF809">
        <f>IF(AND(P809=0, N809=H809, NOT(ISNUMBER(W809))), "ĐANG CHỜ", IF(AA809&gt;0, "THẮNG", "THUA"))</f>
        <v/>
      </c>
      <c r="AG809" t="inlineStr">
        <is>
          <t>https://quickchart.io/chart/render/zf-e5ece808-99de-4a93-8265-3dd97ebaed8c</t>
        </is>
      </c>
      <c r="AH809">
        <f>IF(AG809&lt;&gt;"", IMAGE(AG809, 1), "Chưa có ảnh")</f>
        <v/>
      </c>
    </row>
    <row r="810" ht="95" customHeight="1">
      <c r="A810" t="inlineStr">
        <is>
          <t>2026-10-22</t>
        </is>
      </c>
      <c r="B810" t="inlineStr">
        <is>
          <t>ALGO_27</t>
        </is>
      </c>
      <c r="C810" t="inlineStr">
        <is>
          <t>💰 BỘ 27: ĐỊNH GIÁ HỢP LÝ P/E &amp; ROE CAO HÚT TIỀN (GARP VALUE)</t>
        </is>
      </c>
      <c r="D810" t="inlineStr">
        <is>
          <t>#1</t>
        </is>
      </c>
      <c r="E810" t="inlineStr">
        <is>
          <t>MDG</t>
        </is>
      </c>
      <c r="F810" t="inlineStr">
        <is>
          <t>HOSE</t>
        </is>
      </c>
      <c r="G810" t="inlineStr">
        <is>
          <t>Khai khoáng &amp; VLXD</t>
        </is>
      </c>
      <c r="H810" t="n">
        <v>47.5</v>
      </c>
      <c r="I810" t="n">
        <v>1753.55</v>
      </c>
      <c r="J810" t="n">
        <v>176.98</v>
      </c>
      <c r="K810" t="n">
        <v>27.04</v>
      </c>
      <c r="L810" t="n">
        <v>54.29</v>
      </c>
      <c r="M810" t="n">
        <v>44.41</v>
      </c>
      <c r="N810" t="n">
        <v>49</v>
      </c>
      <c r="O810" t="n">
        <v>1756.56</v>
      </c>
      <c r="P810" t="n">
        <v>1</v>
      </c>
      <c r="Q810" t="n">
        <v>49</v>
      </c>
      <c r="R810" t="n">
        <v>46.4</v>
      </c>
      <c r="S810" t="inlineStr"/>
      <c r="T810" t="inlineStr"/>
      <c r="U810" t="inlineStr"/>
      <c r="V810" t="inlineStr"/>
      <c r="W810" t="inlineStr"/>
      <c r="X810" t="inlineStr">
        <is>
          <t>⏳ Chờ hàng về (T+1)</t>
        </is>
      </c>
      <c r="Y810">
        <f>IF(ISNUMBER(S810), ((S810-H810)/H810)-0.004, "")</f>
        <v/>
      </c>
      <c r="Z810">
        <f>IF(ISNUMBER(T810), ((T810-H810)/H810)-0.004, "")</f>
        <v/>
      </c>
      <c r="AA810">
        <f>IF(ISNUMBER(W810), ((W810-H810)/H810)-0.004, IF(P810&gt;0, ((N810-H810)/H810)-0.004, 0))</f>
        <v/>
      </c>
      <c r="AB810">
        <f>IF(AND(ISNUMBER(I810), I810&gt;0, ISNUMBER(O810), O810&gt;0), AA810-((O810-I810)/I810), AA810)</f>
        <v/>
      </c>
      <c r="AC810">
        <f>IF(ISNUMBER(Q810), (Q810-H810)/H810, 0)</f>
        <v/>
      </c>
      <c r="AD810">
        <f>IF(ISNUMBER(R810), (R810-H810)/H810, 0)</f>
        <v/>
      </c>
      <c r="AE810">
        <f>IF(ISNUMBER(Y810), IF(Y810&gt;0, "THẮNG", "THUA"), "CHỜ T+3")</f>
        <v/>
      </c>
      <c r="AF810">
        <f>IF(AND(P810=0, N810=H810, NOT(ISNUMBER(W810))), "ĐANG CHỜ", IF(AA810&gt;0, "THẮNG", "THUA"))</f>
        <v/>
      </c>
      <c r="AG810" t="inlineStr">
        <is>
          <t>https://quickchart.io/chart/render/zf-137c0a4b-b873-4a97-a1d4-965d4fb42fd2</t>
        </is>
      </c>
      <c r="AH810">
        <f>IF(AG810&lt;&gt;"", IMAGE(AG810, 1), "Chưa có ảnh")</f>
        <v/>
      </c>
    </row>
    <row r="811" ht="95" customHeight="1">
      <c r="A811" t="inlineStr">
        <is>
          <t>2026-10-22</t>
        </is>
      </c>
      <c r="B811" t="inlineStr">
        <is>
          <t>ALGO_27</t>
        </is>
      </c>
      <c r="C811" t="inlineStr">
        <is>
          <t>💰 BỘ 27: ĐỊNH GIÁ HỢP LÝ P/E &amp; ROE CAO HÚT TIỀN (GARP VALUE)</t>
        </is>
      </c>
      <c r="D811" t="inlineStr">
        <is>
          <t>#2</t>
        </is>
      </c>
      <c r="E811" t="inlineStr">
        <is>
          <t>PSD</t>
        </is>
      </c>
      <c r="F811" t="inlineStr">
        <is>
          <t>HNX</t>
        </is>
      </c>
      <c r="G811" t="inlineStr">
        <is>
          <t>Dầu khí &amp; Năng lượng</t>
        </is>
      </c>
      <c r="H811" t="n">
        <v>15.1</v>
      </c>
      <c r="I811" t="n">
        <v>1753.55</v>
      </c>
      <c r="J811" t="n">
        <v>105.76</v>
      </c>
      <c r="K811" t="n">
        <v>1.03</v>
      </c>
      <c r="L811" t="n">
        <v>17.26</v>
      </c>
      <c r="M811" t="n">
        <v>14.12</v>
      </c>
      <c r="N811" t="n">
        <v>15</v>
      </c>
      <c r="O811" t="n">
        <v>1756.56</v>
      </c>
      <c r="P811" t="n">
        <v>1</v>
      </c>
      <c r="Q811" t="n">
        <v>15.8</v>
      </c>
      <c r="R811" t="n">
        <v>14.6</v>
      </c>
      <c r="S811" t="inlineStr"/>
      <c r="T811" t="inlineStr"/>
      <c r="U811" t="inlineStr"/>
      <c r="V811" t="inlineStr"/>
      <c r="W811" t="inlineStr"/>
      <c r="X811" t="inlineStr">
        <is>
          <t>⏳ Chờ hàng về (T+1)</t>
        </is>
      </c>
      <c r="Y811">
        <f>IF(ISNUMBER(S811), ((S811-H811)/H811)-0.004, "")</f>
        <v/>
      </c>
      <c r="Z811">
        <f>IF(ISNUMBER(T811), ((T811-H811)/H811)-0.004, "")</f>
        <v/>
      </c>
      <c r="AA811">
        <f>IF(ISNUMBER(W811), ((W811-H811)/H811)-0.004, IF(P811&gt;0, ((N811-H811)/H811)-0.004, 0))</f>
        <v/>
      </c>
      <c r="AB811">
        <f>IF(AND(ISNUMBER(I811), I811&gt;0, ISNUMBER(O811), O811&gt;0), AA811-((O811-I811)/I811), AA811)</f>
        <v/>
      </c>
      <c r="AC811">
        <f>IF(ISNUMBER(Q811), (Q811-H811)/H811, 0)</f>
        <v/>
      </c>
      <c r="AD811">
        <f>IF(ISNUMBER(R811), (R811-H811)/H811, 0)</f>
        <v/>
      </c>
      <c r="AE811">
        <f>IF(ISNUMBER(Y811), IF(Y811&gt;0, "THẮNG", "THUA"), "CHỜ T+3")</f>
        <v/>
      </c>
      <c r="AF811">
        <f>IF(AND(P811=0, N811=H811, NOT(ISNUMBER(W811))), "ĐANG CHỜ", IF(AA811&gt;0, "THẮNG", "THUA"))</f>
        <v/>
      </c>
      <c r="AG811" t="inlineStr">
        <is>
          <t>https://quickchart.io/chart/render/zf-db1ac49b-d110-4dde-8cd2-378ba1ece8a8</t>
        </is>
      </c>
      <c r="AH811">
        <f>IF(AG811&lt;&gt;"", IMAGE(AG811, 1), "Chưa có ảnh")</f>
        <v/>
      </c>
    </row>
    <row r="812" ht="95" customHeight="1">
      <c r="A812" t="inlineStr">
        <is>
          <t>2026-10-22</t>
        </is>
      </c>
      <c r="B812" t="inlineStr">
        <is>
          <t>ALGO_27</t>
        </is>
      </c>
      <c r="C812" t="inlineStr">
        <is>
          <t>💰 BỘ 27: ĐỊNH GIÁ HỢP LÝ P/E &amp; ROE CAO HÚT TIỀN (GARP VALUE)</t>
        </is>
      </c>
      <c r="D812" t="inlineStr">
        <is>
          <t>#4</t>
        </is>
      </c>
      <c r="E812" t="inlineStr">
        <is>
          <t>MSH</t>
        </is>
      </c>
      <c r="F812" t="inlineStr">
        <is>
          <t>HOSE</t>
        </is>
      </c>
      <c r="G812" t="inlineStr">
        <is>
          <t>Thủy sản &amp; Xuất khẩu</t>
        </is>
      </c>
      <c r="H812" t="n">
        <v>33.8</v>
      </c>
      <c r="I812" t="n">
        <v>1753.55</v>
      </c>
      <c r="J812" t="n">
        <v>86.39</v>
      </c>
      <c r="K812" t="n">
        <v>1.59</v>
      </c>
      <c r="L812" t="n">
        <v>36.22</v>
      </c>
      <c r="M812" t="n">
        <v>32.7</v>
      </c>
      <c r="N812" t="n">
        <v>33.5</v>
      </c>
      <c r="O812" t="n">
        <v>1756.56</v>
      </c>
      <c r="P812" t="n">
        <v>1</v>
      </c>
      <c r="Q812" t="n">
        <v>34</v>
      </c>
      <c r="R812" t="n">
        <v>33.1</v>
      </c>
      <c r="S812" t="inlineStr"/>
      <c r="T812" t="inlineStr"/>
      <c r="U812" t="inlineStr"/>
      <c r="V812" t="inlineStr"/>
      <c r="W812" t="inlineStr"/>
      <c r="X812" t="inlineStr">
        <is>
          <t>⏳ Chờ hàng về (T+1)</t>
        </is>
      </c>
      <c r="Y812">
        <f>IF(ISNUMBER(S812), ((S812-H812)/H812)-0.004, "")</f>
        <v/>
      </c>
      <c r="Z812">
        <f>IF(ISNUMBER(T812), ((T812-H812)/H812)-0.004, "")</f>
        <v/>
      </c>
      <c r="AA812">
        <f>IF(ISNUMBER(W812), ((W812-H812)/H812)-0.004, IF(P812&gt;0, ((N812-H812)/H812)-0.004, 0))</f>
        <v/>
      </c>
      <c r="AB812">
        <f>IF(AND(ISNUMBER(I812), I812&gt;0, ISNUMBER(O812), O812&gt;0), AA812-((O812-I812)/I812), AA812)</f>
        <v/>
      </c>
      <c r="AC812">
        <f>IF(ISNUMBER(Q812), (Q812-H812)/H812, 0)</f>
        <v/>
      </c>
      <c r="AD812">
        <f>IF(ISNUMBER(R812), (R812-H812)/H812, 0)</f>
        <v/>
      </c>
      <c r="AE812">
        <f>IF(ISNUMBER(Y812), IF(Y812&gt;0, "THẮNG", "THUA"), "CHỜ T+3")</f>
        <v/>
      </c>
      <c r="AF812">
        <f>IF(AND(P812=0, N812=H812, NOT(ISNUMBER(W812))), "ĐANG CHỜ", IF(AA812&gt;0, "THẮNG", "THUA"))</f>
        <v/>
      </c>
      <c r="AG812" t="inlineStr">
        <is>
          <t>https://quickchart.io/chart/render/zf-aa0f3018-a660-4b4b-881d-bce3010d11d6</t>
        </is>
      </c>
      <c r="AH812">
        <f>IF(AG812&lt;&gt;"", IMAGE(AG812, 1), "Chưa có ảnh")</f>
        <v/>
      </c>
    </row>
    <row r="813" ht="95" customHeight="1">
      <c r="A813" t="inlineStr">
        <is>
          <t>2026-10-22</t>
        </is>
      </c>
      <c r="B813" t="inlineStr">
        <is>
          <t>ALGO_27</t>
        </is>
      </c>
      <c r="C813" t="inlineStr">
        <is>
          <t>💰 BỘ 27: ĐỊNH GIÁ HỢP LÝ P/E &amp; ROE CAO HÚT TIỀN (GARP VALUE)</t>
        </is>
      </c>
      <c r="D813" t="inlineStr">
        <is>
          <t>#5</t>
        </is>
      </c>
      <c r="E813" t="inlineStr">
        <is>
          <t>TNG</t>
        </is>
      </c>
      <c r="F813" t="inlineStr">
        <is>
          <t>HNX</t>
        </is>
      </c>
      <c r="G813" t="inlineStr">
        <is>
          <t>Thủy sản &amp; Xuất khẩu</t>
        </is>
      </c>
      <c r="H813" t="n">
        <v>19.3</v>
      </c>
      <c r="I813" t="n">
        <v>1753.55</v>
      </c>
      <c r="J813" t="n">
        <v>83.94</v>
      </c>
      <c r="K813" t="n">
        <v>1.62</v>
      </c>
      <c r="L813" t="n">
        <v>21.82</v>
      </c>
      <c r="M813" t="n">
        <v>18.16</v>
      </c>
      <c r="N813" t="n">
        <v>19.2</v>
      </c>
      <c r="O813" t="n">
        <v>1756.56</v>
      </c>
      <c r="P813" t="n">
        <v>1</v>
      </c>
      <c r="Q813" t="n">
        <v>19.5</v>
      </c>
      <c r="R813" t="n">
        <v>18.8</v>
      </c>
      <c r="S813" t="inlineStr"/>
      <c r="T813" t="inlineStr"/>
      <c r="U813" t="inlineStr"/>
      <c r="V813" t="inlineStr"/>
      <c r="W813" t="inlineStr"/>
      <c r="X813" t="inlineStr">
        <is>
          <t>⏳ Chờ hàng về (T+1)</t>
        </is>
      </c>
      <c r="Y813">
        <f>IF(ISNUMBER(S813), ((S813-H813)/H813)-0.004, "")</f>
        <v/>
      </c>
      <c r="Z813">
        <f>IF(ISNUMBER(T813), ((T813-H813)/H813)-0.004, "")</f>
        <v/>
      </c>
      <c r="AA813">
        <f>IF(ISNUMBER(W813), ((W813-H813)/H813)-0.004, IF(P813&gt;0, ((N813-H813)/H813)-0.004, 0))</f>
        <v/>
      </c>
      <c r="AB813">
        <f>IF(AND(ISNUMBER(I813), I813&gt;0, ISNUMBER(O813), O813&gt;0), AA813-((O813-I813)/I813), AA813)</f>
        <v/>
      </c>
      <c r="AC813">
        <f>IF(ISNUMBER(Q813), (Q813-H813)/H813, 0)</f>
        <v/>
      </c>
      <c r="AD813">
        <f>IF(ISNUMBER(R813), (R813-H813)/H813, 0)</f>
        <v/>
      </c>
      <c r="AE813">
        <f>IF(ISNUMBER(Y813), IF(Y813&gt;0, "THẮNG", "THUA"), "CHỜ T+3")</f>
        <v/>
      </c>
      <c r="AF813">
        <f>IF(AND(P813=0, N813=H813, NOT(ISNUMBER(W813))), "ĐANG CHỜ", IF(AA813&gt;0, "THẮNG", "THUA"))</f>
        <v/>
      </c>
      <c r="AG813" t="inlineStr">
        <is>
          <t>https://quickchart.io/chart/render/zf-f125d230-e4a2-441c-9692-b397158f3bf2</t>
        </is>
      </c>
      <c r="AH813">
        <f>IF(AG813&lt;&gt;"", IMAGE(AG813, 1), "Chưa có ảnh")</f>
        <v/>
      </c>
    </row>
    <row r="814" ht="95" customHeight="1">
      <c r="A814" t="inlineStr">
        <is>
          <t>2026-10-22</t>
        </is>
      </c>
      <c r="B814" t="inlineStr">
        <is>
          <t>ALGO_28</t>
        </is>
      </c>
      <c r="C814" t="inlineStr">
        <is>
          <t>🏛️ BỘ 28: TRỤ CỘT VỐN HÓA LỚN DẪN DẮT CHỈ SỐ (BLUECHIP PILLAR)</t>
        </is>
      </c>
      <c r="D814" t="inlineStr">
        <is>
          <t>#2</t>
        </is>
      </c>
      <c r="E814" t="inlineStr">
        <is>
          <t>VPL</t>
        </is>
      </c>
      <c r="F814" t="inlineStr">
        <is>
          <t>HOSE</t>
        </is>
      </c>
      <c r="G814" t="inlineStr">
        <is>
          <t>Dịch vụ Tiêu dùng</t>
        </is>
      </c>
      <c r="H814" t="n">
        <v>85</v>
      </c>
      <c r="I814" t="n">
        <v>1753.55</v>
      </c>
      <c r="J814" t="n">
        <v>80.34</v>
      </c>
      <c r="K814" t="n">
        <v>1.41</v>
      </c>
      <c r="L814" t="n">
        <v>94.36</v>
      </c>
      <c r="M814" t="n">
        <v>80.75</v>
      </c>
      <c r="N814" t="n">
        <v>86.09999999999999</v>
      </c>
      <c r="O814" t="n">
        <v>1756.56</v>
      </c>
      <c r="P814" t="n">
        <v>1</v>
      </c>
      <c r="Q814" t="n">
        <v>86.09999999999999</v>
      </c>
      <c r="R814" t="n">
        <v>83</v>
      </c>
      <c r="S814" t="inlineStr"/>
      <c r="T814" t="inlineStr"/>
      <c r="U814" t="inlineStr"/>
      <c r="V814" t="inlineStr"/>
      <c r="W814" t="inlineStr"/>
      <c r="X814" t="inlineStr">
        <is>
          <t>⏳ Chờ hàng về (T+1)</t>
        </is>
      </c>
      <c r="Y814">
        <f>IF(ISNUMBER(S814), ((S814-H814)/H814)-0.004, "")</f>
        <v/>
      </c>
      <c r="Z814">
        <f>IF(ISNUMBER(T814), ((T814-H814)/H814)-0.004, "")</f>
        <v/>
      </c>
      <c r="AA814">
        <f>IF(ISNUMBER(W814), ((W814-H814)/H814)-0.004, IF(P814&gt;0, ((N814-H814)/H814)-0.004, 0))</f>
        <v/>
      </c>
      <c r="AB814">
        <f>IF(AND(ISNUMBER(I814), I814&gt;0, ISNUMBER(O814), O814&gt;0), AA814-((O814-I814)/I814), AA814)</f>
        <v/>
      </c>
      <c r="AC814">
        <f>IF(ISNUMBER(Q814), (Q814-H814)/H814, 0)</f>
        <v/>
      </c>
      <c r="AD814">
        <f>IF(ISNUMBER(R814), (R814-H814)/H814, 0)</f>
        <v/>
      </c>
      <c r="AE814">
        <f>IF(ISNUMBER(Y814), IF(Y814&gt;0, "THẮNG", "THUA"), "CHỜ T+3")</f>
        <v/>
      </c>
      <c r="AF814">
        <f>IF(AND(P814=0, N814=H814, NOT(ISNUMBER(W814))), "ĐANG CHỜ", IF(AA814&gt;0, "THẮNG", "THUA"))</f>
        <v/>
      </c>
      <c r="AG814" t="inlineStr">
        <is>
          <t>https://quickchart.io/chart/render/zf-4fca28b7-1568-4d86-ab26-225fc47cf798</t>
        </is>
      </c>
      <c r="AH814">
        <f>IF(AG814&lt;&gt;"", IMAGE(AG814, 1), "Chưa có ảnh")</f>
        <v/>
      </c>
    </row>
    <row r="815" ht="95" customHeight="1">
      <c r="A815" t="inlineStr">
        <is>
          <t>2026-10-22</t>
        </is>
      </c>
      <c r="B815" t="inlineStr">
        <is>
          <t>ALGO_28</t>
        </is>
      </c>
      <c r="C815" t="inlineStr">
        <is>
          <t>🏛️ BỘ 28: TRỤ CỘT VỐN HÓA LỚN DẪN DẮT CHỈ SỐ (BLUECHIP PILLAR)</t>
        </is>
      </c>
      <c r="D815" t="inlineStr">
        <is>
          <t>#3</t>
        </is>
      </c>
      <c r="E815" t="inlineStr">
        <is>
          <t>CII</t>
        </is>
      </c>
      <c r="F815" t="inlineStr">
        <is>
          <t>HOSE</t>
        </is>
      </c>
      <c r="G815" t="inlineStr">
        <is>
          <t>Đầu tư công &amp; Xây dựng</t>
        </is>
      </c>
      <c r="H815" t="n">
        <v>13.9</v>
      </c>
      <c r="I815" t="n">
        <v>1753.55</v>
      </c>
      <c r="J815" t="n">
        <v>76.69</v>
      </c>
      <c r="K815" t="n">
        <v>1.21</v>
      </c>
      <c r="L815" t="n">
        <v>15.89</v>
      </c>
      <c r="M815" t="n">
        <v>13</v>
      </c>
      <c r="N815" t="n">
        <v>14.05</v>
      </c>
      <c r="O815" t="n">
        <v>1756.56</v>
      </c>
      <c r="P815" t="n">
        <v>1</v>
      </c>
      <c r="Q815" t="n">
        <v>14.3</v>
      </c>
      <c r="R815" t="n">
        <v>13.35</v>
      </c>
      <c r="S815" t="inlineStr"/>
      <c r="T815" t="inlineStr"/>
      <c r="U815" t="inlineStr"/>
      <c r="V815" t="inlineStr"/>
      <c r="W815" t="inlineStr"/>
      <c r="X815" t="inlineStr">
        <is>
          <t>⏳ Chờ hàng về (T+1)</t>
        </is>
      </c>
      <c r="Y815">
        <f>IF(ISNUMBER(S815), ((S815-H815)/H815)-0.004, "")</f>
        <v/>
      </c>
      <c r="Z815">
        <f>IF(ISNUMBER(T815), ((T815-H815)/H815)-0.004, "")</f>
        <v/>
      </c>
      <c r="AA815">
        <f>IF(ISNUMBER(W815), ((W815-H815)/H815)-0.004, IF(P815&gt;0, ((N815-H815)/H815)-0.004, 0))</f>
        <v/>
      </c>
      <c r="AB815">
        <f>IF(AND(ISNUMBER(I815), I815&gt;0, ISNUMBER(O815), O815&gt;0), AA815-((O815-I815)/I815), AA815)</f>
        <v/>
      </c>
      <c r="AC815">
        <f>IF(ISNUMBER(Q815), (Q815-H815)/H815, 0)</f>
        <v/>
      </c>
      <c r="AD815">
        <f>IF(ISNUMBER(R815), (R815-H815)/H815, 0)</f>
        <v/>
      </c>
      <c r="AE815">
        <f>IF(ISNUMBER(Y815), IF(Y815&gt;0, "THẮNG", "THUA"), "CHỜ T+3")</f>
        <v/>
      </c>
      <c r="AF815">
        <f>IF(AND(P815=0, N815=H815, NOT(ISNUMBER(W815))), "ĐANG CHỜ", IF(AA815&gt;0, "THẮNG", "THUA"))</f>
        <v/>
      </c>
      <c r="AG815" t="inlineStr">
        <is>
          <t>https://quickchart.io/chart/render/zf-b8a22da3-1009-4637-9b40-7efb6f662e0c</t>
        </is>
      </c>
      <c r="AH815">
        <f>IF(AG815&lt;&gt;"", IMAGE(AG815, 1), "Chưa có ảnh")</f>
        <v/>
      </c>
    </row>
    <row r="816" ht="95" customHeight="1">
      <c r="A816" t="inlineStr">
        <is>
          <t>2026-10-22</t>
        </is>
      </c>
      <c r="B816" t="inlineStr">
        <is>
          <t>ALGO_28</t>
        </is>
      </c>
      <c r="C816" t="inlineStr">
        <is>
          <t>🏛️ BỘ 28: TRỤ CỘT VỐN HÓA LỚN DẪN DẮT CHỈ SỐ (BLUECHIP PILLAR)</t>
        </is>
      </c>
      <c r="D816" t="inlineStr">
        <is>
          <t>#4</t>
        </is>
      </c>
      <c r="E816" t="inlineStr">
        <is>
          <t>TCX</t>
        </is>
      </c>
      <c r="F816" t="inlineStr">
        <is>
          <t>HOSE</t>
        </is>
      </c>
      <c r="G816" t="inlineStr">
        <is>
          <t>Chứng khoán</t>
        </is>
      </c>
      <c r="H816" t="n">
        <v>29.55</v>
      </c>
      <c r="I816" t="n">
        <v>1753.55</v>
      </c>
      <c r="J816" t="n">
        <v>74.20999999999999</v>
      </c>
      <c r="K816" t="n">
        <v>1.97</v>
      </c>
      <c r="L816" t="n">
        <v>32.82</v>
      </c>
      <c r="M816" t="n">
        <v>28.06</v>
      </c>
      <c r="N816" t="n">
        <v>29.5</v>
      </c>
      <c r="O816" t="n">
        <v>1756.56</v>
      </c>
      <c r="P816" t="n">
        <v>1</v>
      </c>
      <c r="Q816" t="n">
        <v>29.95</v>
      </c>
      <c r="R816" t="n">
        <v>28.85</v>
      </c>
      <c r="S816" t="inlineStr"/>
      <c r="T816" t="inlineStr"/>
      <c r="U816" t="inlineStr"/>
      <c r="V816" t="inlineStr"/>
      <c r="W816" t="inlineStr"/>
      <c r="X816" t="inlineStr">
        <is>
          <t>⏳ Chờ hàng về (T+1)</t>
        </is>
      </c>
      <c r="Y816">
        <f>IF(ISNUMBER(S816), ((S816-H816)/H816)-0.004, "")</f>
        <v/>
      </c>
      <c r="Z816">
        <f>IF(ISNUMBER(T816), ((T816-H816)/H816)-0.004, "")</f>
        <v/>
      </c>
      <c r="AA816">
        <f>IF(ISNUMBER(W816), ((W816-H816)/H816)-0.004, IF(P816&gt;0, ((N816-H816)/H816)-0.004, 0))</f>
        <v/>
      </c>
      <c r="AB816">
        <f>IF(AND(ISNUMBER(I816), I816&gt;0, ISNUMBER(O816), O816&gt;0), AA816-((O816-I816)/I816), AA816)</f>
        <v/>
      </c>
      <c r="AC816">
        <f>IF(ISNUMBER(Q816), (Q816-H816)/H816, 0)</f>
        <v/>
      </c>
      <c r="AD816">
        <f>IF(ISNUMBER(R816), (R816-H816)/H816, 0)</f>
        <v/>
      </c>
      <c r="AE816">
        <f>IF(ISNUMBER(Y816), IF(Y816&gt;0, "THẮNG", "THUA"), "CHỜ T+3")</f>
        <v/>
      </c>
      <c r="AF816">
        <f>IF(AND(P816=0, N816=H816, NOT(ISNUMBER(W816))), "ĐANG CHỜ", IF(AA816&gt;0, "THẮNG", "THUA"))</f>
        <v/>
      </c>
      <c r="AG816" t="inlineStr">
        <is>
          <t>https://quickchart.io/chart/render/zf-fbf5af2d-f80b-4ddf-a3bf-2ab79101241c</t>
        </is>
      </c>
      <c r="AH816">
        <f>IF(AG816&lt;&gt;"", IMAGE(AG816, 1), "Chưa có ảnh")</f>
        <v/>
      </c>
    </row>
    <row r="817" ht="95" customHeight="1">
      <c r="A817" t="inlineStr">
        <is>
          <t>2026-10-22</t>
        </is>
      </c>
      <c r="B817" t="inlineStr">
        <is>
          <t>ALGO_28</t>
        </is>
      </c>
      <c r="C817" t="inlineStr">
        <is>
          <t>🏛️ BỘ 28: TRỤ CỘT VỐN HÓA LỚN DẪN DẮT CHỈ SỐ (BLUECHIP PILLAR)</t>
        </is>
      </c>
      <c r="D817" t="inlineStr">
        <is>
          <t>#5</t>
        </is>
      </c>
      <c r="E817" t="inlineStr">
        <is>
          <t>VIC</t>
        </is>
      </c>
      <c r="F817" t="inlineStr">
        <is>
          <t>HOSE</t>
        </is>
      </c>
      <c r="G817" t="inlineStr">
        <is>
          <t>Bất động sản Dân dụng</t>
        </is>
      </c>
      <c r="H817" t="n">
        <v>231.5</v>
      </c>
      <c r="I817" t="n">
        <v>1753.55</v>
      </c>
      <c r="J817" t="n">
        <v>72.20999999999999</v>
      </c>
      <c r="K817" t="n">
        <v>0.92</v>
      </c>
      <c r="L817" t="n">
        <v>262.54</v>
      </c>
      <c r="M817" t="n">
        <v>217.39</v>
      </c>
      <c r="N817" t="n">
        <v>232.2</v>
      </c>
      <c r="O817" t="n">
        <v>1756.56</v>
      </c>
      <c r="P817" t="n">
        <v>1</v>
      </c>
      <c r="Q817" t="n">
        <v>235.5</v>
      </c>
      <c r="R817" t="n">
        <v>225</v>
      </c>
      <c r="S817" t="inlineStr"/>
      <c r="T817" t="inlineStr"/>
      <c r="U817" t="inlineStr"/>
      <c r="V817" t="inlineStr"/>
      <c r="W817" t="inlineStr"/>
      <c r="X817" t="inlineStr">
        <is>
          <t>⏳ Chờ hàng về (T+1)</t>
        </is>
      </c>
      <c r="Y817">
        <f>IF(ISNUMBER(S817), ((S817-H817)/H817)-0.004, "")</f>
        <v/>
      </c>
      <c r="Z817">
        <f>IF(ISNUMBER(T817), ((T817-H817)/H817)-0.004, "")</f>
        <v/>
      </c>
      <c r="AA817">
        <f>IF(ISNUMBER(W817), ((W817-H817)/H817)-0.004, IF(P817&gt;0, ((N817-H817)/H817)-0.004, 0))</f>
        <v/>
      </c>
      <c r="AB817">
        <f>IF(AND(ISNUMBER(I817), I817&gt;0, ISNUMBER(O817), O817&gt;0), AA817-((O817-I817)/I817), AA817)</f>
        <v/>
      </c>
      <c r="AC817">
        <f>IF(ISNUMBER(Q817), (Q817-H817)/H817, 0)</f>
        <v/>
      </c>
      <c r="AD817">
        <f>IF(ISNUMBER(R817), (R817-H817)/H817, 0)</f>
        <v/>
      </c>
      <c r="AE817">
        <f>IF(ISNUMBER(Y817), IF(Y817&gt;0, "THẮNG", "THUA"), "CHỜ T+3")</f>
        <v/>
      </c>
      <c r="AF817">
        <f>IF(AND(P817=0, N817=H817, NOT(ISNUMBER(W817))), "ĐANG CHỜ", IF(AA817&gt;0, "THẮNG", "THUA"))</f>
        <v/>
      </c>
      <c r="AG817" t="inlineStr">
        <is>
          <t>https://quickchart.io/chart/render/zf-4ef64f70-68f6-462c-a3d6-306d42466155</t>
        </is>
      </c>
      <c r="AH817">
        <f>IF(AG817&lt;&gt;"", IMAGE(AG817, 1), "Chưa có ảnh")</f>
        <v/>
      </c>
    </row>
    <row r="818" ht="95" customHeight="1">
      <c r="A818" t="inlineStr">
        <is>
          <t>2026-10-22</t>
        </is>
      </c>
      <c r="B818" t="inlineStr">
        <is>
          <t>ALGO_29</t>
        </is>
      </c>
      <c r="C818" t="inlineStr">
        <is>
          <t>🧭 BỘ 29: ĐỒNG THUẬN ĐA KHUNG 1D-1W-1M-3M (MTF SYNERGY)</t>
        </is>
      </c>
      <c r="D818" t="inlineStr">
        <is>
          <t>#2</t>
        </is>
      </c>
      <c r="E818" t="inlineStr">
        <is>
          <t>TNG</t>
        </is>
      </c>
      <c r="F818" t="inlineStr">
        <is>
          <t>HNX</t>
        </is>
      </c>
      <c r="G818" t="inlineStr">
        <is>
          <t>Thủy sản &amp; Xuất khẩu</t>
        </is>
      </c>
      <c r="H818" t="n">
        <v>19.3</v>
      </c>
      <c r="I818" t="n">
        <v>1753.55</v>
      </c>
      <c r="J818" t="n">
        <v>52.51</v>
      </c>
      <c r="K818" t="n">
        <v>1.62</v>
      </c>
      <c r="L818" t="n">
        <v>21.82</v>
      </c>
      <c r="M818" t="n">
        <v>18.16</v>
      </c>
      <c r="N818" t="n">
        <v>19.2</v>
      </c>
      <c r="O818" t="n">
        <v>1756.56</v>
      </c>
      <c r="P818" t="n">
        <v>1</v>
      </c>
      <c r="Q818" t="n">
        <v>19.5</v>
      </c>
      <c r="R818" t="n">
        <v>18.8</v>
      </c>
      <c r="S818" t="inlineStr"/>
      <c r="T818" t="inlineStr"/>
      <c r="U818" t="inlineStr"/>
      <c r="V818" t="inlineStr"/>
      <c r="W818" t="inlineStr"/>
      <c r="X818" t="inlineStr">
        <is>
          <t>⏳ Chờ hàng về (T+1)</t>
        </is>
      </c>
      <c r="Y818">
        <f>IF(ISNUMBER(S818), ((S818-H818)/H818)-0.004, "")</f>
        <v/>
      </c>
      <c r="Z818">
        <f>IF(ISNUMBER(T818), ((T818-H818)/H818)-0.004, "")</f>
        <v/>
      </c>
      <c r="AA818">
        <f>IF(ISNUMBER(W818), ((W818-H818)/H818)-0.004, IF(P818&gt;0, ((N818-H818)/H818)-0.004, 0))</f>
        <v/>
      </c>
      <c r="AB818">
        <f>IF(AND(ISNUMBER(I818), I818&gt;0, ISNUMBER(O818), O818&gt;0), AA818-((O818-I818)/I818), AA818)</f>
        <v/>
      </c>
      <c r="AC818">
        <f>IF(ISNUMBER(Q818), (Q818-H818)/H818, 0)</f>
        <v/>
      </c>
      <c r="AD818">
        <f>IF(ISNUMBER(R818), (R818-H818)/H818, 0)</f>
        <v/>
      </c>
      <c r="AE818">
        <f>IF(ISNUMBER(Y818), IF(Y818&gt;0, "THẮNG", "THUA"), "CHỜ T+3")</f>
        <v/>
      </c>
      <c r="AF818">
        <f>IF(AND(P818=0, N818=H818, NOT(ISNUMBER(W818))), "ĐANG CHỜ", IF(AA818&gt;0, "THẮNG", "THUA"))</f>
        <v/>
      </c>
      <c r="AG818" t="inlineStr">
        <is>
          <t>https://quickchart.io/chart/render/zf-f125d230-e4a2-441c-9692-b397158f3bf2</t>
        </is>
      </c>
      <c r="AH818">
        <f>IF(AG818&lt;&gt;"", IMAGE(AG818, 1), "Chưa có ảnh")</f>
        <v/>
      </c>
    </row>
    <row r="819" ht="95" customHeight="1">
      <c r="A819" t="inlineStr">
        <is>
          <t>2026-10-22</t>
        </is>
      </c>
      <c r="B819" t="inlineStr">
        <is>
          <t>ALGO_29</t>
        </is>
      </c>
      <c r="C819" t="inlineStr">
        <is>
          <t>🧭 BỘ 29: ĐỒNG THUẬN ĐA KHUNG 1D-1W-1M-3M (MTF SYNERGY)</t>
        </is>
      </c>
      <c r="D819" t="inlineStr">
        <is>
          <t>#3</t>
        </is>
      </c>
      <c r="E819" t="inlineStr">
        <is>
          <t>VPL</t>
        </is>
      </c>
      <c r="F819" t="inlineStr">
        <is>
          <t>HOSE</t>
        </is>
      </c>
      <c r="G819" t="inlineStr">
        <is>
          <t>Dịch vụ Tiêu dùng</t>
        </is>
      </c>
      <c r="H819" t="n">
        <v>85</v>
      </c>
      <c r="I819" t="n">
        <v>1753.55</v>
      </c>
      <c r="J819" t="n">
        <v>52.01</v>
      </c>
      <c r="K819" t="n">
        <v>1.41</v>
      </c>
      <c r="L819" t="n">
        <v>94.36</v>
      </c>
      <c r="M819" t="n">
        <v>80.75</v>
      </c>
      <c r="N819" t="n">
        <v>86.09999999999999</v>
      </c>
      <c r="O819" t="n">
        <v>1756.56</v>
      </c>
      <c r="P819" t="n">
        <v>1</v>
      </c>
      <c r="Q819" t="n">
        <v>86.09999999999999</v>
      </c>
      <c r="R819" t="n">
        <v>83</v>
      </c>
      <c r="S819" t="inlineStr"/>
      <c r="T819" t="inlineStr"/>
      <c r="U819" t="inlineStr"/>
      <c r="V819" t="inlineStr"/>
      <c r="W819" t="inlineStr"/>
      <c r="X819" t="inlineStr">
        <is>
          <t>⏳ Chờ hàng về (T+1)</t>
        </is>
      </c>
      <c r="Y819">
        <f>IF(ISNUMBER(S819), ((S819-H819)/H819)-0.004, "")</f>
        <v/>
      </c>
      <c r="Z819">
        <f>IF(ISNUMBER(T819), ((T819-H819)/H819)-0.004, "")</f>
        <v/>
      </c>
      <c r="AA819">
        <f>IF(ISNUMBER(W819), ((W819-H819)/H819)-0.004, IF(P819&gt;0, ((N819-H819)/H819)-0.004, 0))</f>
        <v/>
      </c>
      <c r="AB819">
        <f>IF(AND(ISNUMBER(I819), I819&gt;0, ISNUMBER(O819), O819&gt;0), AA819-((O819-I819)/I819), AA819)</f>
        <v/>
      </c>
      <c r="AC819">
        <f>IF(ISNUMBER(Q819), (Q819-H819)/H819, 0)</f>
        <v/>
      </c>
      <c r="AD819">
        <f>IF(ISNUMBER(R819), (R819-H819)/H819, 0)</f>
        <v/>
      </c>
      <c r="AE819">
        <f>IF(ISNUMBER(Y819), IF(Y819&gt;0, "THẮNG", "THUA"), "CHỜ T+3")</f>
        <v/>
      </c>
      <c r="AF819">
        <f>IF(AND(P819=0, N819=H819, NOT(ISNUMBER(W819))), "ĐANG CHỜ", IF(AA819&gt;0, "THẮNG", "THUA"))</f>
        <v/>
      </c>
      <c r="AG819" t="inlineStr">
        <is>
          <t>https://quickchart.io/chart/render/zf-4fca28b7-1568-4d86-ab26-225fc47cf798</t>
        </is>
      </c>
      <c r="AH819">
        <f>IF(AG819&lt;&gt;"", IMAGE(AG819, 1), "Chưa có ảnh")</f>
        <v/>
      </c>
    </row>
    <row r="820" ht="95" customHeight="1">
      <c r="A820" t="inlineStr">
        <is>
          <t>2026-10-22</t>
        </is>
      </c>
      <c r="B820" t="inlineStr">
        <is>
          <t>ALGO_29</t>
        </is>
      </c>
      <c r="C820" t="inlineStr">
        <is>
          <t>🧭 BỘ 29: ĐỒNG THUẬN ĐA KHUNG 1D-1W-1M-3M (MTF SYNERGY)</t>
        </is>
      </c>
      <c r="D820" t="inlineStr">
        <is>
          <t>#5</t>
        </is>
      </c>
      <c r="E820" t="inlineStr">
        <is>
          <t>FMC</t>
        </is>
      </c>
      <c r="F820" t="inlineStr">
        <is>
          <t>HOSE</t>
        </is>
      </c>
      <c r="G820" t="inlineStr">
        <is>
          <t>Thủy sản &amp; Xuất khẩu</t>
        </is>
      </c>
      <c r="H820" t="n">
        <v>36.5</v>
      </c>
      <c r="I820" t="n">
        <v>1753.55</v>
      </c>
      <c r="J820" t="n">
        <v>44.19</v>
      </c>
      <c r="K820" t="n">
        <v>2.02</v>
      </c>
      <c r="L820" t="n">
        <v>39.49</v>
      </c>
      <c r="M820" t="n">
        <v>35.14</v>
      </c>
      <c r="N820" t="n">
        <v>36.35</v>
      </c>
      <c r="O820" t="n">
        <v>1756.56</v>
      </c>
      <c r="P820" t="n">
        <v>1</v>
      </c>
      <c r="Q820" t="n">
        <v>36.8</v>
      </c>
      <c r="R820" t="n">
        <v>36.2</v>
      </c>
      <c r="S820" t="inlineStr"/>
      <c r="T820" t="inlineStr"/>
      <c r="U820" t="inlineStr"/>
      <c r="V820" t="inlineStr"/>
      <c r="W820" t="inlineStr"/>
      <c r="X820" t="inlineStr">
        <is>
          <t>⏳ Chờ hàng về (T+1)</t>
        </is>
      </c>
      <c r="Y820">
        <f>IF(ISNUMBER(S820), ((S820-H820)/H820)-0.004, "")</f>
        <v/>
      </c>
      <c r="Z820">
        <f>IF(ISNUMBER(T820), ((T820-H820)/H820)-0.004, "")</f>
        <v/>
      </c>
      <c r="AA820">
        <f>IF(ISNUMBER(W820), ((W820-H820)/H820)-0.004, IF(P820&gt;0, ((N820-H820)/H820)-0.004, 0))</f>
        <v/>
      </c>
      <c r="AB820">
        <f>IF(AND(ISNUMBER(I820), I820&gt;0, ISNUMBER(O820), O820&gt;0), AA820-((O820-I820)/I820), AA820)</f>
        <v/>
      </c>
      <c r="AC820">
        <f>IF(ISNUMBER(Q820), (Q820-H820)/H820, 0)</f>
        <v/>
      </c>
      <c r="AD820">
        <f>IF(ISNUMBER(R820), (R820-H820)/H820, 0)</f>
        <v/>
      </c>
      <c r="AE820">
        <f>IF(ISNUMBER(Y820), IF(Y820&gt;0, "THẮNG", "THUA"), "CHỜ T+3")</f>
        <v/>
      </c>
      <c r="AF820">
        <f>IF(AND(P820=0, N820=H820, NOT(ISNUMBER(W820))), "ĐANG CHỜ", IF(AA820&gt;0, "THẮNG", "THUA"))</f>
        <v/>
      </c>
      <c r="AG820" t="inlineStr">
        <is>
          <t>https://quickchart.io/chart/render/zf-178bcee7-bb10-44c8-b303-b67f60981261</t>
        </is>
      </c>
      <c r="AH820">
        <f>IF(AG820&lt;&gt;"", IMAGE(AG820, 1), "Chưa có ảnh")</f>
        <v/>
      </c>
    </row>
    <row r="821" ht="95" customHeight="1">
      <c r="A821" t="inlineStr">
        <is>
          <t>2026-10-22</t>
        </is>
      </c>
      <c r="B821" t="inlineStr">
        <is>
          <t>ALGO_30</t>
        </is>
      </c>
      <c r="C821" t="inlineStr">
        <is>
          <t>🌟 BỘ 30: ĐIỂM HỘI TỤ SIÊU ĐẲNG ĐA THUẬT TOÁN (MASTER CONFLUENCE)</t>
        </is>
      </c>
      <c r="D821" t="inlineStr">
        <is>
          <t>#2</t>
        </is>
      </c>
      <c r="E821" t="inlineStr">
        <is>
          <t>MDG</t>
        </is>
      </c>
      <c r="F821" t="inlineStr">
        <is>
          <t>HOSE</t>
        </is>
      </c>
      <c r="G821" t="inlineStr">
        <is>
          <t>Khai khoáng &amp; VLXD</t>
        </is>
      </c>
      <c r="H821" t="n">
        <v>47.5</v>
      </c>
      <c r="I821" t="n">
        <v>1753.55</v>
      </c>
      <c r="J821" t="n">
        <v>105.56</v>
      </c>
      <c r="K821" t="n">
        <v>27.04</v>
      </c>
      <c r="L821" t="n">
        <v>54.29</v>
      </c>
      <c r="M821" t="n">
        <v>44.41</v>
      </c>
      <c r="N821" t="n">
        <v>49</v>
      </c>
      <c r="O821" t="n">
        <v>1756.56</v>
      </c>
      <c r="P821" t="n">
        <v>1</v>
      </c>
      <c r="Q821" t="n">
        <v>49</v>
      </c>
      <c r="R821" t="n">
        <v>46.4</v>
      </c>
      <c r="S821" t="inlineStr"/>
      <c r="T821" t="inlineStr"/>
      <c r="U821" t="inlineStr"/>
      <c r="V821" t="inlineStr"/>
      <c r="W821" t="inlineStr"/>
      <c r="X821" t="inlineStr">
        <is>
          <t>⏳ Chờ hàng về (T+1)</t>
        </is>
      </c>
      <c r="Y821">
        <f>IF(ISNUMBER(S821), ((S821-H821)/H821)-0.004, "")</f>
        <v/>
      </c>
      <c r="Z821">
        <f>IF(ISNUMBER(T821), ((T821-H821)/H821)-0.004, "")</f>
        <v/>
      </c>
      <c r="AA821">
        <f>IF(ISNUMBER(W821), ((W821-H821)/H821)-0.004, IF(P821&gt;0, ((N821-H821)/H821)-0.004, 0))</f>
        <v/>
      </c>
      <c r="AB821">
        <f>IF(AND(ISNUMBER(I821), I821&gt;0, ISNUMBER(O821), O821&gt;0), AA821-((O821-I821)/I821), AA821)</f>
        <v/>
      </c>
      <c r="AC821">
        <f>IF(ISNUMBER(Q821), (Q821-H821)/H821, 0)</f>
        <v/>
      </c>
      <c r="AD821">
        <f>IF(ISNUMBER(R821), (R821-H821)/H821, 0)</f>
        <v/>
      </c>
      <c r="AE821">
        <f>IF(ISNUMBER(Y821), IF(Y821&gt;0, "THẮNG", "THUA"), "CHỜ T+3")</f>
        <v/>
      </c>
      <c r="AF821">
        <f>IF(AND(P821=0, N821=H821, NOT(ISNUMBER(W821))), "ĐANG CHỜ", IF(AA821&gt;0, "THẮNG", "THUA"))</f>
        <v/>
      </c>
      <c r="AG821" t="inlineStr">
        <is>
          <t>https://quickchart.io/chart/render/zf-137c0a4b-b873-4a97-a1d4-965d4fb42fd2</t>
        </is>
      </c>
      <c r="AH821">
        <f>IF(AG821&lt;&gt;"", IMAGE(AG821, 1), "Chưa có ảnh")</f>
        <v/>
      </c>
    </row>
    <row r="822" ht="95" customHeight="1">
      <c r="A822" t="inlineStr">
        <is>
          <t>2026-10-22</t>
        </is>
      </c>
      <c r="B822" t="inlineStr">
        <is>
          <t>ALGO_30</t>
        </is>
      </c>
      <c r="C822" t="inlineStr">
        <is>
          <t>🌟 BỘ 30: ĐIỂM HỘI TỤ SIÊU ĐẲNG ĐA THUẬT TOÁN (MASTER CONFLUENCE)</t>
        </is>
      </c>
      <c r="D822" t="inlineStr">
        <is>
          <t>#4</t>
        </is>
      </c>
      <c r="E822" t="inlineStr">
        <is>
          <t>DCM</t>
        </is>
      </c>
      <c r="F822" t="inlineStr">
        <is>
          <t>HOSE</t>
        </is>
      </c>
      <c r="G822" t="inlineStr">
        <is>
          <t>Hóa chất &amp; Phân bón</t>
        </is>
      </c>
      <c r="H822" t="n">
        <v>34.85</v>
      </c>
      <c r="I822" t="n">
        <v>1753.55</v>
      </c>
      <c r="J822" t="n">
        <v>92.04000000000001</v>
      </c>
      <c r="K822" t="n">
        <v>1.94</v>
      </c>
      <c r="L822" t="n">
        <v>38.43</v>
      </c>
      <c r="M822" t="n">
        <v>33.22</v>
      </c>
      <c r="N822" t="n">
        <v>35.5</v>
      </c>
      <c r="O822" t="n">
        <v>1756.56</v>
      </c>
      <c r="P822" t="n">
        <v>1</v>
      </c>
      <c r="Q822" t="n">
        <v>35.5</v>
      </c>
      <c r="R822" t="n">
        <v>34.1</v>
      </c>
      <c r="S822" t="inlineStr"/>
      <c r="T822" t="inlineStr"/>
      <c r="U822" t="inlineStr"/>
      <c r="V822" t="inlineStr"/>
      <c r="W822" t="inlineStr"/>
      <c r="X822" t="inlineStr">
        <is>
          <t>⏳ Chờ hàng về (T+1)</t>
        </is>
      </c>
      <c r="Y822">
        <f>IF(ISNUMBER(S822), ((S822-H822)/H822)-0.004, "")</f>
        <v/>
      </c>
      <c r="Z822">
        <f>IF(ISNUMBER(T822), ((T822-H822)/H822)-0.004, "")</f>
        <v/>
      </c>
      <c r="AA822">
        <f>IF(ISNUMBER(W822), ((W822-H822)/H822)-0.004, IF(P822&gt;0, ((N822-H822)/H822)-0.004, 0))</f>
        <v/>
      </c>
      <c r="AB822">
        <f>IF(AND(ISNUMBER(I822), I822&gt;0, ISNUMBER(O822), O822&gt;0), AA822-((O822-I822)/I822), AA822)</f>
        <v/>
      </c>
      <c r="AC822">
        <f>IF(ISNUMBER(Q822), (Q822-H822)/H822, 0)</f>
        <v/>
      </c>
      <c r="AD822">
        <f>IF(ISNUMBER(R822), (R822-H822)/H822, 0)</f>
        <v/>
      </c>
      <c r="AE822">
        <f>IF(ISNUMBER(Y822), IF(Y822&gt;0, "THẮNG", "THUA"), "CHỜ T+3")</f>
        <v/>
      </c>
      <c r="AF822">
        <f>IF(AND(P822=0, N822=H822, NOT(ISNUMBER(W822))), "ĐANG CHỜ", IF(AA822&gt;0, "THẮNG", "THUA"))</f>
        <v/>
      </c>
      <c r="AG822" t="inlineStr">
        <is>
          <t>https://quickchart.io/chart/render/zf-fc4fe096-b56d-47d4-bd9a-8d880704e61d</t>
        </is>
      </c>
      <c r="AH822">
        <f>IF(AG822&lt;&gt;"", IMAGE(AG822, 1), "Chưa có ảnh")</f>
        <v/>
      </c>
    </row>
    <row r="823" ht="95" customHeight="1">
      <c r="A823" t="inlineStr">
        <is>
          <t>2026-10-22</t>
        </is>
      </c>
      <c r="B823" t="inlineStr">
        <is>
          <t>ALGO_30</t>
        </is>
      </c>
      <c r="C823" t="inlineStr">
        <is>
          <t>🌟 BỘ 30: ĐIỂM HỘI TỤ SIÊU ĐẲNG ĐA THUẬT TOÁN (MASTER CONFLUENCE)</t>
        </is>
      </c>
      <c r="D823" t="inlineStr">
        <is>
          <t>#5</t>
        </is>
      </c>
      <c r="E823" t="inlineStr">
        <is>
          <t>VPL</t>
        </is>
      </c>
      <c r="F823" t="inlineStr">
        <is>
          <t>HOSE</t>
        </is>
      </c>
      <c r="G823" t="inlineStr">
        <is>
          <t>Dịch vụ Tiêu dùng</t>
        </is>
      </c>
      <c r="H823" t="n">
        <v>85</v>
      </c>
      <c r="I823" t="n">
        <v>1753.55</v>
      </c>
      <c r="J823" t="n">
        <v>89.54000000000001</v>
      </c>
      <c r="K823" t="n">
        <v>1.41</v>
      </c>
      <c r="L823" t="n">
        <v>94.36</v>
      </c>
      <c r="M823" t="n">
        <v>80.75</v>
      </c>
      <c r="N823" t="n">
        <v>86.09999999999999</v>
      </c>
      <c r="O823" t="n">
        <v>1756.56</v>
      </c>
      <c r="P823" t="n">
        <v>1</v>
      </c>
      <c r="Q823" t="n">
        <v>86.09999999999999</v>
      </c>
      <c r="R823" t="n">
        <v>83</v>
      </c>
      <c r="S823" t="inlineStr"/>
      <c r="T823" t="inlineStr"/>
      <c r="U823" t="inlineStr"/>
      <c r="V823" t="inlineStr"/>
      <c r="W823" t="inlineStr"/>
      <c r="X823" t="inlineStr">
        <is>
          <t>⏳ Chờ hàng về (T+1)</t>
        </is>
      </c>
      <c r="Y823">
        <f>IF(ISNUMBER(S823), ((S823-H823)/H823)-0.004, "")</f>
        <v/>
      </c>
      <c r="Z823">
        <f>IF(ISNUMBER(T823), ((T823-H823)/H823)-0.004, "")</f>
        <v/>
      </c>
      <c r="AA823">
        <f>IF(ISNUMBER(W823), ((W823-H823)/H823)-0.004, IF(P823&gt;0, ((N823-H823)/H823)-0.004, 0))</f>
        <v/>
      </c>
      <c r="AB823">
        <f>IF(AND(ISNUMBER(I823), I823&gt;0, ISNUMBER(O823), O823&gt;0), AA823-((O823-I823)/I823), AA823)</f>
        <v/>
      </c>
      <c r="AC823">
        <f>IF(ISNUMBER(Q823), (Q823-H823)/H823, 0)</f>
        <v/>
      </c>
      <c r="AD823">
        <f>IF(ISNUMBER(R823), (R823-H823)/H823, 0)</f>
        <v/>
      </c>
      <c r="AE823">
        <f>IF(ISNUMBER(Y823), IF(Y823&gt;0, "THẮNG", "THUA"), "CHỜ T+3")</f>
        <v/>
      </c>
      <c r="AF823">
        <f>IF(AND(P823=0, N823=H823, NOT(ISNUMBER(W823))), "ĐANG CHỜ", IF(AA823&gt;0, "THẮNG", "THUA"))</f>
        <v/>
      </c>
      <c r="AG823" t="inlineStr">
        <is>
          <t>https://quickchart.io/chart/render/zf-4fca28b7-1568-4d86-ab26-225fc47cf798</t>
        </is>
      </c>
      <c r="AH823">
        <f>IF(AG823&lt;&gt;"", IMAGE(AG823, 1), "Chưa có ảnh")</f>
        <v/>
      </c>
    </row>
    <row r="824" ht="95" customHeight="1">
      <c r="A824" t="inlineStr">
        <is>
          <t>2026-10-22</t>
        </is>
      </c>
      <c r="B824" t="inlineStr">
        <is>
          <t>ALGO_01</t>
        </is>
      </c>
      <c r="C824" t="inlineStr">
        <is>
          <t>🔥 BỘ 01: BÙNG NỔ DÒNG TIỀN &amp; VƯỢT NỀN (CANSLIM BREAKOUT)</t>
        </is>
      </c>
      <c r="D824" t="inlineStr">
        <is>
          <t>#2</t>
        </is>
      </c>
      <c r="E824" t="inlineStr">
        <is>
          <t>GMD</t>
        </is>
      </c>
      <c r="F824" t="inlineStr">
        <is>
          <t>HOSE</t>
        </is>
      </c>
      <c r="G824" t="inlineStr">
        <is>
          <t>Cảng biển &amp; Vận tải</t>
        </is>
      </c>
      <c r="H824" t="n">
        <v>57.5</v>
      </c>
      <c r="I824" t="n">
        <v>1760.63</v>
      </c>
      <c r="J824" t="n">
        <v>54.15</v>
      </c>
      <c r="K824" t="n">
        <v>2.12</v>
      </c>
      <c r="L824" t="n">
        <v>63.37</v>
      </c>
      <c r="M824" t="n">
        <v>54.83</v>
      </c>
      <c r="N824" t="n">
        <v>57.1</v>
      </c>
      <c r="O824" t="n">
        <v>1756.56</v>
      </c>
      <c r="P824" t="n">
        <v>1</v>
      </c>
      <c r="Q824" t="n">
        <v>57.9</v>
      </c>
      <c r="R824" t="n">
        <v>54.1</v>
      </c>
      <c r="S824" t="inlineStr"/>
      <c r="T824" t="inlineStr"/>
      <c r="U824" t="inlineStr"/>
      <c r="V824" t="inlineStr"/>
      <c r="W824" t="inlineStr"/>
      <c r="X824" t="inlineStr">
        <is>
          <t>⏳ Chờ hàng về (T+1)</t>
        </is>
      </c>
      <c r="Y824">
        <f>IF(ISNUMBER(S824), ((S824-H824)/H824)-0.004, "")</f>
        <v/>
      </c>
      <c r="Z824">
        <f>IF(ISNUMBER(T824), ((T824-H824)/H824)-0.004, "")</f>
        <v/>
      </c>
      <c r="AA824">
        <f>IF(ISNUMBER(W824), ((W824-H824)/H824)-0.004, IF(P824&gt;0, ((N824-H824)/H824)-0.004, 0))</f>
        <v/>
      </c>
      <c r="AB824">
        <f>IF(AND(ISNUMBER(I824), I824&gt;0, ISNUMBER(O824), O824&gt;0), AA824-((O824-I824)/I824), AA824)</f>
        <v/>
      </c>
      <c r="AC824">
        <f>IF(ISNUMBER(Q824), (Q824-H824)/H824, 0)</f>
        <v/>
      </c>
      <c r="AD824">
        <f>IF(ISNUMBER(R824), (R824-H824)/H824, 0)</f>
        <v/>
      </c>
      <c r="AE824">
        <f>IF(ISNUMBER(Y824), IF(Y824&gt;0, "THẮNG", "THUA"), "CHỜ T+3")</f>
        <v/>
      </c>
      <c r="AF824">
        <f>IF(AND(P824=0, N824=H824, NOT(ISNUMBER(W824))), "ĐANG CHỜ", IF(AA824&gt;0, "THẮNG", "THUA"))</f>
        <v/>
      </c>
      <c r="AG824" t="inlineStr">
        <is>
          <t>https://quickchart.io/chart/render/zf-08934ff1-c22f-4808-b818-52dabc6d5655</t>
        </is>
      </c>
      <c r="AH824">
        <f>IF(AG824&lt;&gt;"", IMAGE(AG824, 1), "Chưa có ảnh")</f>
        <v/>
      </c>
    </row>
    <row r="825" ht="95" customHeight="1">
      <c r="A825" t="inlineStr">
        <is>
          <t>2026-10-22</t>
        </is>
      </c>
      <c r="B825" t="inlineStr">
        <is>
          <t>ALGO_01</t>
        </is>
      </c>
      <c r="C825" t="inlineStr">
        <is>
          <t>🔥 BỘ 01: BÙNG NỔ DÒNG TIỀN &amp; VƯỢT NỀN (CANSLIM BREAKOUT)</t>
        </is>
      </c>
      <c r="D825" t="inlineStr">
        <is>
          <t>#3</t>
        </is>
      </c>
      <c r="E825" t="inlineStr">
        <is>
          <t>NKG</t>
        </is>
      </c>
      <c r="F825" t="inlineStr">
        <is>
          <t>HOSE</t>
        </is>
      </c>
      <c r="G825" t="inlineStr">
        <is>
          <t>Thép &amp; VLXD</t>
        </is>
      </c>
      <c r="H825" t="n">
        <v>12</v>
      </c>
      <c r="I825" t="n">
        <v>1760.63</v>
      </c>
      <c r="J825" t="n">
        <v>54.11</v>
      </c>
      <c r="K825" t="n">
        <v>1.71</v>
      </c>
      <c r="L825" t="n">
        <v>13.59</v>
      </c>
      <c r="M825" t="n">
        <v>11.28</v>
      </c>
      <c r="N825" t="n">
        <v>11.8</v>
      </c>
      <c r="O825" t="n">
        <v>1756.56</v>
      </c>
      <c r="P825" t="n">
        <v>1</v>
      </c>
      <c r="Q825" t="n">
        <v>12</v>
      </c>
      <c r="R825" t="n">
        <v>11.4</v>
      </c>
      <c r="S825" t="inlineStr"/>
      <c r="T825" t="inlineStr"/>
      <c r="U825" t="inlineStr"/>
      <c r="V825" t="inlineStr"/>
      <c r="W825" t="inlineStr"/>
      <c r="X825" t="inlineStr">
        <is>
          <t>⏳ Chờ hàng về (T+1)</t>
        </is>
      </c>
      <c r="Y825">
        <f>IF(ISNUMBER(S825), ((S825-H825)/H825)-0.004, "")</f>
        <v/>
      </c>
      <c r="Z825">
        <f>IF(ISNUMBER(T825), ((T825-H825)/H825)-0.004, "")</f>
        <v/>
      </c>
      <c r="AA825">
        <f>IF(ISNUMBER(W825), ((W825-H825)/H825)-0.004, IF(P825&gt;0, ((N825-H825)/H825)-0.004, 0))</f>
        <v/>
      </c>
      <c r="AB825">
        <f>IF(AND(ISNUMBER(I825), I825&gt;0, ISNUMBER(O825), O825&gt;0), AA825-((O825-I825)/I825), AA825)</f>
        <v/>
      </c>
      <c r="AC825">
        <f>IF(ISNUMBER(Q825), (Q825-H825)/H825, 0)</f>
        <v/>
      </c>
      <c r="AD825">
        <f>IF(ISNUMBER(R825), (R825-H825)/H825, 0)</f>
        <v/>
      </c>
      <c r="AE825">
        <f>IF(ISNUMBER(Y825), IF(Y825&gt;0, "THẮNG", "THUA"), "CHỜ T+3")</f>
        <v/>
      </c>
      <c r="AF825">
        <f>IF(AND(P825=0, N825=H825, NOT(ISNUMBER(W825))), "ĐANG CHỜ", IF(AA825&gt;0, "THẮNG", "THUA"))</f>
        <v/>
      </c>
      <c r="AG825" t="inlineStr">
        <is>
          <t>https://quickchart.io/chart/render/zf-297337e2-4f49-43a3-9aa1-eeb2e6b32138</t>
        </is>
      </c>
      <c r="AH825">
        <f>IF(AG825&lt;&gt;"", IMAGE(AG825, 1), "Chưa có ảnh")</f>
        <v/>
      </c>
    </row>
    <row r="826" ht="95" customHeight="1">
      <c r="A826" t="inlineStr">
        <is>
          <t>2026-10-22</t>
        </is>
      </c>
      <c r="B826" t="inlineStr">
        <is>
          <t>ALGO_01</t>
        </is>
      </c>
      <c r="C826" t="inlineStr">
        <is>
          <t>🔥 BỘ 01: BÙNG NỔ DÒNG TIỀN &amp; VƯỢT NỀN (CANSLIM BREAKOUT)</t>
        </is>
      </c>
      <c r="D826" t="inlineStr">
        <is>
          <t>#4</t>
        </is>
      </c>
      <c r="E826" t="inlineStr">
        <is>
          <t>CII</t>
        </is>
      </c>
      <c r="F826" t="inlineStr">
        <is>
          <t>HOSE</t>
        </is>
      </c>
      <c r="G826" t="inlineStr">
        <is>
          <t>Đầu tư công &amp; Xây dựng</t>
        </is>
      </c>
      <c r="H826" t="n">
        <v>14.05</v>
      </c>
      <c r="I826" t="n">
        <v>1760.63</v>
      </c>
      <c r="J826" t="n">
        <v>53.87</v>
      </c>
      <c r="K826" t="n">
        <v>1.85</v>
      </c>
      <c r="L826" t="n">
        <v>16.06</v>
      </c>
      <c r="M826" t="n">
        <v>13.14</v>
      </c>
      <c r="N826" t="n">
        <v>14.05</v>
      </c>
      <c r="O826" t="n">
        <v>1756.56</v>
      </c>
      <c r="P826" t="n">
        <v>1</v>
      </c>
      <c r="Q826" t="n">
        <v>14.3</v>
      </c>
      <c r="R826" t="n">
        <v>13.35</v>
      </c>
      <c r="S826" t="inlineStr"/>
      <c r="T826" t="inlineStr"/>
      <c r="U826" t="inlineStr"/>
      <c r="V826" t="inlineStr"/>
      <c r="W826" t="inlineStr"/>
      <c r="X826" t="inlineStr">
        <is>
          <t>⏳ Chờ hàng về (T+1)</t>
        </is>
      </c>
      <c r="Y826">
        <f>IF(ISNUMBER(S826), ((S826-H826)/H826)-0.004, "")</f>
        <v/>
      </c>
      <c r="Z826">
        <f>IF(ISNUMBER(T826), ((T826-H826)/H826)-0.004, "")</f>
        <v/>
      </c>
      <c r="AA826">
        <f>IF(ISNUMBER(W826), ((W826-H826)/H826)-0.004, IF(P826&gt;0, ((N826-H826)/H826)-0.004, 0))</f>
        <v/>
      </c>
      <c r="AB826">
        <f>IF(AND(ISNUMBER(I826), I826&gt;0, ISNUMBER(O826), O826&gt;0), AA826-((O826-I826)/I826), AA826)</f>
        <v/>
      </c>
      <c r="AC826">
        <f>IF(ISNUMBER(Q826), (Q826-H826)/H826, 0)</f>
        <v/>
      </c>
      <c r="AD826">
        <f>IF(ISNUMBER(R826), (R826-H826)/H826, 0)</f>
        <v/>
      </c>
      <c r="AE826">
        <f>IF(ISNUMBER(Y826), IF(Y826&gt;0, "THẮNG", "THUA"), "CHỜ T+3")</f>
        <v/>
      </c>
      <c r="AF826">
        <f>IF(AND(P826=0, N826=H826, NOT(ISNUMBER(W826))), "ĐANG CHỜ", IF(AA826&gt;0, "THẮNG", "THUA"))</f>
        <v/>
      </c>
      <c r="AG826" t="inlineStr">
        <is>
          <t>https://quickchart.io/chart/render/zf-d347512b-e0bf-4cab-a86a-e43dd8ddd5a5</t>
        </is>
      </c>
      <c r="AH826">
        <f>IF(AG826&lt;&gt;"", IMAGE(AG826, 1), "Chưa có ảnh")</f>
        <v/>
      </c>
    </row>
    <row r="827" ht="95" customHeight="1">
      <c r="A827" t="inlineStr">
        <is>
          <t>2026-10-22</t>
        </is>
      </c>
      <c r="B827" t="inlineStr">
        <is>
          <t>ALGO_01</t>
        </is>
      </c>
      <c r="C827" t="inlineStr">
        <is>
          <t>🔥 BỘ 01: BÙNG NỔ DÒNG TIỀN &amp; VƯỢT NỀN (CANSLIM BREAKOUT)</t>
        </is>
      </c>
      <c r="D827" t="inlineStr">
        <is>
          <t>#5</t>
        </is>
      </c>
      <c r="E827" t="inlineStr">
        <is>
          <t>IDC</t>
        </is>
      </c>
      <c r="F827" t="inlineStr">
        <is>
          <t>HNX</t>
        </is>
      </c>
      <c r="G827" t="inlineStr">
        <is>
          <t>BĐS Khu Công Nghiệp</t>
        </is>
      </c>
      <c r="H827" t="n">
        <v>35.8</v>
      </c>
      <c r="I827" t="n">
        <v>1760.63</v>
      </c>
      <c r="J827" t="n">
        <v>53.44</v>
      </c>
      <c r="K827" t="n">
        <v>2.78</v>
      </c>
      <c r="L827" t="n">
        <v>40.23</v>
      </c>
      <c r="M827" t="n">
        <v>33.79</v>
      </c>
      <c r="N827" t="n">
        <v>35.6</v>
      </c>
      <c r="O827" t="n">
        <v>1756.56</v>
      </c>
      <c r="P827" t="n">
        <v>1</v>
      </c>
      <c r="Q827" t="n">
        <v>35.8</v>
      </c>
      <c r="R827" t="n">
        <v>34.6</v>
      </c>
      <c r="S827" t="inlineStr"/>
      <c r="T827" t="inlineStr"/>
      <c r="U827" t="inlineStr"/>
      <c r="V827" t="inlineStr"/>
      <c r="W827" t="inlineStr"/>
      <c r="X827" t="inlineStr">
        <is>
          <t>⏳ Chờ hàng về (T+1)</t>
        </is>
      </c>
      <c r="Y827">
        <f>IF(ISNUMBER(S827), ((S827-H827)/H827)-0.004, "")</f>
        <v/>
      </c>
      <c r="Z827">
        <f>IF(ISNUMBER(T827), ((T827-H827)/H827)-0.004, "")</f>
        <v/>
      </c>
      <c r="AA827">
        <f>IF(ISNUMBER(W827), ((W827-H827)/H827)-0.004, IF(P827&gt;0, ((N827-H827)/H827)-0.004, 0))</f>
        <v/>
      </c>
      <c r="AB827">
        <f>IF(AND(ISNUMBER(I827), I827&gt;0, ISNUMBER(O827), O827&gt;0), AA827-((O827-I827)/I827), AA827)</f>
        <v/>
      </c>
      <c r="AC827">
        <f>IF(ISNUMBER(Q827), (Q827-H827)/H827, 0)</f>
        <v/>
      </c>
      <c r="AD827">
        <f>IF(ISNUMBER(R827), (R827-H827)/H827, 0)</f>
        <v/>
      </c>
      <c r="AE827">
        <f>IF(ISNUMBER(Y827), IF(Y827&gt;0, "THẮNG", "THUA"), "CHỜ T+3")</f>
        <v/>
      </c>
      <c r="AF827">
        <f>IF(AND(P827=0, N827=H827, NOT(ISNUMBER(W827))), "ĐANG CHỜ", IF(AA827&gt;0, "THẮNG", "THUA"))</f>
        <v/>
      </c>
      <c r="AG827" t="inlineStr">
        <is>
          <t>https://quickchart.io/chart/render/zf-c30a54a9-6df2-4de0-bbcd-7301db8317a3</t>
        </is>
      </c>
      <c r="AH827">
        <f>IF(AG827&lt;&gt;"", IMAGE(AG827, 1), "Chưa có ảnh")</f>
        <v/>
      </c>
    </row>
    <row r="828" ht="95" customHeight="1">
      <c r="A828" t="inlineStr">
        <is>
          <t>2026-10-22</t>
        </is>
      </c>
      <c r="B828" t="inlineStr">
        <is>
          <t>ALGO_02</t>
        </is>
      </c>
      <c r="C828" t="inlineStr">
        <is>
          <t>🛡️ BỘ 02: GOM NỀN TÍCH LŨY SIẾT BIÊN ĐỘ VCP (SEPA ACCUMULATION)</t>
        </is>
      </c>
      <c r="D828" t="inlineStr">
        <is>
          <t>#2</t>
        </is>
      </c>
      <c r="E828" t="inlineStr">
        <is>
          <t>EVF</t>
        </is>
      </c>
      <c r="F828" t="inlineStr">
        <is>
          <t>HOSE</t>
        </is>
      </c>
      <c r="G828" t="inlineStr">
        <is>
          <t>Bất động sản Dân dụng</t>
        </is>
      </c>
      <c r="H828" t="n">
        <v>12</v>
      </c>
      <c r="I828" t="n">
        <v>1760.63</v>
      </c>
      <c r="J828" t="n">
        <v>8.199999999999999</v>
      </c>
      <c r="K828" t="n">
        <v>0.83</v>
      </c>
      <c r="L828" t="n">
        <v>13.14</v>
      </c>
      <c r="M828" t="n">
        <v>11.48</v>
      </c>
      <c r="N828" t="n">
        <v>11.95</v>
      </c>
      <c r="O828" t="n">
        <v>1756.56</v>
      </c>
      <c r="P828" t="n">
        <v>1</v>
      </c>
      <c r="Q828" t="n">
        <v>12.1</v>
      </c>
      <c r="R828" t="n">
        <v>11.85</v>
      </c>
      <c r="S828" t="inlineStr"/>
      <c r="T828" t="inlineStr"/>
      <c r="U828" t="inlineStr"/>
      <c r="V828" t="inlineStr"/>
      <c r="W828" t="inlineStr"/>
      <c r="X828" t="inlineStr">
        <is>
          <t>⏳ Chờ hàng về (T+1)</t>
        </is>
      </c>
      <c r="Y828">
        <f>IF(ISNUMBER(S828), ((S828-H828)/H828)-0.004, "")</f>
        <v/>
      </c>
      <c r="Z828">
        <f>IF(ISNUMBER(T828), ((T828-H828)/H828)-0.004, "")</f>
        <v/>
      </c>
      <c r="AA828">
        <f>IF(ISNUMBER(W828), ((W828-H828)/H828)-0.004, IF(P828&gt;0, ((N828-H828)/H828)-0.004, 0))</f>
        <v/>
      </c>
      <c r="AB828">
        <f>IF(AND(ISNUMBER(I828), I828&gt;0, ISNUMBER(O828), O828&gt;0), AA828-((O828-I828)/I828), AA828)</f>
        <v/>
      </c>
      <c r="AC828">
        <f>IF(ISNUMBER(Q828), (Q828-H828)/H828, 0)</f>
        <v/>
      </c>
      <c r="AD828">
        <f>IF(ISNUMBER(R828), (R828-H828)/H828, 0)</f>
        <v/>
      </c>
      <c r="AE828">
        <f>IF(ISNUMBER(Y828), IF(Y828&gt;0, "THẮNG", "THUA"), "CHỜ T+3")</f>
        <v/>
      </c>
      <c r="AF828">
        <f>IF(AND(P828=0, N828=H828, NOT(ISNUMBER(W828))), "ĐANG CHỜ", IF(AA828&gt;0, "THẮNG", "THUA"))</f>
        <v/>
      </c>
      <c r="AG828" t="inlineStr">
        <is>
          <t>https://quickchart.io/chart/render/zf-f8c32155-54c1-4aa0-84cd-59ed7d949635</t>
        </is>
      </c>
      <c r="AH828">
        <f>IF(AG828&lt;&gt;"", IMAGE(AG828, 1), "Chưa có ảnh")</f>
        <v/>
      </c>
    </row>
    <row r="829" ht="95" customHeight="1">
      <c r="A829" t="inlineStr">
        <is>
          <t>2026-10-22</t>
        </is>
      </c>
      <c r="B829" t="inlineStr">
        <is>
          <t>ALGO_03</t>
        </is>
      </c>
      <c r="C829" t="inlineStr">
        <is>
          <t>⚡ BỘ 03: BẮT ĐÁY RÚT CHÂN &amp; ĐẢO CHIỀU QUÁ BÁN (WYCKOFF SPRING)</t>
        </is>
      </c>
      <c r="D829" t="inlineStr">
        <is>
          <t>#5</t>
        </is>
      </c>
      <c r="E829" t="inlineStr">
        <is>
          <t>VPI</t>
        </is>
      </c>
      <c r="F829" t="inlineStr">
        <is>
          <t>HOSE</t>
        </is>
      </c>
      <c r="G829" t="inlineStr">
        <is>
          <t>Bất động sản Dân dụng</t>
        </is>
      </c>
      <c r="H829" t="n">
        <v>55.8</v>
      </c>
      <c r="I829" t="n">
        <v>1760.63</v>
      </c>
      <c r="J829" t="n">
        <v>35.62</v>
      </c>
      <c r="K829" t="n">
        <v>1.22</v>
      </c>
      <c r="L829" t="n">
        <v>63.78</v>
      </c>
      <c r="M829" t="n">
        <v>52.17</v>
      </c>
      <c r="N829" t="n">
        <v>55.1</v>
      </c>
      <c r="O829" t="n">
        <v>1756.56</v>
      </c>
      <c r="P829" t="n">
        <v>1</v>
      </c>
      <c r="Q829" t="n">
        <v>56.1</v>
      </c>
      <c r="R829" t="n">
        <v>53</v>
      </c>
      <c r="S829" t="inlineStr"/>
      <c r="T829" t="inlineStr"/>
      <c r="U829" t="inlineStr"/>
      <c r="V829" t="inlineStr"/>
      <c r="W829" t="inlineStr"/>
      <c r="X829" t="inlineStr">
        <is>
          <t>⏳ Chờ hàng về (T+1)</t>
        </is>
      </c>
      <c r="Y829">
        <f>IF(ISNUMBER(S829), ((S829-H829)/H829)-0.004, "")</f>
        <v/>
      </c>
      <c r="Z829">
        <f>IF(ISNUMBER(T829), ((T829-H829)/H829)-0.004, "")</f>
        <v/>
      </c>
      <c r="AA829">
        <f>IF(ISNUMBER(W829), ((W829-H829)/H829)-0.004, IF(P829&gt;0, ((N829-H829)/H829)-0.004, 0))</f>
        <v/>
      </c>
      <c r="AB829">
        <f>IF(AND(ISNUMBER(I829), I829&gt;0, ISNUMBER(O829), O829&gt;0), AA829-((O829-I829)/I829), AA829)</f>
        <v/>
      </c>
      <c r="AC829">
        <f>IF(ISNUMBER(Q829), (Q829-H829)/H829, 0)</f>
        <v/>
      </c>
      <c r="AD829">
        <f>IF(ISNUMBER(R829), (R829-H829)/H829, 0)</f>
        <v/>
      </c>
      <c r="AE829">
        <f>IF(ISNUMBER(Y829), IF(Y829&gt;0, "THẮNG", "THUA"), "CHỜ T+3")</f>
        <v/>
      </c>
      <c r="AF829">
        <f>IF(AND(P829=0, N829=H829, NOT(ISNUMBER(W829))), "ĐANG CHỜ", IF(AA829&gt;0, "THẮNG", "THUA"))</f>
        <v/>
      </c>
      <c r="AG829" t="inlineStr">
        <is>
          <t>https://quickchart.io/chart/render/zf-b1d959b6-059d-41b7-b154-260fa5f7bc5e</t>
        </is>
      </c>
      <c r="AH829">
        <f>IF(AG829&lt;&gt;"", IMAGE(AG829, 1), "Chưa có ảnh")</f>
        <v/>
      </c>
    </row>
    <row r="830" ht="95" customHeight="1">
      <c r="A830" t="inlineStr">
        <is>
          <t>2026-10-22</t>
        </is>
      </c>
      <c r="B830" t="inlineStr">
        <is>
          <t>ALGO_05</t>
        </is>
      </c>
      <c r="C830" t="inlineStr">
        <is>
          <t>🎯 BỘ 05: ĐIỂM MUA KÉO NGƯỢC HỖ TRỢ NGẮN HẠN (MA20 PULLBACK)</t>
        </is>
      </c>
      <c r="D830" t="inlineStr">
        <is>
          <t>#1</t>
        </is>
      </c>
      <c r="E830" t="inlineStr">
        <is>
          <t>BFC</t>
        </is>
      </c>
      <c r="F830" t="inlineStr">
        <is>
          <t>HOSE</t>
        </is>
      </c>
      <c r="G830" t="inlineStr">
        <is>
          <t>Hóa chất &amp; Phân bón</t>
        </is>
      </c>
      <c r="H830" t="n">
        <v>58.4</v>
      </c>
      <c r="I830" t="n">
        <v>1760.63</v>
      </c>
      <c r="J830" t="n">
        <v>44.65</v>
      </c>
      <c r="K830" t="n">
        <v>1.1</v>
      </c>
      <c r="L830" t="n">
        <v>66.75</v>
      </c>
      <c r="M830" t="n">
        <v>54.6</v>
      </c>
      <c r="N830" t="n">
        <v>57.4</v>
      </c>
      <c r="O830" t="n">
        <v>1756.56</v>
      </c>
      <c r="P830" t="n">
        <v>1</v>
      </c>
      <c r="Q830" t="n">
        <v>59.1</v>
      </c>
      <c r="R830" t="n">
        <v>56.9</v>
      </c>
      <c r="S830" t="inlineStr"/>
      <c r="T830" t="inlineStr"/>
      <c r="U830" t="inlineStr"/>
      <c r="V830" t="inlineStr"/>
      <c r="W830" t="inlineStr"/>
      <c r="X830" t="inlineStr">
        <is>
          <t>⏳ Chờ hàng về (T+1)</t>
        </is>
      </c>
      <c r="Y830">
        <f>IF(ISNUMBER(S830), ((S830-H830)/H830)-0.004, "")</f>
        <v/>
      </c>
      <c r="Z830">
        <f>IF(ISNUMBER(T830), ((T830-H830)/H830)-0.004, "")</f>
        <v/>
      </c>
      <c r="AA830">
        <f>IF(ISNUMBER(W830), ((W830-H830)/H830)-0.004, IF(P830&gt;0, ((N830-H830)/H830)-0.004, 0))</f>
        <v/>
      </c>
      <c r="AB830">
        <f>IF(AND(ISNUMBER(I830), I830&gt;0, ISNUMBER(O830), O830&gt;0), AA830-((O830-I830)/I830), AA830)</f>
        <v/>
      </c>
      <c r="AC830">
        <f>IF(ISNUMBER(Q830), (Q830-H830)/H830, 0)</f>
        <v/>
      </c>
      <c r="AD830">
        <f>IF(ISNUMBER(R830), (R830-H830)/H830, 0)</f>
        <v/>
      </c>
      <c r="AE830">
        <f>IF(ISNUMBER(Y830), IF(Y830&gt;0, "THẮNG", "THUA"), "CHỜ T+3")</f>
        <v/>
      </c>
      <c r="AF830">
        <f>IF(AND(P830=0, N830=H830, NOT(ISNUMBER(W830))), "ĐANG CHỜ", IF(AA830&gt;0, "THẮNG", "THUA"))</f>
        <v/>
      </c>
      <c r="AG830" t="inlineStr">
        <is>
          <t>https://quickchart.io/chart/render/zf-359633e9-f6cc-4776-b6c4-519b7cdc0f7e</t>
        </is>
      </c>
      <c r="AH830">
        <f>IF(AG830&lt;&gt;"", IMAGE(AG830, 1), "Chưa có ảnh")</f>
        <v/>
      </c>
    </row>
    <row r="831" ht="95" customHeight="1">
      <c r="A831" t="inlineStr">
        <is>
          <t>2026-10-22</t>
        </is>
      </c>
      <c r="B831" t="inlineStr">
        <is>
          <t>ALGO_05</t>
        </is>
      </c>
      <c r="C831" t="inlineStr">
        <is>
          <t>🎯 BỘ 05: ĐIỂM MUA KÉO NGƯỢC HỖ TRỢ NGẮN HẠN (MA20 PULLBACK)</t>
        </is>
      </c>
      <c r="D831" t="inlineStr">
        <is>
          <t>#3</t>
        </is>
      </c>
      <c r="E831" t="inlineStr">
        <is>
          <t>HDB</t>
        </is>
      </c>
      <c r="F831" t="inlineStr">
        <is>
          <t>HOSE</t>
        </is>
      </c>
      <c r="G831" t="inlineStr">
        <is>
          <t>Ngân hàng</t>
        </is>
      </c>
      <c r="H831" t="n">
        <v>22.35</v>
      </c>
      <c r="I831" t="n">
        <v>1760.63</v>
      </c>
      <c r="J831" t="n">
        <v>15.49</v>
      </c>
      <c r="K831" t="n">
        <v>0.82</v>
      </c>
      <c r="L831" t="n">
        <v>24.64</v>
      </c>
      <c r="M831" t="n">
        <v>21.31</v>
      </c>
      <c r="N831" t="n">
        <v>22.15</v>
      </c>
      <c r="O831" t="n">
        <v>1756.56</v>
      </c>
      <c r="P831" t="n">
        <v>1</v>
      </c>
      <c r="Q831" t="n">
        <v>22.35</v>
      </c>
      <c r="R831" t="n">
        <v>21.75</v>
      </c>
      <c r="S831" t="inlineStr"/>
      <c r="T831" t="inlineStr"/>
      <c r="U831" t="inlineStr"/>
      <c r="V831" t="inlineStr"/>
      <c r="W831" t="inlineStr"/>
      <c r="X831" t="inlineStr">
        <is>
          <t>⏳ Chờ hàng về (T+1)</t>
        </is>
      </c>
      <c r="Y831">
        <f>IF(ISNUMBER(S831), ((S831-H831)/H831)-0.004, "")</f>
        <v/>
      </c>
      <c r="Z831">
        <f>IF(ISNUMBER(T831), ((T831-H831)/H831)-0.004, "")</f>
        <v/>
      </c>
      <c r="AA831">
        <f>IF(ISNUMBER(W831), ((W831-H831)/H831)-0.004, IF(P831&gt;0, ((N831-H831)/H831)-0.004, 0))</f>
        <v/>
      </c>
      <c r="AB831">
        <f>IF(AND(ISNUMBER(I831), I831&gt;0, ISNUMBER(O831), O831&gt;0), AA831-((O831-I831)/I831), AA831)</f>
        <v/>
      </c>
      <c r="AC831">
        <f>IF(ISNUMBER(Q831), (Q831-H831)/H831, 0)</f>
        <v/>
      </c>
      <c r="AD831">
        <f>IF(ISNUMBER(R831), (R831-H831)/H831, 0)</f>
        <v/>
      </c>
      <c r="AE831">
        <f>IF(ISNUMBER(Y831), IF(Y831&gt;0, "THẮNG", "THUA"), "CHỜ T+3")</f>
        <v/>
      </c>
      <c r="AF831">
        <f>IF(AND(P831=0, N831=H831, NOT(ISNUMBER(W831))), "ĐANG CHỜ", IF(AA831&gt;0, "THẮNG", "THUA"))</f>
        <v/>
      </c>
      <c r="AG831" t="inlineStr">
        <is>
          <t>https://quickchart.io/chart/render/zf-0977d1ed-f482-4c05-946e-96606f3ee9a3</t>
        </is>
      </c>
      <c r="AH831">
        <f>IF(AG831&lt;&gt;"", IMAGE(AG831, 1), "Chưa có ảnh")</f>
        <v/>
      </c>
    </row>
    <row r="832" ht="95" customHeight="1">
      <c r="A832" t="inlineStr">
        <is>
          <t>2026-10-22</t>
        </is>
      </c>
      <c r="B832" t="inlineStr">
        <is>
          <t>ALGO_06</t>
        </is>
      </c>
      <c r="C832" t="inlineStr">
        <is>
          <t>📈 BỘ 06: ĐỒNG THUẬN ĐỘNG LƯỢNG MACD &amp; XU HƯỚNG ADX (TREND)</t>
        </is>
      </c>
      <c r="D832" t="inlineStr">
        <is>
          <t>#2</t>
        </is>
      </c>
      <c r="E832" t="inlineStr">
        <is>
          <t>NKG</t>
        </is>
      </c>
      <c r="F832" t="inlineStr">
        <is>
          <t>HOSE</t>
        </is>
      </c>
      <c r="G832" t="inlineStr">
        <is>
          <t>Thép &amp; VLXD</t>
        </is>
      </c>
      <c r="H832" t="n">
        <v>12</v>
      </c>
      <c r="I832" t="n">
        <v>1760.63</v>
      </c>
      <c r="J832" t="n">
        <v>90.09999999999999</v>
      </c>
      <c r="K832" t="n">
        <v>1.71</v>
      </c>
      <c r="L832" t="n">
        <v>13.59</v>
      </c>
      <c r="M832" t="n">
        <v>11.28</v>
      </c>
      <c r="N832" t="n">
        <v>11.8</v>
      </c>
      <c r="O832" t="n">
        <v>1756.56</v>
      </c>
      <c r="P832" t="n">
        <v>1</v>
      </c>
      <c r="Q832" t="n">
        <v>12</v>
      </c>
      <c r="R832" t="n">
        <v>11.4</v>
      </c>
      <c r="S832" t="inlineStr"/>
      <c r="T832" t="inlineStr"/>
      <c r="U832" t="inlineStr"/>
      <c r="V832" t="inlineStr"/>
      <c r="W832" t="inlineStr"/>
      <c r="X832" t="inlineStr">
        <is>
          <t>⏳ Chờ hàng về (T+1)</t>
        </is>
      </c>
      <c r="Y832">
        <f>IF(ISNUMBER(S832), ((S832-H832)/H832)-0.004, "")</f>
        <v/>
      </c>
      <c r="Z832">
        <f>IF(ISNUMBER(T832), ((T832-H832)/H832)-0.004, "")</f>
        <v/>
      </c>
      <c r="AA832">
        <f>IF(ISNUMBER(W832), ((W832-H832)/H832)-0.004, IF(P832&gt;0, ((N832-H832)/H832)-0.004, 0))</f>
        <v/>
      </c>
      <c r="AB832">
        <f>IF(AND(ISNUMBER(I832), I832&gt;0, ISNUMBER(O832), O832&gt;0), AA832-((O832-I832)/I832), AA832)</f>
        <v/>
      </c>
      <c r="AC832">
        <f>IF(ISNUMBER(Q832), (Q832-H832)/H832, 0)</f>
        <v/>
      </c>
      <c r="AD832">
        <f>IF(ISNUMBER(R832), (R832-H832)/H832, 0)</f>
        <v/>
      </c>
      <c r="AE832">
        <f>IF(ISNUMBER(Y832), IF(Y832&gt;0, "THẮNG", "THUA"), "CHỜ T+3")</f>
        <v/>
      </c>
      <c r="AF832">
        <f>IF(AND(P832=0, N832=H832, NOT(ISNUMBER(W832))), "ĐANG CHỜ", IF(AA832&gt;0, "THẮNG", "THUA"))</f>
        <v/>
      </c>
      <c r="AG832" t="inlineStr">
        <is>
          <t>https://quickchart.io/chart/render/zf-297337e2-4f49-43a3-9aa1-eeb2e6b32138</t>
        </is>
      </c>
      <c r="AH832">
        <f>IF(AG832&lt;&gt;"", IMAGE(AG832, 1), "Chưa có ảnh")</f>
        <v/>
      </c>
    </row>
    <row r="833" ht="95" customHeight="1">
      <c r="A833" t="inlineStr">
        <is>
          <t>2026-10-22</t>
        </is>
      </c>
      <c r="B833" t="inlineStr">
        <is>
          <t>ALGO_06</t>
        </is>
      </c>
      <c r="C833" t="inlineStr">
        <is>
          <t>📈 BỘ 06: ĐỒNG THUẬN ĐỘNG LƯỢNG MACD &amp; XU HƯỚNG ADX (TREND)</t>
        </is>
      </c>
      <c r="D833" t="inlineStr">
        <is>
          <t>#5</t>
        </is>
      </c>
      <c r="E833" t="inlineStr">
        <is>
          <t>IJC</t>
        </is>
      </c>
      <c r="F833" t="inlineStr">
        <is>
          <t>HOSE</t>
        </is>
      </c>
      <c r="G833" t="inlineStr">
        <is>
          <t>Đầu tư công &amp; Xây dựng</t>
        </is>
      </c>
      <c r="H833" t="n">
        <v>7.46</v>
      </c>
      <c r="I833" t="n">
        <v>1760.63</v>
      </c>
      <c r="J833" t="n">
        <v>65.75</v>
      </c>
      <c r="K833" t="n">
        <v>1.2</v>
      </c>
      <c r="L833" t="n">
        <v>8.199999999999999</v>
      </c>
      <c r="M833" t="n">
        <v>7.13</v>
      </c>
      <c r="N833" t="n">
        <v>7.34</v>
      </c>
      <c r="O833" t="n">
        <v>1756.56</v>
      </c>
      <c r="P833" t="n">
        <v>1</v>
      </c>
      <c r="Q833" t="n">
        <v>7.47</v>
      </c>
      <c r="R833" t="n">
        <v>7.23</v>
      </c>
      <c r="S833" t="inlineStr"/>
      <c r="T833" t="inlineStr"/>
      <c r="U833" t="inlineStr"/>
      <c r="V833" t="inlineStr"/>
      <c r="W833" t="inlineStr"/>
      <c r="X833" t="inlineStr">
        <is>
          <t>⏳ Chờ hàng về (T+1)</t>
        </is>
      </c>
      <c r="Y833">
        <f>IF(ISNUMBER(S833), ((S833-H833)/H833)-0.004, "")</f>
        <v/>
      </c>
      <c r="Z833">
        <f>IF(ISNUMBER(T833), ((T833-H833)/H833)-0.004, "")</f>
        <v/>
      </c>
      <c r="AA833">
        <f>IF(ISNUMBER(W833), ((W833-H833)/H833)-0.004, IF(P833&gt;0, ((N833-H833)/H833)-0.004, 0))</f>
        <v/>
      </c>
      <c r="AB833">
        <f>IF(AND(ISNUMBER(I833), I833&gt;0, ISNUMBER(O833), O833&gt;0), AA833-((O833-I833)/I833), AA833)</f>
        <v/>
      </c>
      <c r="AC833">
        <f>IF(ISNUMBER(Q833), (Q833-H833)/H833, 0)</f>
        <v/>
      </c>
      <c r="AD833">
        <f>IF(ISNUMBER(R833), (R833-H833)/H833, 0)</f>
        <v/>
      </c>
      <c r="AE833">
        <f>IF(ISNUMBER(Y833), IF(Y833&gt;0, "THẮNG", "THUA"), "CHỜ T+3")</f>
        <v/>
      </c>
      <c r="AF833">
        <f>IF(AND(P833=0, N833=H833, NOT(ISNUMBER(W833))), "ĐANG CHỜ", IF(AA833&gt;0, "THẮNG", "THUA"))</f>
        <v/>
      </c>
      <c r="AG833" t="inlineStr">
        <is>
          <t>https://quickchart.io/chart/render/zf-b427abc5-aa92-47f9-97a1-fa417a7bd169</t>
        </is>
      </c>
      <c r="AH833">
        <f>IF(AG833&lt;&gt;"", IMAGE(AG833, 1), "Chưa có ảnh")</f>
        <v/>
      </c>
    </row>
    <row r="834" ht="95" customHeight="1">
      <c r="A834" t="inlineStr">
        <is>
          <t>2026-10-22</t>
        </is>
      </c>
      <c r="B834" t="inlineStr">
        <is>
          <t>ALGO_07</t>
        </is>
      </c>
      <c r="C834" t="inlineStr">
        <is>
          <t>🍾 BỘ 07: NÉN CHẶT CỔ CHAI &amp; BUNG NÚT BOLLINGER (BB SQUEEZE)</t>
        </is>
      </c>
      <c r="D834" t="inlineStr">
        <is>
          <t>#2</t>
        </is>
      </c>
      <c r="E834" t="inlineStr">
        <is>
          <t>IDC</t>
        </is>
      </c>
      <c r="F834" t="inlineStr">
        <is>
          <t>HNX</t>
        </is>
      </c>
      <c r="G834" t="inlineStr">
        <is>
          <t>BĐS Khu Công Nghiệp</t>
        </is>
      </c>
      <c r="H834" t="n">
        <v>35.8</v>
      </c>
      <c r="I834" t="n">
        <v>1760.63</v>
      </c>
      <c r="J834" t="n">
        <v>65.16</v>
      </c>
      <c r="K834" t="n">
        <v>2.78</v>
      </c>
      <c r="L834" t="n">
        <v>40.23</v>
      </c>
      <c r="M834" t="n">
        <v>33.79</v>
      </c>
      <c r="N834" t="n">
        <v>35.6</v>
      </c>
      <c r="O834" t="n">
        <v>1756.56</v>
      </c>
      <c r="P834" t="n">
        <v>1</v>
      </c>
      <c r="Q834" t="n">
        <v>35.8</v>
      </c>
      <c r="R834" t="n">
        <v>34.6</v>
      </c>
      <c r="S834" t="inlineStr"/>
      <c r="T834" t="inlineStr"/>
      <c r="U834" t="inlineStr"/>
      <c r="V834" t="inlineStr"/>
      <c r="W834" t="inlineStr"/>
      <c r="X834" t="inlineStr">
        <is>
          <t>⏳ Chờ hàng về (T+1)</t>
        </is>
      </c>
      <c r="Y834">
        <f>IF(ISNUMBER(S834), ((S834-H834)/H834)-0.004, "")</f>
        <v/>
      </c>
      <c r="Z834">
        <f>IF(ISNUMBER(T834), ((T834-H834)/H834)-0.004, "")</f>
        <v/>
      </c>
      <c r="AA834">
        <f>IF(ISNUMBER(W834), ((W834-H834)/H834)-0.004, IF(P834&gt;0, ((N834-H834)/H834)-0.004, 0))</f>
        <v/>
      </c>
      <c r="AB834">
        <f>IF(AND(ISNUMBER(I834), I834&gt;0, ISNUMBER(O834), O834&gt;0), AA834-((O834-I834)/I834), AA834)</f>
        <v/>
      </c>
      <c r="AC834">
        <f>IF(ISNUMBER(Q834), (Q834-H834)/H834, 0)</f>
        <v/>
      </c>
      <c r="AD834">
        <f>IF(ISNUMBER(R834), (R834-H834)/H834, 0)</f>
        <v/>
      </c>
      <c r="AE834">
        <f>IF(ISNUMBER(Y834), IF(Y834&gt;0, "THẮNG", "THUA"), "CHỜ T+3")</f>
        <v/>
      </c>
      <c r="AF834">
        <f>IF(AND(P834=0, N834=H834, NOT(ISNUMBER(W834))), "ĐANG CHỜ", IF(AA834&gt;0, "THẮNG", "THUA"))</f>
        <v/>
      </c>
      <c r="AG834" t="inlineStr">
        <is>
          <t>https://quickchart.io/chart/render/zf-c30a54a9-6df2-4de0-bbcd-7301db8317a3</t>
        </is>
      </c>
      <c r="AH834">
        <f>IF(AG834&lt;&gt;"", IMAGE(AG834, 1), "Chưa có ảnh")</f>
        <v/>
      </c>
    </row>
    <row r="835" ht="95" customHeight="1">
      <c r="A835" t="inlineStr">
        <is>
          <t>2026-10-22</t>
        </is>
      </c>
      <c r="B835" t="inlineStr">
        <is>
          <t>ALGO_07</t>
        </is>
      </c>
      <c r="C835" t="inlineStr">
        <is>
          <t>🍾 BỘ 07: NÉN CHẶT CỔ CHAI &amp; BUNG NÚT BOLLINGER (BB SQUEEZE)</t>
        </is>
      </c>
      <c r="D835" t="inlineStr">
        <is>
          <t>#3</t>
        </is>
      </c>
      <c r="E835" t="inlineStr">
        <is>
          <t>DCM</t>
        </is>
      </c>
      <c r="F835" t="inlineStr">
        <is>
          <t>HOSE</t>
        </is>
      </c>
      <c r="G835" t="inlineStr">
        <is>
          <t>Hóa chất &amp; Phân bón</t>
        </is>
      </c>
      <c r="H835" t="n">
        <v>35.25</v>
      </c>
      <c r="I835" t="n">
        <v>1760.63</v>
      </c>
      <c r="J835" t="n">
        <v>64.64</v>
      </c>
      <c r="K835" t="n">
        <v>2.45</v>
      </c>
      <c r="L835" t="n">
        <v>38.89</v>
      </c>
      <c r="M835" t="n">
        <v>33.6</v>
      </c>
      <c r="N835" t="n">
        <v>35.5</v>
      </c>
      <c r="O835" t="n">
        <v>1756.56</v>
      </c>
      <c r="P835" t="n">
        <v>1</v>
      </c>
      <c r="Q835" t="n">
        <v>35.5</v>
      </c>
      <c r="R835" t="n">
        <v>34.1</v>
      </c>
      <c r="S835" t="inlineStr"/>
      <c r="T835" t="inlineStr"/>
      <c r="U835" t="inlineStr"/>
      <c r="V835" t="inlineStr"/>
      <c r="W835" t="inlineStr"/>
      <c r="X835" t="inlineStr">
        <is>
          <t>⏳ Chờ hàng về (T+1)</t>
        </is>
      </c>
      <c r="Y835">
        <f>IF(ISNUMBER(S835), ((S835-H835)/H835)-0.004, "")</f>
        <v/>
      </c>
      <c r="Z835">
        <f>IF(ISNUMBER(T835), ((T835-H835)/H835)-0.004, "")</f>
        <v/>
      </c>
      <c r="AA835">
        <f>IF(ISNUMBER(W835), ((W835-H835)/H835)-0.004, IF(P835&gt;0, ((N835-H835)/H835)-0.004, 0))</f>
        <v/>
      </c>
      <c r="AB835">
        <f>IF(AND(ISNUMBER(I835), I835&gt;0, ISNUMBER(O835), O835&gt;0), AA835-((O835-I835)/I835), AA835)</f>
        <v/>
      </c>
      <c r="AC835">
        <f>IF(ISNUMBER(Q835), (Q835-H835)/H835, 0)</f>
        <v/>
      </c>
      <c r="AD835">
        <f>IF(ISNUMBER(R835), (R835-H835)/H835, 0)</f>
        <v/>
      </c>
      <c r="AE835">
        <f>IF(ISNUMBER(Y835), IF(Y835&gt;0, "THẮNG", "THUA"), "CHỜ T+3")</f>
        <v/>
      </c>
      <c r="AF835">
        <f>IF(AND(P835=0, N835=H835, NOT(ISNUMBER(W835))), "ĐANG CHỜ", IF(AA835&gt;0, "THẮNG", "THUA"))</f>
        <v/>
      </c>
      <c r="AG835" t="inlineStr">
        <is>
          <t>https://quickchart.io/chart/render/zf-8fb8a924-2ad2-4df1-aabf-d77098845122</t>
        </is>
      </c>
      <c r="AH835">
        <f>IF(AG835&lt;&gt;"", IMAGE(AG835, 1), "Chưa có ảnh")</f>
        <v/>
      </c>
    </row>
    <row r="836" ht="95" customHeight="1">
      <c r="A836" t="inlineStr">
        <is>
          <t>2026-10-22</t>
        </is>
      </c>
      <c r="B836" t="inlineStr">
        <is>
          <t>ALGO_07</t>
        </is>
      </c>
      <c r="C836" t="inlineStr">
        <is>
          <t>🍾 BỘ 07: NÉN CHẶT CỔ CHAI &amp; BUNG NÚT BOLLINGER (BB SQUEEZE)</t>
        </is>
      </c>
      <c r="D836" t="inlineStr">
        <is>
          <t>#5</t>
        </is>
      </c>
      <c r="E836" t="inlineStr">
        <is>
          <t>GMD</t>
        </is>
      </c>
      <c r="F836" t="inlineStr">
        <is>
          <t>HOSE</t>
        </is>
      </c>
      <c r="G836" t="inlineStr">
        <is>
          <t>Cảng biển &amp; Vận tải</t>
        </is>
      </c>
      <c r="H836" t="n">
        <v>57.5</v>
      </c>
      <c r="I836" t="n">
        <v>1760.63</v>
      </c>
      <c r="J836" t="n">
        <v>60.65</v>
      </c>
      <c r="K836" t="n">
        <v>2.12</v>
      </c>
      <c r="L836" t="n">
        <v>63.37</v>
      </c>
      <c r="M836" t="n">
        <v>54.83</v>
      </c>
      <c r="N836" t="n">
        <v>57.1</v>
      </c>
      <c r="O836" t="n">
        <v>1756.56</v>
      </c>
      <c r="P836" t="n">
        <v>1</v>
      </c>
      <c r="Q836" t="n">
        <v>57.9</v>
      </c>
      <c r="R836" t="n">
        <v>54.1</v>
      </c>
      <c r="S836" t="inlineStr"/>
      <c r="T836" t="inlineStr"/>
      <c r="U836" t="inlineStr"/>
      <c r="V836" t="inlineStr"/>
      <c r="W836" t="inlineStr"/>
      <c r="X836" t="inlineStr">
        <is>
          <t>⏳ Chờ hàng về (T+1)</t>
        </is>
      </c>
      <c r="Y836">
        <f>IF(ISNUMBER(S836), ((S836-H836)/H836)-0.004, "")</f>
        <v/>
      </c>
      <c r="Z836">
        <f>IF(ISNUMBER(T836), ((T836-H836)/H836)-0.004, "")</f>
        <v/>
      </c>
      <c r="AA836">
        <f>IF(ISNUMBER(W836), ((W836-H836)/H836)-0.004, IF(P836&gt;0, ((N836-H836)/H836)-0.004, 0))</f>
        <v/>
      </c>
      <c r="AB836">
        <f>IF(AND(ISNUMBER(I836), I836&gt;0, ISNUMBER(O836), O836&gt;0), AA836-((O836-I836)/I836), AA836)</f>
        <v/>
      </c>
      <c r="AC836">
        <f>IF(ISNUMBER(Q836), (Q836-H836)/H836, 0)</f>
        <v/>
      </c>
      <c r="AD836">
        <f>IF(ISNUMBER(R836), (R836-H836)/H836, 0)</f>
        <v/>
      </c>
      <c r="AE836">
        <f>IF(ISNUMBER(Y836), IF(Y836&gt;0, "THẮNG", "THUA"), "CHỜ T+3")</f>
        <v/>
      </c>
      <c r="AF836">
        <f>IF(AND(P836=0, N836=H836, NOT(ISNUMBER(W836))), "ĐANG CHỜ", IF(AA836&gt;0, "THẮNG", "THUA"))</f>
        <v/>
      </c>
      <c r="AG836" t="inlineStr">
        <is>
          <t>https://quickchart.io/chart/render/zf-08934ff1-c22f-4808-b818-52dabc6d5655</t>
        </is>
      </c>
      <c r="AH836">
        <f>IF(AG836&lt;&gt;"", IMAGE(AG836, 1), "Chưa có ảnh")</f>
        <v/>
      </c>
    </row>
    <row r="837" ht="95" customHeight="1">
      <c r="A837" t="inlineStr">
        <is>
          <t>2026-10-22</t>
        </is>
      </c>
      <c r="B837" t="inlineStr">
        <is>
          <t>ALGO_08</t>
        </is>
      </c>
      <c r="C837" t="inlineStr">
        <is>
          <t>🐳 BỘ 08: DÒNG TIỀN CÁ MẬP GOM NGẦM THANH KHOẢN LỚN (STEALTH)</t>
        </is>
      </c>
      <c r="D837" t="inlineStr">
        <is>
          <t>#1</t>
        </is>
      </c>
      <c r="E837" t="inlineStr">
        <is>
          <t>CII</t>
        </is>
      </c>
      <c r="F837" t="inlineStr">
        <is>
          <t>HOSE</t>
        </is>
      </c>
      <c r="G837" t="inlineStr">
        <is>
          <t>Đầu tư công &amp; Xây dựng</t>
        </is>
      </c>
      <c r="H837" t="n">
        <v>14.05</v>
      </c>
      <c r="I837" t="n">
        <v>1760.63</v>
      </c>
      <c r="J837" t="n">
        <v>78.29000000000001</v>
      </c>
      <c r="K837" t="n">
        <v>1.85</v>
      </c>
      <c r="L837" t="n">
        <v>16.06</v>
      </c>
      <c r="M837" t="n">
        <v>13.14</v>
      </c>
      <c r="N837" t="n">
        <v>14.05</v>
      </c>
      <c r="O837" t="n">
        <v>1756.56</v>
      </c>
      <c r="P837" t="n">
        <v>1</v>
      </c>
      <c r="Q837" t="n">
        <v>14.3</v>
      </c>
      <c r="R837" t="n">
        <v>13.35</v>
      </c>
      <c r="S837" t="inlineStr"/>
      <c r="T837" t="inlineStr"/>
      <c r="U837" t="inlineStr"/>
      <c r="V837" t="inlineStr"/>
      <c r="W837" t="inlineStr"/>
      <c r="X837" t="inlineStr">
        <is>
          <t>⏳ Chờ hàng về (T+1)</t>
        </is>
      </c>
      <c r="Y837">
        <f>IF(ISNUMBER(S837), ((S837-H837)/H837)-0.004, "")</f>
        <v/>
      </c>
      <c r="Z837">
        <f>IF(ISNUMBER(T837), ((T837-H837)/H837)-0.004, "")</f>
        <v/>
      </c>
      <c r="AA837">
        <f>IF(ISNUMBER(W837), ((W837-H837)/H837)-0.004, IF(P837&gt;0, ((N837-H837)/H837)-0.004, 0))</f>
        <v/>
      </c>
      <c r="AB837">
        <f>IF(AND(ISNUMBER(I837), I837&gt;0, ISNUMBER(O837), O837&gt;0), AA837-((O837-I837)/I837), AA837)</f>
        <v/>
      </c>
      <c r="AC837">
        <f>IF(ISNUMBER(Q837), (Q837-H837)/H837, 0)</f>
        <v/>
      </c>
      <c r="AD837">
        <f>IF(ISNUMBER(R837), (R837-H837)/H837, 0)</f>
        <v/>
      </c>
      <c r="AE837">
        <f>IF(ISNUMBER(Y837), IF(Y837&gt;0, "THẮNG", "THUA"), "CHỜ T+3")</f>
        <v/>
      </c>
      <c r="AF837">
        <f>IF(AND(P837=0, N837=H837, NOT(ISNUMBER(W837))), "ĐANG CHỜ", IF(AA837&gt;0, "THẮNG", "THUA"))</f>
        <v/>
      </c>
      <c r="AG837" t="inlineStr">
        <is>
          <t>https://quickchart.io/chart/render/zf-d347512b-e0bf-4cab-a86a-e43dd8ddd5a5</t>
        </is>
      </c>
      <c r="AH837">
        <f>IF(AG837&lt;&gt;"", IMAGE(AG837, 1), "Chưa có ảnh")</f>
        <v/>
      </c>
    </row>
    <row r="838" ht="95" customHeight="1">
      <c r="A838" t="inlineStr">
        <is>
          <t>2026-10-22</t>
        </is>
      </c>
      <c r="B838" t="inlineStr">
        <is>
          <t>ALGO_08</t>
        </is>
      </c>
      <c r="C838" t="inlineStr">
        <is>
          <t>🐳 BỘ 08: DÒNG TIỀN CÁ MẬP GOM NGẦM THANH KHOẢN LỚN (STEALTH)</t>
        </is>
      </c>
      <c r="D838" t="inlineStr">
        <is>
          <t>#3</t>
        </is>
      </c>
      <c r="E838" t="inlineStr">
        <is>
          <t>IDC</t>
        </is>
      </c>
      <c r="F838" t="inlineStr">
        <is>
          <t>HNX</t>
        </is>
      </c>
      <c r="G838" t="inlineStr">
        <is>
          <t>BĐS Khu Công Nghiệp</t>
        </is>
      </c>
      <c r="H838" t="n">
        <v>35.8</v>
      </c>
      <c r="I838" t="n">
        <v>1760.63</v>
      </c>
      <c r="J838" t="n">
        <v>73.06999999999999</v>
      </c>
      <c r="K838" t="n">
        <v>2.78</v>
      </c>
      <c r="L838" t="n">
        <v>40.23</v>
      </c>
      <c r="M838" t="n">
        <v>33.79</v>
      </c>
      <c r="N838" t="n">
        <v>35.6</v>
      </c>
      <c r="O838" t="n">
        <v>1756.56</v>
      </c>
      <c r="P838" t="n">
        <v>1</v>
      </c>
      <c r="Q838" t="n">
        <v>35.8</v>
      </c>
      <c r="R838" t="n">
        <v>34.6</v>
      </c>
      <c r="S838" t="inlineStr"/>
      <c r="T838" t="inlineStr"/>
      <c r="U838" t="inlineStr"/>
      <c r="V838" t="inlineStr"/>
      <c r="W838" t="inlineStr"/>
      <c r="X838" t="inlineStr">
        <is>
          <t>⏳ Chờ hàng về (T+1)</t>
        </is>
      </c>
      <c r="Y838">
        <f>IF(ISNUMBER(S838), ((S838-H838)/H838)-0.004, "")</f>
        <v/>
      </c>
      <c r="Z838">
        <f>IF(ISNUMBER(T838), ((T838-H838)/H838)-0.004, "")</f>
        <v/>
      </c>
      <c r="AA838">
        <f>IF(ISNUMBER(W838), ((W838-H838)/H838)-0.004, IF(P838&gt;0, ((N838-H838)/H838)-0.004, 0))</f>
        <v/>
      </c>
      <c r="AB838">
        <f>IF(AND(ISNUMBER(I838), I838&gt;0, ISNUMBER(O838), O838&gt;0), AA838-((O838-I838)/I838), AA838)</f>
        <v/>
      </c>
      <c r="AC838">
        <f>IF(ISNUMBER(Q838), (Q838-H838)/H838, 0)</f>
        <v/>
      </c>
      <c r="AD838">
        <f>IF(ISNUMBER(R838), (R838-H838)/H838, 0)</f>
        <v/>
      </c>
      <c r="AE838">
        <f>IF(ISNUMBER(Y838), IF(Y838&gt;0, "THẮNG", "THUA"), "CHỜ T+3")</f>
        <v/>
      </c>
      <c r="AF838">
        <f>IF(AND(P838=0, N838=H838, NOT(ISNUMBER(W838))), "ĐANG CHỜ", IF(AA838&gt;0, "THẮNG", "THUA"))</f>
        <v/>
      </c>
      <c r="AG838" t="inlineStr">
        <is>
          <t>https://quickchart.io/chart/render/zf-c30a54a9-6df2-4de0-bbcd-7301db8317a3</t>
        </is>
      </c>
      <c r="AH838">
        <f>IF(AG838&lt;&gt;"", IMAGE(AG838, 1), "Chưa có ảnh")</f>
        <v/>
      </c>
    </row>
    <row r="839" ht="95" customHeight="1">
      <c r="A839" t="inlineStr">
        <is>
          <t>2026-10-22</t>
        </is>
      </c>
      <c r="B839" t="inlineStr">
        <is>
          <t>ALGO_08</t>
        </is>
      </c>
      <c r="C839" t="inlineStr">
        <is>
          <t>🐳 BỘ 08: DÒNG TIỀN CÁ MẬP GOM NGẦM THANH KHOẢN LỚN (STEALTH)</t>
        </is>
      </c>
      <c r="D839" t="inlineStr">
        <is>
          <t>#4</t>
        </is>
      </c>
      <c r="E839" t="inlineStr">
        <is>
          <t>VRE</t>
        </is>
      </c>
      <c r="F839" t="inlineStr">
        <is>
          <t>HOSE</t>
        </is>
      </c>
      <c r="G839" t="inlineStr">
        <is>
          <t>Bất động sản Dân dụng</t>
        </is>
      </c>
      <c r="H839" t="n">
        <v>25.3</v>
      </c>
      <c r="I839" t="n">
        <v>1760.63</v>
      </c>
      <c r="J839" t="n">
        <v>71.52</v>
      </c>
      <c r="K839" t="n">
        <v>1.72</v>
      </c>
      <c r="L839" t="n">
        <v>28.1</v>
      </c>
      <c r="M839" t="n">
        <v>24.03</v>
      </c>
      <c r="N839" t="n">
        <v>24.95</v>
      </c>
      <c r="O839" t="n">
        <v>1756.56</v>
      </c>
      <c r="P839" t="n">
        <v>1</v>
      </c>
      <c r="Q839" t="n">
        <v>25.5</v>
      </c>
      <c r="R839" t="n">
        <v>24.8</v>
      </c>
      <c r="S839" t="inlineStr"/>
      <c r="T839" t="inlineStr"/>
      <c r="U839" t="inlineStr"/>
      <c r="V839" t="inlineStr"/>
      <c r="W839" t="inlineStr"/>
      <c r="X839" t="inlineStr">
        <is>
          <t>⏳ Chờ hàng về (T+1)</t>
        </is>
      </c>
      <c r="Y839">
        <f>IF(ISNUMBER(S839), ((S839-H839)/H839)-0.004, "")</f>
        <v/>
      </c>
      <c r="Z839">
        <f>IF(ISNUMBER(T839), ((T839-H839)/H839)-0.004, "")</f>
        <v/>
      </c>
      <c r="AA839">
        <f>IF(ISNUMBER(W839), ((W839-H839)/H839)-0.004, IF(P839&gt;0, ((N839-H839)/H839)-0.004, 0))</f>
        <v/>
      </c>
      <c r="AB839">
        <f>IF(AND(ISNUMBER(I839), I839&gt;0, ISNUMBER(O839), O839&gt;0), AA839-((O839-I839)/I839), AA839)</f>
        <v/>
      </c>
      <c r="AC839">
        <f>IF(ISNUMBER(Q839), (Q839-H839)/H839, 0)</f>
        <v/>
      </c>
      <c r="AD839">
        <f>IF(ISNUMBER(R839), (R839-H839)/H839, 0)</f>
        <v/>
      </c>
      <c r="AE839">
        <f>IF(ISNUMBER(Y839), IF(Y839&gt;0, "THẮNG", "THUA"), "CHỜ T+3")</f>
        <v/>
      </c>
      <c r="AF839">
        <f>IF(AND(P839=0, N839=H839, NOT(ISNUMBER(W839))), "ĐANG CHỜ", IF(AA839&gt;0, "THẮNG", "THUA"))</f>
        <v/>
      </c>
      <c r="AG839" t="inlineStr">
        <is>
          <t>https://quickchart.io/chart/render/zf-7dcaa855-6536-4919-9171-1848f69defb7</t>
        </is>
      </c>
      <c r="AH839">
        <f>IF(AG839&lt;&gt;"", IMAGE(AG839, 1), "Chưa có ảnh")</f>
        <v/>
      </c>
    </row>
    <row r="840" ht="95" customHeight="1">
      <c r="A840" t="inlineStr">
        <is>
          <t>2026-10-22</t>
        </is>
      </c>
      <c r="B840" t="inlineStr">
        <is>
          <t>ALGO_09</t>
        </is>
      </c>
      <c r="C840" t="inlineStr">
        <is>
          <t>🔄 BỘ 09: CHUYỂN PHA DÀI HẠN &amp; VƯỢT MA200 (MA200 TURNAROUND)</t>
        </is>
      </c>
      <c r="D840" t="inlineStr">
        <is>
          <t>#2</t>
        </is>
      </c>
      <c r="E840" t="inlineStr">
        <is>
          <t>VPI</t>
        </is>
      </c>
      <c r="F840" t="inlineStr">
        <is>
          <t>HOSE</t>
        </is>
      </c>
      <c r="G840" t="inlineStr">
        <is>
          <t>Bất động sản Dân dụng</t>
        </is>
      </c>
      <c r="H840" t="n">
        <v>55.8</v>
      </c>
      <c r="I840" t="n">
        <v>1760.63</v>
      </c>
      <c r="J840" t="n">
        <v>62.29</v>
      </c>
      <c r="K840" t="n">
        <v>1.22</v>
      </c>
      <c r="L840" t="n">
        <v>63.78</v>
      </c>
      <c r="M840" t="n">
        <v>52.17</v>
      </c>
      <c r="N840" t="n">
        <v>55.1</v>
      </c>
      <c r="O840" t="n">
        <v>1756.56</v>
      </c>
      <c r="P840" t="n">
        <v>1</v>
      </c>
      <c r="Q840" t="n">
        <v>56.1</v>
      </c>
      <c r="R840" t="n">
        <v>53</v>
      </c>
      <c r="S840" t="inlineStr"/>
      <c r="T840" t="inlineStr"/>
      <c r="U840" t="inlineStr"/>
      <c r="V840" t="inlineStr"/>
      <c r="W840" t="inlineStr"/>
      <c r="X840" t="inlineStr">
        <is>
          <t>⏳ Chờ hàng về (T+1)</t>
        </is>
      </c>
      <c r="Y840">
        <f>IF(ISNUMBER(S840), ((S840-H840)/H840)-0.004, "")</f>
        <v/>
      </c>
      <c r="Z840">
        <f>IF(ISNUMBER(T840), ((T840-H840)/H840)-0.004, "")</f>
        <v/>
      </c>
      <c r="AA840">
        <f>IF(ISNUMBER(W840), ((W840-H840)/H840)-0.004, IF(P840&gt;0, ((N840-H840)/H840)-0.004, 0))</f>
        <v/>
      </c>
      <c r="AB840">
        <f>IF(AND(ISNUMBER(I840), I840&gt;0, ISNUMBER(O840), O840&gt;0), AA840-((O840-I840)/I840), AA840)</f>
        <v/>
      </c>
      <c r="AC840">
        <f>IF(ISNUMBER(Q840), (Q840-H840)/H840, 0)</f>
        <v/>
      </c>
      <c r="AD840">
        <f>IF(ISNUMBER(R840), (R840-H840)/H840, 0)</f>
        <v/>
      </c>
      <c r="AE840">
        <f>IF(ISNUMBER(Y840), IF(Y840&gt;0, "THẮNG", "THUA"), "CHỜ T+3")</f>
        <v/>
      </c>
      <c r="AF840">
        <f>IF(AND(P840=0, N840=H840, NOT(ISNUMBER(W840))), "ĐANG CHỜ", IF(AA840&gt;0, "THẮNG", "THUA"))</f>
        <v/>
      </c>
      <c r="AG840" t="inlineStr">
        <is>
          <t>https://quickchart.io/chart/render/zf-b1d959b6-059d-41b7-b154-260fa5f7bc5e</t>
        </is>
      </c>
      <c r="AH840">
        <f>IF(AG840&lt;&gt;"", IMAGE(AG840, 1), "Chưa có ảnh")</f>
        <v/>
      </c>
    </row>
    <row r="841" ht="95" customHeight="1">
      <c r="A841" t="inlineStr">
        <is>
          <t>2026-10-22</t>
        </is>
      </c>
      <c r="B841" t="inlineStr">
        <is>
          <t>ALGO_09</t>
        </is>
      </c>
      <c r="C841" t="inlineStr">
        <is>
          <t>🔄 BỘ 09: CHUYỂN PHA DÀI HẠN &amp; VƯỢT MA200 (MA200 TURNAROUND)</t>
        </is>
      </c>
      <c r="D841" t="inlineStr">
        <is>
          <t>#4</t>
        </is>
      </c>
      <c r="E841" t="inlineStr">
        <is>
          <t>BAF</t>
        </is>
      </c>
      <c r="F841" t="inlineStr">
        <is>
          <t>HOSE</t>
        </is>
      </c>
      <c r="G841" t="inlineStr">
        <is>
          <t>Hóa chất &amp; Chế biến</t>
        </is>
      </c>
      <c r="H841" t="n">
        <v>31.5</v>
      </c>
      <c r="I841" t="n">
        <v>1760.63</v>
      </c>
      <c r="J841" t="n">
        <v>45.09</v>
      </c>
      <c r="K841" t="n">
        <v>2.68</v>
      </c>
      <c r="L841" t="n">
        <v>33.75</v>
      </c>
      <c r="M841" t="n">
        <v>30.48</v>
      </c>
      <c r="N841" t="n">
        <v>31.2</v>
      </c>
      <c r="O841" t="n">
        <v>1756.56</v>
      </c>
      <c r="P841" t="n">
        <v>1</v>
      </c>
      <c r="Q841" t="n">
        <v>31.55</v>
      </c>
      <c r="R841" t="n">
        <v>31.05</v>
      </c>
      <c r="S841" t="inlineStr"/>
      <c r="T841" t="inlineStr"/>
      <c r="U841" t="inlineStr"/>
      <c r="V841" t="inlineStr"/>
      <c r="W841" t="inlineStr"/>
      <c r="X841" t="inlineStr">
        <is>
          <t>⏳ Chờ hàng về (T+1)</t>
        </is>
      </c>
      <c r="Y841">
        <f>IF(ISNUMBER(S841), ((S841-H841)/H841)-0.004, "")</f>
        <v/>
      </c>
      <c r="Z841">
        <f>IF(ISNUMBER(T841), ((T841-H841)/H841)-0.004, "")</f>
        <v/>
      </c>
      <c r="AA841">
        <f>IF(ISNUMBER(W841), ((W841-H841)/H841)-0.004, IF(P841&gt;0, ((N841-H841)/H841)-0.004, 0))</f>
        <v/>
      </c>
      <c r="AB841">
        <f>IF(AND(ISNUMBER(I841), I841&gt;0, ISNUMBER(O841), O841&gt;0), AA841-((O841-I841)/I841), AA841)</f>
        <v/>
      </c>
      <c r="AC841">
        <f>IF(ISNUMBER(Q841), (Q841-H841)/H841, 0)</f>
        <v/>
      </c>
      <c r="AD841">
        <f>IF(ISNUMBER(R841), (R841-H841)/H841, 0)</f>
        <v/>
      </c>
      <c r="AE841">
        <f>IF(ISNUMBER(Y841), IF(Y841&gt;0, "THẮNG", "THUA"), "CHỜ T+3")</f>
        <v/>
      </c>
      <c r="AF841">
        <f>IF(AND(P841=0, N841=H841, NOT(ISNUMBER(W841))), "ĐANG CHỜ", IF(AA841&gt;0, "THẮNG", "THUA"))</f>
        <v/>
      </c>
      <c r="AG841" t="inlineStr">
        <is>
          <t>https://quickchart.io/chart/render/zf-09d56dfe-46fd-41c5-a01c-ad0822212d1c</t>
        </is>
      </c>
      <c r="AH841">
        <f>IF(AG841&lt;&gt;"", IMAGE(AG841, 1), "Chưa có ảnh")</f>
        <v/>
      </c>
    </row>
    <row r="842" ht="95" customHeight="1">
      <c r="A842" t="inlineStr">
        <is>
          <t>2026-10-22</t>
        </is>
      </c>
      <c r="B842" t="inlineStr">
        <is>
          <t>ALGO_13</t>
        </is>
      </c>
      <c r="C842" t="inlineStr">
        <is>
          <t>☄️ BỘ 13: BỨT PHÁ KHOẢNG TRỐNG GIÁ KÈM CẦU LỚN (POWER GAP-UP)</t>
        </is>
      </c>
      <c r="D842" t="inlineStr">
        <is>
          <t>#1</t>
        </is>
      </c>
      <c r="E842" t="inlineStr">
        <is>
          <t>TCX</t>
        </is>
      </c>
      <c r="F842" t="inlineStr">
        <is>
          <t>HOSE</t>
        </is>
      </c>
      <c r="G842" t="inlineStr">
        <is>
          <t>Chứng khoán</t>
        </is>
      </c>
      <c r="H842" t="n">
        <v>29.85</v>
      </c>
      <c r="I842" t="n">
        <v>1760.63</v>
      </c>
      <c r="J842" t="n">
        <v>41.23</v>
      </c>
      <c r="K842" t="n">
        <v>2.28</v>
      </c>
      <c r="L842" t="n">
        <v>33.12</v>
      </c>
      <c r="M842" t="n">
        <v>28.36</v>
      </c>
      <c r="N842" t="n">
        <v>29.5</v>
      </c>
      <c r="O842" t="n">
        <v>1756.56</v>
      </c>
      <c r="P842" t="n">
        <v>1</v>
      </c>
      <c r="Q842" t="n">
        <v>29.95</v>
      </c>
      <c r="R842" t="n">
        <v>28.85</v>
      </c>
      <c r="S842" t="inlineStr"/>
      <c r="T842" t="inlineStr"/>
      <c r="U842" t="inlineStr"/>
      <c r="V842" t="inlineStr"/>
      <c r="W842" t="inlineStr"/>
      <c r="X842" t="inlineStr">
        <is>
          <t>⏳ Chờ hàng về (T+1)</t>
        </is>
      </c>
      <c r="Y842">
        <f>IF(ISNUMBER(S842), ((S842-H842)/H842)-0.004, "")</f>
        <v/>
      </c>
      <c r="Z842">
        <f>IF(ISNUMBER(T842), ((T842-H842)/H842)-0.004, "")</f>
        <v/>
      </c>
      <c r="AA842">
        <f>IF(ISNUMBER(W842), ((W842-H842)/H842)-0.004, IF(P842&gt;0, ((N842-H842)/H842)-0.004, 0))</f>
        <v/>
      </c>
      <c r="AB842">
        <f>IF(AND(ISNUMBER(I842), I842&gt;0, ISNUMBER(O842), O842&gt;0), AA842-((O842-I842)/I842), AA842)</f>
        <v/>
      </c>
      <c r="AC842">
        <f>IF(ISNUMBER(Q842), (Q842-H842)/H842, 0)</f>
        <v/>
      </c>
      <c r="AD842">
        <f>IF(ISNUMBER(R842), (R842-H842)/H842, 0)</f>
        <v/>
      </c>
      <c r="AE842">
        <f>IF(ISNUMBER(Y842), IF(Y842&gt;0, "THẮNG", "THUA"), "CHỜ T+3")</f>
        <v/>
      </c>
      <c r="AF842">
        <f>IF(AND(P842=0, N842=H842, NOT(ISNUMBER(W842))), "ĐANG CHỜ", IF(AA842&gt;0, "THẮNG", "THUA"))</f>
        <v/>
      </c>
      <c r="AG842" t="inlineStr">
        <is>
          <t>https://quickchart.io/chart/render/zf-f71c03f8-8dbd-4244-a698-319df2b9712e</t>
        </is>
      </c>
      <c r="AH842">
        <f>IF(AG842&lt;&gt;"", IMAGE(AG842, 1), "Chưa có ảnh")</f>
        <v/>
      </c>
    </row>
    <row r="843" ht="95" customHeight="1">
      <c r="A843" t="inlineStr">
        <is>
          <t>2026-10-22</t>
        </is>
      </c>
      <c r="B843" t="inlineStr">
        <is>
          <t>ALGO_13</t>
        </is>
      </c>
      <c r="C843" t="inlineStr">
        <is>
          <t>☄️ BỘ 13: BỨT PHÁ KHOẢNG TRỐNG GIÁ KÈM CẦU LỚN (POWER GAP-UP)</t>
        </is>
      </c>
      <c r="D843" t="inlineStr">
        <is>
          <t>#2</t>
        </is>
      </c>
      <c r="E843" t="inlineStr">
        <is>
          <t>NKG</t>
        </is>
      </c>
      <c r="F843" t="inlineStr">
        <is>
          <t>HOSE</t>
        </is>
      </c>
      <c r="G843" t="inlineStr">
        <is>
          <t>Thép &amp; VLXD</t>
        </is>
      </c>
      <c r="H843" t="n">
        <v>12</v>
      </c>
      <c r="I843" t="n">
        <v>1760.63</v>
      </c>
      <c r="J843" t="n">
        <v>38.64</v>
      </c>
      <c r="K843" t="n">
        <v>1.71</v>
      </c>
      <c r="L843" t="n">
        <v>13.59</v>
      </c>
      <c r="M843" t="n">
        <v>11.28</v>
      </c>
      <c r="N843" t="n">
        <v>11.8</v>
      </c>
      <c r="O843" t="n">
        <v>1756.56</v>
      </c>
      <c r="P843" t="n">
        <v>1</v>
      </c>
      <c r="Q843" t="n">
        <v>12</v>
      </c>
      <c r="R843" t="n">
        <v>11.4</v>
      </c>
      <c r="S843" t="inlineStr"/>
      <c r="T843" t="inlineStr"/>
      <c r="U843" t="inlineStr"/>
      <c r="V843" t="inlineStr"/>
      <c r="W843" t="inlineStr"/>
      <c r="X843" t="inlineStr">
        <is>
          <t>⏳ Chờ hàng về (T+1)</t>
        </is>
      </c>
      <c r="Y843">
        <f>IF(ISNUMBER(S843), ((S843-H843)/H843)-0.004, "")</f>
        <v/>
      </c>
      <c r="Z843">
        <f>IF(ISNUMBER(T843), ((T843-H843)/H843)-0.004, "")</f>
        <v/>
      </c>
      <c r="AA843">
        <f>IF(ISNUMBER(W843), ((W843-H843)/H843)-0.004, IF(P843&gt;0, ((N843-H843)/H843)-0.004, 0))</f>
        <v/>
      </c>
      <c r="AB843">
        <f>IF(AND(ISNUMBER(I843), I843&gt;0, ISNUMBER(O843), O843&gt;0), AA843-((O843-I843)/I843), AA843)</f>
        <v/>
      </c>
      <c r="AC843">
        <f>IF(ISNUMBER(Q843), (Q843-H843)/H843, 0)</f>
        <v/>
      </c>
      <c r="AD843">
        <f>IF(ISNUMBER(R843), (R843-H843)/H843, 0)</f>
        <v/>
      </c>
      <c r="AE843">
        <f>IF(ISNUMBER(Y843), IF(Y843&gt;0, "THẮNG", "THUA"), "CHỜ T+3")</f>
        <v/>
      </c>
      <c r="AF843">
        <f>IF(AND(P843=0, N843=H843, NOT(ISNUMBER(W843))), "ĐANG CHỜ", IF(AA843&gt;0, "THẮNG", "THUA"))</f>
        <v/>
      </c>
      <c r="AG843" t="inlineStr">
        <is>
          <t>https://quickchart.io/chart/render/zf-297337e2-4f49-43a3-9aa1-eeb2e6b32138</t>
        </is>
      </c>
      <c r="AH843">
        <f>IF(AG843&lt;&gt;"", IMAGE(AG843, 1), "Chưa có ảnh")</f>
        <v/>
      </c>
    </row>
    <row r="844" ht="95" customHeight="1">
      <c r="A844" t="inlineStr">
        <is>
          <t>2026-10-22</t>
        </is>
      </c>
      <c r="B844" t="inlineStr">
        <is>
          <t>ALGO_13</t>
        </is>
      </c>
      <c r="C844" t="inlineStr">
        <is>
          <t>☄️ BỘ 13: BỨT PHÁ KHOẢNG TRỐNG GIÁ KÈM CẦU LỚN (POWER GAP-UP)</t>
        </is>
      </c>
      <c r="D844" t="inlineStr">
        <is>
          <t>#3</t>
        </is>
      </c>
      <c r="E844" t="inlineStr">
        <is>
          <t>YEG</t>
        </is>
      </c>
      <c r="F844" t="inlineStr">
        <is>
          <t>HOSE</t>
        </is>
      </c>
      <c r="G844" t="inlineStr">
        <is>
          <t>Công nghệ &amp; Phần mềm</t>
        </is>
      </c>
      <c r="H844" t="n">
        <v>8.15</v>
      </c>
      <c r="I844" t="n">
        <v>1760.63</v>
      </c>
      <c r="J844" t="n">
        <v>36.22</v>
      </c>
      <c r="K844" t="n">
        <v>1.32</v>
      </c>
      <c r="L844" t="n">
        <v>9.289999999999999</v>
      </c>
      <c r="M844" t="n">
        <v>7.63</v>
      </c>
      <c r="N844" t="n">
        <v>8.19</v>
      </c>
      <c r="O844" t="n">
        <v>1756.56</v>
      </c>
      <c r="P844" t="n">
        <v>1</v>
      </c>
      <c r="Q844" t="n">
        <v>8.289999999999999</v>
      </c>
      <c r="R844" t="n">
        <v>7.75</v>
      </c>
      <c r="S844" t="inlineStr"/>
      <c r="T844" t="inlineStr"/>
      <c r="U844" t="inlineStr"/>
      <c r="V844" t="inlineStr"/>
      <c r="W844" t="inlineStr"/>
      <c r="X844" t="inlineStr">
        <is>
          <t>⏳ Chờ hàng về (T+1)</t>
        </is>
      </c>
      <c r="Y844">
        <f>IF(ISNUMBER(S844), ((S844-H844)/H844)-0.004, "")</f>
        <v/>
      </c>
      <c r="Z844">
        <f>IF(ISNUMBER(T844), ((T844-H844)/H844)-0.004, "")</f>
        <v/>
      </c>
      <c r="AA844">
        <f>IF(ISNUMBER(W844), ((W844-H844)/H844)-0.004, IF(P844&gt;0, ((N844-H844)/H844)-0.004, 0))</f>
        <v/>
      </c>
      <c r="AB844">
        <f>IF(AND(ISNUMBER(I844), I844&gt;0, ISNUMBER(O844), O844&gt;0), AA844-((O844-I844)/I844), AA844)</f>
        <v/>
      </c>
      <c r="AC844">
        <f>IF(ISNUMBER(Q844), (Q844-H844)/H844, 0)</f>
        <v/>
      </c>
      <c r="AD844">
        <f>IF(ISNUMBER(R844), (R844-H844)/H844, 0)</f>
        <v/>
      </c>
      <c r="AE844">
        <f>IF(ISNUMBER(Y844), IF(Y844&gt;0, "THẮNG", "THUA"), "CHỜ T+3")</f>
        <v/>
      </c>
      <c r="AF844">
        <f>IF(AND(P844=0, N844=H844, NOT(ISNUMBER(W844))), "ĐANG CHỜ", IF(AA844&gt;0, "THẮNG", "THUA"))</f>
        <v/>
      </c>
      <c r="AG844" t="inlineStr">
        <is>
          <t>https://quickchart.io/chart/render/zf-3e4c576b-27c1-49da-8abe-44c17f9243bc</t>
        </is>
      </c>
      <c r="AH844">
        <f>IF(AG844&lt;&gt;"", IMAGE(AG844, 1), "Chưa có ảnh")</f>
        <v/>
      </c>
    </row>
    <row r="845" ht="95" customHeight="1">
      <c r="A845" t="inlineStr">
        <is>
          <t>2026-10-22</t>
        </is>
      </c>
      <c r="B845" t="inlineStr">
        <is>
          <t>ALGO_14</t>
        </is>
      </c>
      <c r="C845" t="inlineStr">
        <is>
          <t>🟩 BỘ 14: NẾN CƯỜNG LỰC MARUBOZU ÁP ĐẢO (BULLISH MARUBOZU)</t>
        </is>
      </c>
      <c r="D845" t="inlineStr">
        <is>
          <t>#1</t>
        </is>
      </c>
      <c r="E845" t="inlineStr">
        <is>
          <t>QTP</t>
        </is>
      </c>
      <c r="F845" t="inlineStr">
        <is>
          <t>UPCOM</t>
        </is>
      </c>
      <c r="G845" t="inlineStr">
        <is>
          <t>Điện &amp; Năng lượng</t>
        </is>
      </c>
      <c r="H845" t="n">
        <v>11.3</v>
      </c>
      <c r="I845" t="n">
        <v>1760.63</v>
      </c>
      <c r="J845" t="n">
        <v>76.84</v>
      </c>
      <c r="K845" t="n">
        <v>4.76</v>
      </c>
      <c r="L845" t="n">
        <v>12.11</v>
      </c>
      <c r="M845" t="n">
        <v>10.93</v>
      </c>
      <c r="N845" t="n">
        <v>11.2</v>
      </c>
      <c r="O845" t="n">
        <v>1756.56</v>
      </c>
      <c r="P845" t="n">
        <v>1</v>
      </c>
      <c r="Q845" t="n">
        <v>11.3</v>
      </c>
      <c r="R845" t="n">
        <v>10.8</v>
      </c>
      <c r="S845" t="inlineStr"/>
      <c r="T845" t="inlineStr"/>
      <c r="U845" t="inlineStr"/>
      <c r="V845" t="inlineStr"/>
      <c r="W845" t="inlineStr"/>
      <c r="X845" t="inlineStr">
        <is>
          <t>⏳ Chờ hàng về (T+1)</t>
        </is>
      </c>
      <c r="Y845">
        <f>IF(ISNUMBER(S845), ((S845-H845)/H845)-0.004, "")</f>
        <v/>
      </c>
      <c r="Z845">
        <f>IF(ISNUMBER(T845), ((T845-H845)/H845)-0.004, "")</f>
        <v/>
      </c>
      <c r="AA845">
        <f>IF(ISNUMBER(W845), ((W845-H845)/H845)-0.004, IF(P845&gt;0, ((N845-H845)/H845)-0.004, 0))</f>
        <v/>
      </c>
      <c r="AB845">
        <f>IF(AND(ISNUMBER(I845), I845&gt;0, ISNUMBER(O845), O845&gt;0), AA845-((O845-I845)/I845), AA845)</f>
        <v/>
      </c>
      <c r="AC845">
        <f>IF(ISNUMBER(Q845), (Q845-H845)/H845, 0)</f>
        <v/>
      </c>
      <c r="AD845">
        <f>IF(ISNUMBER(R845), (R845-H845)/H845, 0)</f>
        <v/>
      </c>
      <c r="AE845">
        <f>IF(ISNUMBER(Y845), IF(Y845&gt;0, "THẮNG", "THUA"), "CHỜ T+3")</f>
        <v/>
      </c>
      <c r="AF845">
        <f>IF(AND(P845=0, N845=H845, NOT(ISNUMBER(W845))), "ĐANG CHỜ", IF(AA845&gt;0, "THẮNG", "THUA"))</f>
        <v/>
      </c>
      <c r="AG845" t="inlineStr">
        <is>
          <t>https://quickchart.io/chart/render/zf-3d72c483-ff27-4120-ad28-873c230eb6af</t>
        </is>
      </c>
      <c r="AH845">
        <f>IF(AG845&lt;&gt;"", IMAGE(AG845, 1), "Chưa có ảnh")</f>
        <v/>
      </c>
    </row>
    <row r="846" ht="95" customHeight="1">
      <c r="A846" t="inlineStr">
        <is>
          <t>2026-10-22</t>
        </is>
      </c>
      <c r="B846" t="inlineStr">
        <is>
          <t>ALGO_14</t>
        </is>
      </c>
      <c r="C846" t="inlineStr">
        <is>
          <t>🟩 BỘ 14: NẾN CƯỜNG LỰC MARUBOZU ÁP ĐẢO (BULLISH MARUBOZU)</t>
        </is>
      </c>
      <c r="D846" t="inlineStr">
        <is>
          <t>#2</t>
        </is>
      </c>
      <c r="E846" t="inlineStr">
        <is>
          <t>IDC</t>
        </is>
      </c>
      <c r="F846" t="inlineStr">
        <is>
          <t>HNX</t>
        </is>
      </c>
      <c r="G846" t="inlineStr">
        <is>
          <t>BĐS Khu Công Nghiệp</t>
        </is>
      </c>
      <c r="H846" t="n">
        <v>35.8</v>
      </c>
      <c r="I846" t="n">
        <v>1760.63</v>
      </c>
      <c r="J846" t="n">
        <v>48.5</v>
      </c>
      <c r="K846" t="n">
        <v>2.78</v>
      </c>
      <c r="L846" t="n">
        <v>40.23</v>
      </c>
      <c r="M846" t="n">
        <v>33.79</v>
      </c>
      <c r="N846" t="n">
        <v>35.6</v>
      </c>
      <c r="O846" t="n">
        <v>1756.56</v>
      </c>
      <c r="P846" t="n">
        <v>1</v>
      </c>
      <c r="Q846" t="n">
        <v>35.8</v>
      </c>
      <c r="R846" t="n">
        <v>34.6</v>
      </c>
      <c r="S846" t="inlineStr"/>
      <c r="T846" t="inlineStr"/>
      <c r="U846" t="inlineStr"/>
      <c r="V846" t="inlineStr"/>
      <c r="W846" t="inlineStr"/>
      <c r="X846" t="inlineStr">
        <is>
          <t>⏳ Chờ hàng về (T+1)</t>
        </is>
      </c>
      <c r="Y846">
        <f>IF(ISNUMBER(S846), ((S846-H846)/H846)-0.004, "")</f>
        <v/>
      </c>
      <c r="Z846">
        <f>IF(ISNUMBER(T846), ((T846-H846)/H846)-0.004, "")</f>
        <v/>
      </c>
      <c r="AA846">
        <f>IF(ISNUMBER(W846), ((W846-H846)/H846)-0.004, IF(P846&gt;0, ((N846-H846)/H846)-0.004, 0))</f>
        <v/>
      </c>
      <c r="AB846">
        <f>IF(AND(ISNUMBER(I846), I846&gt;0, ISNUMBER(O846), O846&gt;0), AA846-((O846-I846)/I846), AA846)</f>
        <v/>
      </c>
      <c r="AC846">
        <f>IF(ISNUMBER(Q846), (Q846-H846)/H846, 0)</f>
        <v/>
      </c>
      <c r="AD846">
        <f>IF(ISNUMBER(R846), (R846-H846)/H846, 0)</f>
        <v/>
      </c>
      <c r="AE846">
        <f>IF(ISNUMBER(Y846), IF(Y846&gt;0, "THẮNG", "THUA"), "CHỜ T+3")</f>
        <v/>
      </c>
      <c r="AF846">
        <f>IF(AND(P846=0, N846=H846, NOT(ISNUMBER(W846))), "ĐANG CHỜ", IF(AA846&gt;0, "THẮNG", "THUA"))</f>
        <v/>
      </c>
      <c r="AG846" t="inlineStr">
        <is>
          <t>https://quickchart.io/chart/render/zf-c30a54a9-6df2-4de0-bbcd-7301db8317a3</t>
        </is>
      </c>
      <c r="AH846">
        <f>IF(AG846&lt;&gt;"", IMAGE(AG846, 1), "Chưa có ảnh")</f>
        <v/>
      </c>
    </row>
    <row r="847" ht="95" customHeight="1">
      <c r="A847" t="inlineStr">
        <is>
          <t>2026-10-22</t>
        </is>
      </c>
      <c r="B847" t="inlineStr">
        <is>
          <t>ALGO_14</t>
        </is>
      </c>
      <c r="C847" t="inlineStr">
        <is>
          <t>🟩 BỘ 14: NẾN CƯỜNG LỰC MARUBOZU ÁP ĐẢO (BULLISH MARUBOZU)</t>
        </is>
      </c>
      <c r="D847" t="inlineStr">
        <is>
          <t>#4</t>
        </is>
      </c>
      <c r="E847" t="inlineStr">
        <is>
          <t>DCM</t>
        </is>
      </c>
      <c r="F847" t="inlineStr">
        <is>
          <t>HOSE</t>
        </is>
      </c>
      <c r="G847" t="inlineStr">
        <is>
          <t>Hóa chất &amp; Phân bón</t>
        </is>
      </c>
      <c r="H847" t="n">
        <v>35.25</v>
      </c>
      <c r="I847" t="n">
        <v>1760.63</v>
      </c>
      <c r="J847" t="n">
        <v>47.22</v>
      </c>
      <c r="K847" t="n">
        <v>2.45</v>
      </c>
      <c r="L847" t="n">
        <v>38.89</v>
      </c>
      <c r="M847" t="n">
        <v>33.6</v>
      </c>
      <c r="N847" t="n">
        <v>35.5</v>
      </c>
      <c r="O847" t="n">
        <v>1756.56</v>
      </c>
      <c r="P847" t="n">
        <v>1</v>
      </c>
      <c r="Q847" t="n">
        <v>35.5</v>
      </c>
      <c r="R847" t="n">
        <v>34.1</v>
      </c>
      <c r="S847" t="inlineStr"/>
      <c r="T847" t="inlineStr"/>
      <c r="U847" t="inlineStr"/>
      <c r="V847" t="inlineStr"/>
      <c r="W847" t="inlineStr"/>
      <c r="X847" t="inlineStr">
        <is>
          <t>⏳ Chờ hàng về (T+1)</t>
        </is>
      </c>
      <c r="Y847">
        <f>IF(ISNUMBER(S847), ((S847-H847)/H847)-0.004, "")</f>
        <v/>
      </c>
      <c r="Z847">
        <f>IF(ISNUMBER(T847), ((T847-H847)/H847)-0.004, "")</f>
        <v/>
      </c>
      <c r="AA847">
        <f>IF(ISNUMBER(W847), ((W847-H847)/H847)-0.004, IF(P847&gt;0, ((N847-H847)/H847)-0.004, 0))</f>
        <v/>
      </c>
      <c r="AB847">
        <f>IF(AND(ISNUMBER(I847), I847&gt;0, ISNUMBER(O847), O847&gt;0), AA847-((O847-I847)/I847), AA847)</f>
        <v/>
      </c>
      <c r="AC847">
        <f>IF(ISNUMBER(Q847), (Q847-H847)/H847, 0)</f>
        <v/>
      </c>
      <c r="AD847">
        <f>IF(ISNUMBER(R847), (R847-H847)/H847, 0)</f>
        <v/>
      </c>
      <c r="AE847">
        <f>IF(ISNUMBER(Y847), IF(Y847&gt;0, "THẮNG", "THUA"), "CHỜ T+3")</f>
        <v/>
      </c>
      <c r="AF847">
        <f>IF(AND(P847=0, N847=H847, NOT(ISNUMBER(W847))), "ĐANG CHỜ", IF(AA847&gt;0, "THẮNG", "THUA"))</f>
        <v/>
      </c>
      <c r="AG847" t="inlineStr">
        <is>
          <t>https://quickchart.io/chart/render/zf-8fb8a924-2ad2-4df1-aabf-d77098845122</t>
        </is>
      </c>
      <c r="AH847">
        <f>IF(AG847&lt;&gt;"", IMAGE(AG847, 1), "Chưa có ảnh")</f>
        <v/>
      </c>
    </row>
    <row r="848" ht="95" customHeight="1">
      <c r="A848" t="inlineStr">
        <is>
          <t>2026-10-22</t>
        </is>
      </c>
      <c r="B848" t="inlineStr">
        <is>
          <t>ALGO_14</t>
        </is>
      </c>
      <c r="C848" t="inlineStr">
        <is>
          <t>🟩 BỘ 14: NẾN CƯỜNG LỰC MARUBOZU ÁP ĐẢO (BULLISH MARUBOZU)</t>
        </is>
      </c>
      <c r="D848" t="inlineStr">
        <is>
          <t>#5</t>
        </is>
      </c>
      <c r="E848" t="inlineStr">
        <is>
          <t>ANV</t>
        </is>
      </c>
      <c r="F848" t="inlineStr">
        <is>
          <t>HOSE</t>
        </is>
      </c>
      <c r="G848" t="inlineStr">
        <is>
          <t>Thủy sản &amp; Xuất khẩu</t>
        </is>
      </c>
      <c r="H848" t="n">
        <v>18.9</v>
      </c>
      <c r="I848" t="n">
        <v>1760.63</v>
      </c>
      <c r="J848" t="n">
        <v>40.69</v>
      </c>
      <c r="K848" t="n">
        <v>1.16</v>
      </c>
      <c r="L848" t="n">
        <v>21.6</v>
      </c>
      <c r="M848" t="n">
        <v>17.67</v>
      </c>
      <c r="N848" t="n">
        <v>18.85</v>
      </c>
      <c r="O848" t="n">
        <v>1756.56</v>
      </c>
      <c r="P848" t="n">
        <v>1</v>
      </c>
      <c r="Q848" t="n">
        <v>18.9</v>
      </c>
      <c r="R848" t="n">
        <v>18.05</v>
      </c>
      <c r="S848" t="inlineStr"/>
      <c r="T848" t="inlineStr"/>
      <c r="U848" t="inlineStr"/>
      <c r="V848" t="inlineStr"/>
      <c r="W848" t="inlineStr"/>
      <c r="X848" t="inlineStr">
        <is>
          <t>⏳ Chờ hàng về (T+1)</t>
        </is>
      </c>
      <c r="Y848">
        <f>IF(ISNUMBER(S848), ((S848-H848)/H848)-0.004, "")</f>
        <v/>
      </c>
      <c r="Z848">
        <f>IF(ISNUMBER(T848), ((T848-H848)/H848)-0.004, "")</f>
        <v/>
      </c>
      <c r="AA848">
        <f>IF(ISNUMBER(W848), ((W848-H848)/H848)-0.004, IF(P848&gt;0, ((N848-H848)/H848)-0.004, 0))</f>
        <v/>
      </c>
      <c r="AB848">
        <f>IF(AND(ISNUMBER(I848), I848&gt;0, ISNUMBER(O848), O848&gt;0), AA848-((O848-I848)/I848), AA848)</f>
        <v/>
      </c>
      <c r="AC848">
        <f>IF(ISNUMBER(Q848), (Q848-H848)/H848, 0)</f>
        <v/>
      </c>
      <c r="AD848">
        <f>IF(ISNUMBER(R848), (R848-H848)/H848, 0)</f>
        <v/>
      </c>
      <c r="AE848">
        <f>IF(ISNUMBER(Y848), IF(Y848&gt;0, "THẮNG", "THUA"), "CHỜ T+3")</f>
        <v/>
      </c>
      <c r="AF848">
        <f>IF(AND(P848=0, N848=H848, NOT(ISNUMBER(W848))), "ĐANG CHỜ", IF(AA848&gt;0, "THẮNG", "THUA"))</f>
        <v/>
      </c>
      <c r="AG848" t="inlineStr">
        <is>
          <t>https://quickchart.io/chart/render/zf-5b0f8b39-7ca2-44b6-a82c-2cb0d75a8a86</t>
        </is>
      </c>
      <c r="AH848">
        <f>IF(AG848&lt;&gt;"", IMAGE(AG848, 1), "Chưa có ảnh")</f>
        <v/>
      </c>
    </row>
    <row r="849" ht="95" customHeight="1">
      <c r="A849" t="inlineStr">
        <is>
          <t>2026-10-22</t>
        </is>
      </c>
      <c r="B849" t="inlineStr">
        <is>
          <t>ALGO_15</t>
        </is>
      </c>
      <c r="C849" t="inlineStr">
        <is>
          <t>🌊 BỘ 15: ÁP LỰC MUA CHỦ ĐỘNG TRONG PHIÊN (MONEY FLOW SURGE)</t>
        </is>
      </c>
      <c r="D849" t="inlineStr">
        <is>
          <t>#2</t>
        </is>
      </c>
      <c r="E849" t="inlineStr">
        <is>
          <t>NKG</t>
        </is>
      </c>
      <c r="F849" t="inlineStr">
        <is>
          <t>HOSE</t>
        </is>
      </c>
      <c r="G849" t="inlineStr">
        <is>
          <t>Thép &amp; VLXD</t>
        </is>
      </c>
      <c r="H849" t="n">
        <v>12</v>
      </c>
      <c r="I849" t="n">
        <v>1760.63</v>
      </c>
      <c r="J849" t="n">
        <v>70.13</v>
      </c>
      <c r="K849" t="n">
        <v>1.71</v>
      </c>
      <c r="L849" t="n">
        <v>13.59</v>
      </c>
      <c r="M849" t="n">
        <v>11.28</v>
      </c>
      <c r="N849" t="n">
        <v>11.8</v>
      </c>
      <c r="O849" t="n">
        <v>1756.56</v>
      </c>
      <c r="P849" t="n">
        <v>1</v>
      </c>
      <c r="Q849" t="n">
        <v>12</v>
      </c>
      <c r="R849" t="n">
        <v>11.4</v>
      </c>
      <c r="S849" t="inlineStr"/>
      <c r="T849" t="inlineStr"/>
      <c r="U849" t="inlineStr"/>
      <c r="V849" t="inlineStr"/>
      <c r="W849" t="inlineStr"/>
      <c r="X849" t="inlineStr">
        <is>
          <t>⏳ Chờ hàng về (T+1)</t>
        </is>
      </c>
      <c r="Y849">
        <f>IF(ISNUMBER(S849), ((S849-H849)/H849)-0.004, "")</f>
        <v/>
      </c>
      <c r="Z849">
        <f>IF(ISNUMBER(T849), ((T849-H849)/H849)-0.004, "")</f>
        <v/>
      </c>
      <c r="AA849">
        <f>IF(ISNUMBER(W849), ((W849-H849)/H849)-0.004, IF(P849&gt;0, ((N849-H849)/H849)-0.004, 0))</f>
        <v/>
      </c>
      <c r="AB849">
        <f>IF(AND(ISNUMBER(I849), I849&gt;0, ISNUMBER(O849), O849&gt;0), AA849-((O849-I849)/I849), AA849)</f>
        <v/>
      </c>
      <c r="AC849">
        <f>IF(ISNUMBER(Q849), (Q849-H849)/H849, 0)</f>
        <v/>
      </c>
      <c r="AD849">
        <f>IF(ISNUMBER(R849), (R849-H849)/H849, 0)</f>
        <v/>
      </c>
      <c r="AE849">
        <f>IF(ISNUMBER(Y849), IF(Y849&gt;0, "THẮNG", "THUA"), "CHỜ T+3")</f>
        <v/>
      </c>
      <c r="AF849">
        <f>IF(AND(P849=0, N849=H849, NOT(ISNUMBER(W849))), "ĐANG CHỜ", IF(AA849&gt;0, "THẮNG", "THUA"))</f>
        <v/>
      </c>
      <c r="AG849" t="inlineStr">
        <is>
          <t>https://quickchart.io/chart/render/zf-297337e2-4f49-43a3-9aa1-eeb2e6b32138</t>
        </is>
      </c>
      <c r="AH849">
        <f>IF(AG849&lt;&gt;"", IMAGE(AG849, 1), "Chưa có ảnh")</f>
        <v/>
      </c>
    </row>
    <row r="850" ht="95" customHeight="1">
      <c r="A850" t="inlineStr">
        <is>
          <t>2026-10-22</t>
        </is>
      </c>
      <c r="B850" t="inlineStr">
        <is>
          <t>ALGO_15</t>
        </is>
      </c>
      <c r="C850" t="inlineStr">
        <is>
          <t>🌊 BỘ 15: ÁP LỰC MUA CHỦ ĐỘNG TRONG PHIÊN (MONEY FLOW SURGE)</t>
        </is>
      </c>
      <c r="D850" t="inlineStr">
        <is>
          <t>#3</t>
        </is>
      </c>
      <c r="E850" t="inlineStr">
        <is>
          <t>IDC</t>
        </is>
      </c>
      <c r="F850" t="inlineStr">
        <is>
          <t>HNX</t>
        </is>
      </c>
      <c r="G850" t="inlineStr">
        <is>
          <t>BĐS Khu Công Nghiệp</t>
        </is>
      </c>
      <c r="H850" t="n">
        <v>35.8</v>
      </c>
      <c r="I850" t="n">
        <v>1760.63</v>
      </c>
      <c r="J850" t="n">
        <v>69.89</v>
      </c>
      <c r="K850" t="n">
        <v>2.78</v>
      </c>
      <c r="L850" t="n">
        <v>40.23</v>
      </c>
      <c r="M850" t="n">
        <v>33.79</v>
      </c>
      <c r="N850" t="n">
        <v>35.6</v>
      </c>
      <c r="O850" t="n">
        <v>1756.56</v>
      </c>
      <c r="P850" t="n">
        <v>1</v>
      </c>
      <c r="Q850" t="n">
        <v>35.8</v>
      </c>
      <c r="R850" t="n">
        <v>34.6</v>
      </c>
      <c r="S850" t="inlineStr"/>
      <c r="T850" t="inlineStr"/>
      <c r="U850" t="inlineStr"/>
      <c r="V850" t="inlineStr"/>
      <c r="W850" t="inlineStr"/>
      <c r="X850" t="inlineStr">
        <is>
          <t>⏳ Chờ hàng về (T+1)</t>
        </is>
      </c>
      <c r="Y850">
        <f>IF(ISNUMBER(S850), ((S850-H850)/H850)-0.004, "")</f>
        <v/>
      </c>
      <c r="Z850">
        <f>IF(ISNUMBER(T850), ((T850-H850)/H850)-0.004, "")</f>
        <v/>
      </c>
      <c r="AA850">
        <f>IF(ISNUMBER(W850), ((W850-H850)/H850)-0.004, IF(P850&gt;0, ((N850-H850)/H850)-0.004, 0))</f>
        <v/>
      </c>
      <c r="AB850">
        <f>IF(AND(ISNUMBER(I850), I850&gt;0, ISNUMBER(O850), O850&gt;0), AA850-((O850-I850)/I850), AA850)</f>
        <v/>
      </c>
      <c r="AC850">
        <f>IF(ISNUMBER(Q850), (Q850-H850)/H850, 0)</f>
        <v/>
      </c>
      <c r="AD850">
        <f>IF(ISNUMBER(R850), (R850-H850)/H850, 0)</f>
        <v/>
      </c>
      <c r="AE850">
        <f>IF(ISNUMBER(Y850), IF(Y850&gt;0, "THẮNG", "THUA"), "CHỜ T+3")</f>
        <v/>
      </c>
      <c r="AF850">
        <f>IF(AND(P850=0, N850=H850, NOT(ISNUMBER(W850))), "ĐANG CHỜ", IF(AA850&gt;0, "THẮNG", "THUA"))</f>
        <v/>
      </c>
      <c r="AG850" t="inlineStr">
        <is>
          <t>https://quickchart.io/chart/render/zf-c30a54a9-6df2-4de0-bbcd-7301db8317a3</t>
        </is>
      </c>
      <c r="AH850">
        <f>IF(AG850&lt;&gt;"", IMAGE(AG850, 1), "Chưa có ảnh")</f>
        <v/>
      </c>
    </row>
    <row r="851" ht="95" customHeight="1">
      <c r="A851" t="inlineStr">
        <is>
          <t>2026-10-22</t>
        </is>
      </c>
      <c r="B851" t="inlineStr">
        <is>
          <t>ALGO_15</t>
        </is>
      </c>
      <c r="C851" t="inlineStr">
        <is>
          <t>🌊 BỘ 15: ÁP LỰC MUA CHỦ ĐỘNG TRONG PHIÊN (MONEY FLOW SURGE)</t>
        </is>
      </c>
      <c r="D851" t="inlineStr">
        <is>
          <t>#4</t>
        </is>
      </c>
      <c r="E851" t="inlineStr">
        <is>
          <t>TCX</t>
        </is>
      </c>
      <c r="F851" t="inlineStr">
        <is>
          <t>HOSE</t>
        </is>
      </c>
      <c r="G851" t="inlineStr">
        <is>
          <t>Chứng khoán</t>
        </is>
      </c>
      <c r="H851" t="n">
        <v>29.85</v>
      </c>
      <c r="I851" t="n">
        <v>1760.63</v>
      </c>
      <c r="J851" t="n">
        <v>67.90000000000001</v>
      </c>
      <c r="K851" t="n">
        <v>2.28</v>
      </c>
      <c r="L851" t="n">
        <v>33.12</v>
      </c>
      <c r="M851" t="n">
        <v>28.36</v>
      </c>
      <c r="N851" t="n">
        <v>29.5</v>
      </c>
      <c r="O851" t="n">
        <v>1756.56</v>
      </c>
      <c r="P851" t="n">
        <v>1</v>
      </c>
      <c r="Q851" t="n">
        <v>29.95</v>
      </c>
      <c r="R851" t="n">
        <v>28.85</v>
      </c>
      <c r="S851" t="inlineStr"/>
      <c r="T851" t="inlineStr"/>
      <c r="U851" t="inlineStr"/>
      <c r="V851" t="inlineStr"/>
      <c r="W851" t="inlineStr"/>
      <c r="X851" t="inlineStr">
        <is>
          <t>⏳ Chờ hàng về (T+1)</t>
        </is>
      </c>
      <c r="Y851">
        <f>IF(ISNUMBER(S851), ((S851-H851)/H851)-0.004, "")</f>
        <v/>
      </c>
      <c r="Z851">
        <f>IF(ISNUMBER(T851), ((T851-H851)/H851)-0.004, "")</f>
        <v/>
      </c>
      <c r="AA851">
        <f>IF(ISNUMBER(W851), ((W851-H851)/H851)-0.004, IF(P851&gt;0, ((N851-H851)/H851)-0.004, 0))</f>
        <v/>
      </c>
      <c r="AB851">
        <f>IF(AND(ISNUMBER(I851), I851&gt;0, ISNUMBER(O851), O851&gt;0), AA851-((O851-I851)/I851), AA851)</f>
        <v/>
      </c>
      <c r="AC851">
        <f>IF(ISNUMBER(Q851), (Q851-H851)/H851, 0)</f>
        <v/>
      </c>
      <c r="AD851">
        <f>IF(ISNUMBER(R851), (R851-H851)/H851, 0)</f>
        <v/>
      </c>
      <c r="AE851">
        <f>IF(ISNUMBER(Y851), IF(Y851&gt;0, "THẮNG", "THUA"), "CHỜ T+3")</f>
        <v/>
      </c>
      <c r="AF851">
        <f>IF(AND(P851=0, N851=H851, NOT(ISNUMBER(W851))), "ĐANG CHỜ", IF(AA851&gt;0, "THẮNG", "THUA"))</f>
        <v/>
      </c>
      <c r="AG851" t="inlineStr">
        <is>
          <t>https://quickchart.io/chart/render/zf-f71c03f8-8dbd-4244-a698-319df2b9712e</t>
        </is>
      </c>
      <c r="AH851">
        <f>IF(AG851&lt;&gt;"", IMAGE(AG851, 1), "Chưa có ảnh")</f>
        <v/>
      </c>
    </row>
    <row r="852" ht="95" customHeight="1">
      <c r="A852" t="inlineStr">
        <is>
          <t>2026-10-22</t>
        </is>
      </c>
      <c r="B852" t="inlineStr">
        <is>
          <t>ALGO_15</t>
        </is>
      </c>
      <c r="C852" t="inlineStr">
        <is>
          <t>🌊 BỘ 15: ÁP LỰC MUA CHỦ ĐỘNG TRONG PHIÊN (MONEY FLOW SURGE)</t>
        </is>
      </c>
      <c r="D852" t="inlineStr">
        <is>
          <t>#5</t>
        </is>
      </c>
      <c r="E852" t="inlineStr">
        <is>
          <t>SZC</t>
        </is>
      </c>
      <c r="F852" t="inlineStr">
        <is>
          <t>HOSE</t>
        </is>
      </c>
      <c r="G852" t="inlineStr">
        <is>
          <t>BĐS Khu Công Nghiệp</t>
        </is>
      </c>
      <c r="H852" t="n">
        <v>19.6</v>
      </c>
      <c r="I852" t="n">
        <v>1760.63</v>
      </c>
      <c r="J852" t="n">
        <v>67.18000000000001</v>
      </c>
      <c r="K852" t="n">
        <v>2.28</v>
      </c>
      <c r="L852" t="n">
        <v>21.71</v>
      </c>
      <c r="M852" t="n">
        <v>18.64</v>
      </c>
      <c r="N852" t="n">
        <v>20</v>
      </c>
      <c r="O852" t="n">
        <v>1756.56</v>
      </c>
      <c r="P852" t="n">
        <v>1</v>
      </c>
      <c r="Q852" t="n">
        <v>20</v>
      </c>
      <c r="R852" t="n">
        <v>19.2</v>
      </c>
      <c r="S852" t="inlineStr"/>
      <c r="T852" t="inlineStr"/>
      <c r="U852" t="inlineStr"/>
      <c r="V852" t="inlineStr"/>
      <c r="W852" t="inlineStr"/>
      <c r="X852" t="inlineStr">
        <is>
          <t>⏳ Chờ hàng về (T+1)</t>
        </is>
      </c>
      <c r="Y852">
        <f>IF(ISNUMBER(S852), ((S852-H852)/H852)-0.004, "")</f>
        <v/>
      </c>
      <c r="Z852">
        <f>IF(ISNUMBER(T852), ((T852-H852)/H852)-0.004, "")</f>
        <v/>
      </c>
      <c r="AA852">
        <f>IF(ISNUMBER(W852), ((W852-H852)/H852)-0.004, IF(P852&gt;0, ((N852-H852)/H852)-0.004, 0))</f>
        <v/>
      </c>
      <c r="AB852">
        <f>IF(AND(ISNUMBER(I852), I852&gt;0, ISNUMBER(O852), O852&gt;0), AA852-((O852-I852)/I852), AA852)</f>
        <v/>
      </c>
      <c r="AC852">
        <f>IF(ISNUMBER(Q852), (Q852-H852)/H852, 0)</f>
        <v/>
      </c>
      <c r="AD852">
        <f>IF(ISNUMBER(R852), (R852-H852)/H852, 0)</f>
        <v/>
      </c>
      <c r="AE852">
        <f>IF(ISNUMBER(Y852), IF(Y852&gt;0, "THẮNG", "THUA"), "CHỜ T+3")</f>
        <v/>
      </c>
      <c r="AF852">
        <f>IF(AND(P852=0, N852=H852, NOT(ISNUMBER(W852))), "ĐANG CHỜ", IF(AA852&gt;0, "THẮNG", "THUA"))</f>
        <v/>
      </c>
      <c r="AG852" t="inlineStr">
        <is>
          <t>https://quickchart.io/chart/render/zf-a68e9987-4a4c-43c8-b9af-05823bca1729</t>
        </is>
      </c>
      <c r="AH852">
        <f>IF(AG852&lt;&gt;"", IMAGE(AG852, 1), "Chưa có ảnh")</f>
        <v/>
      </c>
    </row>
    <row r="853" ht="95" customHeight="1">
      <c r="A853" t="inlineStr">
        <is>
          <t>2026-10-22</t>
        </is>
      </c>
      <c r="B853" t="inlineStr">
        <is>
          <t>ALGO_16</t>
        </is>
      </c>
      <c r="C853" t="inlineStr">
        <is>
          <t>✨ BỘ 16: GIAO CẮT VÀNG TRUNG HẠN (GOLDEN CROSS SMA20 x SMA50)</t>
        </is>
      </c>
      <c r="D853" t="inlineStr">
        <is>
          <t>#2</t>
        </is>
      </c>
      <c r="E853" t="inlineStr">
        <is>
          <t>GMD</t>
        </is>
      </c>
      <c r="F853" t="inlineStr">
        <is>
          <t>HOSE</t>
        </is>
      </c>
      <c r="G853" t="inlineStr">
        <is>
          <t>Cảng biển &amp; Vận tải</t>
        </is>
      </c>
      <c r="H853" t="n">
        <v>57.5</v>
      </c>
      <c r="I853" t="n">
        <v>1760.63</v>
      </c>
      <c r="J853" t="n">
        <v>59.14</v>
      </c>
      <c r="K853" t="n">
        <v>2.12</v>
      </c>
      <c r="L853" t="n">
        <v>63.37</v>
      </c>
      <c r="M853" t="n">
        <v>54.83</v>
      </c>
      <c r="N853" t="n">
        <v>57.1</v>
      </c>
      <c r="O853" t="n">
        <v>1756.56</v>
      </c>
      <c r="P853" t="n">
        <v>1</v>
      </c>
      <c r="Q853" t="n">
        <v>57.9</v>
      </c>
      <c r="R853" t="n">
        <v>54.1</v>
      </c>
      <c r="S853" t="inlineStr"/>
      <c r="T853" t="inlineStr"/>
      <c r="U853" t="inlineStr"/>
      <c r="V853" t="inlineStr"/>
      <c r="W853" t="inlineStr"/>
      <c r="X853" t="inlineStr">
        <is>
          <t>⏳ Chờ hàng về (T+1)</t>
        </is>
      </c>
      <c r="Y853">
        <f>IF(ISNUMBER(S853), ((S853-H853)/H853)-0.004, "")</f>
        <v/>
      </c>
      <c r="Z853">
        <f>IF(ISNUMBER(T853), ((T853-H853)/H853)-0.004, "")</f>
        <v/>
      </c>
      <c r="AA853">
        <f>IF(ISNUMBER(W853), ((W853-H853)/H853)-0.004, IF(P853&gt;0, ((N853-H853)/H853)-0.004, 0))</f>
        <v/>
      </c>
      <c r="AB853">
        <f>IF(AND(ISNUMBER(I853), I853&gt;0, ISNUMBER(O853), O853&gt;0), AA853-((O853-I853)/I853), AA853)</f>
        <v/>
      </c>
      <c r="AC853">
        <f>IF(ISNUMBER(Q853), (Q853-H853)/H853, 0)</f>
        <v/>
      </c>
      <c r="AD853">
        <f>IF(ISNUMBER(R853), (R853-H853)/H853, 0)</f>
        <v/>
      </c>
      <c r="AE853">
        <f>IF(ISNUMBER(Y853), IF(Y853&gt;0, "THẮNG", "THUA"), "CHỜ T+3")</f>
        <v/>
      </c>
      <c r="AF853">
        <f>IF(AND(P853=0, N853=H853, NOT(ISNUMBER(W853))), "ĐANG CHỜ", IF(AA853&gt;0, "THẮNG", "THUA"))</f>
        <v/>
      </c>
      <c r="AG853" t="inlineStr">
        <is>
          <t>https://quickchart.io/chart/render/zf-08934ff1-c22f-4808-b818-52dabc6d5655</t>
        </is>
      </c>
      <c r="AH853">
        <f>IF(AG853&lt;&gt;"", IMAGE(AG853, 1), "Chưa có ảnh")</f>
        <v/>
      </c>
    </row>
    <row r="854" ht="95" customHeight="1">
      <c r="A854" t="inlineStr">
        <is>
          <t>2026-10-22</t>
        </is>
      </c>
      <c r="B854" t="inlineStr">
        <is>
          <t>ALGO_16</t>
        </is>
      </c>
      <c r="C854" t="inlineStr">
        <is>
          <t>✨ BỘ 16: GIAO CẮT VÀNG TRUNG HẠN (GOLDEN CROSS SMA20 x SMA50)</t>
        </is>
      </c>
      <c r="D854" t="inlineStr">
        <is>
          <t>#3</t>
        </is>
      </c>
      <c r="E854" t="inlineStr">
        <is>
          <t>IDC</t>
        </is>
      </c>
      <c r="F854" t="inlineStr">
        <is>
          <t>HNX</t>
        </is>
      </c>
      <c r="G854" t="inlineStr">
        <is>
          <t>BĐS Khu Công Nghiệp</t>
        </is>
      </c>
      <c r="H854" t="n">
        <v>35.8</v>
      </c>
      <c r="I854" t="n">
        <v>1760.63</v>
      </c>
      <c r="J854" t="n">
        <v>46.33</v>
      </c>
      <c r="K854" t="n">
        <v>2.78</v>
      </c>
      <c r="L854" t="n">
        <v>40.23</v>
      </c>
      <c r="M854" t="n">
        <v>33.79</v>
      </c>
      <c r="N854" t="n">
        <v>35.6</v>
      </c>
      <c r="O854" t="n">
        <v>1756.56</v>
      </c>
      <c r="P854" t="n">
        <v>1</v>
      </c>
      <c r="Q854" t="n">
        <v>35.8</v>
      </c>
      <c r="R854" t="n">
        <v>34.6</v>
      </c>
      <c r="S854" t="inlineStr"/>
      <c r="T854" t="inlineStr"/>
      <c r="U854" t="inlineStr"/>
      <c r="V854" t="inlineStr"/>
      <c r="W854" t="inlineStr"/>
      <c r="X854" t="inlineStr">
        <is>
          <t>⏳ Chờ hàng về (T+1)</t>
        </is>
      </c>
      <c r="Y854">
        <f>IF(ISNUMBER(S854), ((S854-H854)/H854)-0.004, "")</f>
        <v/>
      </c>
      <c r="Z854">
        <f>IF(ISNUMBER(T854), ((T854-H854)/H854)-0.004, "")</f>
        <v/>
      </c>
      <c r="AA854">
        <f>IF(ISNUMBER(W854), ((W854-H854)/H854)-0.004, IF(P854&gt;0, ((N854-H854)/H854)-0.004, 0))</f>
        <v/>
      </c>
      <c r="AB854">
        <f>IF(AND(ISNUMBER(I854), I854&gt;0, ISNUMBER(O854), O854&gt;0), AA854-((O854-I854)/I854), AA854)</f>
        <v/>
      </c>
      <c r="AC854">
        <f>IF(ISNUMBER(Q854), (Q854-H854)/H854, 0)</f>
        <v/>
      </c>
      <c r="AD854">
        <f>IF(ISNUMBER(R854), (R854-H854)/H854, 0)</f>
        <v/>
      </c>
      <c r="AE854">
        <f>IF(ISNUMBER(Y854), IF(Y854&gt;0, "THẮNG", "THUA"), "CHỜ T+3")</f>
        <v/>
      </c>
      <c r="AF854">
        <f>IF(AND(P854=0, N854=H854, NOT(ISNUMBER(W854))), "ĐANG CHỜ", IF(AA854&gt;0, "THẮNG", "THUA"))</f>
        <v/>
      </c>
      <c r="AG854" t="inlineStr">
        <is>
          <t>https://quickchart.io/chart/render/zf-c30a54a9-6df2-4de0-bbcd-7301db8317a3</t>
        </is>
      </c>
      <c r="AH854">
        <f>IF(AG854&lt;&gt;"", IMAGE(AG854, 1), "Chưa có ảnh")</f>
        <v/>
      </c>
    </row>
    <row r="855" ht="95" customHeight="1">
      <c r="A855" t="inlineStr">
        <is>
          <t>2026-10-22</t>
        </is>
      </c>
      <c r="B855" t="inlineStr">
        <is>
          <t>ALGO_16</t>
        </is>
      </c>
      <c r="C855" t="inlineStr">
        <is>
          <t>✨ BỘ 16: GIAO CẮT VÀNG TRUNG HẠN (GOLDEN CROSS SMA20 x SMA50)</t>
        </is>
      </c>
      <c r="D855" t="inlineStr">
        <is>
          <t>#5</t>
        </is>
      </c>
      <c r="E855" t="inlineStr">
        <is>
          <t>YEG</t>
        </is>
      </c>
      <c r="F855" t="inlineStr">
        <is>
          <t>HOSE</t>
        </is>
      </c>
      <c r="G855" t="inlineStr">
        <is>
          <t>Công nghệ &amp; Phần mềm</t>
        </is>
      </c>
      <c r="H855" t="n">
        <v>8.15</v>
      </c>
      <c r="I855" t="n">
        <v>1760.63</v>
      </c>
      <c r="J855" t="n">
        <v>35.81</v>
      </c>
      <c r="K855" t="n">
        <v>1.32</v>
      </c>
      <c r="L855" t="n">
        <v>9.289999999999999</v>
      </c>
      <c r="M855" t="n">
        <v>7.63</v>
      </c>
      <c r="N855" t="n">
        <v>8.19</v>
      </c>
      <c r="O855" t="n">
        <v>1756.56</v>
      </c>
      <c r="P855" t="n">
        <v>1</v>
      </c>
      <c r="Q855" t="n">
        <v>8.289999999999999</v>
      </c>
      <c r="R855" t="n">
        <v>7.75</v>
      </c>
      <c r="S855" t="inlineStr"/>
      <c r="T855" t="inlineStr"/>
      <c r="U855" t="inlineStr"/>
      <c r="V855" t="inlineStr"/>
      <c r="W855" t="inlineStr"/>
      <c r="X855" t="inlineStr">
        <is>
          <t>⏳ Chờ hàng về (T+1)</t>
        </is>
      </c>
      <c r="Y855">
        <f>IF(ISNUMBER(S855), ((S855-H855)/H855)-0.004, "")</f>
        <v/>
      </c>
      <c r="Z855">
        <f>IF(ISNUMBER(T855), ((T855-H855)/H855)-0.004, "")</f>
        <v/>
      </c>
      <c r="AA855">
        <f>IF(ISNUMBER(W855), ((W855-H855)/H855)-0.004, IF(P855&gt;0, ((N855-H855)/H855)-0.004, 0))</f>
        <v/>
      </c>
      <c r="AB855">
        <f>IF(AND(ISNUMBER(I855), I855&gt;0, ISNUMBER(O855), O855&gt;0), AA855-((O855-I855)/I855), AA855)</f>
        <v/>
      </c>
      <c r="AC855">
        <f>IF(ISNUMBER(Q855), (Q855-H855)/H855, 0)</f>
        <v/>
      </c>
      <c r="AD855">
        <f>IF(ISNUMBER(R855), (R855-H855)/H855, 0)</f>
        <v/>
      </c>
      <c r="AE855">
        <f>IF(ISNUMBER(Y855), IF(Y855&gt;0, "THẮNG", "THUA"), "CHỜ T+3")</f>
        <v/>
      </c>
      <c r="AF855">
        <f>IF(AND(P855=0, N855=H855, NOT(ISNUMBER(W855))), "ĐANG CHỜ", IF(AA855&gt;0, "THẮNG", "THUA"))</f>
        <v/>
      </c>
      <c r="AG855" t="inlineStr">
        <is>
          <t>https://quickchart.io/chart/render/zf-3e4c576b-27c1-49da-8abe-44c17f9243bc</t>
        </is>
      </c>
      <c r="AH855">
        <f>IF(AG855&lt;&gt;"", IMAGE(AG855, 1), "Chưa có ảnh")</f>
        <v/>
      </c>
    </row>
    <row r="856" ht="95" customHeight="1">
      <c r="A856" t="inlineStr">
        <is>
          <t>2026-10-22</t>
        </is>
      </c>
      <c r="B856" t="inlineStr">
        <is>
          <t>ALGO_18</t>
        </is>
      </c>
      <c r="C856" t="inlineStr">
        <is>
          <t>🔁 BỘ 18: ĐẢO CHIỀU ĐỘNG LƯỢNG STOCHASTIC (STOCHASTIC CROSS)</t>
        </is>
      </c>
      <c r="D856" t="inlineStr">
        <is>
          <t>#1</t>
        </is>
      </c>
      <c r="E856" t="inlineStr">
        <is>
          <t>VOS</t>
        </is>
      </c>
      <c r="F856" t="inlineStr">
        <is>
          <t>HOSE</t>
        </is>
      </c>
      <c r="G856" t="inlineStr">
        <is>
          <t>Cảng biển &amp; Vận tải</t>
        </is>
      </c>
      <c r="H856" t="n">
        <v>12.1</v>
      </c>
      <c r="I856" t="n">
        <v>1760.63</v>
      </c>
      <c r="J856" t="n">
        <v>43.82</v>
      </c>
      <c r="K856" t="n">
        <v>0.65</v>
      </c>
      <c r="L856" t="n">
        <v>13.83</v>
      </c>
      <c r="M856" t="n">
        <v>11.31</v>
      </c>
      <c r="N856" t="n">
        <v>12</v>
      </c>
      <c r="O856" t="n">
        <v>1756.56</v>
      </c>
      <c r="P856" t="n">
        <v>1</v>
      </c>
      <c r="Q856" t="n">
        <v>12.1</v>
      </c>
      <c r="R856" t="n">
        <v>11.7</v>
      </c>
      <c r="S856" t="inlineStr"/>
      <c r="T856" t="inlineStr"/>
      <c r="U856" t="inlineStr"/>
      <c r="V856" t="inlineStr"/>
      <c r="W856" t="inlineStr"/>
      <c r="X856" t="inlineStr">
        <is>
          <t>⏳ Chờ hàng về (T+1)</t>
        </is>
      </c>
      <c r="Y856">
        <f>IF(ISNUMBER(S856), ((S856-H856)/H856)-0.004, "")</f>
        <v/>
      </c>
      <c r="Z856">
        <f>IF(ISNUMBER(T856), ((T856-H856)/H856)-0.004, "")</f>
        <v/>
      </c>
      <c r="AA856">
        <f>IF(ISNUMBER(W856), ((W856-H856)/H856)-0.004, IF(P856&gt;0, ((N856-H856)/H856)-0.004, 0))</f>
        <v/>
      </c>
      <c r="AB856">
        <f>IF(AND(ISNUMBER(I856), I856&gt;0, ISNUMBER(O856), O856&gt;0), AA856-((O856-I856)/I856), AA856)</f>
        <v/>
      </c>
      <c r="AC856">
        <f>IF(ISNUMBER(Q856), (Q856-H856)/H856, 0)</f>
        <v/>
      </c>
      <c r="AD856">
        <f>IF(ISNUMBER(R856), (R856-H856)/H856, 0)</f>
        <v/>
      </c>
      <c r="AE856">
        <f>IF(ISNUMBER(Y856), IF(Y856&gt;0, "THẮNG", "THUA"), "CHỜ T+3")</f>
        <v/>
      </c>
      <c r="AF856">
        <f>IF(AND(P856=0, N856=H856, NOT(ISNUMBER(W856))), "ĐANG CHỜ", IF(AA856&gt;0, "THẮNG", "THUA"))</f>
        <v/>
      </c>
      <c r="AG856" t="inlineStr">
        <is>
          <t>https://quickchart.io/chart/render/zf-99b332bd-7656-4cda-ab52-ff77573c1d1c</t>
        </is>
      </c>
      <c r="AH856">
        <f>IF(AG856&lt;&gt;"", IMAGE(AG856, 1), "Chưa có ảnh")</f>
        <v/>
      </c>
    </row>
    <row r="857" ht="95" customHeight="1">
      <c r="A857" t="inlineStr">
        <is>
          <t>2026-10-22</t>
        </is>
      </c>
      <c r="B857" t="inlineStr">
        <is>
          <t>ALGO_18</t>
        </is>
      </c>
      <c r="C857" t="inlineStr">
        <is>
          <t>🔁 BỘ 18: ĐẢO CHIỀU ĐỘNG LƯỢNG STOCHASTIC (STOCHASTIC CROSS)</t>
        </is>
      </c>
      <c r="D857" t="inlineStr">
        <is>
          <t>#2</t>
        </is>
      </c>
      <c r="E857" t="inlineStr">
        <is>
          <t>NTP</t>
        </is>
      </c>
      <c r="F857" t="inlineStr">
        <is>
          <t>HNX</t>
        </is>
      </c>
      <c r="G857" t="inlineStr">
        <is>
          <t>Thép &amp; VLXD</t>
        </is>
      </c>
      <c r="H857" t="n">
        <v>53.3</v>
      </c>
      <c r="I857" t="n">
        <v>1760.63</v>
      </c>
      <c r="J857" t="n">
        <v>36.93</v>
      </c>
      <c r="K857" t="n">
        <v>1.5</v>
      </c>
      <c r="L857" t="n">
        <v>58.54</v>
      </c>
      <c r="M857" t="n">
        <v>50.92</v>
      </c>
      <c r="N857" t="n">
        <v>53.4</v>
      </c>
      <c r="O857" t="n">
        <v>1756.56</v>
      </c>
      <c r="P857" t="n">
        <v>1</v>
      </c>
      <c r="Q857" t="n">
        <v>53.6</v>
      </c>
      <c r="R857" t="n">
        <v>52.8</v>
      </c>
      <c r="S857" t="inlineStr"/>
      <c r="T857" t="inlineStr"/>
      <c r="U857" t="inlineStr"/>
      <c r="V857" t="inlineStr"/>
      <c r="W857" t="inlineStr"/>
      <c r="X857" t="inlineStr">
        <is>
          <t>⏳ Chờ hàng về (T+1)</t>
        </is>
      </c>
      <c r="Y857">
        <f>IF(ISNUMBER(S857), ((S857-H857)/H857)-0.004, "")</f>
        <v/>
      </c>
      <c r="Z857">
        <f>IF(ISNUMBER(T857), ((T857-H857)/H857)-0.004, "")</f>
        <v/>
      </c>
      <c r="AA857">
        <f>IF(ISNUMBER(W857), ((W857-H857)/H857)-0.004, IF(P857&gt;0, ((N857-H857)/H857)-0.004, 0))</f>
        <v/>
      </c>
      <c r="AB857">
        <f>IF(AND(ISNUMBER(I857), I857&gt;0, ISNUMBER(O857), O857&gt;0), AA857-((O857-I857)/I857), AA857)</f>
        <v/>
      </c>
      <c r="AC857">
        <f>IF(ISNUMBER(Q857), (Q857-H857)/H857, 0)</f>
        <v/>
      </c>
      <c r="AD857">
        <f>IF(ISNUMBER(R857), (R857-H857)/H857, 0)</f>
        <v/>
      </c>
      <c r="AE857">
        <f>IF(ISNUMBER(Y857), IF(Y857&gt;0, "THẮNG", "THUA"), "CHỜ T+3")</f>
        <v/>
      </c>
      <c r="AF857">
        <f>IF(AND(P857=0, N857=H857, NOT(ISNUMBER(W857))), "ĐANG CHỜ", IF(AA857&gt;0, "THẮNG", "THUA"))</f>
        <v/>
      </c>
      <c r="AG857" t="inlineStr">
        <is>
          <t>https://quickchart.io/chart/render/zf-4dfd3e58-653e-4d13-99f9-077e12d450ab</t>
        </is>
      </c>
      <c r="AH857">
        <f>IF(AG857&lt;&gt;"", IMAGE(AG857, 1), "Chưa có ảnh")</f>
        <v/>
      </c>
    </row>
    <row r="858" ht="95" customHeight="1">
      <c r="A858" t="inlineStr">
        <is>
          <t>2026-10-22</t>
        </is>
      </c>
      <c r="B858" t="inlineStr">
        <is>
          <t>ALGO_19</t>
        </is>
      </c>
      <c r="C858" t="inlineStr">
        <is>
          <t>⚡ BỘ 19: BỨT PHÁ XUNG LỰC ĐỘNG LƯỢNG CCI &gt; 100 (CCI THRUST)</t>
        </is>
      </c>
      <c r="D858" t="inlineStr">
        <is>
          <t>#2</t>
        </is>
      </c>
      <c r="E858" t="inlineStr">
        <is>
          <t>NKG</t>
        </is>
      </c>
      <c r="F858" t="inlineStr">
        <is>
          <t>HOSE</t>
        </is>
      </c>
      <c r="G858" t="inlineStr">
        <is>
          <t>Thép &amp; VLXD</t>
        </is>
      </c>
      <c r="H858" t="n">
        <v>12</v>
      </c>
      <c r="I858" t="n">
        <v>1760.63</v>
      </c>
      <c r="J858" t="n">
        <v>75.09999999999999</v>
      </c>
      <c r="K858" t="n">
        <v>1.71</v>
      </c>
      <c r="L858" t="n">
        <v>13.59</v>
      </c>
      <c r="M858" t="n">
        <v>11.28</v>
      </c>
      <c r="N858" t="n">
        <v>11.8</v>
      </c>
      <c r="O858" t="n">
        <v>1756.56</v>
      </c>
      <c r="P858" t="n">
        <v>1</v>
      </c>
      <c r="Q858" t="n">
        <v>12</v>
      </c>
      <c r="R858" t="n">
        <v>11.4</v>
      </c>
      <c r="S858" t="inlineStr"/>
      <c r="T858" t="inlineStr"/>
      <c r="U858" t="inlineStr"/>
      <c r="V858" t="inlineStr"/>
      <c r="W858" t="inlineStr"/>
      <c r="X858" t="inlineStr">
        <is>
          <t>⏳ Chờ hàng về (T+1)</t>
        </is>
      </c>
      <c r="Y858">
        <f>IF(ISNUMBER(S858), ((S858-H858)/H858)-0.004, "")</f>
        <v/>
      </c>
      <c r="Z858">
        <f>IF(ISNUMBER(T858), ((T858-H858)/H858)-0.004, "")</f>
        <v/>
      </c>
      <c r="AA858">
        <f>IF(ISNUMBER(W858), ((W858-H858)/H858)-0.004, IF(P858&gt;0, ((N858-H858)/H858)-0.004, 0))</f>
        <v/>
      </c>
      <c r="AB858">
        <f>IF(AND(ISNUMBER(I858), I858&gt;0, ISNUMBER(O858), O858&gt;0), AA858-((O858-I858)/I858), AA858)</f>
        <v/>
      </c>
      <c r="AC858">
        <f>IF(ISNUMBER(Q858), (Q858-H858)/H858, 0)</f>
        <v/>
      </c>
      <c r="AD858">
        <f>IF(ISNUMBER(R858), (R858-H858)/H858, 0)</f>
        <v/>
      </c>
      <c r="AE858">
        <f>IF(ISNUMBER(Y858), IF(Y858&gt;0, "THẮNG", "THUA"), "CHỜ T+3")</f>
        <v/>
      </c>
      <c r="AF858">
        <f>IF(AND(P858=0, N858=H858, NOT(ISNUMBER(W858))), "ĐANG CHỜ", IF(AA858&gt;0, "THẮNG", "THUA"))</f>
        <v/>
      </c>
      <c r="AG858" t="inlineStr">
        <is>
          <t>https://quickchart.io/chart/render/zf-297337e2-4f49-43a3-9aa1-eeb2e6b32138</t>
        </is>
      </c>
      <c r="AH858">
        <f>IF(AG858&lt;&gt;"", IMAGE(AG858, 1), "Chưa có ảnh")</f>
        <v/>
      </c>
    </row>
    <row r="859" ht="95" customHeight="1">
      <c r="A859" t="inlineStr">
        <is>
          <t>2026-10-22</t>
        </is>
      </c>
      <c r="B859" t="inlineStr">
        <is>
          <t>ALGO_19</t>
        </is>
      </c>
      <c r="C859" t="inlineStr">
        <is>
          <t>⚡ BỘ 19: BỨT PHÁ XUNG LỰC ĐỘNG LƯỢNG CCI &gt; 100 (CCI THRUST)</t>
        </is>
      </c>
      <c r="D859" t="inlineStr">
        <is>
          <t>#3</t>
        </is>
      </c>
      <c r="E859" t="inlineStr">
        <is>
          <t>GMD</t>
        </is>
      </c>
      <c r="F859" t="inlineStr">
        <is>
          <t>HOSE</t>
        </is>
      </c>
      <c r="G859" t="inlineStr">
        <is>
          <t>Cảng biển &amp; Vận tải</t>
        </is>
      </c>
      <c r="H859" t="n">
        <v>57.5</v>
      </c>
      <c r="I859" t="n">
        <v>1760.63</v>
      </c>
      <c r="J859" t="n">
        <v>70.56999999999999</v>
      </c>
      <c r="K859" t="n">
        <v>2.12</v>
      </c>
      <c r="L859" t="n">
        <v>63.37</v>
      </c>
      <c r="M859" t="n">
        <v>54.83</v>
      </c>
      <c r="N859" t="n">
        <v>57.1</v>
      </c>
      <c r="O859" t="n">
        <v>1756.56</v>
      </c>
      <c r="P859" t="n">
        <v>1</v>
      </c>
      <c r="Q859" t="n">
        <v>57.9</v>
      </c>
      <c r="R859" t="n">
        <v>54.1</v>
      </c>
      <c r="S859" t="inlineStr"/>
      <c r="T859" t="inlineStr"/>
      <c r="U859" t="inlineStr"/>
      <c r="V859" t="inlineStr"/>
      <c r="W859" t="inlineStr"/>
      <c r="X859" t="inlineStr">
        <is>
          <t>⏳ Chờ hàng về (T+1)</t>
        </is>
      </c>
      <c r="Y859">
        <f>IF(ISNUMBER(S859), ((S859-H859)/H859)-0.004, "")</f>
        <v/>
      </c>
      <c r="Z859">
        <f>IF(ISNUMBER(T859), ((T859-H859)/H859)-0.004, "")</f>
        <v/>
      </c>
      <c r="AA859">
        <f>IF(ISNUMBER(W859), ((W859-H859)/H859)-0.004, IF(P859&gt;0, ((N859-H859)/H859)-0.004, 0))</f>
        <v/>
      </c>
      <c r="AB859">
        <f>IF(AND(ISNUMBER(I859), I859&gt;0, ISNUMBER(O859), O859&gt;0), AA859-((O859-I859)/I859), AA859)</f>
        <v/>
      </c>
      <c r="AC859">
        <f>IF(ISNUMBER(Q859), (Q859-H859)/H859, 0)</f>
        <v/>
      </c>
      <c r="AD859">
        <f>IF(ISNUMBER(R859), (R859-H859)/H859, 0)</f>
        <v/>
      </c>
      <c r="AE859">
        <f>IF(ISNUMBER(Y859), IF(Y859&gt;0, "THẮNG", "THUA"), "CHỜ T+3")</f>
        <v/>
      </c>
      <c r="AF859">
        <f>IF(AND(P859=0, N859=H859, NOT(ISNUMBER(W859))), "ĐANG CHỜ", IF(AA859&gt;0, "THẮNG", "THUA"))</f>
        <v/>
      </c>
      <c r="AG859" t="inlineStr">
        <is>
          <t>https://quickchart.io/chart/render/zf-08934ff1-c22f-4808-b818-52dabc6d5655</t>
        </is>
      </c>
      <c r="AH859">
        <f>IF(AG859&lt;&gt;"", IMAGE(AG859, 1), "Chưa có ảnh")</f>
        <v/>
      </c>
    </row>
    <row r="860" ht="95" customHeight="1">
      <c r="A860" t="inlineStr">
        <is>
          <t>2026-10-22</t>
        </is>
      </c>
      <c r="B860" t="inlineStr">
        <is>
          <t>ALGO_19</t>
        </is>
      </c>
      <c r="C860" t="inlineStr">
        <is>
          <t>⚡ BỘ 19: BỨT PHÁ XUNG LỰC ĐỘNG LƯỢNG CCI &gt; 100 (CCI THRUST)</t>
        </is>
      </c>
      <c r="D860" t="inlineStr">
        <is>
          <t>#4</t>
        </is>
      </c>
      <c r="E860" t="inlineStr">
        <is>
          <t>VRE</t>
        </is>
      </c>
      <c r="F860" t="inlineStr">
        <is>
          <t>HOSE</t>
        </is>
      </c>
      <c r="G860" t="inlineStr">
        <is>
          <t>Bất động sản Dân dụng</t>
        </is>
      </c>
      <c r="H860" t="n">
        <v>25.3</v>
      </c>
      <c r="I860" t="n">
        <v>1760.63</v>
      </c>
      <c r="J860" t="n">
        <v>64.26000000000001</v>
      </c>
      <c r="K860" t="n">
        <v>1.72</v>
      </c>
      <c r="L860" t="n">
        <v>28.1</v>
      </c>
      <c r="M860" t="n">
        <v>24.03</v>
      </c>
      <c r="N860" t="n">
        <v>24.95</v>
      </c>
      <c r="O860" t="n">
        <v>1756.56</v>
      </c>
      <c r="P860" t="n">
        <v>1</v>
      </c>
      <c r="Q860" t="n">
        <v>25.5</v>
      </c>
      <c r="R860" t="n">
        <v>24.8</v>
      </c>
      <c r="S860" t="inlineStr"/>
      <c r="T860" t="inlineStr"/>
      <c r="U860" t="inlineStr"/>
      <c r="V860" t="inlineStr"/>
      <c r="W860" t="inlineStr"/>
      <c r="X860" t="inlineStr">
        <is>
          <t>⏳ Chờ hàng về (T+1)</t>
        </is>
      </c>
      <c r="Y860">
        <f>IF(ISNUMBER(S860), ((S860-H860)/H860)-0.004, "")</f>
        <v/>
      </c>
      <c r="Z860">
        <f>IF(ISNUMBER(T860), ((T860-H860)/H860)-0.004, "")</f>
        <v/>
      </c>
      <c r="AA860">
        <f>IF(ISNUMBER(W860), ((W860-H860)/H860)-0.004, IF(P860&gt;0, ((N860-H860)/H860)-0.004, 0))</f>
        <v/>
      </c>
      <c r="AB860">
        <f>IF(AND(ISNUMBER(I860), I860&gt;0, ISNUMBER(O860), O860&gt;0), AA860-((O860-I860)/I860), AA860)</f>
        <v/>
      </c>
      <c r="AC860">
        <f>IF(ISNUMBER(Q860), (Q860-H860)/H860, 0)</f>
        <v/>
      </c>
      <c r="AD860">
        <f>IF(ISNUMBER(R860), (R860-H860)/H860, 0)</f>
        <v/>
      </c>
      <c r="AE860">
        <f>IF(ISNUMBER(Y860), IF(Y860&gt;0, "THẮNG", "THUA"), "CHỜ T+3")</f>
        <v/>
      </c>
      <c r="AF860">
        <f>IF(AND(P860=0, N860=H860, NOT(ISNUMBER(W860))), "ĐANG CHỜ", IF(AA860&gt;0, "THẮNG", "THUA"))</f>
        <v/>
      </c>
      <c r="AG860" t="inlineStr">
        <is>
          <t>https://quickchart.io/chart/render/zf-7dcaa855-6536-4919-9171-1848f69defb7</t>
        </is>
      </c>
      <c r="AH860">
        <f>IF(AG860&lt;&gt;"", IMAGE(AG860, 1), "Chưa có ảnh")</f>
        <v/>
      </c>
    </row>
    <row r="861" ht="95" customHeight="1">
      <c r="A861" t="inlineStr">
        <is>
          <t>2026-10-22</t>
        </is>
      </c>
      <c r="B861" t="inlineStr">
        <is>
          <t>ALGO_20</t>
        </is>
      </c>
      <c r="C861" t="inlineStr">
        <is>
          <t>⚓ BỘ 20: KÉO NGƯỢC VỀ HỖ TRỢ TỔ CHỨC MA50 (MA50 PULLBACK)</t>
        </is>
      </c>
      <c r="D861" t="inlineStr">
        <is>
          <t>#3</t>
        </is>
      </c>
      <c r="E861" t="inlineStr">
        <is>
          <t>NTP</t>
        </is>
      </c>
      <c r="F861" t="inlineStr">
        <is>
          <t>HNX</t>
        </is>
      </c>
      <c r="G861" t="inlineStr">
        <is>
          <t>Thép &amp; VLXD</t>
        </is>
      </c>
      <c r="H861" t="n">
        <v>53.3</v>
      </c>
      <c r="I861" t="n">
        <v>1760.63</v>
      </c>
      <c r="J861" t="n">
        <v>6.76</v>
      </c>
      <c r="K861" t="n">
        <v>1.5</v>
      </c>
      <c r="L861" t="n">
        <v>58.54</v>
      </c>
      <c r="M861" t="n">
        <v>50.92</v>
      </c>
      <c r="N861" t="n">
        <v>53.4</v>
      </c>
      <c r="O861" t="n">
        <v>1756.56</v>
      </c>
      <c r="P861" t="n">
        <v>1</v>
      </c>
      <c r="Q861" t="n">
        <v>53.6</v>
      </c>
      <c r="R861" t="n">
        <v>52.8</v>
      </c>
      <c r="S861" t="inlineStr"/>
      <c r="T861" t="inlineStr"/>
      <c r="U861" t="inlineStr"/>
      <c r="V861" t="inlineStr"/>
      <c r="W861" t="inlineStr"/>
      <c r="X861" t="inlineStr">
        <is>
          <t>⏳ Chờ hàng về (T+1)</t>
        </is>
      </c>
      <c r="Y861">
        <f>IF(ISNUMBER(S861), ((S861-H861)/H861)-0.004, "")</f>
        <v/>
      </c>
      <c r="Z861">
        <f>IF(ISNUMBER(T861), ((T861-H861)/H861)-0.004, "")</f>
        <v/>
      </c>
      <c r="AA861">
        <f>IF(ISNUMBER(W861), ((W861-H861)/H861)-0.004, IF(P861&gt;0, ((N861-H861)/H861)-0.004, 0))</f>
        <v/>
      </c>
      <c r="AB861">
        <f>IF(AND(ISNUMBER(I861), I861&gt;0, ISNUMBER(O861), O861&gt;0), AA861-((O861-I861)/I861), AA861)</f>
        <v/>
      </c>
      <c r="AC861">
        <f>IF(ISNUMBER(Q861), (Q861-H861)/H861, 0)</f>
        <v/>
      </c>
      <c r="AD861">
        <f>IF(ISNUMBER(R861), (R861-H861)/H861, 0)</f>
        <v/>
      </c>
      <c r="AE861">
        <f>IF(ISNUMBER(Y861), IF(Y861&gt;0, "THẮNG", "THUA"), "CHỜ T+3")</f>
        <v/>
      </c>
      <c r="AF861">
        <f>IF(AND(P861=0, N861=H861, NOT(ISNUMBER(W861))), "ĐANG CHỜ", IF(AA861&gt;0, "THẮNG", "THUA"))</f>
        <v/>
      </c>
      <c r="AG861" t="inlineStr">
        <is>
          <t>https://quickchart.io/chart/render/zf-4dfd3e58-653e-4d13-99f9-077e12d450ab</t>
        </is>
      </c>
      <c r="AH861">
        <f>IF(AG861&lt;&gt;"", IMAGE(AG861, 1), "Chưa có ảnh")</f>
        <v/>
      </c>
    </row>
    <row r="862" ht="95" customHeight="1">
      <c r="A862" t="inlineStr">
        <is>
          <t>2026-10-22</t>
        </is>
      </c>
      <c r="B862" t="inlineStr">
        <is>
          <t>ALGO_21</t>
        </is>
      </c>
      <c r="C862" t="inlineStr">
        <is>
          <t>🚩 BỘ 21: HẤP THỤ CUNG GIÁ CAO - NỀN CHỒNG NỀN (HIGH-TIGHT FLAG)</t>
        </is>
      </c>
      <c r="D862" t="inlineStr">
        <is>
          <t>#4</t>
        </is>
      </c>
      <c r="E862" t="inlineStr">
        <is>
          <t>TLG</t>
        </is>
      </c>
      <c r="F862" t="inlineStr">
        <is>
          <t>HOSE</t>
        </is>
      </c>
      <c r="G862" t="inlineStr">
        <is>
          <t>Hàng tiêu dùng</t>
        </is>
      </c>
      <c r="H862" t="n">
        <v>55.9</v>
      </c>
      <c r="I862" t="n">
        <v>1760.63</v>
      </c>
      <c r="J862" t="n">
        <v>35</v>
      </c>
      <c r="K862" t="n">
        <v>0.53</v>
      </c>
      <c r="L862" t="n">
        <v>60.81</v>
      </c>
      <c r="M862" t="n">
        <v>53.67</v>
      </c>
      <c r="N862" t="n">
        <v>55.5</v>
      </c>
      <c r="O862" t="n">
        <v>1756.56</v>
      </c>
      <c r="P862" t="n">
        <v>1</v>
      </c>
      <c r="Q862" t="n">
        <v>56.1</v>
      </c>
      <c r="R862" t="n">
        <v>55.5</v>
      </c>
      <c r="S862" t="inlineStr"/>
      <c r="T862" t="inlineStr"/>
      <c r="U862" t="inlineStr"/>
      <c r="V862" t="inlineStr"/>
      <c r="W862" t="inlineStr"/>
      <c r="X862" t="inlineStr">
        <is>
          <t>⏳ Chờ hàng về (T+1)</t>
        </is>
      </c>
      <c r="Y862">
        <f>IF(ISNUMBER(S862), ((S862-H862)/H862)-0.004, "")</f>
        <v/>
      </c>
      <c r="Z862">
        <f>IF(ISNUMBER(T862), ((T862-H862)/H862)-0.004, "")</f>
        <v/>
      </c>
      <c r="AA862">
        <f>IF(ISNUMBER(W862), ((W862-H862)/H862)-0.004, IF(P862&gt;0, ((N862-H862)/H862)-0.004, 0))</f>
        <v/>
      </c>
      <c r="AB862">
        <f>IF(AND(ISNUMBER(I862), I862&gt;0, ISNUMBER(O862), O862&gt;0), AA862-((O862-I862)/I862), AA862)</f>
        <v/>
      </c>
      <c r="AC862">
        <f>IF(ISNUMBER(Q862), (Q862-H862)/H862, 0)</f>
        <v/>
      </c>
      <c r="AD862">
        <f>IF(ISNUMBER(R862), (R862-H862)/H862, 0)</f>
        <v/>
      </c>
      <c r="AE862">
        <f>IF(ISNUMBER(Y862), IF(Y862&gt;0, "THẮNG", "THUA"), "CHỜ T+3")</f>
        <v/>
      </c>
      <c r="AF862">
        <f>IF(AND(P862=0, N862=H862, NOT(ISNUMBER(W862))), "ĐANG CHỜ", IF(AA862&gt;0, "THẮNG", "THUA"))</f>
        <v/>
      </c>
      <c r="AG862" t="inlineStr">
        <is>
          <t>https://quickchart.io/chart/render/zf-b3a9e748-58ff-40a7-b7fb-530d1b61e11a</t>
        </is>
      </c>
      <c r="AH862">
        <f>IF(AG862&lt;&gt;"", IMAGE(AG862, 1), "Chưa có ảnh")</f>
        <v/>
      </c>
    </row>
    <row r="863" ht="95" customHeight="1">
      <c r="A863" t="inlineStr">
        <is>
          <t>2026-10-22</t>
        </is>
      </c>
      <c r="B863" t="inlineStr">
        <is>
          <t>ALGO_22</t>
        </is>
      </c>
      <c r="C863" t="inlineStr">
        <is>
          <t>🛡️ BỘ 22: LÁ CHẮN PHÂN KỲ NGƯỢC BÃO VN-INDEX (ANTI-INDEX SHIELD)</t>
        </is>
      </c>
      <c r="D863" t="inlineStr">
        <is>
          <t>#1</t>
        </is>
      </c>
      <c r="E863" t="inlineStr">
        <is>
          <t>MDG</t>
        </is>
      </c>
      <c r="F863" t="inlineStr">
        <is>
          <t>HOSE</t>
        </is>
      </c>
      <c r="G863" t="inlineStr">
        <is>
          <t>Khai khoáng &amp; VLXD</t>
        </is>
      </c>
      <c r="H863" t="n">
        <v>48</v>
      </c>
      <c r="I863" t="n">
        <v>1760.63</v>
      </c>
      <c r="J863" t="n">
        <v>124.19</v>
      </c>
      <c r="K863" t="n">
        <v>37</v>
      </c>
      <c r="L863" t="n">
        <v>54.86</v>
      </c>
      <c r="M863" t="n">
        <v>44.88</v>
      </c>
      <c r="N863" t="n">
        <v>49</v>
      </c>
      <c r="O863" t="n">
        <v>1756.56</v>
      </c>
      <c r="P863" t="n">
        <v>1</v>
      </c>
      <c r="Q863" t="n">
        <v>49</v>
      </c>
      <c r="R863" t="n">
        <v>46.4</v>
      </c>
      <c r="S863" t="inlineStr"/>
      <c r="T863" t="inlineStr"/>
      <c r="U863" t="inlineStr"/>
      <c r="V863" t="inlineStr"/>
      <c r="W863" t="inlineStr"/>
      <c r="X863" t="inlineStr">
        <is>
          <t>⏳ Chờ hàng về (T+1)</t>
        </is>
      </c>
      <c r="Y863">
        <f>IF(ISNUMBER(S863), ((S863-H863)/H863)-0.004, "")</f>
        <v/>
      </c>
      <c r="Z863">
        <f>IF(ISNUMBER(T863), ((T863-H863)/H863)-0.004, "")</f>
        <v/>
      </c>
      <c r="AA863">
        <f>IF(ISNUMBER(W863), ((W863-H863)/H863)-0.004, IF(P863&gt;0, ((N863-H863)/H863)-0.004, 0))</f>
        <v/>
      </c>
      <c r="AB863">
        <f>IF(AND(ISNUMBER(I863), I863&gt;0, ISNUMBER(O863), O863&gt;0), AA863-((O863-I863)/I863), AA863)</f>
        <v/>
      </c>
      <c r="AC863">
        <f>IF(ISNUMBER(Q863), (Q863-H863)/H863, 0)</f>
        <v/>
      </c>
      <c r="AD863">
        <f>IF(ISNUMBER(R863), (R863-H863)/H863, 0)</f>
        <v/>
      </c>
      <c r="AE863">
        <f>IF(ISNUMBER(Y863), IF(Y863&gt;0, "THẮNG", "THUA"), "CHỜ T+3")</f>
        <v/>
      </c>
      <c r="AF863">
        <f>IF(AND(P863=0, N863=H863, NOT(ISNUMBER(W863))), "ĐANG CHỜ", IF(AA863&gt;0, "THẮNG", "THUA"))</f>
        <v/>
      </c>
      <c r="AG863" t="inlineStr">
        <is>
          <t>https://quickchart.io/chart/render/zf-b73efc2f-3a9f-4a40-b183-3cac4ae5feeb</t>
        </is>
      </c>
      <c r="AH863">
        <f>IF(AG863&lt;&gt;"", IMAGE(AG863, 1), "Chưa có ảnh")</f>
        <v/>
      </c>
    </row>
    <row r="864" ht="95" customHeight="1">
      <c r="A864" t="inlineStr">
        <is>
          <t>2026-10-22</t>
        </is>
      </c>
      <c r="B864" t="inlineStr">
        <is>
          <t>ALGO_22</t>
        </is>
      </c>
      <c r="C864" t="inlineStr">
        <is>
          <t>🛡️ BỘ 22: LÁ CHẮN PHÂN KỲ NGƯỢC BÃO VN-INDEX (ANTI-INDEX SHIELD)</t>
        </is>
      </c>
      <c r="D864" t="inlineStr">
        <is>
          <t>#2</t>
        </is>
      </c>
      <c r="E864" t="inlineStr">
        <is>
          <t>NKG</t>
        </is>
      </c>
      <c r="F864" t="inlineStr">
        <is>
          <t>HOSE</t>
        </is>
      </c>
      <c r="G864" t="inlineStr">
        <is>
          <t>Thép &amp; VLXD</t>
        </is>
      </c>
      <c r="H864" t="n">
        <v>12</v>
      </c>
      <c r="I864" t="n">
        <v>1760.63</v>
      </c>
      <c r="J864" t="n">
        <v>90.02</v>
      </c>
      <c r="K864" t="n">
        <v>1.71</v>
      </c>
      <c r="L864" t="n">
        <v>13.59</v>
      </c>
      <c r="M864" t="n">
        <v>11.28</v>
      </c>
      <c r="N864" t="n">
        <v>11.8</v>
      </c>
      <c r="O864" t="n">
        <v>1756.56</v>
      </c>
      <c r="P864" t="n">
        <v>1</v>
      </c>
      <c r="Q864" t="n">
        <v>12</v>
      </c>
      <c r="R864" t="n">
        <v>11.4</v>
      </c>
      <c r="S864" t="inlineStr"/>
      <c r="T864" t="inlineStr"/>
      <c r="U864" t="inlineStr"/>
      <c r="V864" t="inlineStr"/>
      <c r="W864" t="inlineStr"/>
      <c r="X864" t="inlineStr">
        <is>
          <t>⏳ Chờ hàng về (T+1)</t>
        </is>
      </c>
      <c r="Y864">
        <f>IF(ISNUMBER(S864), ((S864-H864)/H864)-0.004, "")</f>
        <v/>
      </c>
      <c r="Z864">
        <f>IF(ISNUMBER(T864), ((T864-H864)/H864)-0.004, "")</f>
        <v/>
      </c>
      <c r="AA864">
        <f>IF(ISNUMBER(W864), ((W864-H864)/H864)-0.004, IF(P864&gt;0, ((N864-H864)/H864)-0.004, 0))</f>
        <v/>
      </c>
      <c r="AB864">
        <f>IF(AND(ISNUMBER(I864), I864&gt;0, ISNUMBER(O864), O864&gt;0), AA864-((O864-I864)/I864), AA864)</f>
        <v/>
      </c>
      <c r="AC864">
        <f>IF(ISNUMBER(Q864), (Q864-H864)/H864, 0)</f>
        <v/>
      </c>
      <c r="AD864">
        <f>IF(ISNUMBER(R864), (R864-H864)/H864, 0)</f>
        <v/>
      </c>
      <c r="AE864">
        <f>IF(ISNUMBER(Y864), IF(Y864&gt;0, "THẮNG", "THUA"), "CHỜ T+3")</f>
        <v/>
      </c>
      <c r="AF864">
        <f>IF(AND(P864=0, N864=H864, NOT(ISNUMBER(W864))), "ĐANG CHỜ", IF(AA864&gt;0, "THẮNG", "THUA"))</f>
        <v/>
      </c>
      <c r="AG864" t="inlineStr">
        <is>
          <t>https://quickchart.io/chart/render/zf-297337e2-4f49-43a3-9aa1-eeb2e6b32138</t>
        </is>
      </c>
      <c r="AH864">
        <f>IF(AG864&lt;&gt;"", IMAGE(AG864, 1), "Chưa có ảnh")</f>
        <v/>
      </c>
    </row>
    <row r="865" ht="95" customHeight="1">
      <c r="A865" t="inlineStr">
        <is>
          <t>2026-10-22</t>
        </is>
      </c>
      <c r="B865" t="inlineStr">
        <is>
          <t>ALGO_22</t>
        </is>
      </c>
      <c r="C865" t="inlineStr">
        <is>
          <t>🛡️ BỘ 22: LÁ CHẮN PHÂN KỲ NGƯỢC BÃO VN-INDEX (ANTI-INDEX SHIELD)</t>
        </is>
      </c>
      <c r="D865" t="inlineStr">
        <is>
          <t>#3</t>
        </is>
      </c>
      <c r="E865" t="inlineStr">
        <is>
          <t>CII</t>
        </is>
      </c>
      <c r="F865" t="inlineStr">
        <is>
          <t>HOSE</t>
        </is>
      </c>
      <c r="G865" t="inlineStr">
        <is>
          <t>Đầu tư công &amp; Xây dựng</t>
        </is>
      </c>
      <c r="H865" t="n">
        <v>14.05</v>
      </c>
      <c r="I865" t="n">
        <v>1760.63</v>
      </c>
      <c r="J865" t="n">
        <v>69.84999999999999</v>
      </c>
      <c r="K865" t="n">
        <v>1.85</v>
      </c>
      <c r="L865" t="n">
        <v>16.06</v>
      </c>
      <c r="M865" t="n">
        <v>13.14</v>
      </c>
      <c r="N865" t="n">
        <v>14.05</v>
      </c>
      <c r="O865" t="n">
        <v>1756.56</v>
      </c>
      <c r="P865" t="n">
        <v>1</v>
      </c>
      <c r="Q865" t="n">
        <v>14.3</v>
      </c>
      <c r="R865" t="n">
        <v>13.35</v>
      </c>
      <c r="S865" t="inlineStr"/>
      <c r="T865" t="inlineStr"/>
      <c r="U865" t="inlineStr"/>
      <c r="V865" t="inlineStr"/>
      <c r="W865" t="inlineStr"/>
      <c r="X865" t="inlineStr">
        <is>
          <t>⏳ Chờ hàng về (T+1)</t>
        </is>
      </c>
      <c r="Y865">
        <f>IF(ISNUMBER(S865), ((S865-H865)/H865)-0.004, "")</f>
        <v/>
      </c>
      <c r="Z865">
        <f>IF(ISNUMBER(T865), ((T865-H865)/H865)-0.004, "")</f>
        <v/>
      </c>
      <c r="AA865">
        <f>IF(ISNUMBER(W865), ((W865-H865)/H865)-0.004, IF(P865&gt;0, ((N865-H865)/H865)-0.004, 0))</f>
        <v/>
      </c>
      <c r="AB865">
        <f>IF(AND(ISNUMBER(I865), I865&gt;0, ISNUMBER(O865), O865&gt;0), AA865-((O865-I865)/I865), AA865)</f>
        <v/>
      </c>
      <c r="AC865">
        <f>IF(ISNUMBER(Q865), (Q865-H865)/H865, 0)</f>
        <v/>
      </c>
      <c r="AD865">
        <f>IF(ISNUMBER(R865), (R865-H865)/H865, 0)</f>
        <v/>
      </c>
      <c r="AE865">
        <f>IF(ISNUMBER(Y865), IF(Y865&gt;0, "THẮNG", "THUA"), "CHỜ T+3")</f>
        <v/>
      </c>
      <c r="AF865">
        <f>IF(AND(P865=0, N865=H865, NOT(ISNUMBER(W865))), "ĐANG CHỜ", IF(AA865&gt;0, "THẮNG", "THUA"))</f>
        <v/>
      </c>
      <c r="AG865" t="inlineStr">
        <is>
          <t>https://quickchart.io/chart/render/zf-d347512b-e0bf-4cab-a86a-e43dd8ddd5a5</t>
        </is>
      </c>
      <c r="AH865">
        <f>IF(AG865&lt;&gt;"", IMAGE(AG865, 1), "Chưa có ảnh")</f>
        <v/>
      </c>
    </row>
    <row r="866" ht="95" customHeight="1">
      <c r="A866" t="inlineStr">
        <is>
          <t>2026-10-22</t>
        </is>
      </c>
      <c r="B866" t="inlineStr">
        <is>
          <t>ALGO_22</t>
        </is>
      </c>
      <c r="C866" t="inlineStr">
        <is>
          <t>🛡️ BỘ 22: LÁ CHẮN PHÂN KỲ NGƯỢC BÃO VN-INDEX (ANTI-INDEX SHIELD)</t>
        </is>
      </c>
      <c r="D866" t="inlineStr">
        <is>
          <t>#5</t>
        </is>
      </c>
      <c r="E866" t="inlineStr">
        <is>
          <t>GMD</t>
        </is>
      </c>
      <c r="F866" t="inlineStr">
        <is>
          <t>HOSE</t>
        </is>
      </c>
      <c r="G866" t="inlineStr">
        <is>
          <t>Cảng biển &amp; Vận tải</t>
        </is>
      </c>
      <c r="H866" t="n">
        <v>57.5</v>
      </c>
      <c r="I866" t="n">
        <v>1760.63</v>
      </c>
      <c r="J866" t="n">
        <v>63.39</v>
      </c>
      <c r="K866" t="n">
        <v>2.12</v>
      </c>
      <c r="L866" t="n">
        <v>63.37</v>
      </c>
      <c r="M866" t="n">
        <v>54.83</v>
      </c>
      <c r="N866" t="n">
        <v>57.1</v>
      </c>
      <c r="O866" t="n">
        <v>1756.56</v>
      </c>
      <c r="P866" t="n">
        <v>1</v>
      </c>
      <c r="Q866" t="n">
        <v>57.9</v>
      </c>
      <c r="R866" t="n">
        <v>54.1</v>
      </c>
      <c r="S866" t="inlineStr"/>
      <c r="T866" t="inlineStr"/>
      <c r="U866" t="inlineStr"/>
      <c r="V866" t="inlineStr"/>
      <c r="W866" t="inlineStr"/>
      <c r="X866" t="inlineStr">
        <is>
          <t>⏳ Chờ hàng về (T+1)</t>
        </is>
      </c>
      <c r="Y866">
        <f>IF(ISNUMBER(S866), ((S866-H866)/H866)-0.004, "")</f>
        <v/>
      </c>
      <c r="Z866">
        <f>IF(ISNUMBER(T866), ((T866-H866)/H866)-0.004, "")</f>
        <v/>
      </c>
      <c r="AA866">
        <f>IF(ISNUMBER(W866), ((W866-H866)/H866)-0.004, IF(P866&gt;0, ((N866-H866)/H866)-0.004, 0))</f>
        <v/>
      </c>
      <c r="AB866">
        <f>IF(AND(ISNUMBER(I866), I866&gt;0, ISNUMBER(O866), O866&gt;0), AA866-((O866-I866)/I866), AA866)</f>
        <v/>
      </c>
      <c r="AC866">
        <f>IF(ISNUMBER(Q866), (Q866-H866)/H866, 0)</f>
        <v/>
      </c>
      <c r="AD866">
        <f>IF(ISNUMBER(R866), (R866-H866)/H866, 0)</f>
        <v/>
      </c>
      <c r="AE866">
        <f>IF(ISNUMBER(Y866), IF(Y866&gt;0, "THẮNG", "THUA"), "CHỜ T+3")</f>
        <v/>
      </c>
      <c r="AF866">
        <f>IF(AND(P866=0, N866=H866, NOT(ISNUMBER(W866))), "ĐANG CHỜ", IF(AA866&gt;0, "THẮNG", "THUA"))</f>
        <v/>
      </c>
      <c r="AG866" t="inlineStr">
        <is>
          <t>https://quickchart.io/chart/render/zf-08934ff1-c22f-4808-b818-52dabc6d5655</t>
        </is>
      </c>
      <c r="AH866">
        <f>IF(AG866&lt;&gt;"", IMAGE(AG866, 1), "Chưa có ảnh")</f>
        <v/>
      </c>
    </row>
    <row r="867" ht="95" customHeight="1">
      <c r="A867" t="inlineStr">
        <is>
          <t>2026-10-22</t>
        </is>
      </c>
      <c r="B867" t="inlineStr">
        <is>
          <t>ALGO_23</t>
        </is>
      </c>
      <c r="C867" t="inlineStr">
        <is>
          <t>🏦 BỘ 23: BỨT PHÁ GIÁ VỐN TỔ CHỨC VWMA (VWMA BREAKOUT)</t>
        </is>
      </c>
      <c r="D867" t="inlineStr">
        <is>
          <t>#3</t>
        </is>
      </c>
      <c r="E867" t="inlineStr">
        <is>
          <t>ACV</t>
        </is>
      </c>
      <c r="F867" t="inlineStr">
        <is>
          <t>UPCOM</t>
        </is>
      </c>
      <c r="G867" t="inlineStr">
        <is>
          <t>Cảng biển &amp; Vận tải</t>
        </is>
      </c>
      <c r="H867" t="n">
        <v>43</v>
      </c>
      <c r="I867" t="n">
        <v>1760.63</v>
      </c>
      <c r="J867" t="n">
        <v>40.17</v>
      </c>
      <c r="K867" t="n">
        <v>2.7</v>
      </c>
      <c r="L867" t="n">
        <v>47.06</v>
      </c>
      <c r="M867" t="n">
        <v>41.15</v>
      </c>
      <c r="N867" t="n">
        <v>42.9</v>
      </c>
      <c r="O867" t="n">
        <v>1756.56</v>
      </c>
      <c r="P867" t="n">
        <v>1</v>
      </c>
      <c r="Q867" t="n">
        <v>43.9</v>
      </c>
      <c r="R867" t="n">
        <v>41.5</v>
      </c>
      <c r="S867" t="inlineStr"/>
      <c r="T867" t="inlineStr"/>
      <c r="U867" t="inlineStr"/>
      <c r="V867" t="inlineStr"/>
      <c r="W867" t="inlineStr"/>
      <c r="X867" t="inlineStr">
        <is>
          <t>⏳ Chờ hàng về (T+1)</t>
        </is>
      </c>
      <c r="Y867">
        <f>IF(ISNUMBER(S867), ((S867-H867)/H867)-0.004, "")</f>
        <v/>
      </c>
      <c r="Z867">
        <f>IF(ISNUMBER(T867), ((T867-H867)/H867)-0.004, "")</f>
        <v/>
      </c>
      <c r="AA867">
        <f>IF(ISNUMBER(W867), ((W867-H867)/H867)-0.004, IF(P867&gt;0, ((N867-H867)/H867)-0.004, 0))</f>
        <v/>
      </c>
      <c r="AB867">
        <f>IF(AND(ISNUMBER(I867), I867&gt;0, ISNUMBER(O867), O867&gt;0), AA867-((O867-I867)/I867), AA867)</f>
        <v/>
      </c>
      <c r="AC867">
        <f>IF(ISNUMBER(Q867), (Q867-H867)/H867, 0)</f>
        <v/>
      </c>
      <c r="AD867">
        <f>IF(ISNUMBER(R867), (R867-H867)/H867, 0)</f>
        <v/>
      </c>
      <c r="AE867">
        <f>IF(ISNUMBER(Y867), IF(Y867&gt;0, "THẮNG", "THUA"), "CHỜ T+3")</f>
        <v/>
      </c>
      <c r="AF867">
        <f>IF(AND(P867=0, N867=H867, NOT(ISNUMBER(W867))), "ĐANG CHỜ", IF(AA867&gt;0, "THẮNG", "THUA"))</f>
        <v/>
      </c>
      <c r="AG867" t="inlineStr">
        <is>
          <t>https://quickchart.io/chart/render/zf-e7383f52-ac54-421a-8da8-a01d361dc170</t>
        </is>
      </c>
      <c r="AH867">
        <f>IF(AG867&lt;&gt;"", IMAGE(AG867, 1), "Chưa có ảnh")</f>
        <v/>
      </c>
    </row>
    <row r="868" ht="95" customHeight="1">
      <c r="A868" t="inlineStr">
        <is>
          <t>2026-10-22</t>
        </is>
      </c>
      <c r="B868" t="inlineStr">
        <is>
          <t>ALGO_24</t>
        </is>
      </c>
      <c r="C868" t="inlineStr">
        <is>
          <t>💥 BỘ 24: BÙNG NỔ BIÊN ĐỘ BIẾN ĐỘNG ATR (ATR EXPANSION)</t>
        </is>
      </c>
      <c r="D868" t="inlineStr">
        <is>
          <t>#2</t>
        </is>
      </c>
      <c r="E868" t="inlineStr">
        <is>
          <t>GMD</t>
        </is>
      </c>
      <c r="F868" t="inlineStr">
        <is>
          <t>HOSE</t>
        </is>
      </c>
      <c r="G868" t="inlineStr">
        <is>
          <t>Cảng biển &amp; Vận tải</t>
        </is>
      </c>
      <c r="H868" t="n">
        <v>57.5</v>
      </c>
      <c r="I868" t="n">
        <v>1760.63</v>
      </c>
      <c r="J868" t="n">
        <v>45.29</v>
      </c>
      <c r="K868" t="n">
        <v>2.12</v>
      </c>
      <c r="L868" t="n">
        <v>63.37</v>
      </c>
      <c r="M868" t="n">
        <v>54.83</v>
      </c>
      <c r="N868" t="n">
        <v>57.1</v>
      </c>
      <c r="O868" t="n">
        <v>1756.56</v>
      </c>
      <c r="P868" t="n">
        <v>1</v>
      </c>
      <c r="Q868" t="n">
        <v>57.9</v>
      </c>
      <c r="R868" t="n">
        <v>54.1</v>
      </c>
      <c r="S868" t="inlineStr"/>
      <c r="T868" t="inlineStr"/>
      <c r="U868" t="inlineStr"/>
      <c r="V868" t="inlineStr"/>
      <c r="W868" t="inlineStr"/>
      <c r="X868" t="inlineStr">
        <is>
          <t>⏳ Chờ hàng về (T+1)</t>
        </is>
      </c>
      <c r="Y868">
        <f>IF(ISNUMBER(S868), ((S868-H868)/H868)-0.004, "")</f>
        <v/>
      </c>
      <c r="Z868">
        <f>IF(ISNUMBER(T868), ((T868-H868)/H868)-0.004, "")</f>
        <v/>
      </c>
      <c r="AA868">
        <f>IF(ISNUMBER(W868), ((W868-H868)/H868)-0.004, IF(P868&gt;0, ((N868-H868)/H868)-0.004, 0))</f>
        <v/>
      </c>
      <c r="AB868">
        <f>IF(AND(ISNUMBER(I868), I868&gt;0, ISNUMBER(O868), O868&gt;0), AA868-((O868-I868)/I868), AA868)</f>
        <v/>
      </c>
      <c r="AC868">
        <f>IF(ISNUMBER(Q868), (Q868-H868)/H868, 0)</f>
        <v/>
      </c>
      <c r="AD868">
        <f>IF(ISNUMBER(R868), (R868-H868)/H868, 0)</f>
        <v/>
      </c>
      <c r="AE868">
        <f>IF(ISNUMBER(Y868), IF(Y868&gt;0, "THẮNG", "THUA"), "CHỜ T+3")</f>
        <v/>
      </c>
      <c r="AF868">
        <f>IF(AND(P868=0, N868=H868, NOT(ISNUMBER(W868))), "ĐANG CHỜ", IF(AA868&gt;0, "THẮNG", "THUA"))</f>
        <v/>
      </c>
      <c r="AG868" t="inlineStr">
        <is>
          <t>https://quickchart.io/chart/render/zf-08934ff1-c22f-4808-b818-52dabc6d5655</t>
        </is>
      </c>
      <c r="AH868">
        <f>IF(AG868&lt;&gt;"", IMAGE(AG868, 1), "Chưa có ảnh")</f>
        <v/>
      </c>
    </row>
    <row r="869" ht="95" customHeight="1">
      <c r="A869" t="inlineStr">
        <is>
          <t>2026-10-22</t>
        </is>
      </c>
      <c r="B869" t="inlineStr">
        <is>
          <t>ALGO_24</t>
        </is>
      </c>
      <c r="C869" t="inlineStr">
        <is>
          <t>💥 BỘ 24: BÙNG NỔ BIÊN ĐỘ BIẾN ĐỘNG ATR (ATR EXPANSION)</t>
        </is>
      </c>
      <c r="D869" t="inlineStr">
        <is>
          <t>#3</t>
        </is>
      </c>
      <c r="E869" t="inlineStr">
        <is>
          <t>YEG</t>
        </is>
      </c>
      <c r="F869" t="inlineStr">
        <is>
          <t>HOSE</t>
        </is>
      </c>
      <c r="G869" t="inlineStr">
        <is>
          <t>Công nghệ &amp; Phần mềm</t>
        </is>
      </c>
      <c r="H869" t="n">
        <v>8.15</v>
      </c>
      <c r="I869" t="n">
        <v>1760.63</v>
      </c>
      <c r="J869" t="n">
        <v>34.07</v>
      </c>
      <c r="K869" t="n">
        <v>1.32</v>
      </c>
      <c r="L869" t="n">
        <v>9.289999999999999</v>
      </c>
      <c r="M869" t="n">
        <v>7.63</v>
      </c>
      <c r="N869" t="n">
        <v>8.19</v>
      </c>
      <c r="O869" t="n">
        <v>1756.56</v>
      </c>
      <c r="P869" t="n">
        <v>1</v>
      </c>
      <c r="Q869" t="n">
        <v>8.289999999999999</v>
      </c>
      <c r="R869" t="n">
        <v>7.75</v>
      </c>
      <c r="S869" t="inlineStr"/>
      <c r="T869" t="inlineStr"/>
      <c r="U869" t="inlineStr"/>
      <c r="V869" t="inlineStr"/>
      <c r="W869" t="inlineStr"/>
      <c r="X869" t="inlineStr">
        <is>
          <t>⏳ Chờ hàng về (T+1)</t>
        </is>
      </c>
      <c r="Y869">
        <f>IF(ISNUMBER(S869), ((S869-H869)/H869)-0.004, "")</f>
        <v/>
      </c>
      <c r="Z869">
        <f>IF(ISNUMBER(T869), ((T869-H869)/H869)-0.004, "")</f>
        <v/>
      </c>
      <c r="AA869">
        <f>IF(ISNUMBER(W869), ((W869-H869)/H869)-0.004, IF(P869&gt;0, ((N869-H869)/H869)-0.004, 0))</f>
        <v/>
      </c>
      <c r="AB869">
        <f>IF(AND(ISNUMBER(I869), I869&gt;0, ISNUMBER(O869), O869&gt;0), AA869-((O869-I869)/I869), AA869)</f>
        <v/>
      </c>
      <c r="AC869">
        <f>IF(ISNUMBER(Q869), (Q869-H869)/H869, 0)</f>
        <v/>
      </c>
      <c r="AD869">
        <f>IF(ISNUMBER(R869), (R869-H869)/H869, 0)</f>
        <v/>
      </c>
      <c r="AE869">
        <f>IF(ISNUMBER(Y869), IF(Y869&gt;0, "THẮNG", "THUA"), "CHỜ T+3")</f>
        <v/>
      </c>
      <c r="AF869">
        <f>IF(AND(P869=0, N869=H869, NOT(ISNUMBER(W869))), "ĐANG CHỜ", IF(AA869&gt;0, "THẮNG", "THUA"))</f>
        <v/>
      </c>
      <c r="AG869" t="inlineStr">
        <is>
          <t>https://quickchart.io/chart/render/zf-3e4c576b-27c1-49da-8abe-44c17f9243bc</t>
        </is>
      </c>
      <c r="AH869">
        <f>IF(AG869&lt;&gt;"", IMAGE(AG869, 1), "Chưa có ảnh")</f>
        <v/>
      </c>
    </row>
    <row r="870" ht="95" customHeight="1">
      <c r="A870" t="inlineStr">
        <is>
          <t>2026-10-22</t>
        </is>
      </c>
      <c r="B870" t="inlineStr">
        <is>
          <t>ALGO_25</t>
        </is>
      </c>
      <c r="C870" t="inlineStr">
        <is>
          <t>🏹 BỘ 25: ĐẢO CHIỀU NHANH T+2.5 QUÁ BÁN (CONNORS RSI-7 DIP)</t>
        </is>
      </c>
      <c r="D870" t="inlineStr">
        <is>
          <t>#2</t>
        </is>
      </c>
      <c r="E870" t="inlineStr">
        <is>
          <t>PVT</t>
        </is>
      </c>
      <c r="F870" t="inlineStr">
        <is>
          <t>HOSE</t>
        </is>
      </c>
      <c r="G870" t="inlineStr">
        <is>
          <t>Cảng biển &amp; Vận tải</t>
        </is>
      </c>
      <c r="H870" t="n">
        <v>23.6</v>
      </c>
      <c r="I870" t="n">
        <v>1760.63</v>
      </c>
      <c r="J870" t="n">
        <v>30.27</v>
      </c>
      <c r="K870" t="n">
        <v>0.67</v>
      </c>
      <c r="L870" t="n">
        <v>26.97</v>
      </c>
      <c r="M870" t="n">
        <v>22.07</v>
      </c>
      <c r="N870" t="n">
        <v>23.7</v>
      </c>
      <c r="O870" t="n">
        <v>1756.56</v>
      </c>
      <c r="P870" t="n">
        <v>1</v>
      </c>
      <c r="Q870" t="n">
        <v>23.7</v>
      </c>
      <c r="R870" t="n">
        <v>22.8</v>
      </c>
      <c r="S870" t="inlineStr"/>
      <c r="T870" t="inlineStr"/>
      <c r="U870" t="inlineStr"/>
      <c r="V870" t="inlineStr"/>
      <c r="W870" t="inlineStr"/>
      <c r="X870" t="inlineStr">
        <is>
          <t>⏳ Chờ hàng về (T+1)</t>
        </is>
      </c>
      <c r="Y870">
        <f>IF(ISNUMBER(S870), ((S870-H870)/H870)-0.004, "")</f>
        <v/>
      </c>
      <c r="Z870">
        <f>IF(ISNUMBER(T870), ((T870-H870)/H870)-0.004, "")</f>
        <v/>
      </c>
      <c r="AA870">
        <f>IF(ISNUMBER(W870), ((W870-H870)/H870)-0.004, IF(P870&gt;0, ((N870-H870)/H870)-0.004, 0))</f>
        <v/>
      </c>
      <c r="AB870">
        <f>IF(AND(ISNUMBER(I870), I870&gt;0, ISNUMBER(O870), O870&gt;0), AA870-((O870-I870)/I870), AA870)</f>
        <v/>
      </c>
      <c r="AC870">
        <f>IF(ISNUMBER(Q870), (Q870-H870)/H870, 0)</f>
        <v/>
      </c>
      <c r="AD870">
        <f>IF(ISNUMBER(R870), (R870-H870)/H870, 0)</f>
        <v/>
      </c>
      <c r="AE870">
        <f>IF(ISNUMBER(Y870), IF(Y870&gt;0, "THẮNG", "THUA"), "CHỜ T+3")</f>
        <v/>
      </c>
      <c r="AF870">
        <f>IF(AND(P870=0, N870=H870, NOT(ISNUMBER(W870))), "ĐANG CHỜ", IF(AA870&gt;0, "THẮNG", "THUA"))</f>
        <v/>
      </c>
      <c r="AG870" t="inlineStr">
        <is>
          <t>https://quickchart.io/chart/render/zf-b7ed0c48-9e5d-4320-b07c-e55d258f25b6</t>
        </is>
      </c>
      <c r="AH870">
        <f>IF(AG870&lt;&gt;"", IMAGE(AG870, 1), "Chưa có ảnh")</f>
        <v/>
      </c>
    </row>
    <row r="871" ht="95" customHeight="1">
      <c r="A871" t="inlineStr">
        <is>
          <t>2026-10-22</t>
        </is>
      </c>
      <c r="B871" t="inlineStr">
        <is>
          <t>ALGO_26</t>
        </is>
      </c>
      <c r="C871" t="inlineStr">
        <is>
          <t>🔇 BỘ 26: CẠN KIỆT NGUỒN CUNG TRƯỚC GIỜ NỔ (VSA NO-SUPPLY TEST)</t>
        </is>
      </c>
      <c r="D871" t="inlineStr">
        <is>
          <t>#2</t>
        </is>
      </c>
      <c r="E871" t="inlineStr">
        <is>
          <t>AAS</t>
        </is>
      </c>
      <c r="F871" t="inlineStr">
        <is>
          <t>UPCOM</t>
        </is>
      </c>
      <c r="G871" t="inlineStr">
        <is>
          <t>Chứng khoán</t>
        </is>
      </c>
      <c r="H871" t="n">
        <v>10.3</v>
      </c>
      <c r="I871" t="n">
        <v>1760.63</v>
      </c>
      <c r="J871" t="n">
        <v>41.25</v>
      </c>
      <c r="K871" t="n">
        <v>0.34</v>
      </c>
      <c r="L871" t="n">
        <v>11.64</v>
      </c>
      <c r="M871" t="n">
        <v>9.69</v>
      </c>
      <c r="N871" t="n">
        <v>10.6</v>
      </c>
      <c r="O871" t="n">
        <v>1756.56</v>
      </c>
      <c r="P871" t="n">
        <v>1</v>
      </c>
      <c r="Q871" t="n">
        <v>10.6</v>
      </c>
      <c r="R871" t="n">
        <v>10.1</v>
      </c>
      <c r="S871" t="inlineStr"/>
      <c r="T871" t="inlineStr"/>
      <c r="U871" t="inlineStr"/>
      <c r="V871" t="inlineStr"/>
      <c r="W871" t="inlineStr"/>
      <c r="X871" t="inlineStr">
        <is>
          <t>⏳ Chờ hàng về (T+1)</t>
        </is>
      </c>
      <c r="Y871">
        <f>IF(ISNUMBER(S871), ((S871-H871)/H871)-0.004, "")</f>
        <v/>
      </c>
      <c r="Z871">
        <f>IF(ISNUMBER(T871), ((T871-H871)/H871)-0.004, "")</f>
        <v/>
      </c>
      <c r="AA871">
        <f>IF(ISNUMBER(W871), ((W871-H871)/H871)-0.004, IF(P871&gt;0, ((N871-H871)/H871)-0.004, 0))</f>
        <v/>
      </c>
      <c r="AB871">
        <f>IF(AND(ISNUMBER(I871), I871&gt;0, ISNUMBER(O871), O871&gt;0), AA871-((O871-I871)/I871), AA871)</f>
        <v/>
      </c>
      <c r="AC871">
        <f>IF(ISNUMBER(Q871), (Q871-H871)/H871, 0)</f>
        <v/>
      </c>
      <c r="AD871">
        <f>IF(ISNUMBER(R871), (R871-H871)/H871, 0)</f>
        <v/>
      </c>
      <c r="AE871">
        <f>IF(ISNUMBER(Y871), IF(Y871&gt;0, "THẮNG", "THUA"), "CHỜ T+3")</f>
        <v/>
      </c>
      <c r="AF871">
        <f>IF(AND(P871=0, N871=H871, NOT(ISNUMBER(W871))), "ĐANG CHỜ", IF(AA871&gt;0, "THẮNG", "THUA"))</f>
        <v/>
      </c>
      <c r="AG871" t="inlineStr">
        <is>
          <t>https://quickchart.io/chart/render/zf-713a620f-79b4-403c-a404-c426f20b4f1e</t>
        </is>
      </c>
      <c r="AH871">
        <f>IF(AG871&lt;&gt;"", IMAGE(AG871, 1), "Chưa có ảnh")</f>
        <v/>
      </c>
    </row>
    <row r="872" ht="95" customHeight="1">
      <c r="A872" t="inlineStr">
        <is>
          <t>2026-10-22</t>
        </is>
      </c>
      <c r="B872" t="inlineStr">
        <is>
          <t>ALGO_26</t>
        </is>
      </c>
      <c r="C872" t="inlineStr">
        <is>
          <t>🔇 BỘ 26: CẠN KIỆT NGUỒN CUNG TRƯỚC GIỜ NỔ (VSA NO-SUPPLY TEST)</t>
        </is>
      </c>
      <c r="D872" t="inlineStr">
        <is>
          <t>#4</t>
        </is>
      </c>
      <c r="E872" t="inlineStr">
        <is>
          <t>KBC</t>
        </is>
      </c>
      <c r="F872" t="inlineStr">
        <is>
          <t>HOSE</t>
        </is>
      </c>
      <c r="G872" t="inlineStr">
        <is>
          <t>BĐS Khu Công Nghiệp</t>
        </is>
      </c>
      <c r="H872" t="n">
        <v>27.1</v>
      </c>
      <c r="I872" t="n">
        <v>1760.63</v>
      </c>
      <c r="J872" t="n">
        <v>32.23</v>
      </c>
      <c r="K872" t="n">
        <v>0.38</v>
      </c>
      <c r="L872" t="n">
        <v>29.08</v>
      </c>
      <c r="M872" t="n">
        <v>26.2</v>
      </c>
      <c r="N872" t="n">
        <v>26.9</v>
      </c>
      <c r="O872" t="n">
        <v>1756.56</v>
      </c>
      <c r="P872" t="n">
        <v>1</v>
      </c>
      <c r="Q872" t="n">
        <v>27.1</v>
      </c>
      <c r="R872" t="n">
        <v>26.8</v>
      </c>
      <c r="S872" t="inlineStr"/>
      <c r="T872" t="inlineStr"/>
      <c r="U872" t="inlineStr"/>
      <c r="V872" t="inlineStr"/>
      <c r="W872" t="inlineStr"/>
      <c r="X872" t="inlineStr">
        <is>
          <t>⏳ Chờ hàng về (T+1)</t>
        </is>
      </c>
      <c r="Y872">
        <f>IF(ISNUMBER(S872), ((S872-H872)/H872)-0.004, "")</f>
        <v/>
      </c>
      <c r="Z872">
        <f>IF(ISNUMBER(T872), ((T872-H872)/H872)-0.004, "")</f>
        <v/>
      </c>
      <c r="AA872">
        <f>IF(ISNUMBER(W872), ((W872-H872)/H872)-0.004, IF(P872&gt;0, ((N872-H872)/H872)-0.004, 0))</f>
        <v/>
      </c>
      <c r="AB872">
        <f>IF(AND(ISNUMBER(I872), I872&gt;0, ISNUMBER(O872), O872&gt;0), AA872-((O872-I872)/I872), AA872)</f>
        <v/>
      </c>
      <c r="AC872">
        <f>IF(ISNUMBER(Q872), (Q872-H872)/H872, 0)</f>
        <v/>
      </c>
      <c r="AD872">
        <f>IF(ISNUMBER(R872), (R872-H872)/H872, 0)</f>
        <v/>
      </c>
      <c r="AE872">
        <f>IF(ISNUMBER(Y872), IF(Y872&gt;0, "THẮNG", "THUA"), "CHỜ T+3")</f>
        <v/>
      </c>
      <c r="AF872">
        <f>IF(AND(P872=0, N872=H872, NOT(ISNUMBER(W872))), "ĐANG CHỜ", IF(AA872&gt;0, "THẮNG", "THUA"))</f>
        <v/>
      </c>
      <c r="AG872" t="inlineStr">
        <is>
          <t>https://quickchart.io/chart/render/zf-0decb13a-066b-4051-9ca7-c21c236db28d</t>
        </is>
      </c>
      <c r="AH872">
        <f>IF(AG872&lt;&gt;"", IMAGE(AG872, 1), "Chưa có ảnh")</f>
        <v/>
      </c>
    </row>
    <row r="873" ht="95" customHeight="1">
      <c r="A873" t="inlineStr">
        <is>
          <t>2026-10-22</t>
        </is>
      </c>
      <c r="B873" t="inlineStr">
        <is>
          <t>ALGO_26</t>
        </is>
      </c>
      <c r="C873" t="inlineStr">
        <is>
          <t>🔇 BỘ 26: CẠN KIỆT NGUỒN CUNG TRƯỚC GIỜ NỔ (VSA NO-SUPPLY TEST)</t>
        </is>
      </c>
      <c r="D873" t="inlineStr">
        <is>
          <t>#5</t>
        </is>
      </c>
      <c r="E873" t="inlineStr">
        <is>
          <t>DHC</t>
        </is>
      </c>
      <c r="F873" t="inlineStr">
        <is>
          <t>HOSE</t>
        </is>
      </c>
      <c r="G873" t="inlineStr">
        <is>
          <t>Hóa chất &amp; Chế biến</t>
        </is>
      </c>
      <c r="H873" t="n">
        <v>38.75</v>
      </c>
      <c r="I873" t="n">
        <v>1760.63</v>
      </c>
      <c r="J873" t="n">
        <v>32.12</v>
      </c>
      <c r="K873" t="n">
        <v>0.27</v>
      </c>
      <c r="L873" t="n">
        <v>42.96</v>
      </c>
      <c r="M873" t="n">
        <v>36.84</v>
      </c>
      <c r="N873" t="n">
        <v>38.45</v>
      </c>
      <c r="O873" t="n">
        <v>1756.56</v>
      </c>
      <c r="P873" t="n">
        <v>1</v>
      </c>
      <c r="Q873" t="n">
        <v>39</v>
      </c>
      <c r="R873" t="n">
        <v>38.3</v>
      </c>
      <c r="S873" t="inlineStr"/>
      <c r="T873" t="inlineStr"/>
      <c r="U873" t="inlineStr"/>
      <c r="V873" t="inlineStr"/>
      <c r="W873" t="inlineStr"/>
      <c r="X873" t="inlineStr">
        <is>
          <t>⏳ Chờ hàng về (T+1)</t>
        </is>
      </c>
      <c r="Y873">
        <f>IF(ISNUMBER(S873), ((S873-H873)/H873)-0.004, "")</f>
        <v/>
      </c>
      <c r="Z873">
        <f>IF(ISNUMBER(T873), ((T873-H873)/H873)-0.004, "")</f>
        <v/>
      </c>
      <c r="AA873">
        <f>IF(ISNUMBER(W873), ((W873-H873)/H873)-0.004, IF(P873&gt;0, ((N873-H873)/H873)-0.004, 0))</f>
        <v/>
      </c>
      <c r="AB873">
        <f>IF(AND(ISNUMBER(I873), I873&gt;0, ISNUMBER(O873), O873&gt;0), AA873-((O873-I873)/I873), AA873)</f>
        <v/>
      </c>
      <c r="AC873">
        <f>IF(ISNUMBER(Q873), (Q873-H873)/H873, 0)</f>
        <v/>
      </c>
      <c r="AD873">
        <f>IF(ISNUMBER(R873), (R873-H873)/H873, 0)</f>
        <v/>
      </c>
      <c r="AE873">
        <f>IF(ISNUMBER(Y873), IF(Y873&gt;0, "THẮNG", "THUA"), "CHỜ T+3")</f>
        <v/>
      </c>
      <c r="AF873">
        <f>IF(AND(P873=0, N873=H873, NOT(ISNUMBER(W873))), "ĐANG CHỜ", IF(AA873&gt;0, "THẮNG", "THUA"))</f>
        <v/>
      </c>
      <c r="AG873" t="inlineStr">
        <is>
          <t>https://quickchart.io/chart/render/zf-82aa90b3-a255-432c-ad40-d128f3748663</t>
        </is>
      </c>
      <c r="AH873">
        <f>IF(AG873&lt;&gt;"", IMAGE(AG873, 1), "Chưa có ảnh")</f>
        <v/>
      </c>
    </row>
    <row r="874" ht="95" customHeight="1">
      <c r="A874" t="inlineStr">
        <is>
          <t>2026-10-22</t>
        </is>
      </c>
      <c r="B874" t="inlineStr">
        <is>
          <t>ALGO_27</t>
        </is>
      </c>
      <c r="C874" t="inlineStr">
        <is>
          <t>💰 BỘ 27: ĐỊNH GIÁ HỢP LÝ P/E &amp; ROE CAO HÚT TIỀN (GARP VALUE)</t>
        </is>
      </c>
      <c r="D874" t="inlineStr">
        <is>
          <t>#3</t>
        </is>
      </c>
      <c r="E874" t="inlineStr">
        <is>
          <t>IDC</t>
        </is>
      </c>
      <c r="F874" t="inlineStr">
        <is>
          <t>HNX</t>
        </is>
      </c>
      <c r="G874" t="inlineStr">
        <is>
          <t>BĐS Khu Công Nghiệp</t>
        </is>
      </c>
      <c r="H874" t="n">
        <v>35.8</v>
      </c>
      <c r="I874" t="n">
        <v>1760.63</v>
      </c>
      <c r="J874" t="n">
        <v>88.54000000000001</v>
      </c>
      <c r="K874" t="n">
        <v>2.78</v>
      </c>
      <c r="L874" t="n">
        <v>40.23</v>
      </c>
      <c r="M874" t="n">
        <v>33.79</v>
      </c>
      <c r="N874" t="n">
        <v>35.6</v>
      </c>
      <c r="O874" t="n">
        <v>1756.56</v>
      </c>
      <c r="P874" t="n">
        <v>1</v>
      </c>
      <c r="Q874" t="n">
        <v>35.8</v>
      </c>
      <c r="R874" t="n">
        <v>34.6</v>
      </c>
      <c r="S874" t="inlineStr"/>
      <c r="T874" t="inlineStr"/>
      <c r="U874" t="inlineStr"/>
      <c r="V874" t="inlineStr"/>
      <c r="W874" t="inlineStr"/>
      <c r="X874" t="inlineStr">
        <is>
          <t>⏳ Chờ hàng về (T+1)</t>
        </is>
      </c>
      <c r="Y874">
        <f>IF(ISNUMBER(S874), ((S874-H874)/H874)-0.004, "")</f>
        <v/>
      </c>
      <c r="Z874">
        <f>IF(ISNUMBER(T874), ((T874-H874)/H874)-0.004, "")</f>
        <v/>
      </c>
      <c r="AA874">
        <f>IF(ISNUMBER(W874), ((W874-H874)/H874)-0.004, IF(P874&gt;0, ((N874-H874)/H874)-0.004, 0))</f>
        <v/>
      </c>
      <c r="AB874">
        <f>IF(AND(ISNUMBER(I874), I874&gt;0, ISNUMBER(O874), O874&gt;0), AA874-((O874-I874)/I874), AA874)</f>
        <v/>
      </c>
      <c r="AC874">
        <f>IF(ISNUMBER(Q874), (Q874-H874)/H874, 0)</f>
        <v/>
      </c>
      <c r="AD874">
        <f>IF(ISNUMBER(R874), (R874-H874)/H874, 0)</f>
        <v/>
      </c>
      <c r="AE874">
        <f>IF(ISNUMBER(Y874), IF(Y874&gt;0, "THẮNG", "THUA"), "CHỜ T+3")</f>
        <v/>
      </c>
      <c r="AF874">
        <f>IF(AND(P874=0, N874=H874, NOT(ISNUMBER(W874))), "ĐANG CHỜ", IF(AA874&gt;0, "THẮNG", "THUA"))</f>
        <v/>
      </c>
      <c r="AG874" t="inlineStr">
        <is>
          <t>https://quickchart.io/chart/render/zf-c30a54a9-6df2-4de0-bbcd-7301db8317a3</t>
        </is>
      </c>
      <c r="AH874">
        <f>IF(AG874&lt;&gt;"", IMAGE(AG874, 1), "Chưa có ảnh")</f>
        <v/>
      </c>
    </row>
    <row r="875" ht="95" customHeight="1">
      <c r="A875" t="inlineStr">
        <is>
          <t>2026-10-22</t>
        </is>
      </c>
      <c r="B875" t="inlineStr">
        <is>
          <t>ALGO_27</t>
        </is>
      </c>
      <c r="C875" t="inlineStr">
        <is>
          <t>💰 BỘ 27: ĐỊNH GIÁ HỢP LÝ P/E &amp; ROE CAO HÚT TIỀN (GARP VALUE)</t>
        </is>
      </c>
      <c r="D875" t="inlineStr">
        <is>
          <t>#5</t>
        </is>
      </c>
      <c r="E875" t="inlineStr">
        <is>
          <t>ANV</t>
        </is>
      </c>
      <c r="F875" t="inlineStr">
        <is>
          <t>HOSE</t>
        </is>
      </c>
      <c r="G875" t="inlineStr">
        <is>
          <t>Thủy sản &amp; Xuất khẩu</t>
        </is>
      </c>
      <c r="H875" t="n">
        <v>18.9</v>
      </c>
      <c r="I875" t="n">
        <v>1760.63</v>
      </c>
      <c r="J875" t="n">
        <v>82.48999999999999</v>
      </c>
      <c r="K875" t="n">
        <v>1.16</v>
      </c>
      <c r="L875" t="n">
        <v>21.6</v>
      </c>
      <c r="M875" t="n">
        <v>17.67</v>
      </c>
      <c r="N875" t="n">
        <v>18.85</v>
      </c>
      <c r="O875" t="n">
        <v>1756.56</v>
      </c>
      <c r="P875" t="n">
        <v>1</v>
      </c>
      <c r="Q875" t="n">
        <v>18.9</v>
      </c>
      <c r="R875" t="n">
        <v>18.05</v>
      </c>
      <c r="S875" t="inlineStr"/>
      <c r="T875" t="inlineStr"/>
      <c r="U875" t="inlineStr"/>
      <c r="V875" t="inlineStr"/>
      <c r="W875" t="inlineStr"/>
      <c r="X875" t="inlineStr">
        <is>
          <t>⏳ Chờ hàng về (T+1)</t>
        </is>
      </c>
      <c r="Y875">
        <f>IF(ISNUMBER(S875), ((S875-H875)/H875)-0.004, "")</f>
        <v/>
      </c>
      <c r="Z875">
        <f>IF(ISNUMBER(T875), ((T875-H875)/H875)-0.004, "")</f>
        <v/>
      </c>
      <c r="AA875">
        <f>IF(ISNUMBER(W875), ((W875-H875)/H875)-0.004, IF(P875&gt;0, ((N875-H875)/H875)-0.004, 0))</f>
        <v/>
      </c>
      <c r="AB875">
        <f>IF(AND(ISNUMBER(I875), I875&gt;0, ISNUMBER(O875), O875&gt;0), AA875-((O875-I875)/I875), AA875)</f>
        <v/>
      </c>
      <c r="AC875">
        <f>IF(ISNUMBER(Q875), (Q875-H875)/H875, 0)</f>
        <v/>
      </c>
      <c r="AD875">
        <f>IF(ISNUMBER(R875), (R875-H875)/H875, 0)</f>
        <v/>
      </c>
      <c r="AE875">
        <f>IF(ISNUMBER(Y875), IF(Y875&gt;0, "THẮNG", "THUA"), "CHỜ T+3")</f>
        <v/>
      </c>
      <c r="AF875">
        <f>IF(AND(P875=0, N875=H875, NOT(ISNUMBER(W875))), "ĐANG CHỜ", IF(AA875&gt;0, "THẮNG", "THUA"))</f>
        <v/>
      </c>
      <c r="AG875" t="inlineStr">
        <is>
          <t>https://quickchart.io/chart/render/zf-5b0f8b39-7ca2-44b6-a82c-2cb0d75a8a86</t>
        </is>
      </c>
      <c r="AH875">
        <f>IF(AG875&lt;&gt;"", IMAGE(AG875, 1), "Chưa có ảnh")</f>
        <v/>
      </c>
    </row>
    <row r="876" ht="95" customHeight="1">
      <c r="A876" t="inlineStr">
        <is>
          <t>2026-10-22</t>
        </is>
      </c>
      <c r="B876" t="inlineStr">
        <is>
          <t>ALGO_28</t>
        </is>
      </c>
      <c r="C876" t="inlineStr">
        <is>
          <t>🏛️ BỘ 28: TRỤ CỘT VỐN HÓA LỚN DẪN DẮT CHỈ SỐ (BLUECHIP PILLAR)</t>
        </is>
      </c>
      <c r="D876" t="inlineStr">
        <is>
          <t>#3</t>
        </is>
      </c>
      <c r="E876" t="inlineStr">
        <is>
          <t>NKG</t>
        </is>
      </c>
      <c r="F876" t="inlineStr">
        <is>
          <t>HOSE</t>
        </is>
      </c>
      <c r="G876" t="inlineStr">
        <is>
          <t>Thép &amp; VLXD</t>
        </is>
      </c>
      <c r="H876" t="n">
        <v>12</v>
      </c>
      <c r="I876" t="n">
        <v>1760.63</v>
      </c>
      <c r="J876" t="n">
        <v>84.66</v>
      </c>
      <c r="K876" t="n">
        <v>1.71</v>
      </c>
      <c r="L876" t="n">
        <v>13.59</v>
      </c>
      <c r="M876" t="n">
        <v>11.28</v>
      </c>
      <c r="N876" t="n">
        <v>11.8</v>
      </c>
      <c r="O876" t="n">
        <v>1756.56</v>
      </c>
      <c r="P876" t="n">
        <v>1</v>
      </c>
      <c r="Q876" t="n">
        <v>12</v>
      </c>
      <c r="R876" t="n">
        <v>11.4</v>
      </c>
      <c r="S876" t="inlineStr"/>
      <c r="T876" t="inlineStr"/>
      <c r="U876" t="inlineStr"/>
      <c r="V876" t="inlineStr"/>
      <c r="W876" t="inlineStr"/>
      <c r="X876" t="inlineStr">
        <is>
          <t>⏳ Chờ hàng về (T+1)</t>
        </is>
      </c>
      <c r="Y876">
        <f>IF(ISNUMBER(S876), ((S876-H876)/H876)-0.004, "")</f>
        <v/>
      </c>
      <c r="Z876">
        <f>IF(ISNUMBER(T876), ((T876-H876)/H876)-0.004, "")</f>
        <v/>
      </c>
      <c r="AA876">
        <f>IF(ISNUMBER(W876), ((W876-H876)/H876)-0.004, IF(P876&gt;0, ((N876-H876)/H876)-0.004, 0))</f>
        <v/>
      </c>
      <c r="AB876">
        <f>IF(AND(ISNUMBER(I876), I876&gt;0, ISNUMBER(O876), O876&gt;0), AA876-((O876-I876)/I876), AA876)</f>
        <v/>
      </c>
      <c r="AC876">
        <f>IF(ISNUMBER(Q876), (Q876-H876)/H876, 0)</f>
        <v/>
      </c>
      <c r="AD876">
        <f>IF(ISNUMBER(R876), (R876-H876)/H876, 0)</f>
        <v/>
      </c>
      <c r="AE876">
        <f>IF(ISNUMBER(Y876), IF(Y876&gt;0, "THẮNG", "THUA"), "CHỜ T+3")</f>
        <v/>
      </c>
      <c r="AF876">
        <f>IF(AND(P876=0, N876=H876, NOT(ISNUMBER(W876))), "ĐANG CHỜ", IF(AA876&gt;0, "THẮNG", "THUA"))</f>
        <v/>
      </c>
      <c r="AG876" t="inlineStr">
        <is>
          <t>https://quickchart.io/chart/render/zf-297337e2-4f49-43a3-9aa1-eeb2e6b32138</t>
        </is>
      </c>
      <c r="AH876">
        <f>IF(AG876&lt;&gt;"", IMAGE(AG876, 1), "Chưa có ảnh")</f>
        <v/>
      </c>
    </row>
    <row r="877" ht="95" customHeight="1">
      <c r="A877" t="inlineStr">
        <is>
          <t>2026-10-22</t>
        </is>
      </c>
      <c r="B877" t="inlineStr">
        <is>
          <t>ALGO_28</t>
        </is>
      </c>
      <c r="C877" t="inlineStr">
        <is>
          <t>🏛️ BỘ 28: TRỤ CỘT VỐN HÓA LỚN DẪN DẮT CHỈ SỐ (BLUECHIP PILLAR)</t>
        </is>
      </c>
      <c r="D877" t="inlineStr">
        <is>
          <t>#4</t>
        </is>
      </c>
      <c r="E877" t="inlineStr">
        <is>
          <t>VRE</t>
        </is>
      </c>
      <c r="F877" t="inlineStr">
        <is>
          <t>HOSE</t>
        </is>
      </c>
      <c r="G877" t="inlineStr">
        <is>
          <t>Bất động sản Dân dụng</t>
        </is>
      </c>
      <c r="H877" t="n">
        <v>25.3</v>
      </c>
      <c r="I877" t="n">
        <v>1760.63</v>
      </c>
      <c r="J877" t="n">
        <v>83.39</v>
      </c>
      <c r="K877" t="n">
        <v>1.72</v>
      </c>
      <c r="L877" t="n">
        <v>28.1</v>
      </c>
      <c r="M877" t="n">
        <v>24.03</v>
      </c>
      <c r="N877" t="n">
        <v>24.95</v>
      </c>
      <c r="O877" t="n">
        <v>1756.56</v>
      </c>
      <c r="P877" t="n">
        <v>1</v>
      </c>
      <c r="Q877" t="n">
        <v>25.5</v>
      </c>
      <c r="R877" t="n">
        <v>24.8</v>
      </c>
      <c r="S877" t="inlineStr"/>
      <c r="T877" t="inlineStr"/>
      <c r="U877" t="inlineStr"/>
      <c r="V877" t="inlineStr"/>
      <c r="W877" t="inlineStr"/>
      <c r="X877" t="inlineStr">
        <is>
          <t>⏳ Chờ hàng về (T+1)</t>
        </is>
      </c>
      <c r="Y877">
        <f>IF(ISNUMBER(S877), ((S877-H877)/H877)-0.004, "")</f>
        <v/>
      </c>
      <c r="Z877">
        <f>IF(ISNUMBER(T877), ((T877-H877)/H877)-0.004, "")</f>
        <v/>
      </c>
      <c r="AA877">
        <f>IF(ISNUMBER(W877), ((W877-H877)/H877)-0.004, IF(P877&gt;0, ((N877-H877)/H877)-0.004, 0))</f>
        <v/>
      </c>
      <c r="AB877">
        <f>IF(AND(ISNUMBER(I877), I877&gt;0, ISNUMBER(O877), O877&gt;0), AA877-((O877-I877)/I877), AA877)</f>
        <v/>
      </c>
      <c r="AC877">
        <f>IF(ISNUMBER(Q877), (Q877-H877)/H877, 0)</f>
        <v/>
      </c>
      <c r="AD877">
        <f>IF(ISNUMBER(R877), (R877-H877)/H877, 0)</f>
        <v/>
      </c>
      <c r="AE877">
        <f>IF(ISNUMBER(Y877), IF(Y877&gt;0, "THẮNG", "THUA"), "CHỜ T+3")</f>
        <v/>
      </c>
      <c r="AF877">
        <f>IF(AND(P877=0, N877=H877, NOT(ISNUMBER(W877))), "ĐANG CHỜ", IF(AA877&gt;0, "THẮNG", "THUA"))</f>
        <v/>
      </c>
      <c r="AG877" t="inlineStr">
        <is>
          <t>https://quickchart.io/chart/render/zf-7dcaa855-6536-4919-9171-1848f69defb7</t>
        </is>
      </c>
      <c r="AH877">
        <f>IF(AG877&lt;&gt;"", IMAGE(AG877, 1), "Chưa có ảnh")</f>
        <v/>
      </c>
    </row>
    <row r="878" ht="95" customHeight="1">
      <c r="A878" t="inlineStr">
        <is>
          <t>2026-10-22</t>
        </is>
      </c>
      <c r="B878" t="inlineStr">
        <is>
          <t>ALGO_29</t>
        </is>
      </c>
      <c r="C878" t="inlineStr">
        <is>
          <t>🧭 BỘ 29: ĐỒNG THUẬN ĐA KHUNG 1D-1W-1M-3M (MTF SYNERGY)</t>
        </is>
      </c>
      <c r="D878" t="inlineStr">
        <is>
          <t>#1</t>
        </is>
      </c>
      <c r="E878" t="inlineStr">
        <is>
          <t>GMD</t>
        </is>
      </c>
      <c r="F878" t="inlineStr">
        <is>
          <t>HOSE</t>
        </is>
      </c>
      <c r="G878" t="inlineStr">
        <is>
          <t>Cảng biển &amp; Vận tải</t>
        </is>
      </c>
      <c r="H878" t="n">
        <v>57.5</v>
      </c>
      <c r="I878" t="n">
        <v>1760.63</v>
      </c>
      <c r="J878" t="n">
        <v>66.84</v>
      </c>
      <c r="K878" t="n">
        <v>2.12</v>
      </c>
      <c r="L878" t="n">
        <v>63.37</v>
      </c>
      <c r="M878" t="n">
        <v>54.83</v>
      </c>
      <c r="N878" t="n">
        <v>57.1</v>
      </c>
      <c r="O878" t="n">
        <v>1756.56</v>
      </c>
      <c r="P878" t="n">
        <v>1</v>
      </c>
      <c r="Q878" t="n">
        <v>57.9</v>
      </c>
      <c r="R878" t="n">
        <v>54.1</v>
      </c>
      <c r="S878" t="inlineStr"/>
      <c r="T878" t="inlineStr"/>
      <c r="U878" t="inlineStr"/>
      <c r="V878" t="inlineStr"/>
      <c r="W878" t="inlineStr"/>
      <c r="X878" t="inlineStr">
        <is>
          <t>⏳ Chờ hàng về (T+1)</t>
        </is>
      </c>
      <c r="Y878">
        <f>IF(ISNUMBER(S878), ((S878-H878)/H878)-0.004, "")</f>
        <v/>
      </c>
      <c r="Z878">
        <f>IF(ISNUMBER(T878), ((T878-H878)/H878)-0.004, "")</f>
        <v/>
      </c>
      <c r="AA878">
        <f>IF(ISNUMBER(W878), ((W878-H878)/H878)-0.004, IF(P878&gt;0, ((N878-H878)/H878)-0.004, 0))</f>
        <v/>
      </c>
      <c r="AB878">
        <f>IF(AND(ISNUMBER(I878), I878&gt;0, ISNUMBER(O878), O878&gt;0), AA878-((O878-I878)/I878), AA878)</f>
        <v/>
      </c>
      <c r="AC878">
        <f>IF(ISNUMBER(Q878), (Q878-H878)/H878, 0)</f>
        <v/>
      </c>
      <c r="AD878">
        <f>IF(ISNUMBER(R878), (R878-H878)/H878, 0)</f>
        <v/>
      </c>
      <c r="AE878">
        <f>IF(ISNUMBER(Y878), IF(Y878&gt;0, "THẮNG", "THUA"), "CHỜ T+3")</f>
        <v/>
      </c>
      <c r="AF878">
        <f>IF(AND(P878=0, N878=H878, NOT(ISNUMBER(W878))), "ĐANG CHỜ", IF(AA878&gt;0, "THẮNG", "THUA"))</f>
        <v/>
      </c>
      <c r="AG878" t="inlineStr">
        <is>
          <t>https://quickchart.io/chart/render/zf-08934ff1-c22f-4808-b818-52dabc6d5655</t>
        </is>
      </c>
      <c r="AH878">
        <f>IF(AG878&lt;&gt;"", IMAGE(AG878, 1), "Chưa có ảnh")</f>
        <v/>
      </c>
    </row>
    <row r="879" ht="95" customHeight="1">
      <c r="A879" t="inlineStr">
        <is>
          <t>2026-10-22</t>
        </is>
      </c>
      <c r="B879" t="inlineStr">
        <is>
          <t>ALGO_29</t>
        </is>
      </c>
      <c r="C879" t="inlineStr">
        <is>
          <t>🧭 BỘ 29: ĐỒNG THUẬN ĐA KHUNG 1D-1W-1M-3M (MTF SYNERGY)</t>
        </is>
      </c>
      <c r="D879" t="inlineStr">
        <is>
          <t>#4</t>
        </is>
      </c>
      <c r="E879" t="inlineStr">
        <is>
          <t>IDC</t>
        </is>
      </c>
      <c r="F879" t="inlineStr">
        <is>
          <t>HNX</t>
        </is>
      </c>
      <c r="G879" t="inlineStr">
        <is>
          <t>BĐS Khu Công Nghiệp</t>
        </is>
      </c>
      <c r="H879" t="n">
        <v>35.8</v>
      </c>
      <c r="I879" t="n">
        <v>1760.63</v>
      </c>
      <c r="J879" t="n">
        <v>50.19</v>
      </c>
      <c r="K879" t="n">
        <v>2.78</v>
      </c>
      <c r="L879" t="n">
        <v>40.23</v>
      </c>
      <c r="M879" t="n">
        <v>33.79</v>
      </c>
      <c r="N879" t="n">
        <v>35.6</v>
      </c>
      <c r="O879" t="n">
        <v>1756.56</v>
      </c>
      <c r="P879" t="n">
        <v>1</v>
      </c>
      <c r="Q879" t="n">
        <v>35.8</v>
      </c>
      <c r="R879" t="n">
        <v>34.6</v>
      </c>
      <c r="S879" t="inlineStr"/>
      <c r="T879" t="inlineStr"/>
      <c r="U879" t="inlineStr"/>
      <c r="V879" t="inlineStr"/>
      <c r="W879" t="inlineStr"/>
      <c r="X879" t="inlineStr">
        <is>
          <t>⏳ Chờ hàng về (T+1)</t>
        </is>
      </c>
      <c r="Y879">
        <f>IF(ISNUMBER(S879), ((S879-H879)/H879)-0.004, "")</f>
        <v/>
      </c>
      <c r="Z879">
        <f>IF(ISNUMBER(T879), ((T879-H879)/H879)-0.004, "")</f>
        <v/>
      </c>
      <c r="AA879">
        <f>IF(ISNUMBER(W879), ((W879-H879)/H879)-0.004, IF(P879&gt;0, ((N879-H879)/H879)-0.004, 0))</f>
        <v/>
      </c>
      <c r="AB879">
        <f>IF(AND(ISNUMBER(I879), I879&gt;0, ISNUMBER(O879), O879&gt;0), AA879-((O879-I879)/I879), AA879)</f>
        <v/>
      </c>
      <c r="AC879">
        <f>IF(ISNUMBER(Q879), (Q879-H879)/H879, 0)</f>
        <v/>
      </c>
      <c r="AD879">
        <f>IF(ISNUMBER(R879), (R879-H879)/H879, 0)</f>
        <v/>
      </c>
      <c r="AE879">
        <f>IF(ISNUMBER(Y879), IF(Y879&gt;0, "THẮNG", "THUA"), "CHỜ T+3")</f>
        <v/>
      </c>
      <c r="AF879">
        <f>IF(AND(P879=0, N879=H879, NOT(ISNUMBER(W879))), "ĐANG CHỜ", IF(AA879&gt;0, "THẮNG", "THUA"))</f>
        <v/>
      </c>
      <c r="AG879" t="inlineStr">
        <is>
          <t>https://quickchart.io/chart/render/zf-c30a54a9-6df2-4de0-bbcd-7301db8317a3</t>
        </is>
      </c>
      <c r="AH879">
        <f>IF(AG879&lt;&gt;"", IMAGE(AG879, 1), "Chưa có ảnh")</f>
        <v/>
      </c>
    </row>
    <row r="880" ht="95" customHeight="1">
      <c r="A880" t="inlineStr">
        <is>
          <t>2026-10-22</t>
        </is>
      </c>
      <c r="B880" t="inlineStr">
        <is>
          <t>ALGO_30</t>
        </is>
      </c>
      <c r="C880" t="inlineStr">
        <is>
          <t>🌟 BỘ 30: ĐIỂM HỘI TỤ SIÊU ĐẲNG ĐA THUẬT TOÁN (MASTER CONFLUENCE)</t>
        </is>
      </c>
      <c r="D880" t="inlineStr">
        <is>
          <t>#1</t>
        </is>
      </c>
      <c r="E880" t="inlineStr">
        <is>
          <t>GMD</t>
        </is>
      </c>
      <c r="F880" t="inlineStr">
        <is>
          <t>HOSE</t>
        </is>
      </c>
      <c r="G880" t="inlineStr">
        <is>
          <t>Cảng biển &amp; Vận tải</t>
        </is>
      </c>
      <c r="H880" t="n">
        <v>57.5</v>
      </c>
      <c r="I880" t="n">
        <v>1760.63</v>
      </c>
      <c r="J880" t="n">
        <v>173.66</v>
      </c>
      <c r="K880" t="n">
        <v>2.12</v>
      </c>
      <c r="L880" t="n">
        <v>63.37</v>
      </c>
      <c r="M880" t="n">
        <v>54.83</v>
      </c>
      <c r="N880" t="n">
        <v>57.1</v>
      </c>
      <c r="O880" t="n">
        <v>1756.56</v>
      </c>
      <c r="P880" t="n">
        <v>1</v>
      </c>
      <c r="Q880" t="n">
        <v>57.9</v>
      </c>
      <c r="R880" t="n">
        <v>54.1</v>
      </c>
      <c r="S880" t="inlineStr"/>
      <c r="T880" t="inlineStr"/>
      <c r="U880" t="inlineStr"/>
      <c r="V880" t="inlineStr"/>
      <c r="W880" t="inlineStr"/>
      <c r="X880" t="inlineStr">
        <is>
          <t>⏳ Chờ hàng về (T+1)</t>
        </is>
      </c>
      <c r="Y880">
        <f>IF(ISNUMBER(S880), ((S880-H880)/H880)-0.004, "")</f>
        <v/>
      </c>
      <c r="Z880">
        <f>IF(ISNUMBER(T880), ((T880-H880)/H880)-0.004, "")</f>
        <v/>
      </c>
      <c r="AA880">
        <f>IF(ISNUMBER(W880), ((W880-H880)/H880)-0.004, IF(P880&gt;0, ((N880-H880)/H880)-0.004, 0))</f>
        <v/>
      </c>
      <c r="AB880">
        <f>IF(AND(ISNUMBER(I880), I880&gt;0, ISNUMBER(O880), O880&gt;0), AA880-((O880-I880)/I880), AA880)</f>
        <v/>
      </c>
      <c r="AC880">
        <f>IF(ISNUMBER(Q880), (Q880-H880)/H880, 0)</f>
        <v/>
      </c>
      <c r="AD880">
        <f>IF(ISNUMBER(R880), (R880-H880)/H880, 0)</f>
        <v/>
      </c>
      <c r="AE880">
        <f>IF(ISNUMBER(Y880), IF(Y880&gt;0, "THẮNG", "THUA"), "CHỜ T+3")</f>
        <v/>
      </c>
      <c r="AF880">
        <f>IF(AND(P880=0, N880=H880, NOT(ISNUMBER(W880))), "ĐANG CHỜ", IF(AA880&gt;0, "THẮNG", "THUA"))</f>
        <v/>
      </c>
      <c r="AG880" t="inlineStr">
        <is>
          <t>https://quickchart.io/chart/render/zf-08934ff1-c22f-4808-b818-52dabc6d5655</t>
        </is>
      </c>
      <c r="AH880">
        <f>IF(AG880&lt;&gt;"", IMAGE(AG880, 1), "Chưa có ảnh")</f>
        <v/>
      </c>
    </row>
    <row r="881" ht="95" customHeight="1">
      <c r="A881" t="inlineStr">
        <is>
          <t>2026-10-22</t>
        </is>
      </c>
      <c r="B881" t="inlineStr">
        <is>
          <t>ALGO_30</t>
        </is>
      </c>
      <c r="C881" t="inlineStr">
        <is>
          <t>🌟 BỘ 30: ĐIỂM HỘI TỤ SIÊU ĐẲNG ĐA THUẬT TOÁN (MASTER CONFLUENCE)</t>
        </is>
      </c>
      <c r="D881" t="inlineStr">
        <is>
          <t>#2</t>
        </is>
      </c>
      <c r="E881" t="inlineStr">
        <is>
          <t>IDC</t>
        </is>
      </c>
      <c r="F881" t="inlineStr">
        <is>
          <t>HNX</t>
        </is>
      </c>
      <c r="G881" t="inlineStr">
        <is>
          <t>BĐS Khu Công Nghiệp</t>
        </is>
      </c>
      <c r="H881" t="n">
        <v>35.8</v>
      </c>
      <c r="I881" t="n">
        <v>1760.63</v>
      </c>
      <c r="J881" t="n">
        <v>138.16</v>
      </c>
      <c r="K881" t="n">
        <v>2.78</v>
      </c>
      <c r="L881" t="n">
        <v>40.23</v>
      </c>
      <c r="M881" t="n">
        <v>33.79</v>
      </c>
      <c r="N881" t="n">
        <v>35.6</v>
      </c>
      <c r="O881" t="n">
        <v>1756.56</v>
      </c>
      <c r="P881" t="n">
        <v>1</v>
      </c>
      <c r="Q881" t="n">
        <v>35.8</v>
      </c>
      <c r="R881" t="n">
        <v>34.6</v>
      </c>
      <c r="S881" t="inlineStr"/>
      <c r="T881" t="inlineStr"/>
      <c r="U881" t="inlineStr"/>
      <c r="V881" t="inlineStr"/>
      <c r="W881" t="inlineStr"/>
      <c r="X881" t="inlineStr">
        <is>
          <t>⏳ Chờ hàng về (T+1)</t>
        </is>
      </c>
      <c r="Y881">
        <f>IF(ISNUMBER(S881), ((S881-H881)/H881)-0.004, "")</f>
        <v/>
      </c>
      <c r="Z881">
        <f>IF(ISNUMBER(T881), ((T881-H881)/H881)-0.004, "")</f>
        <v/>
      </c>
      <c r="AA881">
        <f>IF(ISNUMBER(W881), ((W881-H881)/H881)-0.004, IF(P881&gt;0, ((N881-H881)/H881)-0.004, 0))</f>
        <v/>
      </c>
      <c r="AB881">
        <f>IF(AND(ISNUMBER(I881), I881&gt;0, ISNUMBER(O881), O881&gt;0), AA881-((O881-I881)/I881), AA881)</f>
        <v/>
      </c>
      <c r="AC881">
        <f>IF(ISNUMBER(Q881), (Q881-H881)/H881, 0)</f>
        <v/>
      </c>
      <c r="AD881">
        <f>IF(ISNUMBER(R881), (R881-H881)/H881, 0)</f>
        <v/>
      </c>
      <c r="AE881">
        <f>IF(ISNUMBER(Y881), IF(Y881&gt;0, "THẮNG", "THUA"), "CHỜ T+3")</f>
        <v/>
      </c>
      <c r="AF881">
        <f>IF(AND(P881=0, N881=H881, NOT(ISNUMBER(W881))), "ĐANG CHỜ", IF(AA881&gt;0, "THẮNG", "THUA"))</f>
        <v/>
      </c>
      <c r="AG881" t="inlineStr">
        <is>
          <t>https://quickchart.io/chart/render/zf-c30a54a9-6df2-4de0-bbcd-7301db8317a3</t>
        </is>
      </c>
      <c r="AH881">
        <f>IF(AG881&lt;&gt;"", IMAGE(AG881, 1), "Chưa có ảnh")</f>
        <v/>
      </c>
    </row>
    <row r="882" ht="95" customHeight="1">
      <c r="A882" t="inlineStr">
        <is>
          <t>2026-10-23</t>
        </is>
      </c>
      <c r="B882" t="inlineStr">
        <is>
          <t>ALGO_01</t>
        </is>
      </c>
      <c r="C882" t="inlineStr">
        <is>
          <t>🔥 BỘ 01: BÙNG NỔ DÒNG TIỀN &amp; VƯỢT NỀN (CANSLIM BREAKOUT)</t>
        </is>
      </c>
      <c r="D882" t="inlineStr">
        <is>
          <t>#1</t>
        </is>
      </c>
      <c r="E882" t="inlineStr">
        <is>
          <t>BCM</t>
        </is>
      </c>
      <c r="F882" t="inlineStr">
        <is>
          <t>HOSE</t>
        </is>
      </c>
      <c r="G882" t="inlineStr">
        <is>
          <t>BĐS Khu Công Nghiệp</t>
        </is>
      </c>
      <c r="H882" t="n">
        <v>41.7</v>
      </c>
      <c r="I882" t="n">
        <v>1756.56</v>
      </c>
      <c r="J882" t="n">
        <v>62.97</v>
      </c>
      <c r="K882" t="n">
        <v>3.58</v>
      </c>
      <c r="L882" t="n">
        <v>46.91</v>
      </c>
      <c r="M882" t="n">
        <v>39.33</v>
      </c>
      <c r="N882" t="n">
        <v>41.7</v>
      </c>
      <c r="O882" t="n">
        <v>1756.56</v>
      </c>
      <c r="P882" t="n">
        <v>0</v>
      </c>
      <c r="Q882" t="n">
        <v>41.7</v>
      </c>
      <c r="R882" t="n">
        <v>41.7</v>
      </c>
      <c r="S882" t="inlineStr"/>
      <c r="T882" t="inlineStr"/>
      <c r="U882" t="inlineStr"/>
      <c r="V882" t="inlineStr"/>
      <c r="W882" t="inlineStr"/>
      <c r="X882" t="inlineStr">
        <is>
          <t>⏳ Mới mua (T+0)</t>
        </is>
      </c>
      <c r="Y882">
        <f>IF(ISNUMBER(S882), ((S882-H882)/H882)-0.004, "")</f>
        <v/>
      </c>
      <c r="Z882">
        <f>IF(ISNUMBER(T882), ((T882-H882)/H882)-0.004, "")</f>
        <v/>
      </c>
      <c r="AA882">
        <f>IF(ISNUMBER(W882), ((W882-H882)/H882)-0.004, IF(P882&gt;0, ((N882-H882)/H882)-0.004, 0))</f>
        <v/>
      </c>
      <c r="AB882">
        <f>IF(AND(ISNUMBER(I882), I882&gt;0, ISNUMBER(O882), O882&gt;0), AA882-((O882-I882)/I882), AA882)</f>
        <v/>
      </c>
      <c r="AC882">
        <f>IF(ISNUMBER(Q882), (Q882-H882)/H882, 0)</f>
        <v/>
      </c>
      <c r="AD882">
        <f>IF(ISNUMBER(R882), (R882-H882)/H882, 0)</f>
        <v/>
      </c>
      <c r="AE882">
        <f>IF(ISNUMBER(Y882), IF(Y882&gt;0, "THẮNG", "THUA"), "CHỜ T+3")</f>
        <v/>
      </c>
      <c r="AF882">
        <f>IF(AND(P882=0, N882=H882, NOT(ISNUMBER(W882))), "ĐANG CHỜ", IF(AA882&gt;0, "THẮNG", "THUA"))</f>
        <v/>
      </c>
      <c r="AG882" t="inlineStr">
        <is>
          <t>https://quickchart.io/chart/render/zf-f1613b29-0fb7-4a57-8dab-ba19a0bb0ca9</t>
        </is>
      </c>
      <c r="AH882">
        <f>IF(AG882&lt;&gt;"", IMAGE(AG882, 1), "Chưa có ảnh")</f>
        <v/>
      </c>
    </row>
    <row r="883" ht="95" customHeight="1">
      <c r="A883" t="inlineStr">
        <is>
          <t>2026-10-23</t>
        </is>
      </c>
      <c r="B883" t="inlineStr">
        <is>
          <t>ALGO_01</t>
        </is>
      </c>
      <c r="C883" t="inlineStr">
        <is>
          <t>🔥 BỘ 01: BÙNG NỔ DÒNG TIỀN &amp; VƯỢT NỀN (CANSLIM BREAKOUT)</t>
        </is>
      </c>
      <c r="D883" t="inlineStr">
        <is>
          <t>#2</t>
        </is>
      </c>
      <c r="E883" t="inlineStr">
        <is>
          <t>IDI</t>
        </is>
      </c>
      <c r="F883" t="inlineStr">
        <is>
          <t>HOSE</t>
        </is>
      </c>
      <c r="G883" t="inlineStr">
        <is>
          <t>Thủy sản &amp; Xuất khẩu</t>
        </is>
      </c>
      <c r="H883" t="n">
        <v>5.53</v>
      </c>
      <c r="I883" t="n">
        <v>1756.56</v>
      </c>
      <c r="J883" t="n">
        <v>48.48</v>
      </c>
      <c r="K883" t="n">
        <v>2.14</v>
      </c>
      <c r="L883" t="n">
        <v>6.32</v>
      </c>
      <c r="M883" t="n">
        <v>5.17</v>
      </c>
      <c r="N883" t="n">
        <v>5.53</v>
      </c>
      <c r="O883" t="n">
        <v>1756.56</v>
      </c>
      <c r="P883" t="n">
        <v>0</v>
      </c>
      <c r="Q883" t="n">
        <v>5.53</v>
      </c>
      <c r="R883" t="n">
        <v>5.53</v>
      </c>
      <c r="S883" t="inlineStr"/>
      <c r="T883" t="inlineStr"/>
      <c r="U883" t="inlineStr"/>
      <c r="V883" t="inlineStr"/>
      <c r="W883" t="inlineStr"/>
      <c r="X883" t="inlineStr">
        <is>
          <t>⏳ Mới mua (T+0)</t>
        </is>
      </c>
      <c r="Y883">
        <f>IF(ISNUMBER(S883), ((S883-H883)/H883)-0.004, "")</f>
        <v/>
      </c>
      <c r="Z883">
        <f>IF(ISNUMBER(T883), ((T883-H883)/H883)-0.004, "")</f>
        <v/>
      </c>
      <c r="AA883">
        <f>IF(ISNUMBER(W883), ((W883-H883)/H883)-0.004, IF(P883&gt;0, ((N883-H883)/H883)-0.004, 0))</f>
        <v/>
      </c>
      <c r="AB883">
        <f>IF(AND(ISNUMBER(I883), I883&gt;0, ISNUMBER(O883), O883&gt;0), AA883-((O883-I883)/I883), AA883)</f>
        <v/>
      </c>
      <c r="AC883">
        <f>IF(ISNUMBER(Q883), (Q883-H883)/H883, 0)</f>
        <v/>
      </c>
      <c r="AD883">
        <f>IF(ISNUMBER(R883), (R883-H883)/H883, 0)</f>
        <v/>
      </c>
      <c r="AE883">
        <f>IF(ISNUMBER(Y883), IF(Y883&gt;0, "THẮNG", "THUA"), "CHỜ T+3")</f>
        <v/>
      </c>
      <c r="AF883">
        <f>IF(AND(P883=0, N883=H883, NOT(ISNUMBER(W883))), "ĐANG CHỜ", IF(AA883&gt;0, "THẮNG", "THUA"))</f>
        <v/>
      </c>
      <c r="AG883" t="inlineStr">
        <is>
          <t>https://quickchart.io/chart/render/zf-9bc33c74-507b-4431-a11f-94a305a0fab1</t>
        </is>
      </c>
      <c r="AH883">
        <f>IF(AG883&lt;&gt;"", IMAGE(AG883, 1), "Chưa có ảnh")</f>
        <v/>
      </c>
    </row>
    <row r="884" ht="95" customHeight="1">
      <c r="A884" t="inlineStr">
        <is>
          <t>2026-10-23</t>
        </is>
      </c>
      <c r="B884" t="inlineStr">
        <is>
          <t>ALGO_02</t>
        </is>
      </c>
      <c r="C884" t="inlineStr">
        <is>
          <t>🛡️ BỘ 02: GOM NỀN TÍCH LŨY SIẾT BIÊN ĐỘ VCP (SEPA ACCUMULATION)</t>
        </is>
      </c>
      <c r="D884" t="inlineStr">
        <is>
          <t>#1</t>
        </is>
      </c>
      <c r="E884" t="inlineStr">
        <is>
          <t>FRT</t>
        </is>
      </c>
      <c r="F884" t="inlineStr">
        <is>
          <t>HOSE</t>
        </is>
      </c>
      <c r="G884" t="inlineStr">
        <is>
          <t>Bán lẻ &amp; Phân phối</t>
        </is>
      </c>
      <c r="H884" t="n">
        <v>152.5</v>
      </c>
      <c r="I884" t="n">
        <v>1756.56</v>
      </c>
      <c r="J884" t="n">
        <v>34.74</v>
      </c>
      <c r="K884" t="n">
        <v>0.57</v>
      </c>
      <c r="L884" t="n">
        <v>171.94</v>
      </c>
      <c r="M884" t="n">
        <v>143.66</v>
      </c>
      <c r="N884" t="n">
        <v>152.5</v>
      </c>
      <c r="O884" t="n">
        <v>1756.56</v>
      </c>
      <c r="P884" t="n">
        <v>0</v>
      </c>
      <c r="Q884" t="n">
        <v>152.5</v>
      </c>
      <c r="R884" t="n">
        <v>152.5</v>
      </c>
      <c r="S884" t="inlineStr"/>
      <c r="T884" t="inlineStr"/>
      <c r="U884" t="inlineStr"/>
      <c r="V884" t="inlineStr"/>
      <c r="W884" t="inlineStr"/>
      <c r="X884" t="inlineStr">
        <is>
          <t>⏳ Mới mua (T+0)</t>
        </is>
      </c>
      <c r="Y884">
        <f>IF(ISNUMBER(S884), ((S884-H884)/H884)-0.004, "")</f>
        <v/>
      </c>
      <c r="Z884">
        <f>IF(ISNUMBER(T884), ((T884-H884)/H884)-0.004, "")</f>
        <v/>
      </c>
      <c r="AA884">
        <f>IF(ISNUMBER(W884), ((W884-H884)/H884)-0.004, IF(P884&gt;0, ((N884-H884)/H884)-0.004, 0))</f>
        <v/>
      </c>
      <c r="AB884">
        <f>IF(AND(ISNUMBER(I884), I884&gt;0, ISNUMBER(O884), O884&gt;0), AA884-((O884-I884)/I884), AA884)</f>
        <v/>
      </c>
      <c r="AC884">
        <f>IF(ISNUMBER(Q884), (Q884-H884)/H884, 0)</f>
        <v/>
      </c>
      <c r="AD884">
        <f>IF(ISNUMBER(R884), (R884-H884)/H884, 0)</f>
        <v/>
      </c>
      <c r="AE884">
        <f>IF(ISNUMBER(Y884), IF(Y884&gt;0, "THẮNG", "THUA"), "CHỜ T+3")</f>
        <v/>
      </c>
      <c r="AF884">
        <f>IF(AND(P884=0, N884=H884, NOT(ISNUMBER(W884))), "ĐANG CHỜ", IF(AA884&gt;0, "THẮNG", "THUA"))</f>
        <v/>
      </c>
      <c r="AG884" t="inlineStr">
        <is>
          <t>https://quickchart.io/chart/render/zf-c6fcaaf6-0c6e-48af-b056-a71d3ef6f0dd</t>
        </is>
      </c>
      <c r="AH884">
        <f>IF(AG884&lt;&gt;"", IMAGE(AG884, 1), "Chưa có ảnh")</f>
        <v/>
      </c>
    </row>
    <row r="885" ht="95" customHeight="1">
      <c r="A885" t="inlineStr">
        <is>
          <t>2026-10-23</t>
        </is>
      </c>
      <c r="B885" t="inlineStr">
        <is>
          <t>ALGO_02</t>
        </is>
      </c>
      <c r="C885" t="inlineStr">
        <is>
          <t>🛡️ BỘ 02: GOM NỀN TÍCH LŨY SIẾT BIÊN ĐỘ VCP (SEPA ACCUMULATION)</t>
        </is>
      </c>
      <c r="D885" t="inlineStr">
        <is>
          <t>#2</t>
        </is>
      </c>
      <c r="E885" t="inlineStr">
        <is>
          <t>IDC</t>
        </is>
      </c>
      <c r="F885" t="inlineStr">
        <is>
          <t>HNX</t>
        </is>
      </c>
      <c r="G885" t="inlineStr">
        <is>
          <t>BĐS Khu Công Nghiệp</t>
        </is>
      </c>
      <c r="H885" t="n">
        <v>35.6</v>
      </c>
      <c r="I885" t="n">
        <v>1756.56</v>
      </c>
      <c r="J885" t="n">
        <v>13.16</v>
      </c>
      <c r="K885" t="n">
        <v>0.42</v>
      </c>
      <c r="L885" t="n">
        <v>39.83</v>
      </c>
      <c r="M885" t="n">
        <v>33.68</v>
      </c>
      <c r="N885" t="n">
        <v>35.6</v>
      </c>
      <c r="O885" t="n">
        <v>1756.56</v>
      </c>
      <c r="P885" t="n">
        <v>0</v>
      </c>
      <c r="Q885" t="n">
        <v>35.6</v>
      </c>
      <c r="R885" t="n">
        <v>35.6</v>
      </c>
      <c r="S885" t="inlineStr"/>
      <c r="T885" t="inlineStr"/>
      <c r="U885" t="inlineStr"/>
      <c r="V885" t="inlineStr"/>
      <c r="W885" t="inlineStr"/>
      <c r="X885" t="inlineStr">
        <is>
          <t>⏳ Mới mua (T+0)</t>
        </is>
      </c>
      <c r="Y885">
        <f>IF(ISNUMBER(S885), ((S885-H885)/H885)-0.004, "")</f>
        <v/>
      </c>
      <c r="Z885">
        <f>IF(ISNUMBER(T885), ((T885-H885)/H885)-0.004, "")</f>
        <v/>
      </c>
      <c r="AA885">
        <f>IF(ISNUMBER(W885), ((W885-H885)/H885)-0.004, IF(P885&gt;0, ((N885-H885)/H885)-0.004, 0))</f>
        <v/>
      </c>
      <c r="AB885">
        <f>IF(AND(ISNUMBER(I885), I885&gt;0, ISNUMBER(O885), O885&gt;0), AA885-((O885-I885)/I885), AA885)</f>
        <v/>
      </c>
      <c r="AC885">
        <f>IF(ISNUMBER(Q885), (Q885-H885)/H885, 0)</f>
        <v/>
      </c>
      <c r="AD885">
        <f>IF(ISNUMBER(R885), (R885-H885)/H885, 0)</f>
        <v/>
      </c>
      <c r="AE885">
        <f>IF(ISNUMBER(Y885), IF(Y885&gt;0, "THẮNG", "THUA"), "CHỜ T+3")</f>
        <v/>
      </c>
      <c r="AF885">
        <f>IF(AND(P885=0, N885=H885, NOT(ISNUMBER(W885))), "ĐANG CHỜ", IF(AA885&gt;0, "THẮNG", "THUA"))</f>
        <v/>
      </c>
      <c r="AG885" t="inlineStr">
        <is>
          <t>https://quickchart.io/chart/render/zf-223e4542-d9fa-4a86-8700-ed518aaa89a8</t>
        </is>
      </c>
      <c r="AH885">
        <f>IF(AG885&lt;&gt;"", IMAGE(AG885, 1), "Chưa có ảnh")</f>
        <v/>
      </c>
    </row>
    <row r="886" ht="95" customHeight="1">
      <c r="A886" t="inlineStr">
        <is>
          <t>2026-10-23</t>
        </is>
      </c>
      <c r="B886" t="inlineStr">
        <is>
          <t>ALGO_02</t>
        </is>
      </c>
      <c r="C886" t="inlineStr">
        <is>
          <t>🛡️ BỘ 02: GOM NỀN TÍCH LŨY SIẾT BIÊN ĐỘ VCP (SEPA ACCUMULATION)</t>
        </is>
      </c>
      <c r="D886" t="inlineStr">
        <is>
          <t>#3</t>
        </is>
      </c>
      <c r="E886" t="inlineStr">
        <is>
          <t>DPR</t>
        </is>
      </c>
      <c r="F886" t="inlineStr">
        <is>
          <t>HOSE</t>
        </is>
      </c>
      <c r="G886" t="inlineStr">
        <is>
          <t>BĐS Khu Công Nghiệp</t>
        </is>
      </c>
      <c r="H886" t="n">
        <v>38.25</v>
      </c>
      <c r="I886" t="n">
        <v>1756.56</v>
      </c>
      <c r="J886" t="n">
        <v>3.28</v>
      </c>
      <c r="K886" t="n">
        <v>0.83</v>
      </c>
      <c r="L886" t="n">
        <v>41.13</v>
      </c>
      <c r="M886" t="n">
        <v>36.94</v>
      </c>
      <c r="N886" t="n">
        <v>38.25</v>
      </c>
      <c r="O886" t="n">
        <v>1756.56</v>
      </c>
      <c r="P886" t="n">
        <v>0</v>
      </c>
      <c r="Q886" t="n">
        <v>38.25</v>
      </c>
      <c r="R886" t="n">
        <v>38.25</v>
      </c>
      <c r="S886" t="inlineStr"/>
      <c r="T886" t="inlineStr"/>
      <c r="U886" t="inlineStr"/>
      <c r="V886" t="inlineStr"/>
      <c r="W886" t="inlineStr"/>
      <c r="X886" t="inlineStr">
        <is>
          <t>⏳ Mới mua (T+0)</t>
        </is>
      </c>
      <c r="Y886">
        <f>IF(ISNUMBER(S886), ((S886-H886)/H886)-0.004, "")</f>
        <v/>
      </c>
      <c r="Z886">
        <f>IF(ISNUMBER(T886), ((T886-H886)/H886)-0.004, "")</f>
        <v/>
      </c>
      <c r="AA886">
        <f>IF(ISNUMBER(W886), ((W886-H886)/H886)-0.004, IF(P886&gt;0, ((N886-H886)/H886)-0.004, 0))</f>
        <v/>
      </c>
      <c r="AB886">
        <f>IF(AND(ISNUMBER(I886), I886&gt;0, ISNUMBER(O886), O886&gt;0), AA886-((O886-I886)/I886), AA886)</f>
        <v/>
      </c>
      <c r="AC886">
        <f>IF(ISNUMBER(Q886), (Q886-H886)/H886, 0)</f>
        <v/>
      </c>
      <c r="AD886">
        <f>IF(ISNUMBER(R886), (R886-H886)/H886, 0)</f>
        <v/>
      </c>
      <c r="AE886">
        <f>IF(ISNUMBER(Y886), IF(Y886&gt;0, "THẮNG", "THUA"), "CHỜ T+3")</f>
        <v/>
      </c>
      <c r="AF886">
        <f>IF(AND(P886=0, N886=H886, NOT(ISNUMBER(W886))), "ĐANG CHỜ", IF(AA886&gt;0, "THẮNG", "THUA"))</f>
        <v/>
      </c>
      <c r="AG886" t="inlineStr">
        <is>
          <t>https://quickchart.io/chart/render/zf-162fbf37-86af-4003-909d-687614697c8c</t>
        </is>
      </c>
      <c r="AH886">
        <f>IF(AG886&lt;&gt;"", IMAGE(AG886, 1), "Chưa có ảnh")</f>
        <v/>
      </c>
    </row>
    <row r="887" ht="95" customHeight="1">
      <c r="A887" t="inlineStr">
        <is>
          <t>2026-10-23</t>
        </is>
      </c>
      <c r="B887" t="inlineStr">
        <is>
          <t>ALGO_04</t>
        </is>
      </c>
      <c r="C887" t="inlineStr">
        <is>
          <t>👑 BỘ 04: SIÊU CỔ PHIẾU KHÁNG BÃO &amp; ĐỈNH 52W (RS ALPHA LEADER)</t>
        </is>
      </c>
      <c r="D887" t="inlineStr">
        <is>
          <t>#1</t>
        </is>
      </c>
      <c r="E887" t="inlineStr">
        <is>
          <t>HTN</t>
        </is>
      </c>
      <c r="F887" t="inlineStr">
        <is>
          <t>HOSE</t>
        </is>
      </c>
      <c r="G887" t="inlineStr">
        <is>
          <t>Đầu tư công &amp; Xây dựng</t>
        </is>
      </c>
      <c r="H887" t="n">
        <v>7.76</v>
      </c>
      <c r="I887" t="n">
        <v>1756.56</v>
      </c>
      <c r="J887" t="n">
        <v>102.11</v>
      </c>
      <c r="K887" t="n">
        <v>1.44</v>
      </c>
      <c r="L887" t="n">
        <v>8.73</v>
      </c>
      <c r="M887" t="n">
        <v>7.32</v>
      </c>
      <c r="N887" t="n">
        <v>7.76</v>
      </c>
      <c r="O887" t="n">
        <v>1756.56</v>
      </c>
      <c r="P887" t="n">
        <v>0</v>
      </c>
      <c r="Q887" t="n">
        <v>7.76</v>
      </c>
      <c r="R887" t="n">
        <v>7.76</v>
      </c>
      <c r="S887" t="inlineStr"/>
      <c r="T887" t="inlineStr"/>
      <c r="U887" t="inlineStr"/>
      <c r="V887" t="inlineStr"/>
      <c r="W887" t="inlineStr"/>
      <c r="X887" t="inlineStr">
        <is>
          <t>⏳ Mới mua (T+0)</t>
        </is>
      </c>
      <c r="Y887">
        <f>IF(ISNUMBER(S887), ((S887-H887)/H887)-0.004, "")</f>
        <v/>
      </c>
      <c r="Z887">
        <f>IF(ISNUMBER(T887), ((T887-H887)/H887)-0.004, "")</f>
        <v/>
      </c>
      <c r="AA887">
        <f>IF(ISNUMBER(W887), ((W887-H887)/H887)-0.004, IF(P887&gt;0, ((N887-H887)/H887)-0.004, 0))</f>
        <v/>
      </c>
      <c r="AB887">
        <f>IF(AND(ISNUMBER(I887), I887&gt;0, ISNUMBER(O887), O887&gt;0), AA887-((O887-I887)/I887), AA887)</f>
        <v/>
      </c>
      <c r="AC887">
        <f>IF(ISNUMBER(Q887), (Q887-H887)/H887, 0)</f>
        <v/>
      </c>
      <c r="AD887">
        <f>IF(ISNUMBER(R887), (R887-H887)/H887, 0)</f>
        <v/>
      </c>
      <c r="AE887">
        <f>IF(ISNUMBER(Y887), IF(Y887&gt;0, "THẮNG", "THUA"), "CHỜ T+3")</f>
        <v/>
      </c>
      <c r="AF887">
        <f>IF(AND(P887=0, N887=H887, NOT(ISNUMBER(W887))), "ĐANG CHỜ", IF(AA887&gt;0, "THẮNG", "THUA"))</f>
        <v/>
      </c>
      <c r="AG887" t="inlineStr">
        <is>
          <t>https://quickchart.io/chart/render/zf-c5980901-2696-4c2a-a7b4-4cca302d1135</t>
        </is>
      </c>
      <c r="AH887">
        <f>IF(AG887&lt;&gt;"", IMAGE(AG887, 1), "Chưa có ảnh")</f>
        <v/>
      </c>
    </row>
    <row r="888" ht="95" customHeight="1">
      <c r="A888" t="inlineStr">
        <is>
          <t>2026-10-23</t>
        </is>
      </c>
      <c r="B888" t="inlineStr">
        <is>
          <t>ALGO_04</t>
        </is>
      </c>
      <c r="C888" t="inlineStr">
        <is>
          <t>👑 BỘ 04: SIÊU CỔ PHIẾU KHÁNG BÃO &amp; ĐỈNH 52W (RS ALPHA LEADER)</t>
        </is>
      </c>
      <c r="D888" t="inlineStr">
        <is>
          <t>#2</t>
        </is>
      </c>
      <c r="E888" t="inlineStr">
        <is>
          <t>FRT</t>
        </is>
      </c>
      <c r="F888" t="inlineStr">
        <is>
          <t>HOSE</t>
        </is>
      </c>
      <c r="G888" t="inlineStr">
        <is>
          <t>Bán lẻ &amp; Phân phối</t>
        </is>
      </c>
      <c r="H888" t="n">
        <v>152.5</v>
      </c>
      <c r="I888" t="n">
        <v>1756.56</v>
      </c>
      <c r="J888" t="n">
        <v>94.97</v>
      </c>
      <c r="K888" t="n">
        <v>0.57</v>
      </c>
      <c r="L888" t="n">
        <v>171.94</v>
      </c>
      <c r="M888" t="n">
        <v>143.66</v>
      </c>
      <c r="N888" t="n">
        <v>152.5</v>
      </c>
      <c r="O888" t="n">
        <v>1756.56</v>
      </c>
      <c r="P888" t="n">
        <v>0</v>
      </c>
      <c r="Q888" t="n">
        <v>152.5</v>
      </c>
      <c r="R888" t="n">
        <v>152.5</v>
      </c>
      <c r="S888" t="inlineStr"/>
      <c r="T888" t="inlineStr"/>
      <c r="U888" t="inlineStr"/>
      <c r="V888" t="inlineStr"/>
      <c r="W888" t="inlineStr"/>
      <c r="X888" t="inlineStr">
        <is>
          <t>⏳ Mới mua (T+0)</t>
        </is>
      </c>
      <c r="Y888">
        <f>IF(ISNUMBER(S888), ((S888-H888)/H888)-0.004, "")</f>
        <v/>
      </c>
      <c r="Z888">
        <f>IF(ISNUMBER(T888), ((T888-H888)/H888)-0.004, "")</f>
        <v/>
      </c>
      <c r="AA888">
        <f>IF(ISNUMBER(W888), ((W888-H888)/H888)-0.004, IF(P888&gt;0, ((N888-H888)/H888)-0.004, 0))</f>
        <v/>
      </c>
      <c r="AB888">
        <f>IF(AND(ISNUMBER(I888), I888&gt;0, ISNUMBER(O888), O888&gt;0), AA888-((O888-I888)/I888), AA888)</f>
        <v/>
      </c>
      <c r="AC888">
        <f>IF(ISNUMBER(Q888), (Q888-H888)/H888, 0)</f>
        <v/>
      </c>
      <c r="AD888">
        <f>IF(ISNUMBER(R888), (R888-H888)/H888, 0)</f>
        <v/>
      </c>
      <c r="AE888">
        <f>IF(ISNUMBER(Y888), IF(Y888&gt;0, "THẮNG", "THUA"), "CHỜ T+3")</f>
        <v/>
      </c>
      <c r="AF888">
        <f>IF(AND(P888=0, N888=H888, NOT(ISNUMBER(W888))), "ĐANG CHỜ", IF(AA888&gt;0, "THẮNG", "THUA"))</f>
        <v/>
      </c>
      <c r="AG888" t="inlineStr">
        <is>
          <t>https://quickchart.io/chart/render/zf-c6fcaaf6-0c6e-48af-b056-a71d3ef6f0dd</t>
        </is>
      </c>
      <c r="AH888">
        <f>IF(AG888&lt;&gt;"", IMAGE(AG888, 1), "Chưa có ảnh")</f>
        <v/>
      </c>
    </row>
    <row r="889" ht="95" customHeight="1">
      <c r="A889" t="inlineStr">
        <is>
          <t>2026-10-23</t>
        </is>
      </c>
      <c r="B889" t="inlineStr">
        <is>
          <t>ALGO_06</t>
        </is>
      </c>
      <c r="C889" t="inlineStr">
        <is>
          <t>📈 BỘ 06: ĐỒNG THUẬN ĐỘNG LƯỢNG MACD &amp; XU HƯỚNG ADX (TREND)</t>
        </is>
      </c>
      <c r="D889" t="inlineStr">
        <is>
          <t>#1</t>
        </is>
      </c>
      <c r="E889" t="inlineStr">
        <is>
          <t>MDG</t>
        </is>
      </c>
      <c r="F889" t="inlineStr">
        <is>
          <t>HOSE</t>
        </is>
      </c>
      <c r="G889" t="inlineStr">
        <is>
          <t>Khai khoáng &amp; VLXD</t>
        </is>
      </c>
      <c r="H889" t="n">
        <v>49</v>
      </c>
      <c r="I889" t="n">
        <v>1756.56</v>
      </c>
      <c r="J889" t="n">
        <v>111.78</v>
      </c>
      <c r="K889" t="n">
        <v>8.109999999999999</v>
      </c>
      <c r="L889" t="n">
        <v>55.69</v>
      </c>
      <c r="M889" t="n">
        <v>45.96</v>
      </c>
      <c r="N889" t="n">
        <v>49</v>
      </c>
      <c r="O889" t="n">
        <v>1756.56</v>
      </c>
      <c r="P889" t="n">
        <v>0</v>
      </c>
      <c r="Q889" t="n">
        <v>49</v>
      </c>
      <c r="R889" t="n">
        <v>49</v>
      </c>
      <c r="S889" t="inlineStr"/>
      <c r="T889" t="inlineStr"/>
      <c r="U889" t="inlineStr"/>
      <c r="V889" t="inlineStr"/>
      <c r="W889" t="inlineStr"/>
      <c r="X889" t="inlineStr">
        <is>
          <t>⏳ Mới mua (T+0)</t>
        </is>
      </c>
      <c r="Y889">
        <f>IF(ISNUMBER(S889), ((S889-H889)/H889)-0.004, "")</f>
        <v/>
      </c>
      <c r="Z889">
        <f>IF(ISNUMBER(T889), ((T889-H889)/H889)-0.004, "")</f>
        <v/>
      </c>
      <c r="AA889">
        <f>IF(ISNUMBER(W889), ((W889-H889)/H889)-0.004, IF(P889&gt;0, ((N889-H889)/H889)-0.004, 0))</f>
        <v/>
      </c>
      <c r="AB889">
        <f>IF(AND(ISNUMBER(I889), I889&gt;0, ISNUMBER(O889), O889&gt;0), AA889-((O889-I889)/I889), AA889)</f>
        <v/>
      </c>
      <c r="AC889">
        <f>IF(ISNUMBER(Q889), (Q889-H889)/H889, 0)</f>
        <v/>
      </c>
      <c r="AD889">
        <f>IF(ISNUMBER(R889), (R889-H889)/H889, 0)</f>
        <v/>
      </c>
      <c r="AE889">
        <f>IF(ISNUMBER(Y889), IF(Y889&gt;0, "THẮNG", "THUA"), "CHỜ T+3")</f>
        <v/>
      </c>
      <c r="AF889">
        <f>IF(AND(P889=0, N889=H889, NOT(ISNUMBER(W889))), "ĐANG CHỜ", IF(AA889&gt;0, "THẮNG", "THUA"))</f>
        <v/>
      </c>
      <c r="AG889" t="inlineStr">
        <is>
          <t>https://quickchart.io/chart/render/zf-779c2af1-88ae-43b3-9e5e-d436deaa6338</t>
        </is>
      </c>
      <c r="AH889">
        <f>IF(AG889&lt;&gt;"", IMAGE(AG889, 1), "Chưa có ảnh")</f>
        <v/>
      </c>
    </row>
    <row r="890" ht="95" customHeight="1">
      <c r="A890" t="inlineStr">
        <is>
          <t>2026-10-23</t>
        </is>
      </c>
      <c r="B890" t="inlineStr">
        <is>
          <t>ALGO_06</t>
        </is>
      </c>
      <c r="C890" t="inlineStr">
        <is>
          <t>📈 BỘ 06: ĐỒNG THUẬN ĐỘNG LƯỢNG MACD &amp; XU HƯỚNG ADX (TREND)</t>
        </is>
      </c>
      <c r="D890" t="inlineStr">
        <is>
          <t>#2</t>
        </is>
      </c>
      <c r="E890" t="inlineStr">
        <is>
          <t>SZC</t>
        </is>
      </c>
      <c r="F890" t="inlineStr">
        <is>
          <t>HOSE</t>
        </is>
      </c>
      <c r="G890" t="inlineStr">
        <is>
          <t>BĐS Khu Công Nghiệp</t>
        </is>
      </c>
      <c r="H890" t="n">
        <v>20</v>
      </c>
      <c r="I890" t="n">
        <v>1756.56</v>
      </c>
      <c r="J890" t="n">
        <v>80.3</v>
      </c>
      <c r="K890" t="n">
        <v>4.31</v>
      </c>
      <c r="L890" t="n">
        <v>22.14</v>
      </c>
      <c r="M890" t="n">
        <v>19.03</v>
      </c>
      <c r="N890" t="n">
        <v>20</v>
      </c>
      <c r="O890" t="n">
        <v>1756.56</v>
      </c>
      <c r="P890" t="n">
        <v>0</v>
      </c>
      <c r="Q890" t="n">
        <v>20</v>
      </c>
      <c r="R890" t="n">
        <v>20</v>
      </c>
      <c r="S890" t="inlineStr"/>
      <c r="T890" t="inlineStr"/>
      <c r="U890" t="inlineStr"/>
      <c r="V890" t="inlineStr"/>
      <c r="W890" t="inlineStr"/>
      <c r="X890" t="inlineStr">
        <is>
          <t>⏳ Mới mua (T+0)</t>
        </is>
      </c>
      <c r="Y890">
        <f>IF(ISNUMBER(S890), ((S890-H890)/H890)-0.004, "")</f>
        <v/>
      </c>
      <c r="Z890">
        <f>IF(ISNUMBER(T890), ((T890-H890)/H890)-0.004, "")</f>
        <v/>
      </c>
      <c r="AA890">
        <f>IF(ISNUMBER(W890), ((W890-H890)/H890)-0.004, IF(P890&gt;0, ((N890-H890)/H890)-0.004, 0))</f>
        <v/>
      </c>
      <c r="AB890">
        <f>IF(AND(ISNUMBER(I890), I890&gt;0, ISNUMBER(O890), O890&gt;0), AA890-((O890-I890)/I890), AA890)</f>
        <v/>
      </c>
      <c r="AC890">
        <f>IF(ISNUMBER(Q890), (Q890-H890)/H890, 0)</f>
        <v/>
      </c>
      <c r="AD890">
        <f>IF(ISNUMBER(R890), (R890-H890)/H890, 0)</f>
        <v/>
      </c>
      <c r="AE890">
        <f>IF(ISNUMBER(Y890), IF(Y890&gt;0, "THẮNG", "THUA"), "CHỜ T+3")</f>
        <v/>
      </c>
      <c r="AF890">
        <f>IF(AND(P890=0, N890=H890, NOT(ISNUMBER(W890))), "ĐANG CHỜ", IF(AA890&gt;0, "THẮNG", "THUA"))</f>
        <v/>
      </c>
      <c r="AG890" t="inlineStr">
        <is>
          <t>https://quickchart.io/chart/render/zf-48ee4219-158f-4d07-a9ed-6edd01395550</t>
        </is>
      </c>
      <c r="AH890">
        <f>IF(AG890&lt;&gt;"", IMAGE(AG890, 1), "Chưa có ảnh")</f>
        <v/>
      </c>
    </row>
    <row r="891" ht="95" customHeight="1">
      <c r="A891" t="inlineStr">
        <is>
          <t>2026-10-23</t>
        </is>
      </c>
      <c r="B891" t="inlineStr">
        <is>
          <t>ALGO_06</t>
        </is>
      </c>
      <c r="C891" t="inlineStr">
        <is>
          <t>📈 BỘ 06: ĐỒNG THUẬN ĐỘNG LƯỢNG MACD &amp; XU HƯỚNG ADX (TREND)</t>
        </is>
      </c>
      <c r="D891" t="inlineStr">
        <is>
          <t>#3</t>
        </is>
      </c>
      <c r="E891" t="inlineStr">
        <is>
          <t>TOS</t>
        </is>
      </c>
      <c r="F891" t="inlineStr">
        <is>
          <t>UPCOM</t>
        </is>
      </c>
      <c r="G891" t="inlineStr">
        <is>
          <t>Đầu tư công &amp; Xây dựng</t>
        </is>
      </c>
      <c r="H891" t="n">
        <v>94.2</v>
      </c>
      <c r="I891" t="n">
        <v>1756.56</v>
      </c>
      <c r="J891" t="n">
        <v>75.59</v>
      </c>
      <c r="K891" t="n">
        <v>1.18</v>
      </c>
      <c r="L891" t="n">
        <v>107.67</v>
      </c>
      <c r="M891" t="n">
        <v>88.08</v>
      </c>
      <c r="N891" t="n">
        <v>94.2</v>
      </c>
      <c r="O891" t="n">
        <v>1756.56</v>
      </c>
      <c r="P891" t="n">
        <v>0</v>
      </c>
      <c r="Q891" t="n">
        <v>94.2</v>
      </c>
      <c r="R891" t="n">
        <v>94.2</v>
      </c>
      <c r="S891" t="inlineStr"/>
      <c r="T891" t="inlineStr"/>
      <c r="U891" t="inlineStr"/>
      <c r="V891" t="inlineStr"/>
      <c r="W891" t="inlineStr"/>
      <c r="X891" t="inlineStr">
        <is>
          <t>⏳ Mới mua (T+0)</t>
        </is>
      </c>
      <c r="Y891">
        <f>IF(ISNUMBER(S891), ((S891-H891)/H891)-0.004, "")</f>
        <v/>
      </c>
      <c r="Z891">
        <f>IF(ISNUMBER(T891), ((T891-H891)/H891)-0.004, "")</f>
        <v/>
      </c>
      <c r="AA891">
        <f>IF(ISNUMBER(W891), ((W891-H891)/H891)-0.004, IF(P891&gt;0, ((N891-H891)/H891)-0.004, 0))</f>
        <v/>
      </c>
      <c r="AB891">
        <f>IF(AND(ISNUMBER(I891), I891&gt;0, ISNUMBER(O891), O891&gt;0), AA891-((O891-I891)/I891), AA891)</f>
        <v/>
      </c>
      <c r="AC891">
        <f>IF(ISNUMBER(Q891), (Q891-H891)/H891, 0)</f>
        <v/>
      </c>
      <c r="AD891">
        <f>IF(ISNUMBER(R891), (R891-H891)/H891, 0)</f>
        <v/>
      </c>
      <c r="AE891">
        <f>IF(ISNUMBER(Y891), IF(Y891&gt;0, "THẮNG", "THUA"), "CHỜ T+3")</f>
        <v/>
      </c>
      <c r="AF891">
        <f>IF(AND(P891=0, N891=H891, NOT(ISNUMBER(W891))), "ĐANG CHỜ", IF(AA891&gt;0, "THẮNG", "THUA"))</f>
        <v/>
      </c>
      <c r="AG891" t="inlineStr">
        <is>
          <t>https://quickchart.io/chart/render/zf-00d5a559-4168-40bf-b020-0ecf8fd1772e</t>
        </is>
      </c>
      <c r="AH891">
        <f>IF(AG891&lt;&gt;"", IMAGE(AG891, 1), "Chưa có ảnh")</f>
        <v/>
      </c>
    </row>
    <row r="892" ht="95" customHeight="1">
      <c r="A892" t="inlineStr">
        <is>
          <t>2026-10-23</t>
        </is>
      </c>
      <c r="B892" t="inlineStr">
        <is>
          <t>ALGO_06</t>
        </is>
      </c>
      <c r="C892" t="inlineStr">
        <is>
          <t>📈 BỘ 06: ĐỒNG THUẬN ĐỘNG LƯỢNG MACD &amp; XU HƯỚNG ADX (TREND)</t>
        </is>
      </c>
      <c r="D892" t="inlineStr">
        <is>
          <t>#4</t>
        </is>
      </c>
      <c r="E892" t="inlineStr">
        <is>
          <t>PLC</t>
        </is>
      </c>
      <c r="F892" t="inlineStr">
        <is>
          <t>HNX</t>
        </is>
      </c>
      <c r="G892" t="inlineStr">
        <is>
          <t>Dầu khí &amp; Năng lượng</t>
        </is>
      </c>
      <c r="H892" t="n">
        <v>21.7</v>
      </c>
      <c r="I892" t="n">
        <v>1756.56</v>
      </c>
      <c r="J892" t="n">
        <v>74.33</v>
      </c>
      <c r="K892" t="n">
        <v>2.06</v>
      </c>
      <c r="L892" t="n">
        <v>24.49</v>
      </c>
      <c r="M892" t="n">
        <v>20.43</v>
      </c>
      <c r="N892" t="n">
        <v>21.7</v>
      </c>
      <c r="O892" t="n">
        <v>1756.56</v>
      </c>
      <c r="P892" t="n">
        <v>0</v>
      </c>
      <c r="Q892" t="n">
        <v>21.7</v>
      </c>
      <c r="R892" t="n">
        <v>21.7</v>
      </c>
      <c r="S892" t="inlineStr"/>
      <c r="T892" t="inlineStr"/>
      <c r="U892" t="inlineStr"/>
      <c r="V892" t="inlineStr"/>
      <c r="W892" t="inlineStr"/>
      <c r="X892" t="inlineStr">
        <is>
          <t>⏳ Mới mua (T+0)</t>
        </is>
      </c>
      <c r="Y892">
        <f>IF(ISNUMBER(S892), ((S892-H892)/H892)-0.004, "")</f>
        <v/>
      </c>
      <c r="Z892">
        <f>IF(ISNUMBER(T892), ((T892-H892)/H892)-0.004, "")</f>
        <v/>
      </c>
      <c r="AA892">
        <f>IF(ISNUMBER(W892), ((W892-H892)/H892)-0.004, IF(P892&gt;0, ((N892-H892)/H892)-0.004, 0))</f>
        <v/>
      </c>
      <c r="AB892">
        <f>IF(AND(ISNUMBER(I892), I892&gt;0, ISNUMBER(O892), O892&gt;0), AA892-((O892-I892)/I892), AA892)</f>
        <v/>
      </c>
      <c r="AC892">
        <f>IF(ISNUMBER(Q892), (Q892-H892)/H892, 0)</f>
        <v/>
      </c>
      <c r="AD892">
        <f>IF(ISNUMBER(R892), (R892-H892)/H892, 0)</f>
        <v/>
      </c>
      <c r="AE892">
        <f>IF(ISNUMBER(Y892), IF(Y892&gt;0, "THẮNG", "THUA"), "CHỜ T+3")</f>
        <v/>
      </c>
      <c r="AF892">
        <f>IF(AND(P892=0, N892=H892, NOT(ISNUMBER(W892))), "ĐANG CHỜ", IF(AA892&gt;0, "THẮNG", "THUA"))</f>
        <v/>
      </c>
      <c r="AG892" t="inlineStr">
        <is>
          <t>https://quickchart.io/chart/render/zf-9a689dda-7345-4ea7-bc10-e745a167d415</t>
        </is>
      </c>
      <c r="AH892">
        <f>IF(AG892&lt;&gt;"", IMAGE(AG892, 1), "Chưa có ảnh")</f>
        <v/>
      </c>
    </row>
    <row r="893" ht="95" customHeight="1">
      <c r="A893" t="inlineStr">
        <is>
          <t>2026-10-23</t>
        </is>
      </c>
      <c r="B893" t="inlineStr">
        <is>
          <t>ALGO_06</t>
        </is>
      </c>
      <c r="C893" t="inlineStr">
        <is>
          <t>📈 BỘ 06: ĐỒNG THUẬN ĐỘNG LƯỢNG MACD &amp; XU HƯỚNG ADX (TREND)</t>
        </is>
      </c>
      <c r="D893" t="inlineStr">
        <is>
          <t>#5</t>
        </is>
      </c>
      <c r="E893" t="inlineStr">
        <is>
          <t>PDR</t>
        </is>
      </c>
      <c r="F893" t="inlineStr">
        <is>
          <t>HOSE</t>
        </is>
      </c>
      <c r="G893" t="inlineStr">
        <is>
          <t>Bất động sản Dân dụng</t>
        </is>
      </c>
      <c r="H893" t="n">
        <v>12.3</v>
      </c>
      <c r="I893" t="n">
        <v>1756.56</v>
      </c>
      <c r="J893" t="n">
        <v>70.98</v>
      </c>
      <c r="K893" t="n">
        <v>2.45</v>
      </c>
      <c r="L893" t="n">
        <v>13.7</v>
      </c>
      <c r="M893" t="n">
        <v>11.66</v>
      </c>
      <c r="N893" t="n">
        <v>12.3</v>
      </c>
      <c r="O893" t="n">
        <v>1756.56</v>
      </c>
      <c r="P893" t="n">
        <v>0</v>
      </c>
      <c r="Q893" t="n">
        <v>12.3</v>
      </c>
      <c r="R893" t="n">
        <v>12.3</v>
      </c>
      <c r="S893" t="inlineStr"/>
      <c r="T893" t="inlineStr"/>
      <c r="U893" t="inlineStr"/>
      <c r="V893" t="inlineStr"/>
      <c r="W893" t="inlineStr"/>
      <c r="X893" t="inlineStr">
        <is>
          <t>⏳ Mới mua (T+0)</t>
        </is>
      </c>
      <c r="Y893">
        <f>IF(ISNUMBER(S893), ((S893-H893)/H893)-0.004, "")</f>
        <v/>
      </c>
      <c r="Z893">
        <f>IF(ISNUMBER(T893), ((T893-H893)/H893)-0.004, "")</f>
        <v/>
      </c>
      <c r="AA893">
        <f>IF(ISNUMBER(W893), ((W893-H893)/H893)-0.004, IF(P893&gt;0, ((N893-H893)/H893)-0.004, 0))</f>
        <v/>
      </c>
      <c r="AB893">
        <f>IF(AND(ISNUMBER(I893), I893&gt;0, ISNUMBER(O893), O893&gt;0), AA893-((O893-I893)/I893), AA893)</f>
        <v/>
      </c>
      <c r="AC893">
        <f>IF(ISNUMBER(Q893), (Q893-H893)/H893, 0)</f>
        <v/>
      </c>
      <c r="AD893">
        <f>IF(ISNUMBER(R893), (R893-H893)/H893, 0)</f>
        <v/>
      </c>
      <c r="AE893">
        <f>IF(ISNUMBER(Y893), IF(Y893&gt;0, "THẮNG", "THUA"), "CHỜ T+3")</f>
        <v/>
      </c>
      <c r="AF893">
        <f>IF(AND(P893=0, N893=H893, NOT(ISNUMBER(W893))), "ĐANG CHỜ", IF(AA893&gt;0, "THẮNG", "THUA"))</f>
        <v/>
      </c>
      <c r="AG893" t="inlineStr">
        <is>
          <t>https://quickchart.io/chart/render/zf-5683749b-6e47-461e-8be0-82b72051a55d</t>
        </is>
      </c>
      <c r="AH893">
        <f>IF(AG893&lt;&gt;"", IMAGE(AG893, 1), "Chưa có ảnh")</f>
        <v/>
      </c>
    </row>
    <row r="894" ht="95" customHeight="1">
      <c r="A894" t="inlineStr">
        <is>
          <t>2026-10-23</t>
        </is>
      </c>
      <c r="B894" t="inlineStr">
        <is>
          <t>ALGO_07</t>
        </is>
      </c>
      <c r="C894" t="inlineStr">
        <is>
          <t>🍾 BỘ 07: NÉN CHẶT CỔ CHAI &amp; BUNG NÚT BOLLINGER (BB SQUEEZE)</t>
        </is>
      </c>
      <c r="D894" t="inlineStr">
        <is>
          <t>#1</t>
        </is>
      </c>
      <c r="E894" t="inlineStr">
        <is>
          <t>PVB</t>
        </is>
      </c>
      <c r="F894" t="inlineStr">
        <is>
          <t>HNX</t>
        </is>
      </c>
      <c r="G894" t="inlineStr">
        <is>
          <t>Dầu khí &amp; Năng lượng</t>
        </is>
      </c>
      <c r="H894" t="n">
        <v>21.4</v>
      </c>
      <c r="I894" t="n">
        <v>1756.56</v>
      </c>
      <c r="J894" t="n">
        <v>97.17</v>
      </c>
      <c r="K894" t="n">
        <v>6.38</v>
      </c>
      <c r="L894" t="n">
        <v>23.88</v>
      </c>
      <c r="M894" t="n">
        <v>20.27</v>
      </c>
      <c r="N894" t="n">
        <v>21.4</v>
      </c>
      <c r="O894" t="n">
        <v>1756.56</v>
      </c>
      <c r="P894" t="n">
        <v>0</v>
      </c>
      <c r="Q894" t="n">
        <v>21.4</v>
      </c>
      <c r="R894" t="n">
        <v>21.4</v>
      </c>
      <c r="S894" t="inlineStr"/>
      <c r="T894" t="inlineStr"/>
      <c r="U894" t="inlineStr"/>
      <c r="V894" t="inlineStr"/>
      <c r="W894" t="inlineStr"/>
      <c r="X894" t="inlineStr">
        <is>
          <t>⏳ Mới mua (T+0)</t>
        </is>
      </c>
      <c r="Y894">
        <f>IF(ISNUMBER(S894), ((S894-H894)/H894)-0.004, "")</f>
        <v/>
      </c>
      <c r="Z894">
        <f>IF(ISNUMBER(T894), ((T894-H894)/H894)-0.004, "")</f>
        <v/>
      </c>
      <c r="AA894">
        <f>IF(ISNUMBER(W894), ((W894-H894)/H894)-0.004, IF(P894&gt;0, ((N894-H894)/H894)-0.004, 0))</f>
        <v/>
      </c>
      <c r="AB894">
        <f>IF(AND(ISNUMBER(I894), I894&gt;0, ISNUMBER(O894), O894&gt;0), AA894-((O894-I894)/I894), AA894)</f>
        <v/>
      </c>
      <c r="AC894">
        <f>IF(ISNUMBER(Q894), (Q894-H894)/H894, 0)</f>
        <v/>
      </c>
      <c r="AD894">
        <f>IF(ISNUMBER(R894), (R894-H894)/H894, 0)</f>
        <v/>
      </c>
      <c r="AE894">
        <f>IF(ISNUMBER(Y894), IF(Y894&gt;0, "THẮNG", "THUA"), "CHỜ T+3")</f>
        <v/>
      </c>
      <c r="AF894">
        <f>IF(AND(P894=0, N894=H894, NOT(ISNUMBER(W894))), "ĐANG CHỜ", IF(AA894&gt;0, "THẮNG", "THUA"))</f>
        <v/>
      </c>
      <c r="AG894" t="inlineStr">
        <is>
          <t>https://quickchart.io/chart/render/zf-71e9acb4-117d-4792-a22c-91274ffdf3ee</t>
        </is>
      </c>
      <c r="AH894">
        <f>IF(AG894&lt;&gt;"", IMAGE(AG894, 1), "Chưa có ảnh")</f>
        <v/>
      </c>
    </row>
    <row r="895" ht="95" customHeight="1">
      <c r="A895" t="inlineStr">
        <is>
          <t>2026-10-23</t>
        </is>
      </c>
      <c r="B895" t="inlineStr">
        <is>
          <t>ALGO_07</t>
        </is>
      </c>
      <c r="C895" t="inlineStr">
        <is>
          <t>🍾 BỘ 07: NÉN CHẶT CỔ CHAI &amp; BUNG NÚT BOLLINGER (BB SQUEEZE)</t>
        </is>
      </c>
      <c r="D895" t="inlineStr">
        <is>
          <t>#2</t>
        </is>
      </c>
      <c r="E895" t="inlineStr">
        <is>
          <t>VNP</t>
        </is>
      </c>
      <c r="F895" t="inlineStr">
        <is>
          <t>UPCOM</t>
        </is>
      </c>
      <c r="G895" t="inlineStr">
        <is>
          <t>Hóa chất &amp; Chế biến</t>
        </is>
      </c>
      <c r="H895" t="n">
        <v>17.1</v>
      </c>
      <c r="I895" t="n">
        <v>1756.56</v>
      </c>
      <c r="J895" t="n">
        <v>90.98999999999999</v>
      </c>
      <c r="K895" t="n">
        <v>32</v>
      </c>
      <c r="L895" t="n">
        <v>19.55</v>
      </c>
      <c r="M895" t="n">
        <v>15.99</v>
      </c>
      <c r="N895" t="n">
        <v>17.1</v>
      </c>
      <c r="O895" t="n">
        <v>1756.56</v>
      </c>
      <c r="P895" t="n">
        <v>0</v>
      </c>
      <c r="Q895" t="n">
        <v>17.1</v>
      </c>
      <c r="R895" t="n">
        <v>17.1</v>
      </c>
      <c r="S895" t="inlineStr"/>
      <c r="T895" t="inlineStr"/>
      <c r="U895" t="inlineStr"/>
      <c r="V895" t="inlineStr"/>
      <c r="W895" t="inlineStr"/>
      <c r="X895" t="inlineStr">
        <is>
          <t>⏳ Mới mua (T+0)</t>
        </is>
      </c>
      <c r="Y895">
        <f>IF(ISNUMBER(S895), ((S895-H895)/H895)-0.004, "")</f>
        <v/>
      </c>
      <c r="Z895">
        <f>IF(ISNUMBER(T895), ((T895-H895)/H895)-0.004, "")</f>
        <v/>
      </c>
      <c r="AA895">
        <f>IF(ISNUMBER(W895), ((W895-H895)/H895)-0.004, IF(P895&gt;0, ((N895-H895)/H895)-0.004, 0))</f>
        <v/>
      </c>
      <c r="AB895">
        <f>IF(AND(ISNUMBER(I895), I895&gt;0, ISNUMBER(O895), O895&gt;0), AA895-((O895-I895)/I895), AA895)</f>
        <v/>
      </c>
      <c r="AC895">
        <f>IF(ISNUMBER(Q895), (Q895-H895)/H895, 0)</f>
        <v/>
      </c>
      <c r="AD895">
        <f>IF(ISNUMBER(R895), (R895-H895)/H895, 0)</f>
        <v/>
      </c>
      <c r="AE895">
        <f>IF(ISNUMBER(Y895), IF(Y895&gt;0, "THẮNG", "THUA"), "CHỜ T+3")</f>
        <v/>
      </c>
      <c r="AF895">
        <f>IF(AND(P895=0, N895=H895, NOT(ISNUMBER(W895))), "ĐANG CHỜ", IF(AA895&gt;0, "THẮNG", "THUA"))</f>
        <v/>
      </c>
      <c r="AG895" t="inlineStr">
        <is>
          <t>https://quickchart.io/chart/render/zf-b35a3c36-f679-4369-9938-ae0155b71b76</t>
        </is>
      </c>
      <c r="AH895">
        <f>IF(AG895&lt;&gt;"", IMAGE(AG895, 1), "Chưa có ảnh")</f>
        <v/>
      </c>
    </row>
    <row r="896" ht="95" customHeight="1">
      <c r="A896" t="inlineStr">
        <is>
          <t>2026-10-23</t>
        </is>
      </c>
      <c r="B896" t="inlineStr">
        <is>
          <t>ALGO_07</t>
        </is>
      </c>
      <c r="C896" t="inlineStr">
        <is>
          <t>🍾 BỘ 07: NÉN CHẶT CỔ CHAI &amp; BUNG NÚT BOLLINGER (BB SQUEEZE)</t>
        </is>
      </c>
      <c r="D896" t="inlineStr">
        <is>
          <t>#3</t>
        </is>
      </c>
      <c r="E896" t="inlineStr">
        <is>
          <t>BCM</t>
        </is>
      </c>
      <c r="F896" t="inlineStr">
        <is>
          <t>HOSE</t>
        </is>
      </c>
      <c r="G896" t="inlineStr">
        <is>
          <t>BĐS Khu Công Nghiệp</t>
        </is>
      </c>
      <c r="H896" t="n">
        <v>41.7</v>
      </c>
      <c r="I896" t="n">
        <v>1756.56</v>
      </c>
      <c r="J896" t="n">
        <v>65.83</v>
      </c>
      <c r="K896" t="n">
        <v>3.58</v>
      </c>
      <c r="L896" t="n">
        <v>46.91</v>
      </c>
      <c r="M896" t="n">
        <v>39.33</v>
      </c>
      <c r="N896" t="n">
        <v>41.7</v>
      </c>
      <c r="O896" t="n">
        <v>1756.56</v>
      </c>
      <c r="P896" t="n">
        <v>0</v>
      </c>
      <c r="Q896" t="n">
        <v>41.7</v>
      </c>
      <c r="R896" t="n">
        <v>41.7</v>
      </c>
      <c r="S896" t="inlineStr"/>
      <c r="T896" t="inlineStr"/>
      <c r="U896" t="inlineStr"/>
      <c r="V896" t="inlineStr"/>
      <c r="W896" t="inlineStr"/>
      <c r="X896" t="inlineStr">
        <is>
          <t>⏳ Mới mua (T+0)</t>
        </is>
      </c>
      <c r="Y896">
        <f>IF(ISNUMBER(S896), ((S896-H896)/H896)-0.004, "")</f>
        <v/>
      </c>
      <c r="Z896">
        <f>IF(ISNUMBER(T896), ((T896-H896)/H896)-0.004, "")</f>
        <v/>
      </c>
      <c r="AA896">
        <f>IF(ISNUMBER(W896), ((W896-H896)/H896)-0.004, IF(P896&gt;0, ((N896-H896)/H896)-0.004, 0))</f>
        <v/>
      </c>
      <c r="AB896">
        <f>IF(AND(ISNUMBER(I896), I896&gt;0, ISNUMBER(O896), O896&gt;0), AA896-((O896-I896)/I896), AA896)</f>
        <v/>
      </c>
      <c r="AC896">
        <f>IF(ISNUMBER(Q896), (Q896-H896)/H896, 0)</f>
        <v/>
      </c>
      <c r="AD896">
        <f>IF(ISNUMBER(R896), (R896-H896)/H896, 0)</f>
        <v/>
      </c>
      <c r="AE896">
        <f>IF(ISNUMBER(Y896), IF(Y896&gt;0, "THẮNG", "THUA"), "CHỜ T+3")</f>
        <v/>
      </c>
      <c r="AF896">
        <f>IF(AND(P896=0, N896=H896, NOT(ISNUMBER(W896))), "ĐANG CHỜ", IF(AA896&gt;0, "THẮNG", "THUA"))</f>
        <v/>
      </c>
      <c r="AG896" t="inlineStr">
        <is>
          <t>https://quickchart.io/chart/render/zf-f1613b29-0fb7-4a57-8dab-ba19a0bb0ca9</t>
        </is>
      </c>
      <c r="AH896">
        <f>IF(AG896&lt;&gt;"", IMAGE(AG896, 1), "Chưa có ảnh")</f>
        <v/>
      </c>
    </row>
    <row r="897" ht="95" customHeight="1">
      <c r="A897" t="inlineStr">
        <is>
          <t>2026-10-23</t>
        </is>
      </c>
      <c r="B897" t="inlineStr">
        <is>
          <t>ALGO_07</t>
        </is>
      </c>
      <c r="C897" t="inlineStr">
        <is>
          <t>🍾 BỘ 07: NÉN CHẶT CỔ CHAI &amp; BUNG NÚT BOLLINGER (BB SQUEEZE)</t>
        </is>
      </c>
      <c r="D897" t="inlineStr">
        <is>
          <t>#4</t>
        </is>
      </c>
      <c r="E897" t="inlineStr">
        <is>
          <t>EIB</t>
        </is>
      </c>
      <c r="F897" t="inlineStr">
        <is>
          <t>HOSE</t>
        </is>
      </c>
      <c r="G897" t="inlineStr">
        <is>
          <t>Ngân hàng</t>
        </is>
      </c>
      <c r="H897" t="n">
        <v>17.3</v>
      </c>
      <c r="I897" t="n">
        <v>1756.56</v>
      </c>
      <c r="J897" t="n">
        <v>57.57</v>
      </c>
      <c r="K897" t="n">
        <v>1.81</v>
      </c>
      <c r="L897" t="n">
        <v>18.79</v>
      </c>
      <c r="M897" t="n">
        <v>16.62</v>
      </c>
      <c r="N897" t="n">
        <v>17.3</v>
      </c>
      <c r="O897" t="n">
        <v>1756.56</v>
      </c>
      <c r="P897" t="n">
        <v>0</v>
      </c>
      <c r="Q897" t="n">
        <v>17.3</v>
      </c>
      <c r="R897" t="n">
        <v>17.3</v>
      </c>
      <c r="S897" t="inlineStr"/>
      <c r="T897" t="inlineStr"/>
      <c r="U897" t="inlineStr"/>
      <c r="V897" t="inlineStr"/>
      <c r="W897" t="inlineStr"/>
      <c r="X897" t="inlineStr">
        <is>
          <t>⏳ Mới mua (T+0)</t>
        </is>
      </c>
      <c r="Y897">
        <f>IF(ISNUMBER(S897), ((S897-H897)/H897)-0.004, "")</f>
        <v/>
      </c>
      <c r="Z897">
        <f>IF(ISNUMBER(T897), ((T897-H897)/H897)-0.004, "")</f>
        <v/>
      </c>
      <c r="AA897">
        <f>IF(ISNUMBER(W897), ((W897-H897)/H897)-0.004, IF(P897&gt;0, ((N897-H897)/H897)-0.004, 0))</f>
        <v/>
      </c>
      <c r="AB897">
        <f>IF(AND(ISNUMBER(I897), I897&gt;0, ISNUMBER(O897), O897&gt;0), AA897-((O897-I897)/I897), AA897)</f>
        <v/>
      </c>
      <c r="AC897">
        <f>IF(ISNUMBER(Q897), (Q897-H897)/H897, 0)</f>
        <v/>
      </c>
      <c r="AD897">
        <f>IF(ISNUMBER(R897), (R897-H897)/H897, 0)</f>
        <v/>
      </c>
      <c r="AE897">
        <f>IF(ISNUMBER(Y897), IF(Y897&gt;0, "THẮNG", "THUA"), "CHỜ T+3")</f>
        <v/>
      </c>
      <c r="AF897">
        <f>IF(AND(P897=0, N897=H897, NOT(ISNUMBER(W897))), "ĐANG CHỜ", IF(AA897&gt;0, "THẮNG", "THUA"))</f>
        <v/>
      </c>
      <c r="AG897" t="inlineStr">
        <is>
          <t>https://quickchart.io/chart/render/zf-b1850bb8-3ed0-477d-b13f-9a06cd2295d5</t>
        </is>
      </c>
      <c r="AH897">
        <f>IF(AG897&lt;&gt;"", IMAGE(AG897, 1), "Chưa có ảnh")</f>
        <v/>
      </c>
    </row>
    <row r="898" ht="95" customHeight="1">
      <c r="A898" t="inlineStr">
        <is>
          <t>2026-10-23</t>
        </is>
      </c>
      <c r="B898" t="inlineStr">
        <is>
          <t>ALGO_07</t>
        </is>
      </c>
      <c r="C898" t="inlineStr">
        <is>
          <t>🍾 BỘ 07: NÉN CHẶT CỔ CHAI &amp; BUNG NÚT BOLLINGER (BB SQUEEZE)</t>
        </is>
      </c>
      <c r="D898" t="inlineStr">
        <is>
          <t>#5</t>
        </is>
      </c>
      <c r="E898" t="inlineStr">
        <is>
          <t>PDR</t>
        </is>
      </c>
      <c r="F898" t="inlineStr">
        <is>
          <t>HOSE</t>
        </is>
      </c>
      <c r="G898" t="inlineStr">
        <is>
          <t>Bất động sản Dân dụng</t>
        </is>
      </c>
      <c r="H898" t="n">
        <v>12.3</v>
      </c>
      <c r="I898" t="n">
        <v>1756.56</v>
      </c>
      <c r="J898" t="n">
        <v>54.23</v>
      </c>
      <c r="K898" t="n">
        <v>2.45</v>
      </c>
      <c r="L898" t="n">
        <v>13.7</v>
      </c>
      <c r="M898" t="n">
        <v>11.66</v>
      </c>
      <c r="N898" t="n">
        <v>12.3</v>
      </c>
      <c r="O898" t="n">
        <v>1756.56</v>
      </c>
      <c r="P898" t="n">
        <v>0</v>
      </c>
      <c r="Q898" t="n">
        <v>12.3</v>
      </c>
      <c r="R898" t="n">
        <v>12.3</v>
      </c>
      <c r="S898" t="inlineStr"/>
      <c r="T898" t="inlineStr"/>
      <c r="U898" t="inlineStr"/>
      <c r="V898" t="inlineStr"/>
      <c r="W898" t="inlineStr"/>
      <c r="X898" t="inlineStr">
        <is>
          <t>⏳ Mới mua (T+0)</t>
        </is>
      </c>
      <c r="Y898">
        <f>IF(ISNUMBER(S898), ((S898-H898)/H898)-0.004, "")</f>
        <v/>
      </c>
      <c r="Z898">
        <f>IF(ISNUMBER(T898), ((T898-H898)/H898)-0.004, "")</f>
        <v/>
      </c>
      <c r="AA898">
        <f>IF(ISNUMBER(W898), ((W898-H898)/H898)-0.004, IF(P898&gt;0, ((N898-H898)/H898)-0.004, 0))</f>
        <v/>
      </c>
      <c r="AB898">
        <f>IF(AND(ISNUMBER(I898), I898&gt;0, ISNUMBER(O898), O898&gt;0), AA898-((O898-I898)/I898), AA898)</f>
        <v/>
      </c>
      <c r="AC898">
        <f>IF(ISNUMBER(Q898), (Q898-H898)/H898, 0)</f>
        <v/>
      </c>
      <c r="AD898">
        <f>IF(ISNUMBER(R898), (R898-H898)/H898, 0)</f>
        <v/>
      </c>
      <c r="AE898">
        <f>IF(ISNUMBER(Y898), IF(Y898&gt;0, "THẮNG", "THUA"), "CHỜ T+3")</f>
        <v/>
      </c>
      <c r="AF898">
        <f>IF(AND(P898=0, N898=H898, NOT(ISNUMBER(W898))), "ĐANG CHỜ", IF(AA898&gt;0, "THẮNG", "THUA"))</f>
        <v/>
      </c>
      <c r="AG898" t="inlineStr">
        <is>
          <t>https://quickchart.io/chart/render/zf-5683749b-6e47-461e-8be0-82b72051a55d</t>
        </is>
      </c>
      <c r="AH898">
        <f>IF(AG898&lt;&gt;"", IMAGE(AG898, 1), "Chưa có ảnh")</f>
        <v/>
      </c>
    </row>
    <row r="899" ht="95" customHeight="1">
      <c r="A899" t="inlineStr">
        <is>
          <t>2026-10-23</t>
        </is>
      </c>
      <c r="B899" t="inlineStr">
        <is>
          <t>ALGO_08</t>
        </is>
      </c>
      <c r="C899" t="inlineStr">
        <is>
          <t>🐳 BỘ 08: DÒNG TIỀN CÁ MẬP GOM NGẦM THANH KHOẢN LỚN (STEALTH)</t>
        </is>
      </c>
      <c r="D899" t="inlineStr">
        <is>
          <t>#1</t>
        </is>
      </c>
      <c r="E899" t="inlineStr">
        <is>
          <t>BCM</t>
        </is>
      </c>
      <c r="F899" t="inlineStr">
        <is>
          <t>HOSE</t>
        </is>
      </c>
      <c r="G899" t="inlineStr">
        <is>
          <t>BĐS Khu Công Nghiệp</t>
        </is>
      </c>
      <c r="H899" t="n">
        <v>41.7</v>
      </c>
      <c r="I899" t="n">
        <v>1756.56</v>
      </c>
      <c r="J899" t="n">
        <v>78.75</v>
      </c>
      <c r="K899" t="n">
        <v>3.58</v>
      </c>
      <c r="L899" t="n">
        <v>46.91</v>
      </c>
      <c r="M899" t="n">
        <v>39.33</v>
      </c>
      <c r="N899" t="n">
        <v>41.7</v>
      </c>
      <c r="O899" t="n">
        <v>1756.56</v>
      </c>
      <c r="P899" t="n">
        <v>0</v>
      </c>
      <c r="Q899" t="n">
        <v>41.7</v>
      </c>
      <c r="R899" t="n">
        <v>41.7</v>
      </c>
      <c r="S899" t="inlineStr"/>
      <c r="T899" t="inlineStr"/>
      <c r="U899" t="inlineStr"/>
      <c r="V899" t="inlineStr"/>
      <c r="W899" t="inlineStr"/>
      <c r="X899" t="inlineStr">
        <is>
          <t>⏳ Mới mua (T+0)</t>
        </is>
      </c>
      <c r="Y899">
        <f>IF(ISNUMBER(S899), ((S899-H899)/H899)-0.004, "")</f>
        <v/>
      </c>
      <c r="Z899">
        <f>IF(ISNUMBER(T899), ((T899-H899)/H899)-0.004, "")</f>
        <v/>
      </c>
      <c r="AA899">
        <f>IF(ISNUMBER(W899), ((W899-H899)/H899)-0.004, IF(P899&gt;0, ((N899-H899)/H899)-0.004, 0))</f>
        <v/>
      </c>
      <c r="AB899">
        <f>IF(AND(ISNUMBER(I899), I899&gt;0, ISNUMBER(O899), O899&gt;0), AA899-((O899-I899)/I899), AA899)</f>
        <v/>
      </c>
      <c r="AC899">
        <f>IF(ISNUMBER(Q899), (Q899-H899)/H899, 0)</f>
        <v/>
      </c>
      <c r="AD899">
        <f>IF(ISNUMBER(R899), (R899-H899)/H899, 0)</f>
        <v/>
      </c>
      <c r="AE899">
        <f>IF(ISNUMBER(Y899), IF(Y899&gt;0, "THẮNG", "THUA"), "CHỜ T+3")</f>
        <v/>
      </c>
      <c r="AF899">
        <f>IF(AND(P899=0, N899=H899, NOT(ISNUMBER(W899))), "ĐANG CHỜ", IF(AA899&gt;0, "THẮNG", "THUA"))</f>
        <v/>
      </c>
      <c r="AG899" t="inlineStr">
        <is>
          <t>https://quickchart.io/chart/render/zf-f1613b29-0fb7-4a57-8dab-ba19a0bb0ca9</t>
        </is>
      </c>
      <c r="AH899">
        <f>IF(AG899&lt;&gt;"", IMAGE(AG899, 1), "Chưa có ảnh")</f>
        <v/>
      </c>
    </row>
    <row r="900" ht="95" customHeight="1">
      <c r="A900" t="inlineStr">
        <is>
          <t>2026-10-23</t>
        </is>
      </c>
      <c r="B900" t="inlineStr">
        <is>
          <t>ALGO_08</t>
        </is>
      </c>
      <c r="C900" t="inlineStr">
        <is>
          <t>🐳 BỘ 08: DÒNG TIỀN CÁ MẬP GOM NGẦM THANH KHOẢN LỚN (STEALTH)</t>
        </is>
      </c>
      <c r="D900" t="inlineStr">
        <is>
          <t>#2</t>
        </is>
      </c>
      <c r="E900" t="inlineStr">
        <is>
          <t>EIB</t>
        </is>
      </c>
      <c r="F900" t="inlineStr">
        <is>
          <t>HOSE</t>
        </is>
      </c>
      <c r="G900" t="inlineStr">
        <is>
          <t>Ngân hàng</t>
        </is>
      </c>
      <c r="H900" t="n">
        <v>17.3</v>
      </c>
      <c r="I900" t="n">
        <v>1756.56</v>
      </c>
      <c r="J900" t="n">
        <v>63.7</v>
      </c>
      <c r="K900" t="n">
        <v>1.81</v>
      </c>
      <c r="L900" t="n">
        <v>18.79</v>
      </c>
      <c r="M900" t="n">
        <v>16.62</v>
      </c>
      <c r="N900" t="n">
        <v>17.3</v>
      </c>
      <c r="O900" t="n">
        <v>1756.56</v>
      </c>
      <c r="P900" t="n">
        <v>0</v>
      </c>
      <c r="Q900" t="n">
        <v>17.3</v>
      </c>
      <c r="R900" t="n">
        <v>17.3</v>
      </c>
      <c r="S900" t="inlineStr"/>
      <c r="T900" t="inlineStr"/>
      <c r="U900" t="inlineStr"/>
      <c r="V900" t="inlineStr"/>
      <c r="W900" t="inlineStr"/>
      <c r="X900" t="inlineStr">
        <is>
          <t>⏳ Mới mua (T+0)</t>
        </is>
      </c>
      <c r="Y900">
        <f>IF(ISNUMBER(S900), ((S900-H900)/H900)-0.004, "")</f>
        <v/>
      </c>
      <c r="Z900">
        <f>IF(ISNUMBER(T900), ((T900-H900)/H900)-0.004, "")</f>
        <v/>
      </c>
      <c r="AA900">
        <f>IF(ISNUMBER(W900), ((W900-H900)/H900)-0.004, IF(P900&gt;0, ((N900-H900)/H900)-0.004, 0))</f>
        <v/>
      </c>
      <c r="AB900">
        <f>IF(AND(ISNUMBER(I900), I900&gt;0, ISNUMBER(O900), O900&gt;0), AA900-((O900-I900)/I900), AA900)</f>
        <v/>
      </c>
      <c r="AC900">
        <f>IF(ISNUMBER(Q900), (Q900-H900)/H900, 0)</f>
        <v/>
      </c>
      <c r="AD900">
        <f>IF(ISNUMBER(R900), (R900-H900)/H900, 0)</f>
        <v/>
      </c>
      <c r="AE900">
        <f>IF(ISNUMBER(Y900), IF(Y900&gt;0, "THẮNG", "THUA"), "CHỜ T+3")</f>
        <v/>
      </c>
      <c r="AF900">
        <f>IF(AND(P900=0, N900=H900, NOT(ISNUMBER(W900))), "ĐANG CHỜ", IF(AA900&gt;0, "THẮNG", "THUA"))</f>
        <v/>
      </c>
      <c r="AG900" t="inlineStr">
        <is>
          <t>https://quickchart.io/chart/render/zf-b1850bb8-3ed0-477d-b13f-9a06cd2295d5</t>
        </is>
      </c>
      <c r="AH900">
        <f>IF(AG900&lt;&gt;"", IMAGE(AG900, 1), "Chưa có ảnh")</f>
        <v/>
      </c>
    </row>
    <row r="901" ht="95" customHeight="1">
      <c r="A901" t="inlineStr">
        <is>
          <t>2026-10-23</t>
        </is>
      </c>
      <c r="B901" t="inlineStr">
        <is>
          <t>ALGO_08</t>
        </is>
      </c>
      <c r="C901" t="inlineStr">
        <is>
          <t>🐳 BỘ 08: DÒNG TIỀN CÁ MẬP GOM NGẦM THANH KHOẢN LỚN (STEALTH)</t>
        </is>
      </c>
      <c r="D901" t="inlineStr">
        <is>
          <t>#3</t>
        </is>
      </c>
      <c r="E901" t="inlineStr">
        <is>
          <t>DDV</t>
        </is>
      </c>
      <c r="F901" t="inlineStr">
        <is>
          <t>UPCOM</t>
        </is>
      </c>
      <c r="G901" t="inlineStr">
        <is>
          <t>Hóa chất &amp; Phân bón</t>
        </is>
      </c>
      <c r="H901" t="n">
        <v>18.1</v>
      </c>
      <c r="I901" t="n">
        <v>1756.56</v>
      </c>
      <c r="J901" t="n">
        <v>52.62</v>
      </c>
      <c r="K901" t="n">
        <v>1.89</v>
      </c>
      <c r="L901" t="n">
        <v>20.69</v>
      </c>
      <c r="M901" t="n">
        <v>16.92</v>
      </c>
      <c r="N901" t="n">
        <v>18.1</v>
      </c>
      <c r="O901" t="n">
        <v>1756.56</v>
      </c>
      <c r="P901" t="n">
        <v>0</v>
      </c>
      <c r="Q901" t="n">
        <v>18.1</v>
      </c>
      <c r="R901" t="n">
        <v>18.1</v>
      </c>
      <c r="S901" t="inlineStr"/>
      <c r="T901" t="inlineStr"/>
      <c r="U901" t="inlineStr"/>
      <c r="V901" t="inlineStr"/>
      <c r="W901" t="inlineStr"/>
      <c r="X901" t="inlineStr">
        <is>
          <t>⏳ Mới mua (T+0)</t>
        </is>
      </c>
      <c r="Y901">
        <f>IF(ISNUMBER(S901), ((S901-H901)/H901)-0.004, "")</f>
        <v/>
      </c>
      <c r="Z901">
        <f>IF(ISNUMBER(T901), ((T901-H901)/H901)-0.004, "")</f>
        <v/>
      </c>
      <c r="AA901">
        <f>IF(ISNUMBER(W901), ((W901-H901)/H901)-0.004, IF(P901&gt;0, ((N901-H901)/H901)-0.004, 0))</f>
        <v/>
      </c>
      <c r="AB901">
        <f>IF(AND(ISNUMBER(I901), I901&gt;0, ISNUMBER(O901), O901&gt;0), AA901-((O901-I901)/I901), AA901)</f>
        <v/>
      </c>
      <c r="AC901">
        <f>IF(ISNUMBER(Q901), (Q901-H901)/H901, 0)</f>
        <v/>
      </c>
      <c r="AD901">
        <f>IF(ISNUMBER(R901), (R901-H901)/H901, 0)</f>
        <v/>
      </c>
      <c r="AE901">
        <f>IF(ISNUMBER(Y901), IF(Y901&gt;0, "THẮNG", "THUA"), "CHỜ T+3")</f>
        <v/>
      </c>
      <c r="AF901">
        <f>IF(AND(P901=0, N901=H901, NOT(ISNUMBER(W901))), "ĐANG CHỜ", IF(AA901&gt;0, "THẮNG", "THUA"))</f>
        <v/>
      </c>
      <c r="AG901" t="inlineStr">
        <is>
          <t>https://quickchart.io/chart/render/zf-98f91c25-20b2-4862-b92c-3d6971a50efa</t>
        </is>
      </c>
      <c r="AH901">
        <f>IF(AG901&lt;&gt;"", IMAGE(AG901, 1), "Chưa có ảnh")</f>
        <v/>
      </c>
    </row>
    <row r="902" ht="95" customHeight="1">
      <c r="A902" t="inlineStr">
        <is>
          <t>2026-10-23</t>
        </is>
      </c>
      <c r="B902" t="inlineStr">
        <is>
          <t>ALGO_08</t>
        </is>
      </c>
      <c r="C902" t="inlineStr">
        <is>
          <t>🐳 BỘ 08: DÒNG TIỀN CÁ MẬP GOM NGẦM THANH KHOẢN LỚN (STEALTH)</t>
        </is>
      </c>
      <c r="D902" t="inlineStr">
        <is>
          <t>#4</t>
        </is>
      </c>
      <c r="E902" t="inlineStr">
        <is>
          <t>DPM</t>
        </is>
      </c>
      <c r="F902" t="inlineStr">
        <is>
          <t>HOSE</t>
        </is>
      </c>
      <c r="G902" t="inlineStr">
        <is>
          <t>Hóa chất &amp; Phân bón</t>
        </is>
      </c>
      <c r="H902" t="n">
        <v>21.9</v>
      </c>
      <c r="I902" t="n">
        <v>1756.56</v>
      </c>
      <c r="J902" t="n">
        <v>48.96</v>
      </c>
      <c r="K902" t="n">
        <v>1.62</v>
      </c>
      <c r="L902" t="n">
        <v>23.68</v>
      </c>
      <c r="M902" t="n">
        <v>21.09</v>
      </c>
      <c r="N902" t="n">
        <v>21.9</v>
      </c>
      <c r="O902" t="n">
        <v>1756.56</v>
      </c>
      <c r="P902" t="n">
        <v>0</v>
      </c>
      <c r="Q902" t="n">
        <v>21.9</v>
      </c>
      <c r="R902" t="n">
        <v>21.9</v>
      </c>
      <c r="S902" t="inlineStr"/>
      <c r="T902" t="inlineStr"/>
      <c r="U902" t="inlineStr"/>
      <c r="V902" t="inlineStr"/>
      <c r="W902" t="inlineStr"/>
      <c r="X902" t="inlineStr">
        <is>
          <t>⏳ Mới mua (T+0)</t>
        </is>
      </c>
      <c r="Y902">
        <f>IF(ISNUMBER(S902), ((S902-H902)/H902)-0.004, "")</f>
        <v/>
      </c>
      <c r="Z902">
        <f>IF(ISNUMBER(T902), ((T902-H902)/H902)-0.004, "")</f>
        <v/>
      </c>
      <c r="AA902">
        <f>IF(ISNUMBER(W902), ((W902-H902)/H902)-0.004, IF(P902&gt;0, ((N902-H902)/H902)-0.004, 0))</f>
        <v/>
      </c>
      <c r="AB902">
        <f>IF(AND(ISNUMBER(I902), I902&gt;0, ISNUMBER(O902), O902&gt;0), AA902-((O902-I902)/I902), AA902)</f>
        <v/>
      </c>
      <c r="AC902">
        <f>IF(ISNUMBER(Q902), (Q902-H902)/H902, 0)</f>
        <v/>
      </c>
      <c r="AD902">
        <f>IF(ISNUMBER(R902), (R902-H902)/H902, 0)</f>
        <v/>
      </c>
      <c r="AE902">
        <f>IF(ISNUMBER(Y902), IF(Y902&gt;0, "THẮNG", "THUA"), "CHỜ T+3")</f>
        <v/>
      </c>
      <c r="AF902">
        <f>IF(AND(P902=0, N902=H902, NOT(ISNUMBER(W902))), "ĐANG CHỜ", IF(AA902&gt;0, "THẮNG", "THUA"))</f>
        <v/>
      </c>
      <c r="AG902" t="inlineStr">
        <is>
          <t>https://quickchart.io/chart/render/zf-eb2fe09d-1aaa-4df6-b7f0-a7dd30288a15</t>
        </is>
      </c>
      <c r="AH902">
        <f>IF(AG902&lt;&gt;"", IMAGE(AG902, 1), "Chưa có ảnh")</f>
        <v/>
      </c>
    </row>
    <row r="903" ht="95" customHeight="1">
      <c r="A903" t="inlineStr">
        <is>
          <t>2026-10-23</t>
        </is>
      </c>
      <c r="B903" t="inlineStr">
        <is>
          <t>ALGO_09</t>
        </is>
      </c>
      <c r="C903" t="inlineStr">
        <is>
          <t>🔄 BỘ 09: CHUYỂN PHA DÀI HẠN &amp; VƯỢT MA200 (MA200 TURNAROUND)</t>
        </is>
      </c>
      <c r="D903" t="inlineStr">
        <is>
          <t>#1</t>
        </is>
      </c>
      <c r="E903" t="inlineStr">
        <is>
          <t>MSN</t>
        </is>
      </c>
      <c r="F903" t="inlineStr">
        <is>
          <t>HOSE</t>
        </is>
      </c>
      <c r="G903" t="inlineStr">
        <is>
          <t>Thực phẩm &amp; Tiêu dùng</t>
        </is>
      </c>
      <c r="H903" t="n">
        <v>74.5</v>
      </c>
      <c r="I903" t="n">
        <v>1756.56</v>
      </c>
      <c r="J903" t="n">
        <v>49.29</v>
      </c>
      <c r="K903" t="n">
        <v>1.72</v>
      </c>
      <c r="L903" t="n">
        <v>81.01000000000001</v>
      </c>
      <c r="M903" t="n">
        <v>71.54000000000001</v>
      </c>
      <c r="N903" t="n">
        <v>74.5</v>
      </c>
      <c r="O903" t="n">
        <v>1756.56</v>
      </c>
      <c r="P903" t="n">
        <v>0</v>
      </c>
      <c r="Q903" t="n">
        <v>74.5</v>
      </c>
      <c r="R903" t="n">
        <v>74.5</v>
      </c>
      <c r="S903" t="inlineStr"/>
      <c r="T903" t="inlineStr"/>
      <c r="U903" t="inlineStr"/>
      <c r="V903" t="inlineStr"/>
      <c r="W903" t="inlineStr"/>
      <c r="X903" t="inlineStr">
        <is>
          <t>⏳ Mới mua (T+0)</t>
        </is>
      </c>
      <c r="Y903">
        <f>IF(ISNUMBER(S903), ((S903-H903)/H903)-0.004, "")</f>
        <v/>
      </c>
      <c r="Z903">
        <f>IF(ISNUMBER(T903), ((T903-H903)/H903)-0.004, "")</f>
        <v/>
      </c>
      <c r="AA903">
        <f>IF(ISNUMBER(W903), ((W903-H903)/H903)-0.004, IF(P903&gt;0, ((N903-H903)/H903)-0.004, 0))</f>
        <v/>
      </c>
      <c r="AB903">
        <f>IF(AND(ISNUMBER(I903), I903&gt;0, ISNUMBER(O903), O903&gt;0), AA903-((O903-I903)/I903), AA903)</f>
        <v/>
      </c>
      <c r="AC903">
        <f>IF(ISNUMBER(Q903), (Q903-H903)/H903, 0)</f>
        <v/>
      </c>
      <c r="AD903">
        <f>IF(ISNUMBER(R903), (R903-H903)/H903, 0)</f>
        <v/>
      </c>
      <c r="AE903">
        <f>IF(ISNUMBER(Y903), IF(Y903&gt;0, "THẮNG", "THUA"), "CHỜ T+3")</f>
        <v/>
      </c>
      <c r="AF903">
        <f>IF(AND(P903=0, N903=H903, NOT(ISNUMBER(W903))), "ĐANG CHỜ", IF(AA903&gt;0, "THẮNG", "THUA"))</f>
        <v/>
      </c>
      <c r="AG903" t="inlineStr">
        <is>
          <t>https://quickchart.io/chart/render/zf-2a24bbdb-2c9c-40d8-9796-1cc94c340c98</t>
        </is>
      </c>
      <c r="AH903">
        <f>IF(AG903&lt;&gt;"", IMAGE(AG903, 1), "Chưa có ảnh")</f>
        <v/>
      </c>
    </row>
    <row r="904" ht="95" customHeight="1">
      <c r="A904" t="inlineStr">
        <is>
          <t>2026-10-23</t>
        </is>
      </c>
      <c r="B904" t="inlineStr">
        <is>
          <t>ALGO_09</t>
        </is>
      </c>
      <c r="C904" t="inlineStr">
        <is>
          <t>🔄 BỘ 09: CHUYỂN PHA DÀI HẠN &amp; VƯỢT MA200 (MA200 TURNAROUND)</t>
        </is>
      </c>
      <c r="D904" t="inlineStr">
        <is>
          <t>#2</t>
        </is>
      </c>
      <c r="E904" t="inlineStr">
        <is>
          <t>NAB</t>
        </is>
      </c>
      <c r="F904" t="inlineStr">
        <is>
          <t>HOSE</t>
        </is>
      </c>
      <c r="G904" t="inlineStr">
        <is>
          <t>Ngân hàng</t>
        </is>
      </c>
      <c r="H904" t="n">
        <v>12.35</v>
      </c>
      <c r="I904" t="n">
        <v>1756.56</v>
      </c>
      <c r="J904" t="n">
        <v>39.07</v>
      </c>
      <c r="K904" t="n">
        <v>1.27</v>
      </c>
      <c r="L904" t="n">
        <v>13.77</v>
      </c>
      <c r="M904" t="n">
        <v>11.7</v>
      </c>
      <c r="N904" t="n">
        <v>12.35</v>
      </c>
      <c r="O904" t="n">
        <v>1756.56</v>
      </c>
      <c r="P904" t="n">
        <v>0</v>
      </c>
      <c r="Q904" t="n">
        <v>12.35</v>
      </c>
      <c r="R904" t="n">
        <v>12.35</v>
      </c>
      <c r="S904" t="inlineStr"/>
      <c r="T904" t="inlineStr"/>
      <c r="U904" t="inlineStr"/>
      <c r="V904" t="inlineStr"/>
      <c r="W904" t="inlineStr"/>
      <c r="X904" t="inlineStr">
        <is>
          <t>⏳ Mới mua (T+0)</t>
        </is>
      </c>
      <c r="Y904">
        <f>IF(ISNUMBER(S904), ((S904-H904)/H904)-0.004, "")</f>
        <v/>
      </c>
      <c r="Z904">
        <f>IF(ISNUMBER(T904), ((T904-H904)/H904)-0.004, "")</f>
        <v/>
      </c>
      <c r="AA904">
        <f>IF(ISNUMBER(W904), ((W904-H904)/H904)-0.004, IF(P904&gt;0, ((N904-H904)/H904)-0.004, 0))</f>
        <v/>
      </c>
      <c r="AB904">
        <f>IF(AND(ISNUMBER(I904), I904&gt;0, ISNUMBER(O904), O904&gt;0), AA904-((O904-I904)/I904), AA904)</f>
        <v/>
      </c>
      <c r="AC904">
        <f>IF(ISNUMBER(Q904), (Q904-H904)/H904, 0)</f>
        <v/>
      </c>
      <c r="AD904">
        <f>IF(ISNUMBER(R904), (R904-H904)/H904, 0)</f>
        <v/>
      </c>
      <c r="AE904">
        <f>IF(ISNUMBER(Y904), IF(Y904&gt;0, "THẮNG", "THUA"), "CHỜ T+3")</f>
        <v/>
      </c>
      <c r="AF904">
        <f>IF(AND(P904=0, N904=H904, NOT(ISNUMBER(W904))), "ĐANG CHỜ", IF(AA904&gt;0, "THẮNG", "THUA"))</f>
        <v/>
      </c>
      <c r="AG904" t="inlineStr">
        <is>
          <t>https://quickchart.io/chart/render/zf-9580c21b-0fbd-419d-bc74-1e184525834e</t>
        </is>
      </c>
      <c r="AH904">
        <f>IF(AG904&lt;&gt;"", IMAGE(AG904, 1), "Chưa có ảnh")</f>
        <v/>
      </c>
    </row>
    <row r="905" ht="95" customHeight="1">
      <c r="A905" t="inlineStr">
        <is>
          <t>2026-10-23</t>
        </is>
      </c>
      <c r="B905" t="inlineStr">
        <is>
          <t>ALGO_10</t>
        </is>
      </c>
      <c r="C905" t="inlineStr">
        <is>
          <t>🚀 BỘ 10: SÓNG ĐẦU CƠ BETA CAO &amp; DÒNG TIỀN NÓNG (HIGH-BETA)</t>
        </is>
      </c>
      <c r="D905" t="inlineStr">
        <is>
          <t>#1</t>
        </is>
      </c>
      <c r="E905" t="inlineStr">
        <is>
          <t>PTD</t>
        </is>
      </c>
      <c r="F905" t="inlineStr">
        <is>
          <t>HNX</t>
        </is>
      </c>
      <c r="G905" t="inlineStr">
        <is>
          <t>Dịch vụ &amp; Thương mại</t>
        </is>
      </c>
      <c r="H905" t="n">
        <v>9.5</v>
      </c>
      <c r="I905" t="n">
        <v>1756.56</v>
      </c>
      <c r="J905" t="n">
        <v>102.96</v>
      </c>
      <c r="K905" t="n">
        <v>4.1</v>
      </c>
      <c r="L905" t="n">
        <v>10.86</v>
      </c>
      <c r="M905" t="n">
        <v>8.880000000000001</v>
      </c>
      <c r="N905" t="n">
        <v>9.5</v>
      </c>
      <c r="O905" t="n">
        <v>1756.56</v>
      </c>
      <c r="P905" t="n">
        <v>0</v>
      </c>
      <c r="Q905" t="n">
        <v>9.5</v>
      </c>
      <c r="R905" t="n">
        <v>9.5</v>
      </c>
      <c r="S905" t="inlineStr"/>
      <c r="T905" t="inlineStr"/>
      <c r="U905" t="inlineStr"/>
      <c r="V905" t="inlineStr"/>
      <c r="W905" t="inlineStr"/>
      <c r="X905" t="inlineStr">
        <is>
          <t>⏳ Mới mua (T+0)</t>
        </is>
      </c>
      <c r="Y905">
        <f>IF(ISNUMBER(S905), ((S905-H905)/H905)-0.004, "")</f>
        <v/>
      </c>
      <c r="Z905">
        <f>IF(ISNUMBER(T905), ((T905-H905)/H905)-0.004, "")</f>
        <v/>
      </c>
      <c r="AA905">
        <f>IF(ISNUMBER(W905), ((W905-H905)/H905)-0.004, IF(P905&gt;0, ((N905-H905)/H905)-0.004, 0))</f>
        <v/>
      </c>
      <c r="AB905">
        <f>IF(AND(ISNUMBER(I905), I905&gt;0, ISNUMBER(O905), O905&gt;0), AA905-((O905-I905)/I905), AA905)</f>
        <v/>
      </c>
      <c r="AC905">
        <f>IF(ISNUMBER(Q905), (Q905-H905)/H905, 0)</f>
        <v/>
      </c>
      <c r="AD905">
        <f>IF(ISNUMBER(R905), (R905-H905)/H905, 0)</f>
        <v/>
      </c>
      <c r="AE905">
        <f>IF(ISNUMBER(Y905), IF(Y905&gt;0, "THẮNG", "THUA"), "CHỜ T+3")</f>
        <v/>
      </c>
      <c r="AF905">
        <f>IF(AND(P905=0, N905=H905, NOT(ISNUMBER(W905))), "ĐANG CHỜ", IF(AA905&gt;0, "THẮNG", "THUA"))</f>
        <v/>
      </c>
      <c r="AG905" t="inlineStr">
        <is>
          <t>https://quickchart.io/chart/render/zf-f432edbc-348c-47ab-a105-1e23c018c6e8</t>
        </is>
      </c>
      <c r="AH905">
        <f>IF(AG905&lt;&gt;"", IMAGE(AG905, 1), "Chưa có ảnh")</f>
        <v/>
      </c>
    </row>
    <row r="906" ht="95" customHeight="1">
      <c r="A906" t="inlineStr">
        <is>
          <t>2026-10-23</t>
        </is>
      </c>
      <c r="B906" t="inlineStr">
        <is>
          <t>ALGO_10</t>
        </is>
      </c>
      <c r="C906" t="inlineStr">
        <is>
          <t>🚀 BỘ 10: SÓNG ĐẦU CƠ BETA CAO &amp; DÒNG TIỀN NÓNG (HIGH-BETA)</t>
        </is>
      </c>
      <c r="D906" t="inlineStr">
        <is>
          <t>#2</t>
        </is>
      </c>
      <c r="E906" t="inlineStr">
        <is>
          <t>PVB</t>
        </is>
      </c>
      <c r="F906" t="inlineStr">
        <is>
          <t>HNX</t>
        </is>
      </c>
      <c r="G906" t="inlineStr">
        <is>
          <t>Dầu khí &amp; Năng lượng</t>
        </is>
      </c>
      <c r="H906" t="n">
        <v>21.4</v>
      </c>
      <c r="I906" t="n">
        <v>1756.56</v>
      </c>
      <c r="J906" t="n">
        <v>67.86</v>
      </c>
      <c r="K906" t="n">
        <v>6.38</v>
      </c>
      <c r="L906" t="n">
        <v>23.88</v>
      </c>
      <c r="M906" t="n">
        <v>20.27</v>
      </c>
      <c r="N906" t="n">
        <v>21.4</v>
      </c>
      <c r="O906" t="n">
        <v>1756.56</v>
      </c>
      <c r="P906" t="n">
        <v>0</v>
      </c>
      <c r="Q906" t="n">
        <v>21.4</v>
      </c>
      <c r="R906" t="n">
        <v>21.4</v>
      </c>
      <c r="S906" t="inlineStr"/>
      <c r="T906" t="inlineStr"/>
      <c r="U906" t="inlineStr"/>
      <c r="V906" t="inlineStr"/>
      <c r="W906" t="inlineStr"/>
      <c r="X906" t="inlineStr">
        <is>
          <t>⏳ Mới mua (T+0)</t>
        </is>
      </c>
      <c r="Y906">
        <f>IF(ISNUMBER(S906), ((S906-H906)/H906)-0.004, "")</f>
        <v/>
      </c>
      <c r="Z906">
        <f>IF(ISNUMBER(T906), ((T906-H906)/H906)-0.004, "")</f>
        <v/>
      </c>
      <c r="AA906">
        <f>IF(ISNUMBER(W906), ((W906-H906)/H906)-0.004, IF(P906&gt;0, ((N906-H906)/H906)-0.004, 0))</f>
        <v/>
      </c>
      <c r="AB906">
        <f>IF(AND(ISNUMBER(I906), I906&gt;0, ISNUMBER(O906), O906&gt;0), AA906-((O906-I906)/I906), AA906)</f>
        <v/>
      </c>
      <c r="AC906">
        <f>IF(ISNUMBER(Q906), (Q906-H906)/H906, 0)</f>
        <v/>
      </c>
      <c r="AD906">
        <f>IF(ISNUMBER(R906), (R906-H906)/H906, 0)</f>
        <v/>
      </c>
      <c r="AE906">
        <f>IF(ISNUMBER(Y906), IF(Y906&gt;0, "THẮNG", "THUA"), "CHỜ T+3")</f>
        <v/>
      </c>
      <c r="AF906">
        <f>IF(AND(P906=0, N906=H906, NOT(ISNUMBER(W906))), "ĐANG CHỜ", IF(AA906&gt;0, "THẮNG", "THUA"))</f>
        <v/>
      </c>
      <c r="AG906" t="inlineStr">
        <is>
          <t>https://quickchart.io/chart/render/zf-71e9acb4-117d-4792-a22c-91274ffdf3ee</t>
        </is>
      </c>
      <c r="AH906">
        <f>IF(AG906&lt;&gt;"", IMAGE(AG906, 1), "Chưa có ảnh")</f>
        <v/>
      </c>
    </row>
    <row r="907" ht="95" customHeight="1">
      <c r="A907" t="inlineStr">
        <is>
          <t>2026-10-23</t>
        </is>
      </c>
      <c r="B907" t="inlineStr">
        <is>
          <t>ALGO_10</t>
        </is>
      </c>
      <c r="C907" t="inlineStr">
        <is>
          <t>🚀 BỘ 10: SÓNG ĐẦU CƠ BETA CAO &amp; DÒNG TIỀN NÓNG (HIGH-BETA)</t>
        </is>
      </c>
      <c r="D907" t="inlineStr">
        <is>
          <t>#3</t>
        </is>
      </c>
      <c r="E907" t="inlineStr">
        <is>
          <t>IDI</t>
        </is>
      </c>
      <c r="F907" t="inlineStr">
        <is>
          <t>HOSE</t>
        </is>
      </c>
      <c r="G907" t="inlineStr">
        <is>
          <t>Thủy sản &amp; Xuất khẩu</t>
        </is>
      </c>
      <c r="H907" t="n">
        <v>5.53</v>
      </c>
      <c r="I907" t="n">
        <v>1756.56</v>
      </c>
      <c r="J907" t="n">
        <v>66.84</v>
      </c>
      <c r="K907" t="n">
        <v>2.14</v>
      </c>
      <c r="L907" t="n">
        <v>6.32</v>
      </c>
      <c r="M907" t="n">
        <v>5.17</v>
      </c>
      <c r="N907" t="n">
        <v>5.53</v>
      </c>
      <c r="O907" t="n">
        <v>1756.56</v>
      </c>
      <c r="P907" t="n">
        <v>0</v>
      </c>
      <c r="Q907" t="n">
        <v>5.53</v>
      </c>
      <c r="R907" t="n">
        <v>5.53</v>
      </c>
      <c r="S907" t="inlineStr"/>
      <c r="T907" t="inlineStr"/>
      <c r="U907" t="inlineStr"/>
      <c r="V907" t="inlineStr"/>
      <c r="W907" t="inlineStr"/>
      <c r="X907" t="inlineStr">
        <is>
          <t>⏳ Mới mua (T+0)</t>
        </is>
      </c>
      <c r="Y907">
        <f>IF(ISNUMBER(S907), ((S907-H907)/H907)-0.004, "")</f>
        <v/>
      </c>
      <c r="Z907">
        <f>IF(ISNUMBER(T907), ((T907-H907)/H907)-0.004, "")</f>
        <v/>
      </c>
      <c r="AA907">
        <f>IF(ISNUMBER(W907), ((W907-H907)/H907)-0.004, IF(P907&gt;0, ((N907-H907)/H907)-0.004, 0))</f>
        <v/>
      </c>
      <c r="AB907">
        <f>IF(AND(ISNUMBER(I907), I907&gt;0, ISNUMBER(O907), O907&gt;0), AA907-((O907-I907)/I907), AA907)</f>
        <v/>
      </c>
      <c r="AC907">
        <f>IF(ISNUMBER(Q907), (Q907-H907)/H907, 0)</f>
        <v/>
      </c>
      <c r="AD907">
        <f>IF(ISNUMBER(R907), (R907-H907)/H907, 0)</f>
        <v/>
      </c>
      <c r="AE907">
        <f>IF(ISNUMBER(Y907), IF(Y907&gt;0, "THẮNG", "THUA"), "CHỜ T+3")</f>
        <v/>
      </c>
      <c r="AF907">
        <f>IF(AND(P907=0, N907=H907, NOT(ISNUMBER(W907))), "ĐANG CHỜ", IF(AA907&gt;0, "THẮNG", "THUA"))</f>
        <v/>
      </c>
      <c r="AG907" t="inlineStr">
        <is>
          <t>https://quickchart.io/chart/render/zf-9bc33c74-507b-4431-a11f-94a305a0fab1</t>
        </is>
      </c>
      <c r="AH907">
        <f>IF(AG907&lt;&gt;"", IMAGE(AG907, 1), "Chưa có ảnh")</f>
        <v/>
      </c>
    </row>
    <row r="908" ht="95" customHeight="1">
      <c r="A908" t="inlineStr">
        <is>
          <t>2026-10-23</t>
        </is>
      </c>
      <c r="B908" t="inlineStr">
        <is>
          <t>ALGO_12</t>
        </is>
      </c>
      <c r="C908" t="inlineStr">
        <is>
          <t>🏆 BỘ 12: MẪU HÌNH SIÊU CỔ PHIẾU SEPA (MINERVINI TREND TEMPLATE)</t>
        </is>
      </c>
      <c r="D908" t="inlineStr">
        <is>
          <t>#1</t>
        </is>
      </c>
      <c r="E908" t="inlineStr">
        <is>
          <t>MDG</t>
        </is>
      </c>
      <c r="F908" t="inlineStr">
        <is>
          <t>HOSE</t>
        </is>
      </c>
      <c r="G908" t="inlineStr">
        <is>
          <t>Khai khoáng &amp; VLXD</t>
        </is>
      </c>
      <c r="H908" t="n">
        <v>49</v>
      </c>
      <c r="I908" t="n">
        <v>1756.56</v>
      </c>
      <c r="J908" t="n">
        <v>193.09</v>
      </c>
      <c r="K908" t="n">
        <v>8.109999999999999</v>
      </c>
      <c r="L908" t="n">
        <v>55.69</v>
      </c>
      <c r="M908" t="n">
        <v>45.96</v>
      </c>
      <c r="N908" t="n">
        <v>49</v>
      </c>
      <c r="O908" t="n">
        <v>1756.56</v>
      </c>
      <c r="P908" t="n">
        <v>0</v>
      </c>
      <c r="Q908" t="n">
        <v>49</v>
      </c>
      <c r="R908" t="n">
        <v>49</v>
      </c>
      <c r="S908" t="inlineStr"/>
      <c r="T908" t="inlineStr"/>
      <c r="U908" t="inlineStr"/>
      <c r="V908" t="inlineStr"/>
      <c r="W908" t="inlineStr"/>
      <c r="X908" t="inlineStr">
        <is>
          <t>⏳ Mới mua (T+0)</t>
        </is>
      </c>
      <c r="Y908">
        <f>IF(ISNUMBER(S908), ((S908-H908)/H908)-0.004, "")</f>
        <v/>
      </c>
      <c r="Z908">
        <f>IF(ISNUMBER(T908), ((T908-H908)/H908)-0.004, "")</f>
        <v/>
      </c>
      <c r="AA908">
        <f>IF(ISNUMBER(W908), ((W908-H908)/H908)-0.004, IF(P908&gt;0, ((N908-H908)/H908)-0.004, 0))</f>
        <v/>
      </c>
      <c r="AB908">
        <f>IF(AND(ISNUMBER(I908), I908&gt;0, ISNUMBER(O908), O908&gt;0), AA908-((O908-I908)/I908), AA908)</f>
        <v/>
      </c>
      <c r="AC908">
        <f>IF(ISNUMBER(Q908), (Q908-H908)/H908, 0)</f>
        <v/>
      </c>
      <c r="AD908">
        <f>IF(ISNUMBER(R908), (R908-H908)/H908, 0)</f>
        <v/>
      </c>
      <c r="AE908">
        <f>IF(ISNUMBER(Y908), IF(Y908&gt;0, "THẮNG", "THUA"), "CHỜ T+3")</f>
        <v/>
      </c>
      <c r="AF908">
        <f>IF(AND(P908=0, N908=H908, NOT(ISNUMBER(W908))), "ĐANG CHỜ", IF(AA908&gt;0, "THẮNG", "THUA"))</f>
        <v/>
      </c>
      <c r="AG908" t="inlineStr">
        <is>
          <t>https://quickchart.io/chart/render/zf-779c2af1-88ae-43b3-9e5e-d436deaa6338</t>
        </is>
      </c>
      <c r="AH908">
        <f>IF(AG908&lt;&gt;"", IMAGE(AG908, 1), "Chưa có ảnh")</f>
        <v/>
      </c>
    </row>
    <row r="909" ht="95" customHeight="1">
      <c r="A909" t="inlineStr">
        <is>
          <t>2026-10-23</t>
        </is>
      </c>
      <c r="B909" t="inlineStr">
        <is>
          <t>ALGO_12</t>
        </is>
      </c>
      <c r="C909" t="inlineStr">
        <is>
          <t>🏆 BỘ 12: MẪU HÌNH SIÊU CỔ PHIẾU SEPA (MINERVINI TREND TEMPLATE)</t>
        </is>
      </c>
      <c r="D909" t="inlineStr">
        <is>
          <t>#2</t>
        </is>
      </c>
      <c r="E909" t="inlineStr">
        <is>
          <t>MSR</t>
        </is>
      </c>
      <c r="F909" t="inlineStr">
        <is>
          <t>UPCOM</t>
        </is>
      </c>
      <c r="G909" t="inlineStr">
        <is>
          <t>Bán lẻ &amp; Phân phối</t>
        </is>
      </c>
      <c r="H909" t="n">
        <v>64.90000000000001</v>
      </c>
      <c r="I909" t="n">
        <v>1756.56</v>
      </c>
      <c r="J909" t="n">
        <v>137.99</v>
      </c>
      <c r="K909" t="n">
        <v>1.11</v>
      </c>
      <c r="L909" t="n">
        <v>74.18000000000001</v>
      </c>
      <c r="M909" t="n">
        <v>60.68</v>
      </c>
      <c r="N909" t="n">
        <v>64.90000000000001</v>
      </c>
      <c r="O909" t="n">
        <v>1756.56</v>
      </c>
      <c r="P909" t="n">
        <v>0</v>
      </c>
      <c r="Q909" t="n">
        <v>64.90000000000001</v>
      </c>
      <c r="R909" t="n">
        <v>64.90000000000001</v>
      </c>
      <c r="S909" t="inlineStr"/>
      <c r="T909" t="inlineStr"/>
      <c r="U909" t="inlineStr"/>
      <c r="V909" t="inlineStr"/>
      <c r="W909" t="inlineStr"/>
      <c r="X909" t="inlineStr">
        <is>
          <t>⏳ Mới mua (T+0)</t>
        </is>
      </c>
      <c r="Y909">
        <f>IF(ISNUMBER(S909), ((S909-H909)/H909)-0.004, "")</f>
        <v/>
      </c>
      <c r="Z909">
        <f>IF(ISNUMBER(T909), ((T909-H909)/H909)-0.004, "")</f>
        <v/>
      </c>
      <c r="AA909">
        <f>IF(ISNUMBER(W909), ((W909-H909)/H909)-0.004, IF(P909&gt;0, ((N909-H909)/H909)-0.004, 0))</f>
        <v/>
      </c>
      <c r="AB909">
        <f>IF(AND(ISNUMBER(I909), I909&gt;0, ISNUMBER(O909), O909&gt;0), AA909-((O909-I909)/I909), AA909)</f>
        <v/>
      </c>
      <c r="AC909">
        <f>IF(ISNUMBER(Q909), (Q909-H909)/H909, 0)</f>
        <v/>
      </c>
      <c r="AD909">
        <f>IF(ISNUMBER(R909), (R909-H909)/H909, 0)</f>
        <v/>
      </c>
      <c r="AE909">
        <f>IF(ISNUMBER(Y909), IF(Y909&gt;0, "THẮNG", "THUA"), "CHỜ T+3")</f>
        <v/>
      </c>
      <c r="AF909">
        <f>IF(AND(P909=0, N909=H909, NOT(ISNUMBER(W909))), "ĐANG CHỜ", IF(AA909&gt;0, "THẮNG", "THUA"))</f>
        <v/>
      </c>
      <c r="AG909" t="inlineStr">
        <is>
          <t>https://quickchart.io/chart/render/zf-1729ebd9-7131-4238-937f-04ff05fb75db</t>
        </is>
      </c>
      <c r="AH909">
        <f>IF(AG909&lt;&gt;"", IMAGE(AG909, 1), "Chưa có ảnh")</f>
        <v/>
      </c>
    </row>
    <row r="910" ht="95" customHeight="1">
      <c r="A910" t="inlineStr">
        <is>
          <t>2026-10-23</t>
        </is>
      </c>
      <c r="B910" t="inlineStr">
        <is>
          <t>ALGO_12</t>
        </is>
      </c>
      <c r="C910" t="inlineStr">
        <is>
          <t>🏆 BỘ 12: MẪU HÌNH SIÊU CỔ PHIẾU SEPA (MINERVINI TREND TEMPLATE)</t>
        </is>
      </c>
      <c r="D910" t="inlineStr">
        <is>
          <t>#3</t>
        </is>
      </c>
      <c r="E910" t="inlineStr">
        <is>
          <t>HTN</t>
        </is>
      </c>
      <c r="F910" t="inlineStr">
        <is>
          <t>HOSE</t>
        </is>
      </c>
      <c r="G910" t="inlineStr">
        <is>
          <t>Đầu tư công &amp; Xây dựng</t>
        </is>
      </c>
      <c r="H910" t="n">
        <v>7.76</v>
      </c>
      <c r="I910" t="n">
        <v>1756.56</v>
      </c>
      <c r="J910" t="n">
        <v>126.93</v>
      </c>
      <c r="K910" t="n">
        <v>1.44</v>
      </c>
      <c r="L910" t="n">
        <v>8.73</v>
      </c>
      <c r="M910" t="n">
        <v>7.32</v>
      </c>
      <c r="N910" t="n">
        <v>7.76</v>
      </c>
      <c r="O910" t="n">
        <v>1756.56</v>
      </c>
      <c r="P910" t="n">
        <v>0</v>
      </c>
      <c r="Q910" t="n">
        <v>7.76</v>
      </c>
      <c r="R910" t="n">
        <v>7.76</v>
      </c>
      <c r="S910" t="inlineStr"/>
      <c r="T910" t="inlineStr"/>
      <c r="U910" t="inlineStr"/>
      <c r="V910" t="inlineStr"/>
      <c r="W910" t="inlineStr"/>
      <c r="X910" t="inlineStr">
        <is>
          <t>⏳ Mới mua (T+0)</t>
        </is>
      </c>
      <c r="Y910">
        <f>IF(ISNUMBER(S910), ((S910-H910)/H910)-0.004, "")</f>
        <v/>
      </c>
      <c r="Z910">
        <f>IF(ISNUMBER(T910), ((T910-H910)/H910)-0.004, "")</f>
        <v/>
      </c>
      <c r="AA910">
        <f>IF(ISNUMBER(W910), ((W910-H910)/H910)-0.004, IF(P910&gt;0, ((N910-H910)/H910)-0.004, 0))</f>
        <v/>
      </c>
      <c r="AB910">
        <f>IF(AND(ISNUMBER(I910), I910&gt;0, ISNUMBER(O910), O910&gt;0), AA910-((O910-I910)/I910), AA910)</f>
        <v/>
      </c>
      <c r="AC910">
        <f>IF(ISNUMBER(Q910), (Q910-H910)/H910, 0)</f>
        <v/>
      </c>
      <c r="AD910">
        <f>IF(ISNUMBER(R910), (R910-H910)/H910, 0)</f>
        <v/>
      </c>
      <c r="AE910">
        <f>IF(ISNUMBER(Y910), IF(Y910&gt;0, "THẮNG", "THUA"), "CHỜ T+3")</f>
        <v/>
      </c>
      <c r="AF910">
        <f>IF(AND(P910=0, N910=H910, NOT(ISNUMBER(W910))), "ĐANG CHỜ", IF(AA910&gt;0, "THẮNG", "THUA"))</f>
        <v/>
      </c>
      <c r="AG910" t="inlineStr">
        <is>
          <t>https://quickchart.io/chart/render/zf-c5980901-2696-4c2a-a7b4-4cca302d1135</t>
        </is>
      </c>
      <c r="AH910">
        <f>IF(AG910&lt;&gt;"", IMAGE(AG910, 1), "Chưa có ảnh")</f>
        <v/>
      </c>
    </row>
    <row r="911" ht="95" customHeight="1">
      <c r="A911" t="inlineStr">
        <is>
          <t>2026-10-23</t>
        </is>
      </c>
      <c r="B911" t="inlineStr">
        <is>
          <t>ALGO_12</t>
        </is>
      </c>
      <c r="C911" t="inlineStr">
        <is>
          <t>🏆 BỘ 12: MẪU HÌNH SIÊU CỔ PHIẾU SEPA (MINERVINI TREND TEMPLATE)</t>
        </is>
      </c>
      <c r="D911" t="inlineStr">
        <is>
          <t>#4</t>
        </is>
      </c>
      <c r="E911" t="inlineStr">
        <is>
          <t>FRT</t>
        </is>
      </c>
      <c r="F911" t="inlineStr">
        <is>
          <t>HOSE</t>
        </is>
      </c>
      <c r="G911" t="inlineStr">
        <is>
          <t>Bán lẻ &amp; Phân phối</t>
        </is>
      </c>
      <c r="H911" t="n">
        <v>152.5</v>
      </c>
      <c r="I911" t="n">
        <v>1756.56</v>
      </c>
      <c r="J911" t="n">
        <v>109.35</v>
      </c>
      <c r="K911" t="n">
        <v>0.57</v>
      </c>
      <c r="L911" t="n">
        <v>171.94</v>
      </c>
      <c r="M911" t="n">
        <v>143.66</v>
      </c>
      <c r="N911" t="n">
        <v>152.5</v>
      </c>
      <c r="O911" t="n">
        <v>1756.56</v>
      </c>
      <c r="P911" t="n">
        <v>0</v>
      </c>
      <c r="Q911" t="n">
        <v>152.5</v>
      </c>
      <c r="R911" t="n">
        <v>152.5</v>
      </c>
      <c r="S911" t="inlineStr"/>
      <c r="T911" t="inlineStr"/>
      <c r="U911" t="inlineStr"/>
      <c r="V911" t="inlineStr"/>
      <c r="W911" t="inlineStr"/>
      <c r="X911" t="inlineStr">
        <is>
          <t>⏳ Mới mua (T+0)</t>
        </is>
      </c>
      <c r="Y911">
        <f>IF(ISNUMBER(S911), ((S911-H911)/H911)-0.004, "")</f>
        <v/>
      </c>
      <c r="Z911">
        <f>IF(ISNUMBER(T911), ((T911-H911)/H911)-0.004, "")</f>
        <v/>
      </c>
      <c r="AA911">
        <f>IF(ISNUMBER(W911), ((W911-H911)/H911)-0.004, IF(P911&gt;0, ((N911-H911)/H911)-0.004, 0))</f>
        <v/>
      </c>
      <c r="AB911">
        <f>IF(AND(ISNUMBER(I911), I911&gt;0, ISNUMBER(O911), O911&gt;0), AA911-((O911-I911)/I911), AA911)</f>
        <v/>
      </c>
      <c r="AC911">
        <f>IF(ISNUMBER(Q911), (Q911-H911)/H911, 0)</f>
        <v/>
      </c>
      <c r="AD911">
        <f>IF(ISNUMBER(R911), (R911-H911)/H911, 0)</f>
        <v/>
      </c>
      <c r="AE911">
        <f>IF(ISNUMBER(Y911), IF(Y911&gt;0, "THẮNG", "THUA"), "CHỜ T+3")</f>
        <v/>
      </c>
      <c r="AF911">
        <f>IF(AND(P911=0, N911=H911, NOT(ISNUMBER(W911))), "ĐANG CHỜ", IF(AA911&gt;0, "THẮNG", "THUA"))</f>
        <v/>
      </c>
      <c r="AG911" t="inlineStr">
        <is>
          <t>https://quickchart.io/chart/render/zf-c6fcaaf6-0c6e-48af-b056-a71d3ef6f0dd</t>
        </is>
      </c>
      <c r="AH911">
        <f>IF(AG911&lt;&gt;"", IMAGE(AG911, 1), "Chưa có ảnh")</f>
        <v/>
      </c>
    </row>
    <row r="912" ht="95" customHeight="1">
      <c r="A912" t="inlineStr">
        <is>
          <t>2026-10-23</t>
        </is>
      </c>
      <c r="B912" t="inlineStr">
        <is>
          <t>ALGO_12</t>
        </is>
      </c>
      <c r="C912" t="inlineStr">
        <is>
          <t>🏆 BỘ 12: MẪU HÌNH SIÊU CỔ PHIẾU SEPA (MINERVINI TREND TEMPLATE)</t>
        </is>
      </c>
      <c r="D912" t="inlineStr">
        <is>
          <t>#5</t>
        </is>
      </c>
      <c r="E912" t="inlineStr">
        <is>
          <t>MSB</t>
        </is>
      </c>
      <c r="F912" t="inlineStr">
        <is>
          <t>HOSE</t>
        </is>
      </c>
      <c r="G912" t="inlineStr">
        <is>
          <t>Ngân hàng</t>
        </is>
      </c>
      <c r="H912" t="n">
        <v>15.45</v>
      </c>
      <c r="I912" t="n">
        <v>1756.56</v>
      </c>
      <c r="J912" t="n">
        <v>107.76</v>
      </c>
      <c r="K912" t="n">
        <v>0.09</v>
      </c>
      <c r="L912" t="n">
        <v>16.84</v>
      </c>
      <c r="M912" t="n">
        <v>14.82</v>
      </c>
      <c r="N912" t="n">
        <v>15.45</v>
      </c>
      <c r="O912" t="n">
        <v>1756.56</v>
      </c>
      <c r="P912" t="n">
        <v>0</v>
      </c>
      <c r="Q912" t="n">
        <v>15.45</v>
      </c>
      <c r="R912" t="n">
        <v>15.45</v>
      </c>
      <c r="S912" t="inlineStr"/>
      <c r="T912" t="inlineStr"/>
      <c r="U912" t="inlineStr"/>
      <c r="V912" t="inlineStr"/>
      <c r="W912" t="inlineStr"/>
      <c r="X912" t="inlineStr">
        <is>
          <t>⏳ Mới mua (T+0)</t>
        </is>
      </c>
      <c r="Y912">
        <f>IF(ISNUMBER(S912), ((S912-H912)/H912)-0.004, "")</f>
        <v/>
      </c>
      <c r="Z912">
        <f>IF(ISNUMBER(T912), ((T912-H912)/H912)-0.004, "")</f>
        <v/>
      </c>
      <c r="AA912">
        <f>IF(ISNUMBER(W912), ((W912-H912)/H912)-0.004, IF(P912&gt;0, ((N912-H912)/H912)-0.004, 0))</f>
        <v/>
      </c>
      <c r="AB912">
        <f>IF(AND(ISNUMBER(I912), I912&gt;0, ISNUMBER(O912), O912&gt;0), AA912-((O912-I912)/I912), AA912)</f>
        <v/>
      </c>
      <c r="AC912">
        <f>IF(ISNUMBER(Q912), (Q912-H912)/H912, 0)</f>
        <v/>
      </c>
      <c r="AD912">
        <f>IF(ISNUMBER(R912), (R912-H912)/H912, 0)</f>
        <v/>
      </c>
      <c r="AE912">
        <f>IF(ISNUMBER(Y912), IF(Y912&gt;0, "THẮNG", "THUA"), "CHỜ T+3")</f>
        <v/>
      </c>
      <c r="AF912">
        <f>IF(AND(P912=0, N912=H912, NOT(ISNUMBER(W912))), "ĐANG CHỜ", IF(AA912&gt;0, "THẮNG", "THUA"))</f>
        <v/>
      </c>
      <c r="AG912" t="inlineStr">
        <is>
          <t>https://quickchart.io/chart/render/zf-0cd87af7-2589-4d67-a18f-a289c99118c7</t>
        </is>
      </c>
      <c r="AH912">
        <f>IF(AG912&lt;&gt;"", IMAGE(AG912, 1), "Chưa có ảnh")</f>
        <v/>
      </c>
    </row>
    <row r="913" ht="95" customHeight="1">
      <c r="A913" t="inlineStr">
        <is>
          <t>2026-10-23</t>
        </is>
      </c>
      <c r="B913" t="inlineStr">
        <is>
          <t>ALGO_13</t>
        </is>
      </c>
      <c r="C913" t="inlineStr">
        <is>
          <t>☄️ BỘ 13: BỨT PHÁ KHOẢNG TRỐNG GIÁ KÈM CẦU LỚN (POWER GAP-UP)</t>
        </is>
      </c>
      <c r="D913" t="inlineStr">
        <is>
          <t>#1</t>
        </is>
      </c>
      <c r="E913" t="inlineStr">
        <is>
          <t>IDI</t>
        </is>
      </c>
      <c r="F913" t="inlineStr">
        <is>
          <t>HOSE</t>
        </is>
      </c>
      <c r="G913" t="inlineStr">
        <is>
          <t>Thủy sản &amp; Xuất khẩu</t>
        </is>
      </c>
      <c r="H913" t="n">
        <v>5.53</v>
      </c>
      <c r="I913" t="n">
        <v>1756.56</v>
      </c>
      <c r="J913" t="n">
        <v>44.93</v>
      </c>
      <c r="K913" t="n">
        <v>2.14</v>
      </c>
      <c r="L913" t="n">
        <v>6.32</v>
      </c>
      <c r="M913" t="n">
        <v>5.17</v>
      </c>
      <c r="N913" t="n">
        <v>5.53</v>
      </c>
      <c r="O913" t="n">
        <v>1756.56</v>
      </c>
      <c r="P913" t="n">
        <v>0</v>
      </c>
      <c r="Q913" t="n">
        <v>5.53</v>
      </c>
      <c r="R913" t="n">
        <v>5.53</v>
      </c>
      <c r="S913" t="inlineStr"/>
      <c r="T913" t="inlineStr"/>
      <c r="U913" t="inlineStr"/>
      <c r="V913" t="inlineStr"/>
      <c r="W913" t="inlineStr"/>
      <c r="X913" t="inlineStr">
        <is>
          <t>⏳ Mới mua (T+0)</t>
        </is>
      </c>
      <c r="Y913">
        <f>IF(ISNUMBER(S913), ((S913-H913)/H913)-0.004, "")</f>
        <v/>
      </c>
      <c r="Z913">
        <f>IF(ISNUMBER(T913), ((T913-H913)/H913)-0.004, "")</f>
        <v/>
      </c>
      <c r="AA913">
        <f>IF(ISNUMBER(W913), ((W913-H913)/H913)-0.004, IF(P913&gt;0, ((N913-H913)/H913)-0.004, 0))</f>
        <v/>
      </c>
      <c r="AB913">
        <f>IF(AND(ISNUMBER(I913), I913&gt;0, ISNUMBER(O913), O913&gt;0), AA913-((O913-I913)/I913), AA913)</f>
        <v/>
      </c>
      <c r="AC913">
        <f>IF(ISNUMBER(Q913), (Q913-H913)/H913, 0)</f>
        <v/>
      </c>
      <c r="AD913">
        <f>IF(ISNUMBER(R913), (R913-H913)/H913, 0)</f>
        <v/>
      </c>
      <c r="AE913">
        <f>IF(ISNUMBER(Y913), IF(Y913&gt;0, "THẮNG", "THUA"), "CHỜ T+3")</f>
        <v/>
      </c>
      <c r="AF913">
        <f>IF(AND(P913=0, N913=H913, NOT(ISNUMBER(W913))), "ĐANG CHỜ", IF(AA913&gt;0, "THẮNG", "THUA"))</f>
        <v/>
      </c>
      <c r="AG913" t="inlineStr">
        <is>
          <t>https://quickchart.io/chart/render/zf-9bc33c74-507b-4431-a11f-94a305a0fab1</t>
        </is>
      </c>
      <c r="AH913">
        <f>IF(AG913&lt;&gt;"", IMAGE(AG913, 1), "Chưa có ảnh")</f>
        <v/>
      </c>
    </row>
    <row r="914" ht="95" customHeight="1">
      <c r="A914" t="inlineStr">
        <is>
          <t>2026-10-23</t>
        </is>
      </c>
      <c r="B914" t="inlineStr">
        <is>
          <t>ALGO_15</t>
        </is>
      </c>
      <c r="C914" t="inlineStr">
        <is>
          <t>🌊 BỘ 15: ÁP LỰC MUA CHỦ ĐỘNG TRONG PHIÊN (MONEY FLOW SURGE)</t>
        </is>
      </c>
      <c r="D914" t="inlineStr">
        <is>
          <t>#1</t>
        </is>
      </c>
      <c r="E914" t="inlineStr">
        <is>
          <t>MDG</t>
        </is>
      </c>
      <c r="F914" t="inlineStr">
        <is>
          <t>HOSE</t>
        </is>
      </c>
      <c r="G914" t="inlineStr">
        <is>
          <t>Khai khoáng &amp; VLXD</t>
        </is>
      </c>
      <c r="H914" t="n">
        <v>49</v>
      </c>
      <c r="I914" t="n">
        <v>1756.56</v>
      </c>
      <c r="J914" t="n">
        <v>114.64</v>
      </c>
      <c r="K914" t="n">
        <v>8.109999999999999</v>
      </c>
      <c r="L914" t="n">
        <v>55.69</v>
      </c>
      <c r="M914" t="n">
        <v>45.96</v>
      </c>
      <c r="N914" t="n">
        <v>49</v>
      </c>
      <c r="O914" t="n">
        <v>1756.56</v>
      </c>
      <c r="P914" t="n">
        <v>0</v>
      </c>
      <c r="Q914" t="n">
        <v>49</v>
      </c>
      <c r="R914" t="n">
        <v>49</v>
      </c>
      <c r="S914" t="inlineStr"/>
      <c r="T914" t="inlineStr"/>
      <c r="U914" t="inlineStr"/>
      <c r="V914" t="inlineStr"/>
      <c r="W914" t="inlineStr"/>
      <c r="X914" t="inlineStr">
        <is>
          <t>⏳ Mới mua (T+0)</t>
        </is>
      </c>
      <c r="Y914">
        <f>IF(ISNUMBER(S914), ((S914-H914)/H914)-0.004, "")</f>
        <v/>
      </c>
      <c r="Z914">
        <f>IF(ISNUMBER(T914), ((T914-H914)/H914)-0.004, "")</f>
        <v/>
      </c>
      <c r="AA914">
        <f>IF(ISNUMBER(W914), ((W914-H914)/H914)-0.004, IF(P914&gt;0, ((N914-H914)/H914)-0.004, 0))</f>
        <v/>
      </c>
      <c r="AB914">
        <f>IF(AND(ISNUMBER(I914), I914&gt;0, ISNUMBER(O914), O914&gt;0), AA914-((O914-I914)/I914), AA914)</f>
        <v/>
      </c>
      <c r="AC914">
        <f>IF(ISNUMBER(Q914), (Q914-H914)/H914, 0)</f>
        <v/>
      </c>
      <c r="AD914">
        <f>IF(ISNUMBER(R914), (R914-H914)/H914, 0)</f>
        <v/>
      </c>
      <c r="AE914">
        <f>IF(ISNUMBER(Y914), IF(Y914&gt;0, "THẮNG", "THUA"), "CHỜ T+3")</f>
        <v/>
      </c>
      <c r="AF914">
        <f>IF(AND(P914=0, N914=H914, NOT(ISNUMBER(W914))), "ĐANG CHỜ", IF(AA914&gt;0, "THẮNG", "THUA"))</f>
        <v/>
      </c>
      <c r="AG914" t="inlineStr">
        <is>
          <t>https://quickchart.io/chart/render/zf-779c2af1-88ae-43b3-9e5e-d436deaa6338</t>
        </is>
      </c>
      <c r="AH914">
        <f>IF(AG914&lt;&gt;"", IMAGE(AG914, 1), "Chưa có ảnh")</f>
        <v/>
      </c>
    </row>
    <row r="915" ht="95" customHeight="1">
      <c r="A915" t="inlineStr">
        <is>
          <t>2026-10-23</t>
        </is>
      </c>
      <c r="B915" t="inlineStr">
        <is>
          <t>ALGO_15</t>
        </is>
      </c>
      <c r="C915" t="inlineStr">
        <is>
          <t>🌊 BỘ 15: ÁP LỰC MUA CHỦ ĐỘNG TRONG PHIÊN (MONEY FLOW SURGE)</t>
        </is>
      </c>
      <c r="D915" t="inlineStr">
        <is>
          <t>#2</t>
        </is>
      </c>
      <c r="E915" t="inlineStr">
        <is>
          <t>PVB</t>
        </is>
      </c>
      <c r="F915" t="inlineStr">
        <is>
          <t>HNX</t>
        </is>
      </c>
      <c r="G915" t="inlineStr">
        <is>
          <t>Dầu khí &amp; Năng lượng</t>
        </is>
      </c>
      <c r="H915" t="n">
        <v>21.4</v>
      </c>
      <c r="I915" t="n">
        <v>1756.56</v>
      </c>
      <c r="J915" t="n">
        <v>77.83</v>
      </c>
      <c r="K915" t="n">
        <v>6.38</v>
      </c>
      <c r="L915" t="n">
        <v>23.88</v>
      </c>
      <c r="M915" t="n">
        <v>20.27</v>
      </c>
      <c r="N915" t="n">
        <v>21.4</v>
      </c>
      <c r="O915" t="n">
        <v>1756.56</v>
      </c>
      <c r="P915" t="n">
        <v>0</v>
      </c>
      <c r="Q915" t="n">
        <v>21.4</v>
      </c>
      <c r="R915" t="n">
        <v>21.4</v>
      </c>
      <c r="S915" t="inlineStr"/>
      <c r="T915" t="inlineStr"/>
      <c r="U915" t="inlineStr"/>
      <c r="V915" t="inlineStr"/>
      <c r="W915" t="inlineStr"/>
      <c r="X915" t="inlineStr">
        <is>
          <t>⏳ Mới mua (T+0)</t>
        </is>
      </c>
      <c r="Y915">
        <f>IF(ISNUMBER(S915), ((S915-H915)/H915)-0.004, "")</f>
        <v/>
      </c>
      <c r="Z915">
        <f>IF(ISNUMBER(T915), ((T915-H915)/H915)-0.004, "")</f>
        <v/>
      </c>
      <c r="AA915">
        <f>IF(ISNUMBER(W915), ((W915-H915)/H915)-0.004, IF(P915&gt;0, ((N915-H915)/H915)-0.004, 0))</f>
        <v/>
      </c>
      <c r="AB915">
        <f>IF(AND(ISNUMBER(I915), I915&gt;0, ISNUMBER(O915), O915&gt;0), AA915-((O915-I915)/I915), AA915)</f>
        <v/>
      </c>
      <c r="AC915">
        <f>IF(ISNUMBER(Q915), (Q915-H915)/H915, 0)</f>
        <v/>
      </c>
      <c r="AD915">
        <f>IF(ISNUMBER(R915), (R915-H915)/H915, 0)</f>
        <v/>
      </c>
      <c r="AE915">
        <f>IF(ISNUMBER(Y915), IF(Y915&gt;0, "THẮNG", "THUA"), "CHỜ T+3")</f>
        <v/>
      </c>
      <c r="AF915">
        <f>IF(AND(P915=0, N915=H915, NOT(ISNUMBER(W915))), "ĐANG CHỜ", IF(AA915&gt;0, "THẮNG", "THUA"))</f>
        <v/>
      </c>
      <c r="AG915" t="inlineStr">
        <is>
          <t>https://quickchart.io/chart/render/zf-71e9acb4-117d-4792-a22c-91274ffdf3ee</t>
        </is>
      </c>
      <c r="AH915">
        <f>IF(AG915&lt;&gt;"", IMAGE(AG915, 1), "Chưa có ảnh")</f>
        <v/>
      </c>
    </row>
    <row r="916" ht="95" customHeight="1">
      <c r="A916" t="inlineStr">
        <is>
          <t>2026-10-23</t>
        </is>
      </c>
      <c r="B916" t="inlineStr">
        <is>
          <t>ALGO_15</t>
        </is>
      </c>
      <c r="C916" t="inlineStr">
        <is>
          <t>🌊 BỘ 15: ÁP LỰC MUA CHỦ ĐỘNG TRONG PHIÊN (MONEY FLOW SURGE)</t>
        </is>
      </c>
      <c r="D916" t="inlineStr">
        <is>
          <t>#3</t>
        </is>
      </c>
      <c r="E916" t="inlineStr">
        <is>
          <t>BCM</t>
        </is>
      </c>
      <c r="F916" t="inlineStr">
        <is>
          <t>HOSE</t>
        </is>
      </c>
      <c r="G916" t="inlineStr">
        <is>
          <t>BĐS Khu Công Nghiệp</t>
        </is>
      </c>
      <c r="H916" t="n">
        <v>41.7</v>
      </c>
      <c r="I916" t="n">
        <v>1756.56</v>
      </c>
      <c r="J916" t="n">
        <v>70.44</v>
      </c>
      <c r="K916" t="n">
        <v>3.58</v>
      </c>
      <c r="L916" t="n">
        <v>46.91</v>
      </c>
      <c r="M916" t="n">
        <v>39.33</v>
      </c>
      <c r="N916" t="n">
        <v>41.7</v>
      </c>
      <c r="O916" t="n">
        <v>1756.56</v>
      </c>
      <c r="P916" t="n">
        <v>0</v>
      </c>
      <c r="Q916" t="n">
        <v>41.7</v>
      </c>
      <c r="R916" t="n">
        <v>41.7</v>
      </c>
      <c r="S916" t="inlineStr"/>
      <c r="T916" t="inlineStr"/>
      <c r="U916" t="inlineStr"/>
      <c r="V916" t="inlineStr"/>
      <c r="W916" t="inlineStr"/>
      <c r="X916" t="inlineStr">
        <is>
          <t>⏳ Mới mua (T+0)</t>
        </is>
      </c>
      <c r="Y916">
        <f>IF(ISNUMBER(S916), ((S916-H916)/H916)-0.004, "")</f>
        <v/>
      </c>
      <c r="Z916">
        <f>IF(ISNUMBER(T916), ((T916-H916)/H916)-0.004, "")</f>
        <v/>
      </c>
      <c r="AA916">
        <f>IF(ISNUMBER(W916), ((W916-H916)/H916)-0.004, IF(P916&gt;0, ((N916-H916)/H916)-0.004, 0))</f>
        <v/>
      </c>
      <c r="AB916">
        <f>IF(AND(ISNUMBER(I916), I916&gt;0, ISNUMBER(O916), O916&gt;0), AA916-((O916-I916)/I916), AA916)</f>
        <v/>
      </c>
      <c r="AC916">
        <f>IF(ISNUMBER(Q916), (Q916-H916)/H916, 0)</f>
        <v/>
      </c>
      <c r="AD916">
        <f>IF(ISNUMBER(R916), (R916-H916)/H916, 0)</f>
        <v/>
      </c>
      <c r="AE916">
        <f>IF(ISNUMBER(Y916), IF(Y916&gt;0, "THẮNG", "THUA"), "CHỜ T+3")</f>
        <v/>
      </c>
      <c r="AF916">
        <f>IF(AND(P916=0, N916=H916, NOT(ISNUMBER(W916))), "ĐANG CHỜ", IF(AA916&gt;0, "THẮNG", "THUA"))</f>
        <v/>
      </c>
      <c r="AG916" t="inlineStr">
        <is>
          <t>https://quickchart.io/chart/render/zf-f1613b29-0fb7-4a57-8dab-ba19a0bb0ca9</t>
        </is>
      </c>
      <c r="AH916">
        <f>IF(AG916&lt;&gt;"", IMAGE(AG916, 1), "Chưa có ảnh")</f>
        <v/>
      </c>
    </row>
    <row r="917" ht="95" customHeight="1">
      <c r="A917" t="inlineStr">
        <is>
          <t>2026-10-23</t>
        </is>
      </c>
      <c r="B917" t="inlineStr">
        <is>
          <t>ALGO_15</t>
        </is>
      </c>
      <c r="C917" t="inlineStr">
        <is>
          <t>🌊 BỘ 15: ÁP LỰC MUA CHỦ ĐỘNG TRONG PHIÊN (MONEY FLOW SURGE)</t>
        </is>
      </c>
      <c r="D917" t="inlineStr">
        <is>
          <t>#4</t>
        </is>
      </c>
      <c r="E917" t="inlineStr">
        <is>
          <t>EIB</t>
        </is>
      </c>
      <c r="F917" t="inlineStr">
        <is>
          <t>HOSE</t>
        </is>
      </c>
      <c r="G917" t="inlineStr">
        <is>
          <t>Ngân hàng</t>
        </is>
      </c>
      <c r="H917" t="n">
        <v>17.3</v>
      </c>
      <c r="I917" t="n">
        <v>1756.56</v>
      </c>
      <c r="J917" t="n">
        <v>59.94</v>
      </c>
      <c r="K917" t="n">
        <v>1.81</v>
      </c>
      <c r="L917" t="n">
        <v>18.79</v>
      </c>
      <c r="M917" t="n">
        <v>16.62</v>
      </c>
      <c r="N917" t="n">
        <v>17.3</v>
      </c>
      <c r="O917" t="n">
        <v>1756.56</v>
      </c>
      <c r="P917" t="n">
        <v>0</v>
      </c>
      <c r="Q917" t="n">
        <v>17.3</v>
      </c>
      <c r="R917" t="n">
        <v>17.3</v>
      </c>
      <c r="S917" t="inlineStr"/>
      <c r="T917" t="inlineStr"/>
      <c r="U917" t="inlineStr"/>
      <c r="V917" t="inlineStr"/>
      <c r="W917" t="inlineStr"/>
      <c r="X917" t="inlineStr">
        <is>
          <t>⏳ Mới mua (T+0)</t>
        </is>
      </c>
      <c r="Y917">
        <f>IF(ISNUMBER(S917), ((S917-H917)/H917)-0.004, "")</f>
        <v/>
      </c>
      <c r="Z917">
        <f>IF(ISNUMBER(T917), ((T917-H917)/H917)-0.004, "")</f>
        <v/>
      </c>
      <c r="AA917">
        <f>IF(ISNUMBER(W917), ((W917-H917)/H917)-0.004, IF(P917&gt;0, ((N917-H917)/H917)-0.004, 0))</f>
        <v/>
      </c>
      <c r="AB917">
        <f>IF(AND(ISNUMBER(I917), I917&gt;0, ISNUMBER(O917), O917&gt;0), AA917-((O917-I917)/I917), AA917)</f>
        <v/>
      </c>
      <c r="AC917">
        <f>IF(ISNUMBER(Q917), (Q917-H917)/H917, 0)</f>
        <v/>
      </c>
      <c r="AD917">
        <f>IF(ISNUMBER(R917), (R917-H917)/H917, 0)</f>
        <v/>
      </c>
      <c r="AE917">
        <f>IF(ISNUMBER(Y917), IF(Y917&gt;0, "THẮNG", "THUA"), "CHỜ T+3")</f>
        <v/>
      </c>
      <c r="AF917">
        <f>IF(AND(P917=0, N917=H917, NOT(ISNUMBER(W917))), "ĐANG CHỜ", IF(AA917&gt;0, "THẮNG", "THUA"))</f>
        <v/>
      </c>
      <c r="AG917" t="inlineStr">
        <is>
          <t>https://quickchart.io/chart/render/zf-b1850bb8-3ed0-477d-b13f-9a06cd2295d5</t>
        </is>
      </c>
      <c r="AH917">
        <f>IF(AG917&lt;&gt;"", IMAGE(AG917, 1), "Chưa có ảnh")</f>
        <v/>
      </c>
    </row>
    <row r="918" ht="95" customHeight="1">
      <c r="A918" t="inlineStr">
        <is>
          <t>2026-10-23</t>
        </is>
      </c>
      <c r="B918" t="inlineStr">
        <is>
          <t>ALGO_15</t>
        </is>
      </c>
      <c r="C918" t="inlineStr">
        <is>
          <t>🌊 BỘ 15: ÁP LỰC MUA CHỦ ĐỘNG TRONG PHIÊN (MONEY FLOW SURGE)</t>
        </is>
      </c>
      <c r="D918" t="inlineStr">
        <is>
          <t>#5</t>
        </is>
      </c>
      <c r="E918" t="inlineStr">
        <is>
          <t>DDV</t>
        </is>
      </c>
      <c r="F918" t="inlineStr">
        <is>
          <t>UPCOM</t>
        </is>
      </c>
      <c r="G918" t="inlineStr">
        <is>
          <t>Hóa chất &amp; Phân bón</t>
        </is>
      </c>
      <c r="H918" t="n">
        <v>18.1</v>
      </c>
      <c r="I918" t="n">
        <v>1756.56</v>
      </c>
      <c r="J918" t="n">
        <v>48.97</v>
      </c>
      <c r="K918" t="n">
        <v>1.89</v>
      </c>
      <c r="L918" t="n">
        <v>20.69</v>
      </c>
      <c r="M918" t="n">
        <v>16.92</v>
      </c>
      <c r="N918" t="n">
        <v>18.1</v>
      </c>
      <c r="O918" t="n">
        <v>1756.56</v>
      </c>
      <c r="P918" t="n">
        <v>0</v>
      </c>
      <c r="Q918" t="n">
        <v>18.1</v>
      </c>
      <c r="R918" t="n">
        <v>18.1</v>
      </c>
      <c r="S918" t="inlineStr"/>
      <c r="T918" t="inlineStr"/>
      <c r="U918" t="inlineStr"/>
      <c r="V918" t="inlineStr"/>
      <c r="W918" t="inlineStr"/>
      <c r="X918" t="inlineStr">
        <is>
          <t>⏳ Mới mua (T+0)</t>
        </is>
      </c>
      <c r="Y918">
        <f>IF(ISNUMBER(S918), ((S918-H918)/H918)-0.004, "")</f>
        <v/>
      </c>
      <c r="Z918">
        <f>IF(ISNUMBER(T918), ((T918-H918)/H918)-0.004, "")</f>
        <v/>
      </c>
      <c r="AA918">
        <f>IF(ISNUMBER(W918), ((W918-H918)/H918)-0.004, IF(P918&gt;0, ((N918-H918)/H918)-0.004, 0))</f>
        <v/>
      </c>
      <c r="AB918">
        <f>IF(AND(ISNUMBER(I918), I918&gt;0, ISNUMBER(O918), O918&gt;0), AA918-((O918-I918)/I918), AA918)</f>
        <v/>
      </c>
      <c r="AC918">
        <f>IF(ISNUMBER(Q918), (Q918-H918)/H918, 0)</f>
        <v/>
      </c>
      <c r="AD918">
        <f>IF(ISNUMBER(R918), (R918-H918)/H918, 0)</f>
        <v/>
      </c>
      <c r="AE918">
        <f>IF(ISNUMBER(Y918), IF(Y918&gt;0, "THẮNG", "THUA"), "CHỜ T+3")</f>
        <v/>
      </c>
      <c r="AF918">
        <f>IF(AND(P918=0, N918=H918, NOT(ISNUMBER(W918))), "ĐANG CHỜ", IF(AA918&gt;0, "THẮNG", "THUA"))</f>
        <v/>
      </c>
      <c r="AG918" t="inlineStr">
        <is>
          <t>https://quickchart.io/chart/render/zf-98f91c25-20b2-4862-b92c-3d6971a50efa</t>
        </is>
      </c>
      <c r="AH918">
        <f>IF(AG918&lt;&gt;"", IMAGE(AG918, 1), "Chưa có ảnh")</f>
        <v/>
      </c>
    </row>
    <row r="919" ht="95" customHeight="1">
      <c r="A919" t="inlineStr">
        <is>
          <t>2026-10-23</t>
        </is>
      </c>
      <c r="B919" t="inlineStr">
        <is>
          <t>ALGO_16</t>
        </is>
      </c>
      <c r="C919" t="inlineStr">
        <is>
          <t>✨ BỘ 16: GIAO CẮT VÀNG TRUNG HẠN (GOLDEN CROSS SMA20 x SMA50)</t>
        </is>
      </c>
      <c r="D919" t="inlineStr">
        <is>
          <t>#1</t>
        </is>
      </c>
      <c r="E919" t="inlineStr">
        <is>
          <t>IDI</t>
        </is>
      </c>
      <c r="F919" t="inlineStr">
        <is>
          <t>HOSE</t>
        </is>
      </c>
      <c r="G919" t="inlineStr">
        <is>
          <t>Thủy sản &amp; Xuất khẩu</t>
        </is>
      </c>
      <c r="H919" t="n">
        <v>5.53</v>
      </c>
      <c r="I919" t="n">
        <v>1756.56</v>
      </c>
      <c r="J919" t="n">
        <v>53.99</v>
      </c>
      <c r="K919" t="n">
        <v>2.14</v>
      </c>
      <c r="L919" t="n">
        <v>6.32</v>
      </c>
      <c r="M919" t="n">
        <v>5.17</v>
      </c>
      <c r="N919" t="n">
        <v>5.53</v>
      </c>
      <c r="O919" t="n">
        <v>1756.56</v>
      </c>
      <c r="P919" t="n">
        <v>0</v>
      </c>
      <c r="Q919" t="n">
        <v>5.53</v>
      </c>
      <c r="R919" t="n">
        <v>5.53</v>
      </c>
      <c r="S919" t="inlineStr"/>
      <c r="T919" t="inlineStr"/>
      <c r="U919" t="inlineStr"/>
      <c r="V919" t="inlineStr"/>
      <c r="W919" t="inlineStr"/>
      <c r="X919" t="inlineStr">
        <is>
          <t>⏳ Mới mua (T+0)</t>
        </is>
      </c>
      <c r="Y919">
        <f>IF(ISNUMBER(S919), ((S919-H919)/H919)-0.004, "")</f>
        <v/>
      </c>
      <c r="Z919">
        <f>IF(ISNUMBER(T919), ((T919-H919)/H919)-0.004, "")</f>
        <v/>
      </c>
      <c r="AA919">
        <f>IF(ISNUMBER(W919), ((W919-H919)/H919)-0.004, IF(P919&gt;0, ((N919-H919)/H919)-0.004, 0))</f>
        <v/>
      </c>
      <c r="AB919">
        <f>IF(AND(ISNUMBER(I919), I919&gt;0, ISNUMBER(O919), O919&gt;0), AA919-((O919-I919)/I919), AA919)</f>
        <v/>
      </c>
      <c r="AC919">
        <f>IF(ISNUMBER(Q919), (Q919-H919)/H919, 0)</f>
        <v/>
      </c>
      <c r="AD919">
        <f>IF(ISNUMBER(R919), (R919-H919)/H919, 0)</f>
        <v/>
      </c>
      <c r="AE919">
        <f>IF(ISNUMBER(Y919), IF(Y919&gt;0, "THẮNG", "THUA"), "CHỜ T+3")</f>
        <v/>
      </c>
      <c r="AF919">
        <f>IF(AND(P919=0, N919=H919, NOT(ISNUMBER(W919))), "ĐANG CHỜ", IF(AA919&gt;0, "THẮNG", "THUA"))</f>
        <v/>
      </c>
      <c r="AG919" t="inlineStr">
        <is>
          <t>https://quickchart.io/chart/render/zf-9bc33c74-507b-4431-a11f-94a305a0fab1</t>
        </is>
      </c>
      <c r="AH919">
        <f>IF(AG919&lt;&gt;"", IMAGE(AG919, 1), "Chưa có ảnh")</f>
        <v/>
      </c>
    </row>
    <row r="920" ht="95" customHeight="1">
      <c r="A920" t="inlineStr">
        <is>
          <t>2026-10-23</t>
        </is>
      </c>
      <c r="B920" t="inlineStr">
        <is>
          <t>ALGO_16</t>
        </is>
      </c>
      <c r="C920" t="inlineStr">
        <is>
          <t>✨ BỘ 16: GIAO CẮT VÀNG TRUNG HẠN (GOLDEN CROSS SMA20 x SMA50)</t>
        </is>
      </c>
      <c r="D920" t="inlineStr">
        <is>
          <t>#2</t>
        </is>
      </c>
      <c r="E920" t="inlineStr">
        <is>
          <t>HT1</t>
        </is>
      </c>
      <c r="F920" t="inlineStr">
        <is>
          <t>HOSE</t>
        </is>
      </c>
      <c r="G920" t="inlineStr">
        <is>
          <t>Thép &amp; VLXD</t>
        </is>
      </c>
      <c r="H920" t="n">
        <v>13.45</v>
      </c>
      <c r="I920" t="n">
        <v>1756.56</v>
      </c>
      <c r="J920" t="n">
        <v>45.01</v>
      </c>
      <c r="K920" t="n">
        <v>1.04</v>
      </c>
      <c r="L920" t="n">
        <v>14.96</v>
      </c>
      <c r="M920" t="n">
        <v>12.76</v>
      </c>
      <c r="N920" t="n">
        <v>13.45</v>
      </c>
      <c r="O920" t="n">
        <v>1756.56</v>
      </c>
      <c r="P920" t="n">
        <v>0</v>
      </c>
      <c r="Q920" t="n">
        <v>13.45</v>
      </c>
      <c r="R920" t="n">
        <v>13.45</v>
      </c>
      <c r="S920" t="inlineStr"/>
      <c r="T920" t="inlineStr"/>
      <c r="U920" t="inlineStr"/>
      <c r="V920" t="inlineStr"/>
      <c r="W920" t="inlineStr"/>
      <c r="X920" t="inlineStr">
        <is>
          <t>⏳ Mới mua (T+0)</t>
        </is>
      </c>
      <c r="Y920">
        <f>IF(ISNUMBER(S920), ((S920-H920)/H920)-0.004, "")</f>
        <v/>
      </c>
      <c r="Z920">
        <f>IF(ISNUMBER(T920), ((T920-H920)/H920)-0.004, "")</f>
        <v/>
      </c>
      <c r="AA920">
        <f>IF(ISNUMBER(W920), ((W920-H920)/H920)-0.004, IF(P920&gt;0, ((N920-H920)/H920)-0.004, 0))</f>
        <v/>
      </c>
      <c r="AB920">
        <f>IF(AND(ISNUMBER(I920), I920&gt;0, ISNUMBER(O920), O920&gt;0), AA920-((O920-I920)/I920), AA920)</f>
        <v/>
      </c>
      <c r="AC920">
        <f>IF(ISNUMBER(Q920), (Q920-H920)/H920, 0)</f>
        <v/>
      </c>
      <c r="AD920">
        <f>IF(ISNUMBER(R920), (R920-H920)/H920, 0)</f>
        <v/>
      </c>
      <c r="AE920">
        <f>IF(ISNUMBER(Y920), IF(Y920&gt;0, "THẮNG", "THUA"), "CHỜ T+3")</f>
        <v/>
      </c>
      <c r="AF920">
        <f>IF(AND(P920=0, N920=H920, NOT(ISNUMBER(W920))), "ĐANG CHỜ", IF(AA920&gt;0, "THẮNG", "THUA"))</f>
        <v/>
      </c>
      <c r="AG920" t="inlineStr">
        <is>
          <t>https://quickchart.io/chart/render/zf-a358f8e0-a7d6-4d63-98fb-b4fdfb5987e7</t>
        </is>
      </c>
      <c r="AH920">
        <f>IF(AG920&lt;&gt;"", IMAGE(AG920, 1), "Chưa có ảnh")</f>
        <v/>
      </c>
    </row>
    <row r="921" ht="95" customHeight="1">
      <c r="A921" t="inlineStr">
        <is>
          <t>2026-10-23</t>
        </is>
      </c>
      <c r="B921" t="inlineStr">
        <is>
          <t>ALGO_16</t>
        </is>
      </c>
      <c r="C921" t="inlineStr">
        <is>
          <t>✨ BỘ 16: GIAO CẮT VÀNG TRUNG HẠN (GOLDEN CROSS SMA20 x SMA50)</t>
        </is>
      </c>
      <c r="D921" t="inlineStr">
        <is>
          <t>#3</t>
        </is>
      </c>
      <c r="E921" t="inlineStr">
        <is>
          <t>CTD</t>
        </is>
      </c>
      <c r="F921" t="inlineStr">
        <is>
          <t>HOSE</t>
        </is>
      </c>
      <c r="G921" t="inlineStr">
        <is>
          <t>Đầu tư công &amp; Xây dựng</t>
        </is>
      </c>
      <c r="H921" t="n">
        <v>66</v>
      </c>
      <c r="I921" t="n">
        <v>1756.56</v>
      </c>
      <c r="J921" t="n">
        <v>37.91</v>
      </c>
      <c r="K921" t="n">
        <v>1.22</v>
      </c>
      <c r="L921" t="n">
        <v>72.56999999999999</v>
      </c>
      <c r="M921" t="n">
        <v>63.01</v>
      </c>
      <c r="N921" t="n">
        <v>66</v>
      </c>
      <c r="O921" t="n">
        <v>1756.56</v>
      </c>
      <c r="P921" t="n">
        <v>0</v>
      </c>
      <c r="Q921" t="n">
        <v>66</v>
      </c>
      <c r="R921" t="n">
        <v>66</v>
      </c>
      <c r="S921" t="inlineStr"/>
      <c r="T921" t="inlineStr"/>
      <c r="U921" t="inlineStr"/>
      <c r="V921" t="inlineStr"/>
      <c r="W921" t="inlineStr"/>
      <c r="X921" t="inlineStr">
        <is>
          <t>⏳ Mới mua (T+0)</t>
        </is>
      </c>
      <c r="Y921">
        <f>IF(ISNUMBER(S921), ((S921-H921)/H921)-0.004, "")</f>
        <v/>
      </c>
      <c r="Z921">
        <f>IF(ISNUMBER(T921), ((T921-H921)/H921)-0.004, "")</f>
        <v/>
      </c>
      <c r="AA921">
        <f>IF(ISNUMBER(W921), ((W921-H921)/H921)-0.004, IF(P921&gt;0, ((N921-H921)/H921)-0.004, 0))</f>
        <v/>
      </c>
      <c r="AB921">
        <f>IF(AND(ISNUMBER(I921), I921&gt;0, ISNUMBER(O921), O921&gt;0), AA921-((O921-I921)/I921), AA921)</f>
        <v/>
      </c>
      <c r="AC921">
        <f>IF(ISNUMBER(Q921), (Q921-H921)/H921, 0)</f>
        <v/>
      </c>
      <c r="AD921">
        <f>IF(ISNUMBER(R921), (R921-H921)/H921, 0)</f>
        <v/>
      </c>
      <c r="AE921">
        <f>IF(ISNUMBER(Y921), IF(Y921&gt;0, "THẮNG", "THUA"), "CHỜ T+3")</f>
        <v/>
      </c>
      <c r="AF921">
        <f>IF(AND(P921=0, N921=H921, NOT(ISNUMBER(W921))), "ĐANG CHỜ", IF(AA921&gt;0, "THẮNG", "THUA"))</f>
        <v/>
      </c>
      <c r="AG921" t="inlineStr">
        <is>
          <t>https://quickchart.io/chart/render/zf-78b29a92-d87b-4e09-afe3-80d2deba0287</t>
        </is>
      </c>
      <c r="AH921">
        <f>IF(AG921&lt;&gt;"", IMAGE(AG921, 1), "Chưa có ảnh")</f>
        <v/>
      </c>
    </row>
    <row r="922" ht="95" customHeight="1">
      <c r="A922" t="inlineStr">
        <is>
          <t>2026-10-23</t>
        </is>
      </c>
      <c r="B922" t="inlineStr">
        <is>
          <t>ALGO_16</t>
        </is>
      </c>
      <c r="C922" t="inlineStr">
        <is>
          <t>✨ BỘ 16: GIAO CẮT VÀNG TRUNG HẠN (GOLDEN CROSS SMA20 x SMA50)</t>
        </is>
      </c>
      <c r="D922" t="inlineStr">
        <is>
          <t>#4</t>
        </is>
      </c>
      <c r="E922" t="inlineStr">
        <is>
          <t>MSN</t>
        </is>
      </c>
      <c r="F922" t="inlineStr">
        <is>
          <t>HOSE</t>
        </is>
      </c>
      <c r="G922" t="inlineStr">
        <is>
          <t>Thực phẩm &amp; Tiêu dùng</t>
        </is>
      </c>
      <c r="H922" t="n">
        <v>74.5</v>
      </c>
      <c r="I922" t="n">
        <v>1756.56</v>
      </c>
      <c r="J922" t="n">
        <v>32.5</v>
      </c>
      <c r="K922" t="n">
        <v>1.72</v>
      </c>
      <c r="L922" t="n">
        <v>81.01000000000001</v>
      </c>
      <c r="M922" t="n">
        <v>71.54000000000001</v>
      </c>
      <c r="N922" t="n">
        <v>74.5</v>
      </c>
      <c r="O922" t="n">
        <v>1756.56</v>
      </c>
      <c r="P922" t="n">
        <v>0</v>
      </c>
      <c r="Q922" t="n">
        <v>74.5</v>
      </c>
      <c r="R922" t="n">
        <v>74.5</v>
      </c>
      <c r="S922" t="inlineStr"/>
      <c r="T922" t="inlineStr"/>
      <c r="U922" t="inlineStr"/>
      <c r="V922" t="inlineStr"/>
      <c r="W922" t="inlineStr"/>
      <c r="X922" t="inlineStr">
        <is>
          <t>⏳ Mới mua (T+0)</t>
        </is>
      </c>
      <c r="Y922">
        <f>IF(ISNUMBER(S922), ((S922-H922)/H922)-0.004, "")</f>
        <v/>
      </c>
      <c r="Z922">
        <f>IF(ISNUMBER(T922), ((T922-H922)/H922)-0.004, "")</f>
        <v/>
      </c>
      <c r="AA922">
        <f>IF(ISNUMBER(W922), ((W922-H922)/H922)-0.004, IF(P922&gt;0, ((N922-H922)/H922)-0.004, 0))</f>
        <v/>
      </c>
      <c r="AB922">
        <f>IF(AND(ISNUMBER(I922), I922&gt;0, ISNUMBER(O922), O922&gt;0), AA922-((O922-I922)/I922), AA922)</f>
        <v/>
      </c>
      <c r="AC922">
        <f>IF(ISNUMBER(Q922), (Q922-H922)/H922, 0)</f>
        <v/>
      </c>
      <c r="AD922">
        <f>IF(ISNUMBER(R922), (R922-H922)/H922, 0)</f>
        <v/>
      </c>
      <c r="AE922">
        <f>IF(ISNUMBER(Y922), IF(Y922&gt;0, "THẮNG", "THUA"), "CHỜ T+3")</f>
        <v/>
      </c>
      <c r="AF922">
        <f>IF(AND(P922=0, N922=H922, NOT(ISNUMBER(W922))), "ĐANG CHỜ", IF(AA922&gt;0, "THẮNG", "THUA"))</f>
        <v/>
      </c>
      <c r="AG922" t="inlineStr">
        <is>
          <t>https://quickchart.io/chart/render/zf-2a24bbdb-2c9c-40d8-9796-1cc94c340c98</t>
        </is>
      </c>
      <c r="AH922">
        <f>IF(AG922&lt;&gt;"", IMAGE(AG922, 1), "Chưa có ảnh")</f>
        <v/>
      </c>
    </row>
    <row r="923" ht="95" customHeight="1">
      <c r="A923" t="inlineStr">
        <is>
          <t>2026-10-23</t>
        </is>
      </c>
      <c r="B923" t="inlineStr">
        <is>
          <t>ALGO_16</t>
        </is>
      </c>
      <c r="C923" t="inlineStr">
        <is>
          <t>✨ BỘ 16: GIAO CẮT VÀNG TRUNG HẠN (GOLDEN CROSS SMA20 x SMA50)</t>
        </is>
      </c>
      <c r="D923" t="inlineStr">
        <is>
          <t>#5</t>
        </is>
      </c>
      <c r="E923" t="inlineStr">
        <is>
          <t>DCM</t>
        </is>
      </c>
      <c r="F923" t="inlineStr">
        <is>
          <t>HOSE</t>
        </is>
      </c>
      <c r="G923" t="inlineStr">
        <is>
          <t>Hóa chất &amp; Phân bón</t>
        </is>
      </c>
      <c r="H923" t="n">
        <v>35.5</v>
      </c>
      <c r="I923" t="n">
        <v>1756.56</v>
      </c>
      <c r="J923" t="n">
        <v>31.06</v>
      </c>
      <c r="K923" t="n">
        <v>1.57</v>
      </c>
      <c r="L923" t="n">
        <v>39.09</v>
      </c>
      <c r="M923" t="n">
        <v>33.87</v>
      </c>
      <c r="N923" t="n">
        <v>35.5</v>
      </c>
      <c r="O923" t="n">
        <v>1756.56</v>
      </c>
      <c r="P923" t="n">
        <v>0</v>
      </c>
      <c r="Q923" t="n">
        <v>35.5</v>
      </c>
      <c r="R923" t="n">
        <v>35.5</v>
      </c>
      <c r="S923" t="inlineStr"/>
      <c r="T923" t="inlineStr"/>
      <c r="U923" t="inlineStr"/>
      <c r="V923" t="inlineStr"/>
      <c r="W923" t="inlineStr"/>
      <c r="X923" t="inlineStr">
        <is>
          <t>⏳ Mới mua (T+0)</t>
        </is>
      </c>
      <c r="Y923">
        <f>IF(ISNUMBER(S923), ((S923-H923)/H923)-0.004, "")</f>
        <v/>
      </c>
      <c r="Z923">
        <f>IF(ISNUMBER(T923), ((T923-H923)/H923)-0.004, "")</f>
        <v/>
      </c>
      <c r="AA923">
        <f>IF(ISNUMBER(W923), ((W923-H923)/H923)-0.004, IF(P923&gt;0, ((N923-H923)/H923)-0.004, 0))</f>
        <v/>
      </c>
      <c r="AB923">
        <f>IF(AND(ISNUMBER(I923), I923&gt;0, ISNUMBER(O923), O923&gt;0), AA923-((O923-I923)/I923), AA923)</f>
        <v/>
      </c>
      <c r="AC923">
        <f>IF(ISNUMBER(Q923), (Q923-H923)/H923, 0)</f>
        <v/>
      </c>
      <c r="AD923">
        <f>IF(ISNUMBER(R923), (R923-H923)/H923, 0)</f>
        <v/>
      </c>
      <c r="AE923">
        <f>IF(ISNUMBER(Y923), IF(Y923&gt;0, "THẮNG", "THUA"), "CHỜ T+3")</f>
        <v/>
      </c>
      <c r="AF923">
        <f>IF(AND(P923=0, N923=H923, NOT(ISNUMBER(W923))), "ĐANG CHỜ", IF(AA923&gt;0, "THẮNG", "THUA"))</f>
        <v/>
      </c>
      <c r="AG923" t="inlineStr">
        <is>
          <t>https://quickchart.io/chart/render/zf-b31f303a-e2f5-4ec6-b024-5f128f25528d</t>
        </is>
      </c>
      <c r="AH923">
        <f>IF(AG923&lt;&gt;"", IMAGE(AG923, 1), "Chưa có ảnh")</f>
        <v/>
      </c>
    </row>
    <row r="924" ht="95" customHeight="1">
      <c r="A924" t="inlineStr">
        <is>
          <t>2026-10-23</t>
        </is>
      </c>
      <c r="B924" t="inlineStr">
        <is>
          <t>ALGO_17</t>
        </is>
      </c>
      <c r="C924" t="inlineStr">
        <is>
          <t>🌈 BỘ 17: DẢI RUY-BĂNG EMA ĐỒNG THUẬN TĂNG (EMA RIBBON TREND)</t>
        </is>
      </c>
      <c r="D924" t="inlineStr">
        <is>
          <t>#1</t>
        </is>
      </c>
      <c r="E924" t="inlineStr">
        <is>
          <t>MDG</t>
        </is>
      </c>
      <c r="F924" t="inlineStr">
        <is>
          <t>HOSE</t>
        </is>
      </c>
      <c r="G924" t="inlineStr">
        <is>
          <t>Khai khoáng &amp; VLXD</t>
        </is>
      </c>
      <c r="H924" t="n">
        <v>49</v>
      </c>
      <c r="I924" t="n">
        <v>1756.56</v>
      </c>
      <c r="J924" t="n">
        <v>135.37</v>
      </c>
      <c r="K924" t="n">
        <v>8.109999999999999</v>
      </c>
      <c r="L924" t="n">
        <v>55.69</v>
      </c>
      <c r="M924" t="n">
        <v>45.96</v>
      </c>
      <c r="N924" t="n">
        <v>49</v>
      </c>
      <c r="O924" t="n">
        <v>1756.56</v>
      </c>
      <c r="P924" t="n">
        <v>0</v>
      </c>
      <c r="Q924" t="n">
        <v>49</v>
      </c>
      <c r="R924" t="n">
        <v>49</v>
      </c>
      <c r="S924" t="inlineStr"/>
      <c r="T924" t="inlineStr"/>
      <c r="U924" t="inlineStr"/>
      <c r="V924" t="inlineStr"/>
      <c r="W924" t="inlineStr"/>
      <c r="X924" t="inlineStr">
        <is>
          <t>⏳ Mới mua (T+0)</t>
        </is>
      </c>
      <c r="Y924">
        <f>IF(ISNUMBER(S924), ((S924-H924)/H924)-0.004, "")</f>
        <v/>
      </c>
      <c r="Z924">
        <f>IF(ISNUMBER(T924), ((T924-H924)/H924)-0.004, "")</f>
        <v/>
      </c>
      <c r="AA924">
        <f>IF(ISNUMBER(W924), ((W924-H924)/H924)-0.004, IF(P924&gt;0, ((N924-H924)/H924)-0.004, 0))</f>
        <v/>
      </c>
      <c r="AB924">
        <f>IF(AND(ISNUMBER(I924), I924&gt;0, ISNUMBER(O924), O924&gt;0), AA924-((O924-I924)/I924), AA924)</f>
        <v/>
      </c>
      <c r="AC924">
        <f>IF(ISNUMBER(Q924), (Q924-H924)/H924, 0)</f>
        <v/>
      </c>
      <c r="AD924">
        <f>IF(ISNUMBER(R924), (R924-H924)/H924, 0)</f>
        <v/>
      </c>
      <c r="AE924">
        <f>IF(ISNUMBER(Y924), IF(Y924&gt;0, "THẮNG", "THUA"), "CHỜ T+3")</f>
        <v/>
      </c>
      <c r="AF924">
        <f>IF(AND(P924=0, N924=H924, NOT(ISNUMBER(W924))), "ĐANG CHỜ", IF(AA924&gt;0, "THẮNG", "THUA"))</f>
        <v/>
      </c>
      <c r="AG924" t="inlineStr">
        <is>
          <t>https://quickchart.io/chart/render/zf-779c2af1-88ae-43b3-9e5e-d436deaa6338</t>
        </is>
      </c>
      <c r="AH924">
        <f>IF(AG924&lt;&gt;"", IMAGE(AG924, 1), "Chưa có ảnh")</f>
        <v/>
      </c>
    </row>
    <row r="925" ht="95" customHeight="1">
      <c r="A925" t="inlineStr">
        <is>
          <t>2026-10-23</t>
        </is>
      </c>
      <c r="B925" t="inlineStr">
        <is>
          <t>ALGO_17</t>
        </is>
      </c>
      <c r="C925" t="inlineStr">
        <is>
          <t>🌈 BỘ 17: DẢI RUY-BĂNG EMA ĐỒNG THUẬN TĂNG (EMA RIBBON TREND)</t>
        </is>
      </c>
      <c r="D925" t="inlineStr">
        <is>
          <t>#2</t>
        </is>
      </c>
      <c r="E925" t="inlineStr">
        <is>
          <t>AAS</t>
        </is>
      </c>
      <c r="F925" t="inlineStr">
        <is>
          <t>UPCOM</t>
        </is>
      </c>
      <c r="G925" t="inlineStr">
        <is>
          <t>Chứng khoán</t>
        </is>
      </c>
      <c r="H925" t="n">
        <v>10.6</v>
      </c>
      <c r="I925" t="n">
        <v>1756.56</v>
      </c>
      <c r="J925" t="n">
        <v>114.53</v>
      </c>
      <c r="K925" t="n">
        <v>0.66</v>
      </c>
      <c r="L925" t="n">
        <v>11.96</v>
      </c>
      <c r="M925" t="n">
        <v>9.98</v>
      </c>
      <c r="N925" t="n">
        <v>10.6</v>
      </c>
      <c r="O925" t="n">
        <v>1756.56</v>
      </c>
      <c r="P925" t="n">
        <v>0</v>
      </c>
      <c r="Q925" t="n">
        <v>10.6</v>
      </c>
      <c r="R925" t="n">
        <v>10.6</v>
      </c>
      <c r="S925" t="inlineStr"/>
      <c r="T925" t="inlineStr"/>
      <c r="U925" t="inlineStr"/>
      <c r="V925" t="inlineStr"/>
      <c r="W925" t="inlineStr"/>
      <c r="X925" t="inlineStr">
        <is>
          <t>⏳ Mới mua (T+0)</t>
        </is>
      </c>
      <c r="Y925">
        <f>IF(ISNUMBER(S925), ((S925-H925)/H925)-0.004, "")</f>
        <v/>
      </c>
      <c r="Z925">
        <f>IF(ISNUMBER(T925), ((T925-H925)/H925)-0.004, "")</f>
        <v/>
      </c>
      <c r="AA925">
        <f>IF(ISNUMBER(W925), ((W925-H925)/H925)-0.004, IF(P925&gt;0, ((N925-H925)/H925)-0.004, 0))</f>
        <v/>
      </c>
      <c r="AB925">
        <f>IF(AND(ISNUMBER(I925), I925&gt;0, ISNUMBER(O925), O925&gt;0), AA925-((O925-I925)/I925), AA925)</f>
        <v/>
      </c>
      <c r="AC925">
        <f>IF(ISNUMBER(Q925), (Q925-H925)/H925, 0)</f>
        <v/>
      </c>
      <c r="AD925">
        <f>IF(ISNUMBER(R925), (R925-H925)/H925, 0)</f>
        <v/>
      </c>
      <c r="AE925">
        <f>IF(ISNUMBER(Y925), IF(Y925&gt;0, "THẮNG", "THUA"), "CHỜ T+3")</f>
        <v/>
      </c>
      <c r="AF925">
        <f>IF(AND(P925=0, N925=H925, NOT(ISNUMBER(W925))), "ĐANG CHỜ", IF(AA925&gt;0, "THẮNG", "THUA"))</f>
        <v/>
      </c>
      <c r="AG925" t="inlineStr">
        <is>
          <t>https://quickchart.io/chart/render/zf-6c825340-87e6-45ee-9a67-bd823f720716</t>
        </is>
      </c>
      <c r="AH925">
        <f>IF(AG925&lt;&gt;"", IMAGE(AG925, 1), "Chưa có ảnh")</f>
        <v/>
      </c>
    </row>
    <row r="926" ht="95" customHeight="1">
      <c r="A926" t="inlineStr">
        <is>
          <t>2026-10-23</t>
        </is>
      </c>
      <c r="B926" t="inlineStr">
        <is>
          <t>ALGO_17</t>
        </is>
      </c>
      <c r="C926" t="inlineStr">
        <is>
          <t>🌈 BỘ 17: DẢI RUY-BĂNG EMA ĐỒNG THUẬN TĂNG (EMA RIBBON TREND)</t>
        </is>
      </c>
      <c r="D926" t="inlineStr">
        <is>
          <t>#3</t>
        </is>
      </c>
      <c r="E926" t="inlineStr">
        <is>
          <t>MSB</t>
        </is>
      </c>
      <c r="F926" t="inlineStr">
        <is>
          <t>HOSE</t>
        </is>
      </c>
      <c r="G926" t="inlineStr">
        <is>
          <t>Ngân hàng</t>
        </is>
      </c>
      <c r="H926" t="n">
        <v>15.45</v>
      </c>
      <c r="I926" t="n">
        <v>1756.56</v>
      </c>
      <c r="J926" t="n">
        <v>92.25</v>
      </c>
      <c r="K926" t="n">
        <v>0.09</v>
      </c>
      <c r="L926" t="n">
        <v>16.84</v>
      </c>
      <c r="M926" t="n">
        <v>14.82</v>
      </c>
      <c r="N926" t="n">
        <v>15.45</v>
      </c>
      <c r="O926" t="n">
        <v>1756.56</v>
      </c>
      <c r="P926" t="n">
        <v>0</v>
      </c>
      <c r="Q926" t="n">
        <v>15.45</v>
      </c>
      <c r="R926" t="n">
        <v>15.45</v>
      </c>
      <c r="S926" t="inlineStr"/>
      <c r="T926" t="inlineStr"/>
      <c r="U926" t="inlineStr"/>
      <c r="V926" t="inlineStr"/>
      <c r="W926" t="inlineStr"/>
      <c r="X926" t="inlineStr">
        <is>
          <t>⏳ Mới mua (T+0)</t>
        </is>
      </c>
      <c r="Y926">
        <f>IF(ISNUMBER(S926), ((S926-H926)/H926)-0.004, "")</f>
        <v/>
      </c>
      <c r="Z926">
        <f>IF(ISNUMBER(T926), ((T926-H926)/H926)-0.004, "")</f>
        <v/>
      </c>
      <c r="AA926">
        <f>IF(ISNUMBER(W926), ((W926-H926)/H926)-0.004, IF(P926&gt;0, ((N926-H926)/H926)-0.004, 0))</f>
        <v/>
      </c>
      <c r="AB926">
        <f>IF(AND(ISNUMBER(I926), I926&gt;0, ISNUMBER(O926), O926&gt;0), AA926-((O926-I926)/I926), AA926)</f>
        <v/>
      </c>
      <c r="AC926">
        <f>IF(ISNUMBER(Q926), (Q926-H926)/H926, 0)</f>
        <v/>
      </c>
      <c r="AD926">
        <f>IF(ISNUMBER(R926), (R926-H926)/H926, 0)</f>
        <v/>
      </c>
      <c r="AE926">
        <f>IF(ISNUMBER(Y926), IF(Y926&gt;0, "THẮNG", "THUA"), "CHỜ T+3")</f>
        <v/>
      </c>
      <c r="AF926">
        <f>IF(AND(P926=0, N926=H926, NOT(ISNUMBER(W926))), "ĐANG CHỜ", IF(AA926&gt;0, "THẮNG", "THUA"))</f>
        <v/>
      </c>
      <c r="AG926" t="inlineStr">
        <is>
          <t>https://quickchart.io/chart/render/zf-0cd87af7-2589-4d67-a18f-a289c99118c7</t>
        </is>
      </c>
      <c r="AH926">
        <f>IF(AG926&lt;&gt;"", IMAGE(AG926, 1), "Chưa có ảnh")</f>
        <v/>
      </c>
    </row>
    <row r="927" ht="95" customHeight="1">
      <c r="A927" t="inlineStr">
        <is>
          <t>2026-10-23</t>
        </is>
      </c>
      <c r="B927" t="inlineStr">
        <is>
          <t>ALGO_17</t>
        </is>
      </c>
      <c r="C927" t="inlineStr">
        <is>
          <t>🌈 BỘ 17: DẢI RUY-BĂNG EMA ĐỒNG THUẬN TĂNG (EMA RIBBON TREND)</t>
        </is>
      </c>
      <c r="D927" t="inlineStr">
        <is>
          <t>#4</t>
        </is>
      </c>
      <c r="E927" t="inlineStr">
        <is>
          <t>MSR</t>
        </is>
      </c>
      <c r="F927" t="inlineStr">
        <is>
          <t>UPCOM</t>
        </is>
      </c>
      <c r="G927" t="inlineStr">
        <is>
          <t>Bán lẻ &amp; Phân phối</t>
        </is>
      </c>
      <c r="H927" t="n">
        <v>64.90000000000001</v>
      </c>
      <c r="I927" t="n">
        <v>1756.56</v>
      </c>
      <c r="J927" t="n">
        <v>82.06</v>
      </c>
      <c r="K927" t="n">
        <v>1.11</v>
      </c>
      <c r="L927" t="n">
        <v>74.18000000000001</v>
      </c>
      <c r="M927" t="n">
        <v>60.68</v>
      </c>
      <c r="N927" t="n">
        <v>64.90000000000001</v>
      </c>
      <c r="O927" t="n">
        <v>1756.56</v>
      </c>
      <c r="P927" t="n">
        <v>0</v>
      </c>
      <c r="Q927" t="n">
        <v>64.90000000000001</v>
      </c>
      <c r="R927" t="n">
        <v>64.90000000000001</v>
      </c>
      <c r="S927" t="inlineStr"/>
      <c r="T927" t="inlineStr"/>
      <c r="U927" t="inlineStr"/>
      <c r="V927" t="inlineStr"/>
      <c r="W927" t="inlineStr"/>
      <c r="X927" t="inlineStr">
        <is>
          <t>⏳ Mới mua (T+0)</t>
        </is>
      </c>
      <c r="Y927">
        <f>IF(ISNUMBER(S927), ((S927-H927)/H927)-0.004, "")</f>
        <v/>
      </c>
      <c r="Z927">
        <f>IF(ISNUMBER(T927), ((T927-H927)/H927)-0.004, "")</f>
        <v/>
      </c>
      <c r="AA927">
        <f>IF(ISNUMBER(W927), ((W927-H927)/H927)-0.004, IF(P927&gt;0, ((N927-H927)/H927)-0.004, 0))</f>
        <v/>
      </c>
      <c r="AB927">
        <f>IF(AND(ISNUMBER(I927), I927&gt;0, ISNUMBER(O927), O927&gt;0), AA927-((O927-I927)/I927), AA927)</f>
        <v/>
      </c>
      <c r="AC927">
        <f>IF(ISNUMBER(Q927), (Q927-H927)/H927, 0)</f>
        <v/>
      </c>
      <c r="AD927">
        <f>IF(ISNUMBER(R927), (R927-H927)/H927, 0)</f>
        <v/>
      </c>
      <c r="AE927">
        <f>IF(ISNUMBER(Y927), IF(Y927&gt;0, "THẮNG", "THUA"), "CHỜ T+3")</f>
        <v/>
      </c>
      <c r="AF927">
        <f>IF(AND(P927=0, N927=H927, NOT(ISNUMBER(W927))), "ĐANG CHỜ", IF(AA927&gt;0, "THẮNG", "THUA"))</f>
        <v/>
      </c>
      <c r="AG927" t="inlineStr">
        <is>
          <t>https://quickchart.io/chart/render/zf-1729ebd9-7131-4238-937f-04ff05fb75db</t>
        </is>
      </c>
      <c r="AH927">
        <f>IF(AG927&lt;&gt;"", IMAGE(AG927, 1), "Chưa có ảnh")</f>
        <v/>
      </c>
    </row>
    <row r="928" ht="95" customHeight="1">
      <c r="A928" t="inlineStr">
        <is>
          <t>2026-10-23</t>
        </is>
      </c>
      <c r="B928" t="inlineStr">
        <is>
          <t>ALGO_17</t>
        </is>
      </c>
      <c r="C928" t="inlineStr">
        <is>
          <t>🌈 BỘ 17: DẢI RUY-BĂNG EMA ĐỒNG THUẬN TĂNG (EMA RIBBON TREND)</t>
        </is>
      </c>
      <c r="D928" t="inlineStr">
        <is>
          <t>#5</t>
        </is>
      </c>
      <c r="E928" t="inlineStr">
        <is>
          <t>FRT</t>
        </is>
      </c>
      <c r="F928" t="inlineStr">
        <is>
          <t>HOSE</t>
        </is>
      </c>
      <c r="G928" t="inlineStr">
        <is>
          <t>Bán lẻ &amp; Phân phối</t>
        </is>
      </c>
      <c r="H928" t="n">
        <v>152.5</v>
      </c>
      <c r="I928" t="n">
        <v>1756.56</v>
      </c>
      <c r="J928" t="n">
        <v>73.37</v>
      </c>
      <c r="K928" t="n">
        <v>0.57</v>
      </c>
      <c r="L928" t="n">
        <v>171.94</v>
      </c>
      <c r="M928" t="n">
        <v>143.66</v>
      </c>
      <c r="N928" t="n">
        <v>152.5</v>
      </c>
      <c r="O928" t="n">
        <v>1756.56</v>
      </c>
      <c r="P928" t="n">
        <v>0</v>
      </c>
      <c r="Q928" t="n">
        <v>152.5</v>
      </c>
      <c r="R928" t="n">
        <v>152.5</v>
      </c>
      <c r="S928" t="inlineStr"/>
      <c r="T928" t="inlineStr"/>
      <c r="U928" t="inlineStr"/>
      <c r="V928" t="inlineStr"/>
      <c r="W928" t="inlineStr"/>
      <c r="X928" t="inlineStr">
        <is>
          <t>⏳ Mới mua (T+0)</t>
        </is>
      </c>
      <c r="Y928">
        <f>IF(ISNUMBER(S928), ((S928-H928)/H928)-0.004, "")</f>
        <v/>
      </c>
      <c r="Z928">
        <f>IF(ISNUMBER(T928), ((T928-H928)/H928)-0.004, "")</f>
        <v/>
      </c>
      <c r="AA928">
        <f>IF(ISNUMBER(W928), ((W928-H928)/H928)-0.004, IF(P928&gt;0, ((N928-H928)/H928)-0.004, 0))</f>
        <v/>
      </c>
      <c r="AB928">
        <f>IF(AND(ISNUMBER(I928), I928&gt;0, ISNUMBER(O928), O928&gt;0), AA928-((O928-I928)/I928), AA928)</f>
        <v/>
      </c>
      <c r="AC928">
        <f>IF(ISNUMBER(Q928), (Q928-H928)/H928, 0)</f>
        <v/>
      </c>
      <c r="AD928">
        <f>IF(ISNUMBER(R928), (R928-H928)/H928, 0)</f>
        <v/>
      </c>
      <c r="AE928">
        <f>IF(ISNUMBER(Y928), IF(Y928&gt;0, "THẮNG", "THUA"), "CHỜ T+3")</f>
        <v/>
      </c>
      <c r="AF928">
        <f>IF(AND(P928=0, N928=H928, NOT(ISNUMBER(W928))), "ĐANG CHỜ", IF(AA928&gt;0, "THẮNG", "THUA"))</f>
        <v/>
      </c>
      <c r="AG928" t="inlineStr">
        <is>
          <t>https://quickchart.io/chart/render/zf-c6fcaaf6-0c6e-48af-b056-a71d3ef6f0dd</t>
        </is>
      </c>
      <c r="AH928">
        <f>IF(AG928&lt;&gt;"", IMAGE(AG928, 1), "Chưa có ảnh")</f>
        <v/>
      </c>
    </row>
    <row r="929" ht="95" customHeight="1">
      <c r="A929" t="inlineStr">
        <is>
          <t>2026-10-23</t>
        </is>
      </c>
      <c r="B929" t="inlineStr">
        <is>
          <t>ALGO_18</t>
        </is>
      </c>
      <c r="C929" t="inlineStr">
        <is>
          <t>🔁 BỘ 18: ĐẢO CHIỀU ĐỘNG LƯỢNG STOCHASTIC (STOCHASTIC CROSS)</t>
        </is>
      </c>
      <c r="D929" t="inlineStr">
        <is>
          <t>#1</t>
        </is>
      </c>
      <c r="E929" t="inlineStr">
        <is>
          <t>BSR</t>
        </is>
      </c>
      <c r="F929" t="inlineStr">
        <is>
          <t>HOSE</t>
        </is>
      </c>
      <c r="G929" t="inlineStr">
        <is>
          <t>Dầu khí &amp; Năng lượng</t>
        </is>
      </c>
      <c r="H929" t="n">
        <v>29.6</v>
      </c>
      <c r="I929" t="n">
        <v>1756.56</v>
      </c>
      <c r="J929" t="n">
        <v>48.7</v>
      </c>
      <c r="K929" t="n">
        <v>0.73</v>
      </c>
      <c r="L929" t="n">
        <v>33.83</v>
      </c>
      <c r="M929" t="n">
        <v>27.68</v>
      </c>
      <c r="N929" t="n">
        <v>29.6</v>
      </c>
      <c r="O929" t="n">
        <v>1756.56</v>
      </c>
      <c r="P929" t="n">
        <v>0</v>
      </c>
      <c r="Q929" t="n">
        <v>29.6</v>
      </c>
      <c r="R929" t="n">
        <v>29.6</v>
      </c>
      <c r="S929" t="inlineStr"/>
      <c r="T929" t="inlineStr"/>
      <c r="U929" t="inlineStr"/>
      <c r="V929" t="inlineStr"/>
      <c r="W929" t="inlineStr"/>
      <c r="X929" t="inlineStr">
        <is>
          <t>⏳ Mới mua (T+0)</t>
        </is>
      </c>
      <c r="Y929">
        <f>IF(ISNUMBER(S929), ((S929-H929)/H929)-0.004, "")</f>
        <v/>
      </c>
      <c r="Z929">
        <f>IF(ISNUMBER(T929), ((T929-H929)/H929)-0.004, "")</f>
        <v/>
      </c>
      <c r="AA929">
        <f>IF(ISNUMBER(W929), ((W929-H929)/H929)-0.004, IF(P929&gt;0, ((N929-H929)/H929)-0.004, 0))</f>
        <v/>
      </c>
      <c r="AB929">
        <f>IF(AND(ISNUMBER(I929), I929&gt;0, ISNUMBER(O929), O929&gt;0), AA929-((O929-I929)/I929), AA929)</f>
        <v/>
      </c>
      <c r="AC929">
        <f>IF(ISNUMBER(Q929), (Q929-H929)/H929, 0)</f>
        <v/>
      </c>
      <c r="AD929">
        <f>IF(ISNUMBER(R929), (R929-H929)/H929, 0)</f>
        <v/>
      </c>
      <c r="AE929">
        <f>IF(ISNUMBER(Y929), IF(Y929&gt;0, "THẮNG", "THUA"), "CHỜ T+3")</f>
        <v/>
      </c>
      <c r="AF929">
        <f>IF(AND(P929=0, N929=H929, NOT(ISNUMBER(W929))), "ĐANG CHỜ", IF(AA929&gt;0, "THẮNG", "THUA"))</f>
        <v/>
      </c>
      <c r="AG929" t="inlineStr">
        <is>
          <t>https://quickchart.io/chart/render/zf-de4d68b5-234b-482c-a3ac-2e404b1481b8</t>
        </is>
      </c>
      <c r="AH929">
        <f>IF(AG929&lt;&gt;"", IMAGE(AG929, 1), "Chưa có ảnh")</f>
        <v/>
      </c>
    </row>
    <row r="930" ht="95" customHeight="1">
      <c r="A930" t="inlineStr">
        <is>
          <t>2026-10-23</t>
        </is>
      </c>
      <c r="B930" t="inlineStr">
        <is>
          <t>ALGO_18</t>
        </is>
      </c>
      <c r="C930" t="inlineStr">
        <is>
          <t>🔁 BỘ 18: ĐẢO CHIỀU ĐỘNG LƯỢNG STOCHASTIC (STOCHASTIC CROSS)</t>
        </is>
      </c>
      <c r="D930" t="inlineStr">
        <is>
          <t>#2</t>
        </is>
      </c>
      <c r="E930" t="inlineStr">
        <is>
          <t>DGW</t>
        </is>
      </c>
      <c r="F930" t="inlineStr">
        <is>
          <t>HOSE</t>
        </is>
      </c>
      <c r="G930" t="inlineStr">
        <is>
          <t>Bán lẻ &amp; Phân phối</t>
        </is>
      </c>
      <c r="H930" t="n">
        <v>46.6</v>
      </c>
      <c r="I930" t="n">
        <v>1756.56</v>
      </c>
      <c r="J930" t="n">
        <v>28.84</v>
      </c>
      <c r="K930" t="n">
        <v>0.8</v>
      </c>
      <c r="L930" t="n">
        <v>52.29</v>
      </c>
      <c r="M930" t="n">
        <v>44.02</v>
      </c>
      <c r="N930" t="n">
        <v>46.6</v>
      </c>
      <c r="O930" t="n">
        <v>1756.56</v>
      </c>
      <c r="P930" t="n">
        <v>0</v>
      </c>
      <c r="Q930" t="n">
        <v>46.6</v>
      </c>
      <c r="R930" t="n">
        <v>46.6</v>
      </c>
      <c r="S930" t="inlineStr"/>
      <c r="T930" t="inlineStr"/>
      <c r="U930" t="inlineStr"/>
      <c r="V930" t="inlineStr"/>
      <c r="W930" t="inlineStr"/>
      <c r="X930" t="inlineStr">
        <is>
          <t>⏳ Mới mua (T+0)</t>
        </is>
      </c>
      <c r="Y930">
        <f>IF(ISNUMBER(S930), ((S930-H930)/H930)-0.004, "")</f>
        <v/>
      </c>
      <c r="Z930">
        <f>IF(ISNUMBER(T930), ((T930-H930)/H930)-0.004, "")</f>
        <v/>
      </c>
      <c r="AA930">
        <f>IF(ISNUMBER(W930), ((W930-H930)/H930)-0.004, IF(P930&gt;0, ((N930-H930)/H930)-0.004, 0))</f>
        <v/>
      </c>
      <c r="AB930">
        <f>IF(AND(ISNUMBER(I930), I930&gt;0, ISNUMBER(O930), O930&gt;0), AA930-((O930-I930)/I930), AA930)</f>
        <v/>
      </c>
      <c r="AC930">
        <f>IF(ISNUMBER(Q930), (Q930-H930)/H930, 0)</f>
        <v/>
      </c>
      <c r="AD930">
        <f>IF(ISNUMBER(R930), (R930-H930)/H930, 0)</f>
        <v/>
      </c>
      <c r="AE930">
        <f>IF(ISNUMBER(Y930), IF(Y930&gt;0, "THẮNG", "THUA"), "CHỜ T+3")</f>
        <v/>
      </c>
      <c r="AF930">
        <f>IF(AND(P930=0, N930=H930, NOT(ISNUMBER(W930))), "ĐANG CHỜ", IF(AA930&gt;0, "THẮNG", "THUA"))</f>
        <v/>
      </c>
      <c r="AG930" t="inlineStr">
        <is>
          <t>https://quickchart.io/chart/render/zf-e02160a9-2d2a-4de2-aac4-d0325e89120c</t>
        </is>
      </c>
      <c r="AH930">
        <f>IF(AG930&lt;&gt;"", IMAGE(AG930, 1), "Chưa có ảnh")</f>
        <v/>
      </c>
    </row>
    <row r="931" ht="95" customHeight="1">
      <c r="A931" t="inlineStr">
        <is>
          <t>2026-10-23</t>
        </is>
      </c>
      <c r="B931" t="inlineStr">
        <is>
          <t>ALGO_18</t>
        </is>
      </c>
      <c r="C931" t="inlineStr">
        <is>
          <t>🔁 BỘ 18: ĐẢO CHIỀU ĐỘNG LƯỢNG STOCHASTIC (STOCHASTIC CROSS)</t>
        </is>
      </c>
      <c r="D931" t="inlineStr">
        <is>
          <t>#3</t>
        </is>
      </c>
      <c r="E931" t="inlineStr">
        <is>
          <t>NAB</t>
        </is>
      </c>
      <c r="F931" t="inlineStr">
        <is>
          <t>HOSE</t>
        </is>
      </c>
      <c r="G931" t="inlineStr">
        <is>
          <t>Ngân hàng</t>
        </is>
      </c>
      <c r="H931" t="n">
        <v>12.35</v>
      </c>
      <c r="I931" t="n">
        <v>1756.56</v>
      </c>
      <c r="J931" t="n">
        <v>27.48</v>
      </c>
      <c r="K931" t="n">
        <v>1.27</v>
      </c>
      <c r="L931" t="n">
        <v>13.77</v>
      </c>
      <c r="M931" t="n">
        <v>11.7</v>
      </c>
      <c r="N931" t="n">
        <v>12.35</v>
      </c>
      <c r="O931" t="n">
        <v>1756.56</v>
      </c>
      <c r="P931" t="n">
        <v>0</v>
      </c>
      <c r="Q931" t="n">
        <v>12.35</v>
      </c>
      <c r="R931" t="n">
        <v>12.35</v>
      </c>
      <c r="S931" t="inlineStr"/>
      <c r="T931" t="inlineStr"/>
      <c r="U931" t="inlineStr"/>
      <c r="V931" t="inlineStr"/>
      <c r="W931" t="inlineStr"/>
      <c r="X931" t="inlineStr">
        <is>
          <t>⏳ Mới mua (T+0)</t>
        </is>
      </c>
      <c r="Y931">
        <f>IF(ISNUMBER(S931), ((S931-H931)/H931)-0.004, "")</f>
        <v/>
      </c>
      <c r="Z931">
        <f>IF(ISNUMBER(T931), ((T931-H931)/H931)-0.004, "")</f>
        <v/>
      </c>
      <c r="AA931">
        <f>IF(ISNUMBER(W931), ((W931-H931)/H931)-0.004, IF(P931&gt;0, ((N931-H931)/H931)-0.004, 0))</f>
        <v/>
      </c>
      <c r="AB931">
        <f>IF(AND(ISNUMBER(I931), I931&gt;0, ISNUMBER(O931), O931&gt;0), AA931-((O931-I931)/I931), AA931)</f>
        <v/>
      </c>
      <c r="AC931">
        <f>IF(ISNUMBER(Q931), (Q931-H931)/H931, 0)</f>
        <v/>
      </c>
      <c r="AD931">
        <f>IF(ISNUMBER(R931), (R931-H931)/H931, 0)</f>
        <v/>
      </c>
      <c r="AE931">
        <f>IF(ISNUMBER(Y931), IF(Y931&gt;0, "THẮNG", "THUA"), "CHỜ T+3")</f>
        <v/>
      </c>
      <c r="AF931">
        <f>IF(AND(P931=0, N931=H931, NOT(ISNUMBER(W931))), "ĐANG CHỜ", IF(AA931&gt;0, "THẮNG", "THUA"))</f>
        <v/>
      </c>
      <c r="AG931" t="inlineStr">
        <is>
          <t>https://quickchart.io/chart/render/zf-9580c21b-0fbd-419d-bc74-1e184525834e</t>
        </is>
      </c>
      <c r="AH931">
        <f>IF(AG931&lt;&gt;"", IMAGE(AG931, 1), "Chưa có ảnh")</f>
        <v/>
      </c>
    </row>
    <row r="932" ht="95" customHeight="1">
      <c r="A932" t="inlineStr">
        <is>
          <t>2026-10-23</t>
        </is>
      </c>
      <c r="B932" t="inlineStr">
        <is>
          <t>ALGO_18</t>
        </is>
      </c>
      <c r="C932" t="inlineStr">
        <is>
          <t>🔁 BỘ 18: ĐẢO CHIỀU ĐỘNG LƯỢNG STOCHASTIC (STOCHASTIC CROSS)</t>
        </is>
      </c>
      <c r="D932" t="inlineStr">
        <is>
          <t>#4</t>
        </is>
      </c>
      <c r="E932" t="inlineStr">
        <is>
          <t>PVS</t>
        </is>
      </c>
      <c r="F932" t="inlineStr">
        <is>
          <t>HNX</t>
        </is>
      </c>
      <c r="G932" t="inlineStr">
        <is>
          <t>Dầu khí &amp; Năng lượng</t>
        </is>
      </c>
      <c r="H932" t="n">
        <v>32.7</v>
      </c>
      <c r="I932" t="n">
        <v>1756.56</v>
      </c>
      <c r="J932" t="n">
        <v>18.97</v>
      </c>
      <c r="K932" t="n">
        <v>0.8100000000000001</v>
      </c>
      <c r="L932" t="n">
        <v>37.38</v>
      </c>
      <c r="M932" t="n">
        <v>30.57</v>
      </c>
      <c r="N932" t="n">
        <v>32.7</v>
      </c>
      <c r="O932" t="n">
        <v>1756.56</v>
      </c>
      <c r="P932" t="n">
        <v>0</v>
      </c>
      <c r="Q932" t="n">
        <v>32.7</v>
      </c>
      <c r="R932" t="n">
        <v>32.7</v>
      </c>
      <c r="S932" t="inlineStr"/>
      <c r="T932" t="inlineStr"/>
      <c r="U932" t="inlineStr"/>
      <c r="V932" t="inlineStr"/>
      <c r="W932" t="inlineStr"/>
      <c r="X932" t="inlineStr">
        <is>
          <t>⏳ Mới mua (T+0)</t>
        </is>
      </c>
      <c r="Y932">
        <f>IF(ISNUMBER(S932), ((S932-H932)/H932)-0.004, "")</f>
        <v/>
      </c>
      <c r="Z932">
        <f>IF(ISNUMBER(T932), ((T932-H932)/H932)-0.004, "")</f>
        <v/>
      </c>
      <c r="AA932">
        <f>IF(ISNUMBER(W932), ((W932-H932)/H932)-0.004, IF(P932&gt;0, ((N932-H932)/H932)-0.004, 0))</f>
        <v/>
      </c>
      <c r="AB932">
        <f>IF(AND(ISNUMBER(I932), I932&gt;0, ISNUMBER(O932), O932&gt;0), AA932-((O932-I932)/I932), AA932)</f>
        <v/>
      </c>
      <c r="AC932">
        <f>IF(ISNUMBER(Q932), (Q932-H932)/H932, 0)</f>
        <v/>
      </c>
      <c r="AD932">
        <f>IF(ISNUMBER(R932), (R932-H932)/H932, 0)</f>
        <v/>
      </c>
      <c r="AE932">
        <f>IF(ISNUMBER(Y932), IF(Y932&gt;0, "THẮNG", "THUA"), "CHỜ T+3")</f>
        <v/>
      </c>
      <c r="AF932">
        <f>IF(AND(P932=0, N932=H932, NOT(ISNUMBER(W932))), "ĐANG CHỜ", IF(AA932&gt;0, "THẮNG", "THUA"))</f>
        <v/>
      </c>
      <c r="AG932" t="inlineStr">
        <is>
          <t>https://quickchart.io/chart/render/zf-b5d2531e-ffe4-438d-a9c2-58b6916af435</t>
        </is>
      </c>
      <c r="AH932">
        <f>IF(AG932&lt;&gt;"", IMAGE(AG932, 1), "Chưa có ảnh")</f>
        <v/>
      </c>
    </row>
    <row r="933" ht="95" customHeight="1">
      <c r="A933" t="inlineStr">
        <is>
          <t>2026-10-23</t>
        </is>
      </c>
      <c r="B933" t="inlineStr">
        <is>
          <t>ALGO_19</t>
        </is>
      </c>
      <c r="C933" t="inlineStr">
        <is>
          <t>⚡ BỘ 19: BỨT PHÁ XUNG LỰC ĐỘNG LƯỢNG CCI &gt; 100 (CCI THRUST)</t>
        </is>
      </c>
      <c r="D933" t="inlineStr">
        <is>
          <t>#1</t>
        </is>
      </c>
      <c r="E933" t="inlineStr">
        <is>
          <t>VNP</t>
        </is>
      </c>
      <c r="F933" t="inlineStr">
        <is>
          <t>UPCOM</t>
        </is>
      </c>
      <c r="G933" t="inlineStr">
        <is>
          <t>Hóa chất &amp; Chế biến</t>
        </is>
      </c>
      <c r="H933" t="n">
        <v>17.1</v>
      </c>
      <c r="I933" t="n">
        <v>1756.56</v>
      </c>
      <c r="J933" t="n">
        <v>80.61</v>
      </c>
      <c r="K933" t="n">
        <v>32</v>
      </c>
      <c r="L933" t="n">
        <v>19.55</v>
      </c>
      <c r="M933" t="n">
        <v>15.99</v>
      </c>
      <c r="N933" t="n">
        <v>17.1</v>
      </c>
      <c r="O933" t="n">
        <v>1756.56</v>
      </c>
      <c r="P933" t="n">
        <v>0</v>
      </c>
      <c r="Q933" t="n">
        <v>17.1</v>
      </c>
      <c r="R933" t="n">
        <v>17.1</v>
      </c>
      <c r="S933" t="inlineStr"/>
      <c r="T933" t="inlineStr"/>
      <c r="U933" t="inlineStr"/>
      <c r="V933" t="inlineStr"/>
      <c r="W933" t="inlineStr"/>
      <c r="X933" t="inlineStr">
        <is>
          <t>⏳ Mới mua (T+0)</t>
        </is>
      </c>
      <c r="Y933">
        <f>IF(ISNUMBER(S933), ((S933-H933)/H933)-0.004, "")</f>
        <v/>
      </c>
      <c r="Z933">
        <f>IF(ISNUMBER(T933), ((T933-H933)/H933)-0.004, "")</f>
        <v/>
      </c>
      <c r="AA933">
        <f>IF(ISNUMBER(W933), ((W933-H933)/H933)-0.004, IF(P933&gt;0, ((N933-H933)/H933)-0.004, 0))</f>
        <v/>
      </c>
      <c r="AB933">
        <f>IF(AND(ISNUMBER(I933), I933&gt;0, ISNUMBER(O933), O933&gt;0), AA933-((O933-I933)/I933), AA933)</f>
        <v/>
      </c>
      <c r="AC933">
        <f>IF(ISNUMBER(Q933), (Q933-H933)/H933, 0)</f>
        <v/>
      </c>
      <c r="AD933">
        <f>IF(ISNUMBER(R933), (R933-H933)/H933, 0)</f>
        <v/>
      </c>
      <c r="AE933">
        <f>IF(ISNUMBER(Y933), IF(Y933&gt;0, "THẮNG", "THUA"), "CHỜ T+3")</f>
        <v/>
      </c>
      <c r="AF933">
        <f>IF(AND(P933=0, N933=H933, NOT(ISNUMBER(W933))), "ĐANG CHỜ", IF(AA933&gt;0, "THẮNG", "THUA"))</f>
        <v/>
      </c>
      <c r="AG933" t="inlineStr">
        <is>
          <t>https://quickchart.io/chart/render/zf-b35a3c36-f679-4369-9938-ae0155b71b76</t>
        </is>
      </c>
      <c r="AH933">
        <f>IF(AG933&lt;&gt;"", IMAGE(AG933, 1), "Chưa có ảnh")</f>
        <v/>
      </c>
    </row>
    <row r="934" ht="95" customHeight="1">
      <c r="A934" t="inlineStr">
        <is>
          <t>2026-10-23</t>
        </is>
      </c>
      <c r="B934" t="inlineStr">
        <is>
          <t>ALGO_19</t>
        </is>
      </c>
      <c r="C934" t="inlineStr">
        <is>
          <t>⚡ BỘ 19: BỨT PHÁ XUNG LỰC ĐỘNG LƯỢNG CCI &gt; 100 (CCI THRUST)</t>
        </is>
      </c>
      <c r="D934" t="inlineStr">
        <is>
          <t>#2</t>
        </is>
      </c>
      <c r="E934" t="inlineStr">
        <is>
          <t>PVB</t>
        </is>
      </c>
      <c r="F934" t="inlineStr">
        <is>
          <t>HNX</t>
        </is>
      </c>
      <c r="G934" t="inlineStr">
        <is>
          <t>Dầu khí &amp; Năng lượng</t>
        </is>
      </c>
      <c r="H934" t="n">
        <v>21.4</v>
      </c>
      <c r="I934" t="n">
        <v>1756.56</v>
      </c>
      <c r="J934" t="n">
        <v>75.78</v>
      </c>
      <c r="K934" t="n">
        <v>6.38</v>
      </c>
      <c r="L934" t="n">
        <v>23.88</v>
      </c>
      <c r="M934" t="n">
        <v>20.27</v>
      </c>
      <c r="N934" t="n">
        <v>21.4</v>
      </c>
      <c r="O934" t="n">
        <v>1756.56</v>
      </c>
      <c r="P934" t="n">
        <v>0</v>
      </c>
      <c r="Q934" t="n">
        <v>21.4</v>
      </c>
      <c r="R934" t="n">
        <v>21.4</v>
      </c>
      <c r="S934" t="inlineStr"/>
      <c r="T934" t="inlineStr"/>
      <c r="U934" t="inlineStr"/>
      <c r="V934" t="inlineStr"/>
      <c r="W934" t="inlineStr"/>
      <c r="X934" t="inlineStr">
        <is>
          <t>⏳ Mới mua (T+0)</t>
        </is>
      </c>
      <c r="Y934">
        <f>IF(ISNUMBER(S934), ((S934-H934)/H934)-0.004, "")</f>
        <v/>
      </c>
      <c r="Z934">
        <f>IF(ISNUMBER(T934), ((T934-H934)/H934)-0.004, "")</f>
        <v/>
      </c>
      <c r="AA934">
        <f>IF(ISNUMBER(W934), ((W934-H934)/H934)-0.004, IF(P934&gt;0, ((N934-H934)/H934)-0.004, 0))</f>
        <v/>
      </c>
      <c r="AB934">
        <f>IF(AND(ISNUMBER(I934), I934&gt;0, ISNUMBER(O934), O934&gt;0), AA934-((O934-I934)/I934), AA934)</f>
        <v/>
      </c>
      <c r="AC934">
        <f>IF(ISNUMBER(Q934), (Q934-H934)/H934, 0)</f>
        <v/>
      </c>
      <c r="AD934">
        <f>IF(ISNUMBER(R934), (R934-H934)/H934, 0)</f>
        <v/>
      </c>
      <c r="AE934">
        <f>IF(ISNUMBER(Y934), IF(Y934&gt;0, "THẮNG", "THUA"), "CHỜ T+3")</f>
        <v/>
      </c>
      <c r="AF934">
        <f>IF(AND(P934=0, N934=H934, NOT(ISNUMBER(W934))), "ĐANG CHỜ", IF(AA934&gt;0, "THẮNG", "THUA"))</f>
        <v/>
      </c>
      <c r="AG934" t="inlineStr">
        <is>
          <t>https://quickchart.io/chart/render/zf-71e9acb4-117d-4792-a22c-91274ffdf3ee</t>
        </is>
      </c>
      <c r="AH934">
        <f>IF(AG934&lt;&gt;"", IMAGE(AG934, 1), "Chưa có ảnh")</f>
        <v/>
      </c>
    </row>
    <row r="935" ht="95" customHeight="1">
      <c r="A935" t="inlineStr">
        <is>
          <t>2026-10-23</t>
        </is>
      </c>
      <c r="B935" t="inlineStr">
        <is>
          <t>ALGO_19</t>
        </is>
      </c>
      <c r="C935" t="inlineStr">
        <is>
          <t>⚡ BỘ 19: BỨT PHÁ XUNG LỰC ĐỘNG LƯỢNG CCI &gt; 100 (CCI THRUST)</t>
        </is>
      </c>
      <c r="D935" t="inlineStr">
        <is>
          <t>#3</t>
        </is>
      </c>
      <c r="E935" t="inlineStr">
        <is>
          <t>BCM</t>
        </is>
      </c>
      <c r="F935" t="inlineStr">
        <is>
          <t>HOSE</t>
        </is>
      </c>
      <c r="G935" t="inlineStr">
        <is>
          <t>BĐS Khu Công Nghiệp</t>
        </is>
      </c>
      <c r="H935" t="n">
        <v>41.7</v>
      </c>
      <c r="I935" t="n">
        <v>1756.56</v>
      </c>
      <c r="J935" t="n">
        <v>74.16</v>
      </c>
      <c r="K935" t="n">
        <v>3.58</v>
      </c>
      <c r="L935" t="n">
        <v>46.91</v>
      </c>
      <c r="M935" t="n">
        <v>39.33</v>
      </c>
      <c r="N935" t="n">
        <v>41.7</v>
      </c>
      <c r="O935" t="n">
        <v>1756.56</v>
      </c>
      <c r="P935" t="n">
        <v>0</v>
      </c>
      <c r="Q935" t="n">
        <v>41.7</v>
      </c>
      <c r="R935" t="n">
        <v>41.7</v>
      </c>
      <c r="S935" t="inlineStr"/>
      <c r="T935" t="inlineStr"/>
      <c r="U935" t="inlineStr"/>
      <c r="V935" t="inlineStr"/>
      <c r="W935" t="inlineStr"/>
      <c r="X935" t="inlineStr">
        <is>
          <t>⏳ Mới mua (T+0)</t>
        </is>
      </c>
      <c r="Y935">
        <f>IF(ISNUMBER(S935), ((S935-H935)/H935)-0.004, "")</f>
        <v/>
      </c>
      <c r="Z935">
        <f>IF(ISNUMBER(T935), ((T935-H935)/H935)-0.004, "")</f>
        <v/>
      </c>
      <c r="AA935">
        <f>IF(ISNUMBER(W935), ((W935-H935)/H935)-0.004, IF(P935&gt;0, ((N935-H935)/H935)-0.004, 0))</f>
        <v/>
      </c>
      <c r="AB935">
        <f>IF(AND(ISNUMBER(I935), I935&gt;0, ISNUMBER(O935), O935&gt;0), AA935-((O935-I935)/I935), AA935)</f>
        <v/>
      </c>
      <c r="AC935">
        <f>IF(ISNUMBER(Q935), (Q935-H935)/H935, 0)</f>
        <v/>
      </c>
      <c r="AD935">
        <f>IF(ISNUMBER(R935), (R935-H935)/H935, 0)</f>
        <v/>
      </c>
      <c r="AE935">
        <f>IF(ISNUMBER(Y935), IF(Y935&gt;0, "THẮNG", "THUA"), "CHỜ T+3")</f>
        <v/>
      </c>
      <c r="AF935">
        <f>IF(AND(P935=0, N935=H935, NOT(ISNUMBER(W935))), "ĐANG CHỜ", IF(AA935&gt;0, "THẮNG", "THUA"))</f>
        <v/>
      </c>
      <c r="AG935" t="inlineStr">
        <is>
          <t>https://quickchart.io/chart/render/zf-f1613b29-0fb7-4a57-8dab-ba19a0bb0ca9</t>
        </is>
      </c>
      <c r="AH935">
        <f>IF(AG935&lt;&gt;"", IMAGE(AG935, 1), "Chưa có ảnh")</f>
        <v/>
      </c>
    </row>
    <row r="936" ht="95" customHeight="1">
      <c r="A936" t="inlineStr">
        <is>
          <t>2026-10-23</t>
        </is>
      </c>
      <c r="B936" t="inlineStr">
        <is>
          <t>ALGO_19</t>
        </is>
      </c>
      <c r="C936" t="inlineStr">
        <is>
          <t>⚡ BỘ 19: BỨT PHÁ XUNG LỰC ĐỘNG LƯỢNG CCI &gt; 100 (CCI THRUST)</t>
        </is>
      </c>
      <c r="D936" t="inlineStr">
        <is>
          <t>#4</t>
        </is>
      </c>
      <c r="E936" t="inlineStr">
        <is>
          <t>PLC</t>
        </is>
      </c>
      <c r="F936" t="inlineStr">
        <is>
          <t>HNX</t>
        </is>
      </c>
      <c r="G936" t="inlineStr">
        <is>
          <t>Dầu khí &amp; Năng lượng</t>
        </is>
      </c>
      <c r="H936" t="n">
        <v>21.7</v>
      </c>
      <c r="I936" t="n">
        <v>1756.56</v>
      </c>
      <c r="J936" t="n">
        <v>68.67</v>
      </c>
      <c r="K936" t="n">
        <v>2.06</v>
      </c>
      <c r="L936" t="n">
        <v>24.49</v>
      </c>
      <c r="M936" t="n">
        <v>20.43</v>
      </c>
      <c r="N936" t="n">
        <v>21.7</v>
      </c>
      <c r="O936" t="n">
        <v>1756.56</v>
      </c>
      <c r="P936" t="n">
        <v>0</v>
      </c>
      <c r="Q936" t="n">
        <v>21.7</v>
      </c>
      <c r="R936" t="n">
        <v>21.7</v>
      </c>
      <c r="S936" t="inlineStr"/>
      <c r="T936" t="inlineStr"/>
      <c r="U936" t="inlineStr"/>
      <c r="V936" t="inlineStr"/>
      <c r="W936" t="inlineStr"/>
      <c r="X936" t="inlineStr">
        <is>
          <t>⏳ Mới mua (T+0)</t>
        </is>
      </c>
      <c r="Y936">
        <f>IF(ISNUMBER(S936), ((S936-H936)/H936)-0.004, "")</f>
        <v/>
      </c>
      <c r="Z936">
        <f>IF(ISNUMBER(T936), ((T936-H936)/H936)-0.004, "")</f>
        <v/>
      </c>
      <c r="AA936">
        <f>IF(ISNUMBER(W936), ((W936-H936)/H936)-0.004, IF(P936&gt;0, ((N936-H936)/H936)-0.004, 0))</f>
        <v/>
      </c>
      <c r="AB936">
        <f>IF(AND(ISNUMBER(I936), I936&gt;0, ISNUMBER(O936), O936&gt;0), AA936-((O936-I936)/I936), AA936)</f>
        <v/>
      </c>
      <c r="AC936">
        <f>IF(ISNUMBER(Q936), (Q936-H936)/H936, 0)</f>
        <v/>
      </c>
      <c r="AD936">
        <f>IF(ISNUMBER(R936), (R936-H936)/H936, 0)</f>
        <v/>
      </c>
      <c r="AE936">
        <f>IF(ISNUMBER(Y936), IF(Y936&gt;0, "THẮNG", "THUA"), "CHỜ T+3")</f>
        <v/>
      </c>
      <c r="AF936">
        <f>IF(AND(P936=0, N936=H936, NOT(ISNUMBER(W936))), "ĐANG CHỜ", IF(AA936&gt;0, "THẮNG", "THUA"))</f>
        <v/>
      </c>
      <c r="AG936" t="inlineStr">
        <is>
          <t>https://quickchart.io/chart/render/zf-9a689dda-7345-4ea7-bc10-e745a167d415</t>
        </is>
      </c>
      <c r="AH936">
        <f>IF(AG936&lt;&gt;"", IMAGE(AG936, 1), "Chưa có ảnh")</f>
        <v/>
      </c>
    </row>
    <row r="937" ht="95" customHeight="1">
      <c r="A937" t="inlineStr">
        <is>
          <t>2026-10-23</t>
        </is>
      </c>
      <c r="B937" t="inlineStr">
        <is>
          <t>ALGO_19</t>
        </is>
      </c>
      <c r="C937" t="inlineStr">
        <is>
          <t>⚡ BỘ 19: BỨT PHÁ XUNG LỰC ĐỘNG LƯỢNG CCI &gt; 100 (CCI THRUST)</t>
        </is>
      </c>
      <c r="D937" t="inlineStr">
        <is>
          <t>#5</t>
        </is>
      </c>
      <c r="E937" t="inlineStr">
        <is>
          <t>TOS</t>
        </is>
      </c>
      <c r="F937" t="inlineStr">
        <is>
          <t>UPCOM</t>
        </is>
      </c>
      <c r="G937" t="inlineStr">
        <is>
          <t>Đầu tư công &amp; Xây dựng</t>
        </is>
      </c>
      <c r="H937" t="n">
        <v>94.2</v>
      </c>
      <c r="I937" t="n">
        <v>1756.56</v>
      </c>
      <c r="J937" t="n">
        <v>62.21</v>
      </c>
      <c r="K937" t="n">
        <v>1.18</v>
      </c>
      <c r="L937" t="n">
        <v>107.67</v>
      </c>
      <c r="M937" t="n">
        <v>88.08</v>
      </c>
      <c r="N937" t="n">
        <v>94.2</v>
      </c>
      <c r="O937" t="n">
        <v>1756.56</v>
      </c>
      <c r="P937" t="n">
        <v>0</v>
      </c>
      <c r="Q937" t="n">
        <v>94.2</v>
      </c>
      <c r="R937" t="n">
        <v>94.2</v>
      </c>
      <c r="S937" t="inlineStr"/>
      <c r="T937" t="inlineStr"/>
      <c r="U937" t="inlineStr"/>
      <c r="V937" t="inlineStr"/>
      <c r="W937" t="inlineStr"/>
      <c r="X937" t="inlineStr">
        <is>
          <t>⏳ Mới mua (T+0)</t>
        </is>
      </c>
      <c r="Y937">
        <f>IF(ISNUMBER(S937), ((S937-H937)/H937)-0.004, "")</f>
        <v/>
      </c>
      <c r="Z937">
        <f>IF(ISNUMBER(T937), ((T937-H937)/H937)-0.004, "")</f>
        <v/>
      </c>
      <c r="AA937">
        <f>IF(ISNUMBER(W937), ((W937-H937)/H937)-0.004, IF(P937&gt;0, ((N937-H937)/H937)-0.004, 0))</f>
        <v/>
      </c>
      <c r="AB937">
        <f>IF(AND(ISNUMBER(I937), I937&gt;0, ISNUMBER(O937), O937&gt;0), AA937-((O937-I937)/I937), AA937)</f>
        <v/>
      </c>
      <c r="AC937">
        <f>IF(ISNUMBER(Q937), (Q937-H937)/H937, 0)</f>
        <v/>
      </c>
      <c r="AD937">
        <f>IF(ISNUMBER(R937), (R937-H937)/H937, 0)</f>
        <v/>
      </c>
      <c r="AE937">
        <f>IF(ISNUMBER(Y937), IF(Y937&gt;0, "THẮNG", "THUA"), "CHỜ T+3")</f>
        <v/>
      </c>
      <c r="AF937">
        <f>IF(AND(P937=0, N937=H937, NOT(ISNUMBER(W937))), "ĐANG CHỜ", IF(AA937&gt;0, "THẮNG", "THUA"))</f>
        <v/>
      </c>
      <c r="AG937" t="inlineStr">
        <is>
          <t>https://quickchart.io/chart/render/zf-00d5a559-4168-40bf-b020-0ecf8fd1772e</t>
        </is>
      </c>
      <c r="AH937">
        <f>IF(AG937&lt;&gt;"", IMAGE(AG937, 1), "Chưa có ảnh")</f>
        <v/>
      </c>
    </row>
    <row r="938" ht="95" customHeight="1">
      <c r="A938" t="inlineStr">
        <is>
          <t>2026-10-23</t>
        </is>
      </c>
      <c r="B938" t="inlineStr">
        <is>
          <t>ALGO_20</t>
        </is>
      </c>
      <c r="C938" t="inlineStr">
        <is>
          <t>⚓ BỘ 20: KÉO NGƯỢC VỀ HỖ TRỢ TỔ CHỨC MA50 (MA50 PULLBACK)</t>
        </is>
      </c>
      <c r="D938" t="inlineStr">
        <is>
          <t>#1</t>
        </is>
      </c>
      <c r="E938" t="inlineStr">
        <is>
          <t>ABB</t>
        </is>
      </c>
      <c r="F938" t="inlineStr">
        <is>
          <t>UPCOM</t>
        </is>
      </c>
      <c r="G938" t="inlineStr">
        <is>
          <t>Ngân hàng</t>
        </is>
      </c>
      <c r="H938" t="n">
        <v>17.8</v>
      </c>
      <c r="I938" t="n">
        <v>1756.56</v>
      </c>
      <c r="J938" t="n">
        <v>6.71</v>
      </c>
      <c r="K938" t="n">
        <v>1.18</v>
      </c>
      <c r="L938" t="n">
        <v>19.07</v>
      </c>
      <c r="M938" t="n">
        <v>17.22</v>
      </c>
      <c r="N938" t="n">
        <v>17.8</v>
      </c>
      <c r="O938" t="n">
        <v>1756.56</v>
      </c>
      <c r="P938" t="n">
        <v>0</v>
      </c>
      <c r="Q938" t="n">
        <v>17.8</v>
      </c>
      <c r="R938" t="n">
        <v>17.8</v>
      </c>
      <c r="S938" t="inlineStr"/>
      <c r="T938" t="inlineStr"/>
      <c r="U938" t="inlineStr"/>
      <c r="V938" t="inlineStr"/>
      <c r="W938" t="inlineStr"/>
      <c r="X938" t="inlineStr">
        <is>
          <t>⏳ Mới mua (T+0)</t>
        </is>
      </c>
      <c r="Y938">
        <f>IF(ISNUMBER(S938), ((S938-H938)/H938)-0.004, "")</f>
        <v/>
      </c>
      <c r="Z938">
        <f>IF(ISNUMBER(T938), ((T938-H938)/H938)-0.004, "")</f>
        <v/>
      </c>
      <c r="AA938">
        <f>IF(ISNUMBER(W938), ((W938-H938)/H938)-0.004, IF(P938&gt;0, ((N938-H938)/H938)-0.004, 0))</f>
        <v/>
      </c>
      <c r="AB938">
        <f>IF(AND(ISNUMBER(I938), I938&gt;0, ISNUMBER(O938), O938&gt;0), AA938-((O938-I938)/I938), AA938)</f>
        <v/>
      </c>
      <c r="AC938">
        <f>IF(ISNUMBER(Q938), (Q938-H938)/H938, 0)</f>
        <v/>
      </c>
      <c r="AD938">
        <f>IF(ISNUMBER(R938), (R938-H938)/H938, 0)</f>
        <v/>
      </c>
      <c r="AE938">
        <f>IF(ISNUMBER(Y938), IF(Y938&gt;0, "THẮNG", "THUA"), "CHỜ T+3")</f>
        <v/>
      </c>
      <c r="AF938">
        <f>IF(AND(P938=0, N938=H938, NOT(ISNUMBER(W938))), "ĐANG CHỜ", IF(AA938&gt;0, "THẮNG", "THUA"))</f>
        <v/>
      </c>
      <c r="AG938" t="inlineStr">
        <is>
          <t>https://quickchart.io/chart/render/zf-7622fb84-64d9-49c5-8e4d-60af13e10339</t>
        </is>
      </c>
      <c r="AH938">
        <f>IF(AG938&lt;&gt;"", IMAGE(AG938, 1), "Chưa có ảnh")</f>
        <v/>
      </c>
    </row>
    <row r="939" ht="95" customHeight="1">
      <c r="A939" t="inlineStr">
        <is>
          <t>2026-10-23</t>
        </is>
      </c>
      <c r="B939" t="inlineStr">
        <is>
          <t>ALGO_21</t>
        </is>
      </c>
      <c r="C939" t="inlineStr">
        <is>
          <t>🚩 BỘ 21: HẤP THỤ CUNG GIÁ CAO - NỀN CHỒNG NỀN (HIGH-TIGHT FLAG)</t>
        </is>
      </c>
      <c r="D939" t="inlineStr">
        <is>
          <t>#1</t>
        </is>
      </c>
      <c r="E939" t="inlineStr">
        <is>
          <t>MSR</t>
        </is>
      </c>
      <c r="F939" t="inlineStr">
        <is>
          <t>UPCOM</t>
        </is>
      </c>
      <c r="G939" t="inlineStr">
        <is>
          <t>Bán lẻ &amp; Phân phối</t>
        </is>
      </c>
      <c r="H939" t="n">
        <v>64.90000000000001</v>
      </c>
      <c r="I939" t="n">
        <v>1756.56</v>
      </c>
      <c r="J939" t="n">
        <v>63.74</v>
      </c>
      <c r="K939" t="n">
        <v>1.11</v>
      </c>
      <c r="L939" t="n">
        <v>74.18000000000001</v>
      </c>
      <c r="M939" t="n">
        <v>60.68</v>
      </c>
      <c r="N939" t="n">
        <v>64.90000000000001</v>
      </c>
      <c r="O939" t="n">
        <v>1756.56</v>
      </c>
      <c r="P939" t="n">
        <v>0</v>
      </c>
      <c r="Q939" t="n">
        <v>64.90000000000001</v>
      </c>
      <c r="R939" t="n">
        <v>64.90000000000001</v>
      </c>
      <c r="S939" t="inlineStr"/>
      <c r="T939" t="inlineStr"/>
      <c r="U939" t="inlineStr"/>
      <c r="V939" t="inlineStr"/>
      <c r="W939" t="inlineStr"/>
      <c r="X939" t="inlineStr">
        <is>
          <t>⏳ Mới mua (T+0)</t>
        </is>
      </c>
      <c r="Y939">
        <f>IF(ISNUMBER(S939), ((S939-H939)/H939)-0.004, "")</f>
        <v/>
      </c>
      <c r="Z939">
        <f>IF(ISNUMBER(T939), ((T939-H939)/H939)-0.004, "")</f>
        <v/>
      </c>
      <c r="AA939">
        <f>IF(ISNUMBER(W939), ((W939-H939)/H939)-0.004, IF(P939&gt;0, ((N939-H939)/H939)-0.004, 0))</f>
        <v/>
      </c>
      <c r="AB939">
        <f>IF(AND(ISNUMBER(I939), I939&gt;0, ISNUMBER(O939), O939&gt;0), AA939-((O939-I939)/I939), AA939)</f>
        <v/>
      </c>
      <c r="AC939">
        <f>IF(ISNUMBER(Q939), (Q939-H939)/H939, 0)</f>
        <v/>
      </c>
      <c r="AD939">
        <f>IF(ISNUMBER(R939), (R939-H939)/H939, 0)</f>
        <v/>
      </c>
      <c r="AE939">
        <f>IF(ISNUMBER(Y939), IF(Y939&gt;0, "THẮNG", "THUA"), "CHỜ T+3")</f>
        <v/>
      </c>
      <c r="AF939">
        <f>IF(AND(P939=0, N939=H939, NOT(ISNUMBER(W939))), "ĐANG CHỜ", IF(AA939&gt;0, "THẮNG", "THUA"))</f>
        <v/>
      </c>
      <c r="AG939" t="inlineStr">
        <is>
          <t>https://quickchart.io/chart/render/zf-1729ebd9-7131-4238-937f-04ff05fb75db</t>
        </is>
      </c>
      <c r="AH939">
        <f>IF(AG939&lt;&gt;"", IMAGE(AG939, 1), "Chưa có ảnh")</f>
        <v/>
      </c>
    </row>
    <row r="940" ht="95" customHeight="1">
      <c r="A940" t="inlineStr">
        <is>
          <t>2026-10-23</t>
        </is>
      </c>
      <c r="B940" t="inlineStr">
        <is>
          <t>ALGO_21</t>
        </is>
      </c>
      <c r="C940" t="inlineStr">
        <is>
          <t>🚩 BỘ 21: HẤP THỤ CUNG GIÁ CAO - NỀN CHỒNG NỀN (HIGH-TIGHT FLAG)</t>
        </is>
      </c>
      <c r="D940" t="inlineStr">
        <is>
          <t>#2</t>
        </is>
      </c>
      <c r="E940" t="inlineStr">
        <is>
          <t>TCB</t>
        </is>
      </c>
      <c r="F940" t="inlineStr">
        <is>
          <t>HOSE</t>
        </is>
      </c>
      <c r="G940" t="inlineStr">
        <is>
          <t>Ngân hàng</t>
        </is>
      </c>
      <c r="H940" t="n">
        <v>33.85</v>
      </c>
      <c r="I940" t="n">
        <v>1756.56</v>
      </c>
      <c r="J940" t="n">
        <v>35.75</v>
      </c>
      <c r="K940" t="n">
        <v>0.57</v>
      </c>
      <c r="L940" t="n">
        <v>36.48</v>
      </c>
      <c r="M940" t="n">
        <v>32.66</v>
      </c>
      <c r="N940" t="n">
        <v>33.85</v>
      </c>
      <c r="O940" t="n">
        <v>1756.56</v>
      </c>
      <c r="P940" t="n">
        <v>0</v>
      </c>
      <c r="Q940" t="n">
        <v>33.85</v>
      </c>
      <c r="R940" t="n">
        <v>33.85</v>
      </c>
      <c r="S940" t="inlineStr"/>
      <c r="T940" t="inlineStr"/>
      <c r="U940" t="inlineStr"/>
      <c r="V940" t="inlineStr"/>
      <c r="W940" t="inlineStr"/>
      <c r="X940" t="inlineStr">
        <is>
          <t>⏳ Mới mua (T+0)</t>
        </is>
      </c>
      <c r="Y940">
        <f>IF(ISNUMBER(S940), ((S940-H940)/H940)-0.004, "")</f>
        <v/>
      </c>
      <c r="Z940">
        <f>IF(ISNUMBER(T940), ((T940-H940)/H940)-0.004, "")</f>
        <v/>
      </c>
      <c r="AA940">
        <f>IF(ISNUMBER(W940), ((W940-H940)/H940)-0.004, IF(P940&gt;0, ((N940-H940)/H940)-0.004, 0))</f>
        <v/>
      </c>
      <c r="AB940">
        <f>IF(AND(ISNUMBER(I940), I940&gt;0, ISNUMBER(O940), O940&gt;0), AA940-((O940-I940)/I940), AA940)</f>
        <v/>
      </c>
      <c r="AC940">
        <f>IF(ISNUMBER(Q940), (Q940-H940)/H940, 0)</f>
        <v/>
      </c>
      <c r="AD940">
        <f>IF(ISNUMBER(R940), (R940-H940)/H940, 0)</f>
        <v/>
      </c>
      <c r="AE940">
        <f>IF(ISNUMBER(Y940), IF(Y940&gt;0, "THẮNG", "THUA"), "CHỜ T+3")</f>
        <v/>
      </c>
      <c r="AF940">
        <f>IF(AND(P940=0, N940=H940, NOT(ISNUMBER(W940))), "ĐANG CHỜ", IF(AA940&gt;0, "THẮNG", "THUA"))</f>
        <v/>
      </c>
      <c r="AG940" t="inlineStr">
        <is>
          <t>https://quickchart.io/chart/render/zf-3aa80a8f-73bf-41a6-b297-b957812eb866</t>
        </is>
      </c>
      <c r="AH940">
        <f>IF(AG940&lt;&gt;"", IMAGE(AG940, 1), "Chưa có ảnh")</f>
        <v/>
      </c>
    </row>
    <row r="941" ht="95" customHeight="1">
      <c r="A941" t="inlineStr">
        <is>
          <t>2026-10-23</t>
        </is>
      </c>
      <c r="B941" t="inlineStr">
        <is>
          <t>ALGO_22</t>
        </is>
      </c>
      <c r="C941" t="inlineStr">
        <is>
          <t>🛡️ BỘ 22: LÁ CHẮN PHÂN KỲ NGƯỢC BÃO VN-INDEX (ANTI-INDEX SHIELD)</t>
        </is>
      </c>
      <c r="D941" t="inlineStr">
        <is>
          <t>#1</t>
        </is>
      </c>
      <c r="E941" t="inlineStr">
        <is>
          <t>MDG</t>
        </is>
      </c>
      <c r="F941" t="inlineStr">
        <is>
          <t>HOSE</t>
        </is>
      </c>
      <c r="G941" t="inlineStr">
        <is>
          <t>Khai khoáng &amp; VLXD</t>
        </is>
      </c>
      <c r="H941" t="n">
        <v>49</v>
      </c>
      <c r="I941" t="n">
        <v>1756.56</v>
      </c>
      <c r="J941" t="n">
        <v>131.16</v>
      </c>
      <c r="K941" t="n">
        <v>8.109999999999999</v>
      </c>
      <c r="L941" t="n">
        <v>55.69</v>
      </c>
      <c r="M941" t="n">
        <v>45.96</v>
      </c>
      <c r="N941" t="n">
        <v>49</v>
      </c>
      <c r="O941" t="n">
        <v>1756.56</v>
      </c>
      <c r="P941" t="n">
        <v>0</v>
      </c>
      <c r="Q941" t="n">
        <v>49</v>
      </c>
      <c r="R941" t="n">
        <v>49</v>
      </c>
      <c r="S941" t="inlineStr"/>
      <c r="T941" t="inlineStr"/>
      <c r="U941" t="inlineStr"/>
      <c r="V941" t="inlineStr"/>
      <c r="W941" t="inlineStr"/>
      <c r="X941" t="inlineStr">
        <is>
          <t>⏳ Mới mua (T+0)</t>
        </is>
      </c>
      <c r="Y941">
        <f>IF(ISNUMBER(S941), ((S941-H941)/H941)-0.004, "")</f>
        <v/>
      </c>
      <c r="Z941">
        <f>IF(ISNUMBER(T941), ((T941-H941)/H941)-0.004, "")</f>
        <v/>
      </c>
      <c r="AA941">
        <f>IF(ISNUMBER(W941), ((W941-H941)/H941)-0.004, IF(P941&gt;0, ((N941-H941)/H941)-0.004, 0))</f>
        <v/>
      </c>
      <c r="AB941">
        <f>IF(AND(ISNUMBER(I941), I941&gt;0, ISNUMBER(O941), O941&gt;0), AA941-((O941-I941)/I941), AA941)</f>
        <v/>
      </c>
      <c r="AC941">
        <f>IF(ISNUMBER(Q941), (Q941-H941)/H941, 0)</f>
        <v/>
      </c>
      <c r="AD941">
        <f>IF(ISNUMBER(R941), (R941-H941)/H941, 0)</f>
        <v/>
      </c>
      <c r="AE941">
        <f>IF(ISNUMBER(Y941), IF(Y941&gt;0, "THẮNG", "THUA"), "CHỜ T+3")</f>
        <v/>
      </c>
      <c r="AF941">
        <f>IF(AND(P941=0, N941=H941, NOT(ISNUMBER(W941))), "ĐANG CHỜ", IF(AA941&gt;0, "THẮNG", "THUA"))</f>
        <v/>
      </c>
      <c r="AG941" t="inlineStr">
        <is>
          <t>https://quickchart.io/chart/render/zf-779c2af1-88ae-43b3-9e5e-d436deaa6338</t>
        </is>
      </c>
      <c r="AH941">
        <f>IF(AG941&lt;&gt;"", IMAGE(AG941, 1), "Chưa có ảnh")</f>
        <v/>
      </c>
    </row>
    <row r="942" ht="95" customHeight="1">
      <c r="A942" t="inlineStr">
        <is>
          <t>2026-10-23</t>
        </is>
      </c>
      <c r="B942" t="inlineStr">
        <is>
          <t>ALGO_22</t>
        </is>
      </c>
      <c r="C942" t="inlineStr">
        <is>
          <t>🛡️ BỘ 22: LÁ CHẮN PHÂN KỲ NGƯỢC BÃO VN-INDEX (ANTI-INDEX SHIELD)</t>
        </is>
      </c>
      <c r="D942" t="inlineStr">
        <is>
          <t>#2</t>
        </is>
      </c>
      <c r="E942" t="inlineStr">
        <is>
          <t>SZC</t>
        </is>
      </c>
      <c r="F942" t="inlineStr">
        <is>
          <t>HOSE</t>
        </is>
      </c>
      <c r="G942" t="inlineStr">
        <is>
          <t>BĐS Khu Công Nghiệp</t>
        </is>
      </c>
      <c r="H942" t="n">
        <v>20</v>
      </c>
      <c r="I942" t="n">
        <v>1756.56</v>
      </c>
      <c r="J942" t="n">
        <v>72.56</v>
      </c>
      <c r="K942" t="n">
        <v>4.31</v>
      </c>
      <c r="L942" t="n">
        <v>22.14</v>
      </c>
      <c r="M942" t="n">
        <v>19.03</v>
      </c>
      <c r="N942" t="n">
        <v>20</v>
      </c>
      <c r="O942" t="n">
        <v>1756.56</v>
      </c>
      <c r="P942" t="n">
        <v>0</v>
      </c>
      <c r="Q942" t="n">
        <v>20</v>
      </c>
      <c r="R942" t="n">
        <v>20</v>
      </c>
      <c r="S942" t="inlineStr"/>
      <c r="T942" t="inlineStr"/>
      <c r="U942" t="inlineStr"/>
      <c r="V942" t="inlineStr"/>
      <c r="W942" t="inlineStr"/>
      <c r="X942" t="inlineStr">
        <is>
          <t>⏳ Mới mua (T+0)</t>
        </is>
      </c>
      <c r="Y942">
        <f>IF(ISNUMBER(S942), ((S942-H942)/H942)-0.004, "")</f>
        <v/>
      </c>
      <c r="Z942">
        <f>IF(ISNUMBER(T942), ((T942-H942)/H942)-0.004, "")</f>
        <v/>
      </c>
      <c r="AA942">
        <f>IF(ISNUMBER(W942), ((W942-H942)/H942)-0.004, IF(P942&gt;0, ((N942-H942)/H942)-0.004, 0))</f>
        <v/>
      </c>
      <c r="AB942">
        <f>IF(AND(ISNUMBER(I942), I942&gt;0, ISNUMBER(O942), O942&gt;0), AA942-((O942-I942)/I942), AA942)</f>
        <v/>
      </c>
      <c r="AC942">
        <f>IF(ISNUMBER(Q942), (Q942-H942)/H942, 0)</f>
        <v/>
      </c>
      <c r="AD942">
        <f>IF(ISNUMBER(R942), (R942-H942)/H942, 0)</f>
        <v/>
      </c>
      <c r="AE942">
        <f>IF(ISNUMBER(Y942), IF(Y942&gt;0, "THẮNG", "THUA"), "CHỜ T+3")</f>
        <v/>
      </c>
      <c r="AF942">
        <f>IF(AND(P942=0, N942=H942, NOT(ISNUMBER(W942))), "ĐANG CHỜ", IF(AA942&gt;0, "THẮNG", "THUA"))</f>
        <v/>
      </c>
      <c r="AG942" t="inlineStr">
        <is>
          <t>https://quickchart.io/chart/render/zf-48ee4219-158f-4d07-a9ed-6edd01395550</t>
        </is>
      </c>
      <c r="AH942">
        <f>IF(AG942&lt;&gt;"", IMAGE(AG942, 1), "Chưa có ảnh")</f>
        <v/>
      </c>
    </row>
    <row r="943" ht="95" customHeight="1">
      <c r="A943" t="inlineStr">
        <is>
          <t>2026-10-23</t>
        </is>
      </c>
      <c r="B943" t="inlineStr">
        <is>
          <t>ALGO_22</t>
        </is>
      </c>
      <c r="C943" t="inlineStr">
        <is>
          <t>🛡️ BỘ 22: LÁ CHẮN PHÂN KỲ NGƯỢC BÃO VN-INDEX (ANTI-INDEX SHIELD)</t>
        </is>
      </c>
      <c r="D943" t="inlineStr">
        <is>
          <t>#3</t>
        </is>
      </c>
      <c r="E943" t="inlineStr">
        <is>
          <t>IDI</t>
        </is>
      </c>
      <c r="F943" t="inlineStr">
        <is>
          <t>HOSE</t>
        </is>
      </c>
      <c r="G943" t="inlineStr">
        <is>
          <t>Thủy sản &amp; Xuất khẩu</t>
        </is>
      </c>
      <c r="H943" t="n">
        <v>5.53</v>
      </c>
      <c r="I943" t="n">
        <v>1756.56</v>
      </c>
      <c r="J943" t="n">
        <v>66.05</v>
      </c>
      <c r="K943" t="n">
        <v>2.14</v>
      </c>
      <c r="L943" t="n">
        <v>6.32</v>
      </c>
      <c r="M943" t="n">
        <v>5.17</v>
      </c>
      <c r="N943" t="n">
        <v>5.53</v>
      </c>
      <c r="O943" t="n">
        <v>1756.56</v>
      </c>
      <c r="P943" t="n">
        <v>0</v>
      </c>
      <c r="Q943" t="n">
        <v>5.53</v>
      </c>
      <c r="R943" t="n">
        <v>5.53</v>
      </c>
      <c r="S943" t="inlineStr"/>
      <c r="T943" t="inlineStr"/>
      <c r="U943" t="inlineStr"/>
      <c r="V943" t="inlineStr"/>
      <c r="W943" t="inlineStr"/>
      <c r="X943" t="inlineStr">
        <is>
          <t>⏳ Mới mua (T+0)</t>
        </is>
      </c>
      <c r="Y943">
        <f>IF(ISNUMBER(S943), ((S943-H943)/H943)-0.004, "")</f>
        <v/>
      </c>
      <c r="Z943">
        <f>IF(ISNUMBER(T943), ((T943-H943)/H943)-0.004, "")</f>
        <v/>
      </c>
      <c r="AA943">
        <f>IF(ISNUMBER(W943), ((W943-H943)/H943)-0.004, IF(P943&gt;0, ((N943-H943)/H943)-0.004, 0))</f>
        <v/>
      </c>
      <c r="AB943">
        <f>IF(AND(ISNUMBER(I943), I943&gt;0, ISNUMBER(O943), O943&gt;0), AA943-((O943-I943)/I943), AA943)</f>
        <v/>
      </c>
      <c r="AC943">
        <f>IF(ISNUMBER(Q943), (Q943-H943)/H943, 0)</f>
        <v/>
      </c>
      <c r="AD943">
        <f>IF(ISNUMBER(R943), (R943-H943)/H943, 0)</f>
        <v/>
      </c>
      <c r="AE943">
        <f>IF(ISNUMBER(Y943), IF(Y943&gt;0, "THẮNG", "THUA"), "CHỜ T+3")</f>
        <v/>
      </c>
      <c r="AF943">
        <f>IF(AND(P943=0, N943=H943, NOT(ISNUMBER(W943))), "ĐANG CHỜ", IF(AA943&gt;0, "THẮNG", "THUA"))</f>
        <v/>
      </c>
      <c r="AG943" t="inlineStr">
        <is>
          <t>https://quickchart.io/chart/render/zf-9bc33c74-507b-4431-a11f-94a305a0fab1</t>
        </is>
      </c>
      <c r="AH943">
        <f>IF(AG943&lt;&gt;"", IMAGE(AG943, 1), "Chưa có ảnh")</f>
        <v/>
      </c>
    </row>
    <row r="944" ht="95" customHeight="1">
      <c r="A944" t="inlineStr">
        <is>
          <t>2026-10-23</t>
        </is>
      </c>
      <c r="B944" t="inlineStr">
        <is>
          <t>ALGO_22</t>
        </is>
      </c>
      <c r="C944" t="inlineStr">
        <is>
          <t>🛡️ BỘ 22: LÁ CHẮN PHÂN KỲ NGƯỢC BÃO VN-INDEX (ANTI-INDEX SHIELD)</t>
        </is>
      </c>
      <c r="D944" t="inlineStr">
        <is>
          <t>#4</t>
        </is>
      </c>
      <c r="E944" t="inlineStr">
        <is>
          <t>TVN</t>
        </is>
      </c>
      <c r="F944" t="inlineStr">
        <is>
          <t>UPCOM</t>
        </is>
      </c>
      <c r="G944" t="inlineStr">
        <is>
          <t>Thép &amp; VLXD</t>
        </is>
      </c>
      <c r="H944" t="n">
        <v>10.2</v>
      </c>
      <c r="I944" t="n">
        <v>1756.56</v>
      </c>
      <c r="J944" t="n">
        <v>49.34</v>
      </c>
      <c r="K944" t="n">
        <v>0.96</v>
      </c>
      <c r="L944" t="n">
        <v>11.66</v>
      </c>
      <c r="M944" t="n">
        <v>9.539999999999999</v>
      </c>
      <c r="N944" t="n">
        <v>10.2</v>
      </c>
      <c r="O944" t="n">
        <v>1756.56</v>
      </c>
      <c r="P944" t="n">
        <v>0</v>
      </c>
      <c r="Q944" t="n">
        <v>10.2</v>
      </c>
      <c r="R944" t="n">
        <v>10.2</v>
      </c>
      <c r="S944" t="inlineStr"/>
      <c r="T944" t="inlineStr"/>
      <c r="U944" t="inlineStr"/>
      <c r="V944" t="inlineStr"/>
      <c r="W944" t="inlineStr"/>
      <c r="X944" t="inlineStr">
        <is>
          <t>⏳ Mới mua (T+0)</t>
        </is>
      </c>
      <c r="Y944">
        <f>IF(ISNUMBER(S944), ((S944-H944)/H944)-0.004, "")</f>
        <v/>
      </c>
      <c r="Z944">
        <f>IF(ISNUMBER(T944), ((T944-H944)/H944)-0.004, "")</f>
        <v/>
      </c>
      <c r="AA944">
        <f>IF(ISNUMBER(W944), ((W944-H944)/H944)-0.004, IF(P944&gt;0, ((N944-H944)/H944)-0.004, 0))</f>
        <v/>
      </c>
      <c r="AB944">
        <f>IF(AND(ISNUMBER(I944), I944&gt;0, ISNUMBER(O944), O944&gt;0), AA944-((O944-I944)/I944), AA944)</f>
        <v/>
      </c>
      <c r="AC944">
        <f>IF(ISNUMBER(Q944), (Q944-H944)/H944, 0)</f>
        <v/>
      </c>
      <c r="AD944">
        <f>IF(ISNUMBER(R944), (R944-H944)/H944, 0)</f>
        <v/>
      </c>
      <c r="AE944">
        <f>IF(ISNUMBER(Y944), IF(Y944&gt;0, "THẮNG", "THUA"), "CHỜ T+3")</f>
        <v/>
      </c>
      <c r="AF944">
        <f>IF(AND(P944=0, N944=H944, NOT(ISNUMBER(W944))), "ĐANG CHỜ", IF(AA944&gt;0, "THẮNG", "THUA"))</f>
        <v/>
      </c>
      <c r="AG944" t="inlineStr">
        <is>
          <t>https://quickchart.io/chart/render/zf-e2696643-4755-44a4-adf9-a3ef0f51503d</t>
        </is>
      </c>
      <c r="AH944">
        <f>IF(AG944&lt;&gt;"", IMAGE(AG944, 1), "Chưa có ảnh")</f>
        <v/>
      </c>
    </row>
    <row r="945" ht="95" customHeight="1">
      <c r="A945" t="inlineStr">
        <is>
          <t>2026-10-23</t>
        </is>
      </c>
      <c r="B945" t="inlineStr">
        <is>
          <t>ALGO_22</t>
        </is>
      </c>
      <c r="C945" t="inlineStr">
        <is>
          <t>🛡️ BỘ 22: LÁ CHẮN PHÂN KỲ NGƯỢC BÃO VN-INDEX (ANTI-INDEX SHIELD)</t>
        </is>
      </c>
      <c r="D945" t="inlineStr">
        <is>
          <t>#5</t>
        </is>
      </c>
      <c r="E945" t="inlineStr">
        <is>
          <t>BCM</t>
        </is>
      </c>
      <c r="F945" t="inlineStr">
        <is>
          <t>HOSE</t>
        </is>
      </c>
      <c r="G945" t="inlineStr">
        <is>
          <t>BĐS Khu Công Nghiệp</t>
        </is>
      </c>
      <c r="H945" t="n">
        <v>41.7</v>
      </c>
      <c r="I945" t="n">
        <v>1756.56</v>
      </c>
      <c r="J945" t="n">
        <v>44.72</v>
      </c>
      <c r="K945" t="n">
        <v>3.58</v>
      </c>
      <c r="L945" t="n">
        <v>46.91</v>
      </c>
      <c r="M945" t="n">
        <v>39.33</v>
      </c>
      <c r="N945" t="n">
        <v>41.7</v>
      </c>
      <c r="O945" t="n">
        <v>1756.56</v>
      </c>
      <c r="P945" t="n">
        <v>0</v>
      </c>
      <c r="Q945" t="n">
        <v>41.7</v>
      </c>
      <c r="R945" t="n">
        <v>41.7</v>
      </c>
      <c r="S945" t="inlineStr"/>
      <c r="T945" t="inlineStr"/>
      <c r="U945" t="inlineStr"/>
      <c r="V945" t="inlineStr"/>
      <c r="W945" t="inlineStr"/>
      <c r="X945" t="inlineStr">
        <is>
          <t>⏳ Mới mua (T+0)</t>
        </is>
      </c>
      <c r="Y945">
        <f>IF(ISNUMBER(S945), ((S945-H945)/H945)-0.004, "")</f>
        <v/>
      </c>
      <c r="Z945">
        <f>IF(ISNUMBER(T945), ((T945-H945)/H945)-0.004, "")</f>
        <v/>
      </c>
      <c r="AA945">
        <f>IF(ISNUMBER(W945), ((W945-H945)/H945)-0.004, IF(P945&gt;0, ((N945-H945)/H945)-0.004, 0))</f>
        <v/>
      </c>
      <c r="AB945">
        <f>IF(AND(ISNUMBER(I945), I945&gt;0, ISNUMBER(O945), O945&gt;0), AA945-((O945-I945)/I945), AA945)</f>
        <v/>
      </c>
      <c r="AC945">
        <f>IF(ISNUMBER(Q945), (Q945-H945)/H945, 0)</f>
        <v/>
      </c>
      <c r="AD945">
        <f>IF(ISNUMBER(R945), (R945-H945)/H945, 0)</f>
        <v/>
      </c>
      <c r="AE945">
        <f>IF(ISNUMBER(Y945), IF(Y945&gt;0, "THẮNG", "THUA"), "CHỜ T+3")</f>
        <v/>
      </c>
      <c r="AF945">
        <f>IF(AND(P945=0, N945=H945, NOT(ISNUMBER(W945))), "ĐANG CHỜ", IF(AA945&gt;0, "THẮNG", "THUA"))</f>
        <v/>
      </c>
      <c r="AG945" t="inlineStr">
        <is>
          <t>https://quickchart.io/chart/render/zf-f1613b29-0fb7-4a57-8dab-ba19a0bb0ca9</t>
        </is>
      </c>
      <c r="AH945">
        <f>IF(AG945&lt;&gt;"", IMAGE(AG945, 1), "Chưa có ảnh")</f>
        <v/>
      </c>
    </row>
    <row r="946" ht="95" customHeight="1">
      <c r="A946" t="inlineStr">
        <is>
          <t>2026-10-23</t>
        </is>
      </c>
      <c r="B946" t="inlineStr">
        <is>
          <t>ALGO_23</t>
        </is>
      </c>
      <c r="C946" t="inlineStr">
        <is>
          <t>🏦 BỘ 23: BỨT PHÁ GIÁ VỐN TỔ CHỨC VWMA (VWMA BREAKOUT)</t>
        </is>
      </c>
      <c r="D946" t="inlineStr">
        <is>
          <t>#1</t>
        </is>
      </c>
      <c r="E946" t="inlineStr">
        <is>
          <t>PVB</t>
        </is>
      </c>
      <c r="F946" t="inlineStr">
        <is>
          <t>HNX</t>
        </is>
      </c>
      <c r="G946" t="inlineStr">
        <is>
          <t>Dầu khí &amp; Năng lượng</t>
        </is>
      </c>
      <c r="H946" t="n">
        <v>21.4</v>
      </c>
      <c r="I946" t="n">
        <v>1756.56</v>
      </c>
      <c r="J946" t="n">
        <v>77.16</v>
      </c>
      <c r="K946" t="n">
        <v>6.38</v>
      </c>
      <c r="L946" t="n">
        <v>23.88</v>
      </c>
      <c r="M946" t="n">
        <v>20.27</v>
      </c>
      <c r="N946" t="n">
        <v>21.4</v>
      </c>
      <c r="O946" t="n">
        <v>1756.56</v>
      </c>
      <c r="P946" t="n">
        <v>0</v>
      </c>
      <c r="Q946" t="n">
        <v>21.4</v>
      </c>
      <c r="R946" t="n">
        <v>21.4</v>
      </c>
      <c r="S946" t="inlineStr"/>
      <c r="T946" t="inlineStr"/>
      <c r="U946" t="inlineStr"/>
      <c r="V946" t="inlineStr"/>
      <c r="W946" t="inlineStr"/>
      <c r="X946" t="inlineStr">
        <is>
          <t>⏳ Mới mua (T+0)</t>
        </is>
      </c>
      <c r="Y946">
        <f>IF(ISNUMBER(S946), ((S946-H946)/H946)-0.004, "")</f>
        <v/>
      </c>
      <c r="Z946">
        <f>IF(ISNUMBER(T946), ((T946-H946)/H946)-0.004, "")</f>
        <v/>
      </c>
      <c r="AA946">
        <f>IF(ISNUMBER(W946), ((W946-H946)/H946)-0.004, IF(P946&gt;0, ((N946-H946)/H946)-0.004, 0))</f>
        <v/>
      </c>
      <c r="AB946">
        <f>IF(AND(ISNUMBER(I946), I946&gt;0, ISNUMBER(O946), O946&gt;0), AA946-((O946-I946)/I946), AA946)</f>
        <v/>
      </c>
      <c r="AC946">
        <f>IF(ISNUMBER(Q946), (Q946-H946)/H946, 0)</f>
        <v/>
      </c>
      <c r="AD946">
        <f>IF(ISNUMBER(R946), (R946-H946)/H946, 0)</f>
        <v/>
      </c>
      <c r="AE946">
        <f>IF(ISNUMBER(Y946), IF(Y946&gt;0, "THẮNG", "THUA"), "CHỜ T+3")</f>
        <v/>
      </c>
      <c r="AF946">
        <f>IF(AND(P946=0, N946=H946, NOT(ISNUMBER(W946))), "ĐANG CHỜ", IF(AA946&gt;0, "THẮNG", "THUA"))</f>
        <v/>
      </c>
      <c r="AG946" t="inlineStr">
        <is>
          <t>https://quickchart.io/chart/render/zf-71e9acb4-117d-4792-a22c-91274ffdf3ee</t>
        </is>
      </c>
      <c r="AH946">
        <f>IF(AG946&lt;&gt;"", IMAGE(AG946, 1), "Chưa có ảnh")</f>
        <v/>
      </c>
    </row>
    <row r="947" ht="95" customHeight="1">
      <c r="A947" t="inlineStr">
        <is>
          <t>2026-10-23</t>
        </is>
      </c>
      <c r="B947" t="inlineStr">
        <is>
          <t>ALGO_23</t>
        </is>
      </c>
      <c r="C947" t="inlineStr">
        <is>
          <t>🏦 BỘ 23: BỨT PHÁ GIÁ VỐN TỔ CHỨC VWMA (VWMA BREAKOUT)</t>
        </is>
      </c>
      <c r="D947" t="inlineStr">
        <is>
          <t>#2</t>
        </is>
      </c>
      <c r="E947" t="inlineStr">
        <is>
          <t>EIB</t>
        </is>
      </c>
      <c r="F947" t="inlineStr">
        <is>
          <t>HOSE</t>
        </is>
      </c>
      <c r="G947" t="inlineStr">
        <is>
          <t>Ngân hàng</t>
        </is>
      </c>
      <c r="H947" t="n">
        <v>17.3</v>
      </c>
      <c r="I947" t="n">
        <v>1756.56</v>
      </c>
      <c r="J947" t="n">
        <v>28.18</v>
      </c>
      <c r="K947" t="n">
        <v>1.81</v>
      </c>
      <c r="L947" t="n">
        <v>18.79</v>
      </c>
      <c r="M947" t="n">
        <v>16.62</v>
      </c>
      <c r="N947" t="n">
        <v>17.3</v>
      </c>
      <c r="O947" t="n">
        <v>1756.56</v>
      </c>
      <c r="P947" t="n">
        <v>0</v>
      </c>
      <c r="Q947" t="n">
        <v>17.3</v>
      </c>
      <c r="R947" t="n">
        <v>17.3</v>
      </c>
      <c r="S947" t="inlineStr"/>
      <c r="T947" t="inlineStr"/>
      <c r="U947" t="inlineStr"/>
      <c r="V947" t="inlineStr"/>
      <c r="W947" t="inlineStr"/>
      <c r="X947" t="inlineStr">
        <is>
          <t>⏳ Mới mua (T+0)</t>
        </is>
      </c>
      <c r="Y947">
        <f>IF(ISNUMBER(S947), ((S947-H947)/H947)-0.004, "")</f>
        <v/>
      </c>
      <c r="Z947">
        <f>IF(ISNUMBER(T947), ((T947-H947)/H947)-0.004, "")</f>
        <v/>
      </c>
      <c r="AA947">
        <f>IF(ISNUMBER(W947), ((W947-H947)/H947)-0.004, IF(P947&gt;0, ((N947-H947)/H947)-0.004, 0))</f>
        <v/>
      </c>
      <c r="AB947">
        <f>IF(AND(ISNUMBER(I947), I947&gt;0, ISNUMBER(O947), O947&gt;0), AA947-((O947-I947)/I947), AA947)</f>
        <v/>
      </c>
      <c r="AC947">
        <f>IF(ISNUMBER(Q947), (Q947-H947)/H947, 0)</f>
        <v/>
      </c>
      <c r="AD947">
        <f>IF(ISNUMBER(R947), (R947-H947)/H947, 0)</f>
        <v/>
      </c>
      <c r="AE947">
        <f>IF(ISNUMBER(Y947), IF(Y947&gt;0, "THẮNG", "THUA"), "CHỜ T+3")</f>
        <v/>
      </c>
      <c r="AF947">
        <f>IF(AND(P947=0, N947=H947, NOT(ISNUMBER(W947))), "ĐANG CHỜ", IF(AA947&gt;0, "THẮNG", "THUA"))</f>
        <v/>
      </c>
      <c r="AG947" t="inlineStr">
        <is>
          <t>https://quickchart.io/chart/render/zf-b1850bb8-3ed0-477d-b13f-9a06cd2295d5</t>
        </is>
      </c>
      <c r="AH947">
        <f>IF(AG947&lt;&gt;"", IMAGE(AG947, 1), "Chưa có ảnh")</f>
        <v/>
      </c>
    </row>
    <row r="948" ht="95" customHeight="1">
      <c r="A948" t="inlineStr">
        <is>
          <t>2026-10-23</t>
        </is>
      </c>
      <c r="B948" t="inlineStr">
        <is>
          <t>ALGO_24</t>
        </is>
      </c>
      <c r="C948" t="inlineStr">
        <is>
          <t>💥 BỘ 24: BÙNG NỔ BIÊN ĐỘ BIẾN ĐỘNG ATR (ATR EXPANSION)</t>
        </is>
      </c>
      <c r="D948" t="inlineStr">
        <is>
          <t>#1</t>
        </is>
      </c>
      <c r="E948" t="inlineStr">
        <is>
          <t>IDI</t>
        </is>
      </c>
      <c r="F948" t="inlineStr">
        <is>
          <t>HOSE</t>
        </is>
      </c>
      <c r="G948" t="inlineStr">
        <is>
          <t>Thủy sản &amp; Xuất khẩu</t>
        </is>
      </c>
      <c r="H948" t="n">
        <v>5.53</v>
      </c>
      <c r="I948" t="n">
        <v>1756.56</v>
      </c>
      <c r="J948" t="n">
        <v>38.04</v>
      </c>
      <c r="K948" t="n">
        <v>2.14</v>
      </c>
      <c r="L948" t="n">
        <v>6.32</v>
      </c>
      <c r="M948" t="n">
        <v>5.17</v>
      </c>
      <c r="N948" t="n">
        <v>5.53</v>
      </c>
      <c r="O948" t="n">
        <v>1756.56</v>
      </c>
      <c r="P948" t="n">
        <v>0</v>
      </c>
      <c r="Q948" t="n">
        <v>5.53</v>
      </c>
      <c r="R948" t="n">
        <v>5.53</v>
      </c>
      <c r="S948" t="inlineStr"/>
      <c r="T948" t="inlineStr"/>
      <c r="U948" t="inlineStr"/>
      <c r="V948" t="inlineStr"/>
      <c r="W948" t="inlineStr"/>
      <c r="X948" t="inlineStr">
        <is>
          <t>⏳ Mới mua (T+0)</t>
        </is>
      </c>
      <c r="Y948">
        <f>IF(ISNUMBER(S948), ((S948-H948)/H948)-0.004, "")</f>
        <v/>
      </c>
      <c r="Z948">
        <f>IF(ISNUMBER(T948), ((T948-H948)/H948)-0.004, "")</f>
        <v/>
      </c>
      <c r="AA948">
        <f>IF(ISNUMBER(W948), ((W948-H948)/H948)-0.004, IF(P948&gt;0, ((N948-H948)/H948)-0.004, 0))</f>
        <v/>
      </c>
      <c r="AB948">
        <f>IF(AND(ISNUMBER(I948), I948&gt;0, ISNUMBER(O948), O948&gt;0), AA948-((O948-I948)/I948), AA948)</f>
        <v/>
      </c>
      <c r="AC948">
        <f>IF(ISNUMBER(Q948), (Q948-H948)/H948, 0)</f>
        <v/>
      </c>
      <c r="AD948">
        <f>IF(ISNUMBER(R948), (R948-H948)/H948, 0)</f>
        <v/>
      </c>
      <c r="AE948">
        <f>IF(ISNUMBER(Y948), IF(Y948&gt;0, "THẮNG", "THUA"), "CHỜ T+3")</f>
        <v/>
      </c>
      <c r="AF948">
        <f>IF(AND(P948=0, N948=H948, NOT(ISNUMBER(W948))), "ĐANG CHỜ", IF(AA948&gt;0, "THẮNG", "THUA"))</f>
        <v/>
      </c>
      <c r="AG948" t="inlineStr">
        <is>
          <t>https://quickchart.io/chart/render/zf-9bc33c74-507b-4431-a11f-94a305a0fab1</t>
        </is>
      </c>
      <c r="AH948">
        <f>IF(AG948&lt;&gt;"", IMAGE(AG948, 1), "Chưa có ảnh")</f>
        <v/>
      </c>
    </row>
    <row r="949" ht="95" customHeight="1">
      <c r="A949" t="inlineStr">
        <is>
          <t>2026-10-23</t>
        </is>
      </c>
      <c r="B949" t="inlineStr">
        <is>
          <t>ALGO_26</t>
        </is>
      </c>
      <c r="C949" t="inlineStr">
        <is>
          <t>🔇 BỘ 26: CẠN KIỆT NGUỒN CUNG TRƯỚC GIỜ NỔ (VSA NO-SUPPLY TEST)</t>
        </is>
      </c>
      <c r="D949" t="inlineStr">
        <is>
          <t>#1</t>
        </is>
      </c>
      <c r="E949" t="inlineStr">
        <is>
          <t>MSB</t>
        </is>
      </c>
      <c r="F949" t="inlineStr">
        <is>
          <t>HOSE</t>
        </is>
      </c>
      <c r="G949" t="inlineStr">
        <is>
          <t>Ngân hàng</t>
        </is>
      </c>
      <c r="H949" t="n">
        <v>15.45</v>
      </c>
      <c r="I949" t="n">
        <v>1756.56</v>
      </c>
      <c r="J949" t="n">
        <v>51.35</v>
      </c>
      <c r="K949" t="n">
        <v>0.09</v>
      </c>
      <c r="L949" t="n">
        <v>16.84</v>
      </c>
      <c r="M949" t="n">
        <v>14.82</v>
      </c>
      <c r="N949" t="n">
        <v>15.45</v>
      </c>
      <c r="O949" t="n">
        <v>1756.56</v>
      </c>
      <c r="P949" t="n">
        <v>0</v>
      </c>
      <c r="Q949" t="n">
        <v>15.45</v>
      </c>
      <c r="R949" t="n">
        <v>15.45</v>
      </c>
      <c r="S949" t="inlineStr"/>
      <c r="T949" t="inlineStr"/>
      <c r="U949" t="inlineStr"/>
      <c r="V949" t="inlineStr"/>
      <c r="W949" t="inlineStr"/>
      <c r="X949" t="inlineStr">
        <is>
          <t>⏳ Mới mua (T+0)</t>
        </is>
      </c>
      <c r="Y949">
        <f>IF(ISNUMBER(S949), ((S949-H949)/H949)-0.004, "")</f>
        <v/>
      </c>
      <c r="Z949">
        <f>IF(ISNUMBER(T949), ((T949-H949)/H949)-0.004, "")</f>
        <v/>
      </c>
      <c r="AA949">
        <f>IF(ISNUMBER(W949), ((W949-H949)/H949)-0.004, IF(P949&gt;0, ((N949-H949)/H949)-0.004, 0))</f>
        <v/>
      </c>
      <c r="AB949">
        <f>IF(AND(ISNUMBER(I949), I949&gt;0, ISNUMBER(O949), O949&gt;0), AA949-((O949-I949)/I949), AA949)</f>
        <v/>
      </c>
      <c r="AC949">
        <f>IF(ISNUMBER(Q949), (Q949-H949)/H949, 0)</f>
        <v/>
      </c>
      <c r="AD949">
        <f>IF(ISNUMBER(R949), (R949-H949)/H949, 0)</f>
        <v/>
      </c>
      <c r="AE949">
        <f>IF(ISNUMBER(Y949), IF(Y949&gt;0, "THẮNG", "THUA"), "CHỜ T+3")</f>
        <v/>
      </c>
      <c r="AF949">
        <f>IF(AND(P949=0, N949=H949, NOT(ISNUMBER(W949))), "ĐANG CHỜ", IF(AA949&gt;0, "THẮNG", "THUA"))</f>
        <v/>
      </c>
      <c r="AG949" t="inlineStr">
        <is>
          <t>https://quickchart.io/chart/render/zf-0cd87af7-2589-4d67-a18f-a289c99118c7</t>
        </is>
      </c>
      <c r="AH949">
        <f>IF(AG949&lt;&gt;"", IMAGE(AG949, 1), "Chưa có ảnh")</f>
        <v/>
      </c>
    </row>
    <row r="950" ht="95" customHeight="1">
      <c r="A950" t="inlineStr">
        <is>
          <t>2026-10-23</t>
        </is>
      </c>
      <c r="B950" t="inlineStr">
        <is>
          <t>ALGO_26</t>
        </is>
      </c>
      <c r="C950" t="inlineStr">
        <is>
          <t>🔇 BỘ 26: CẠN KIỆT NGUỒN CUNG TRƯỚC GIỜ NỔ (VSA NO-SUPPLY TEST)</t>
        </is>
      </c>
      <c r="D950" t="inlineStr">
        <is>
          <t>#2</t>
        </is>
      </c>
      <c r="E950" t="inlineStr">
        <is>
          <t>ANV</t>
        </is>
      </c>
      <c r="F950" t="inlineStr">
        <is>
          <t>HOSE</t>
        </is>
      </c>
      <c r="G950" t="inlineStr">
        <is>
          <t>Thủy sản &amp; Xuất khẩu</t>
        </is>
      </c>
      <c r="H950" t="n">
        <v>18.85</v>
      </c>
      <c r="I950" t="n">
        <v>1756.56</v>
      </c>
      <c r="J950" t="n">
        <v>42.88</v>
      </c>
      <c r="K950" t="n">
        <v>0.38</v>
      </c>
      <c r="L950" t="n">
        <v>21.55</v>
      </c>
      <c r="M950" t="n">
        <v>17.62</v>
      </c>
      <c r="N950" t="n">
        <v>18.85</v>
      </c>
      <c r="O950" t="n">
        <v>1756.56</v>
      </c>
      <c r="P950" t="n">
        <v>0</v>
      </c>
      <c r="Q950" t="n">
        <v>18.85</v>
      </c>
      <c r="R950" t="n">
        <v>18.85</v>
      </c>
      <c r="S950" t="inlineStr"/>
      <c r="T950" t="inlineStr"/>
      <c r="U950" t="inlineStr"/>
      <c r="V950" t="inlineStr"/>
      <c r="W950" t="inlineStr"/>
      <c r="X950" t="inlineStr">
        <is>
          <t>⏳ Mới mua (T+0)</t>
        </is>
      </c>
      <c r="Y950">
        <f>IF(ISNUMBER(S950), ((S950-H950)/H950)-0.004, "")</f>
        <v/>
      </c>
      <c r="Z950">
        <f>IF(ISNUMBER(T950), ((T950-H950)/H950)-0.004, "")</f>
        <v/>
      </c>
      <c r="AA950">
        <f>IF(ISNUMBER(W950), ((W950-H950)/H950)-0.004, IF(P950&gt;0, ((N950-H950)/H950)-0.004, 0))</f>
        <v/>
      </c>
      <c r="AB950">
        <f>IF(AND(ISNUMBER(I950), I950&gt;0, ISNUMBER(O950), O950&gt;0), AA950-((O950-I950)/I950), AA950)</f>
        <v/>
      </c>
      <c r="AC950">
        <f>IF(ISNUMBER(Q950), (Q950-H950)/H950, 0)</f>
        <v/>
      </c>
      <c r="AD950">
        <f>IF(ISNUMBER(R950), (R950-H950)/H950, 0)</f>
        <v/>
      </c>
      <c r="AE950">
        <f>IF(ISNUMBER(Y950), IF(Y950&gt;0, "THẮNG", "THUA"), "CHỜ T+3")</f>
        <v/>
      </c>
      <c r="AF950">
        <f>IF(AND(P950=0, N950=H950, NOT(ISNUMBER(W950))), "ĐANG CHỜ", IF(AA950&gt;0, "THẮNG", "THUA"))</f>
        <v/>
      </c>
      <c r="AG950" t="inlineStr">
        <is>
          <t>https://quickchart.io/chart/render/zf-4e7196ca-e279-408e-9698-463690c137bf</t>
        </is>
      </c>
      <c r="AH950">
        <f>IF(AG950&lt;&gt;"", IMAGE(AG950, 1), "Chưa có ảnh")</f>
        <v/>
      </c>
    </row>
    <row r="951" ht="95" customHeight="1">
      <c r="A951" t="inlineStr">
        <is>
          <t>2026-10-23</t>
        </is>
      </c>
      <c r="B951" t="inlineStr">
        <is>
          <t>ALGO_26</t>
        </is>
      </c>
      <c r="C951" t="inlineStr">
        <is>
          <t>🔇 BỘ 26: CẠN KIỆT NGUỒN CUNG TRƯỚC GIỜ NỔ (VSA NO-SUPPLY TEST)</t>
        </is>
      </c>
      <c r="D951" t="inlineStr">
        <is>
          <t>#3</t>
        </is>
      </c>
      <c r="E951" t="inlineStr">
        <is>
          <t>TNG</t>
        </is>
      </c>
      <c r="F951" t="inlineStr">
        <is>
          <t>HNX</t>
        </is>
      </c>
      <c r="G951" t="inlineStr">
        <is>
          <t>Thủy sản &amp; Xuất khẩu</t>
        </is>
      </c>
      <c r="H951" t="n">
        <v>19.2</v>
      </c>
      <c r="I951" t="n">
        <v>1756.56</v>
      </c>
      <c r="J951" t="n">
        <v>41.01</v>
      </c>
      <c r="K951" t="n">
        <v>0.55</v>
      </c>
      <c r="L951" t="n">
        <v>21.62</v>
      </c>
      <c r="M951" t="n">
        <v>18.1</v>
      </c>
      <c r="N951" t="n">
        <v>19.2</v>
      </c>
      <c r="O951" t="n">
        <v>1756.56</v>
      </c>
      <c r="P951" t="n">
        <v>0</v>
      </c>
      <c r="Q951" t="n">
        <v>19.2</v>
      </c>
      <c r="R951" t="n">
        <v>19.2</v>
      </c>
      <c r="S951" t="inlineStr"/>
      <c r="T951" t="inlineStr"/>
      <c r="U951" t="inlineStr"/>
      <c r="V951" t="inlineStr"/>
      <c r="W951" t="inlineStr"/>
      <c r="X951" t="inlineStr">
        <is>
          <t>⏳ Mới mua (T+0)</t>
        </is>
      </c>
      <c r="Y951">
        <f>IF(ISNUMBER(S951), ((S951-H951)/H951)-0.004, "")</f>
        <v/>
      </c>
      <c r="Z951">
        <f>IF(ISNUMBER(T951), ((T951-H951)/H951)-0.004, "")</f>
        <v/>
      </c>
      <c r="AA951">
        <f>IF(ISNUMBER(W951), ((W951-H951)/H951)-0.004, IF(P951&gt;0, ((N951-H951)/H951)-0.004, 0))</f>
        <v/>
      </c>
      <c r="AB951">
        <f>IF(AND(ISNUMBER(I951), I951&gt;0, ISNUMBER(O951), O951&gt;0), AA951-((O951-I951)/I951), AA951)</f>
        <v/>
      </c>
      <c r="AC951">
        <f>IF(ISNUMBER(Q951), (Q951-H951)/H951, 0)</f>
        <v/>
      </c>
      <c r="AD951">
        <f>IF(ISNUMBER(R951), (R951-H951)/H951, 0)</f>
        <v/>
      </c>
      <c r="AE951">
        <f>IF(ISNUMBER(Y951), IF(Y951&gt;0, "THẮNG", "THUA"), "CHỜ T+3")</f>
        <v/>
      </c>
      <c r="AF951">
        <f>IF(AND(P951=0, N951=H951, NOT(ISNUMBER(W951))), "ĐANG CHỜ", IF(AA951&gt;0, "THẮNG", "THUA"))</f>
        <v/>
      </c>
      <c r="AG951" t="inlineStr">
        <is>
          <t>https://quickchart.io/chart/render/zf-6c0ca3f5-6281-44c1-b62b-3c56eb59c22d</t>
        </is>
      </c>
      <c r="AH951">
        <f>IF(AG951&lt;&gt;"", IMAGE(AG951, 1), "Chưa có ảnh")</f>
        <v/>
      </c>
    </row>
    <row r="952" ht="95" customHeight="1">
      <c r="A952" t="inlineStr">
        <is>
          <t>2026-10-23</t>
        </is>
      </c>
      <c r="B952" t="inlineStr">
        <is>
          <t>ALGO_26</t>
        </is>
      </c>
      <c r="C952" t="inlineStr">
        <is>
          <t>🔇 BỘ 26: CẠN KIỆT NGUỒN CUNG TRƯỚC GIỜ NỔ (VSA NO-SUPPLY TEST)</t>
        </is>
      </c>
      <c r="D952" t="inlineStr">
        <is>
          <t>#4</t>
        </is>
      </c>
      <c r="E952" t="inlineStr">
        <is>
          <t>VGC</t>
        </is>
      </c>
      <c r="F952" t="inlineStr">
        <is>
          <t>HOSE</t>
        </is>
      </c>
      <c r="G952" t="inlineStr">
        <is>
          <t>BĐS Khu Công Nghiệp</t>
        </is>
      </c>
      <c r="H952" t="n">
        <v>44.3</v>
      </c>
      <c r="I952" t="n">
        <v>1756.56</v>
      </c>
      <c r="J952" t="n">
        <v>38.98</v>
      </c>
      <c r="K952" t="n">
        <v>0.26</v>
      </c>
      <c r="L952" t="n">
        <v>49.44</v>
      </c>
      <c r="M952" t="n">
        <v>41.96</v>
      </c>
      <c r="N952" t="n">
        <v>44.3</v>
      </c>
      <c r="O952" t="n">
        <v>1756.56</v>
      </c>
      <c r="P952" t="n">
        <v>0</v>
      </c>
      <c r="Q952" t="n">
        <v>44.3</v>
      </c>
      <c r="R952" t="n">
        <v>44.3</v>
      </c>
      <c r="S952" t="inlineStr"/>
      <c r="T952" t="inlineStr"/>
      <c r="U952" t="inlineStr"/>
      <c r="V952" t="inlineStr"/>
      <c r="W952" t="inlineStr"/>
      <c r="X952" t="inlineStr">
        <is>
          <t>⏳ Mới mua (T+0)</t>
        </is>
      </c>
      <c r="Y952">
        <f>IF(ISNUMBER(S952), ((S952-H952)/H952)-0.004, "")</f>
        <v/>
      </c>
      <c r="Z952">
        <f>IF(ISNUMBER(T952), ((T952-H952)/H952)-0.004, "")</f>
        <v/>
      </c>
      <c r="AA952">
        <f>IF(ISNUMBER(W952), ((W952-H952)/H952)-0.004, IF(P952&gt;0, ((N952-H952)/H952)-0.004, 0))</f>
        <v/>
      </c>
      <c r="AB952">
        <f>IF(AND(ISNUMBER(I952), I952&gt;0, ISNUMBER(O952), O952&gt;0), AA952-((O952-I952)/I952), AA952)</f>
        <v/>
      </c>
      <c r="AC952">
        <f>IF(ISNUMBER(Q952), (Q952-H952)/H952, 0)</f>
        <v/>
      </c>
      <c r="AD952">
        <f>IF(ISNUMBER(R952), (R952-H952)/H952, 0)</f>
        <v/>
      </c>
      <c r="AE952">
        <f>IF(ISNUMBER(Y952), IF(Y952&gt;0, "THẮNG", "THUA"), "CHỜ T+3")</f>
        <v/>
      </c>
      <c r="AF952">
        <f>IF(AND(P952=0, N952=H952, NOT(ISNUMBER(W952))), "ĐANG CHỜ", IF(AA952&gt;0, "THẮNG", "THUA"))</f>
        <v/>
      </c>
      <c r="AG952" t="inlineStr">
        <is>
          <t>https://quickchart.io/chart/render/zf-afd008ea-c26a-4c6a-b4fb-d58bc00a1725</t>
        </is>
      </c>
      <c r="AH952">
        <f>IF(AG952&lt;&gt;"", IMAGE(AG952, 1), "Chưa có ảnh")</f>
        <v/>
      </c>
    </row>
    <row r="953" ht="95" customHeight="1">
      <c r="A953" t="inlineStr">
        <is>
          <t>2026-10-23</t>
        </is>
      </c>
      <c r="B953" t="inlineStr">
        <is>
          <t>ALGO_26</t>
        </is>
      </c>
      <c r="C953" t="inlineStr">
        <is>
          <t>🔇 BỘ 26: CẠN KIỆT NGUỒN CUNG TRƯỚC GIỜ NỔ (VSA NO-SUPPLY TEST)</t>
        </is>
      </c>
      <c r="D953" t="inlineStr">
        <is>
          <t>#5</t>
        </is>
      </c>
      <c r="E953" t="inlineStr">
        <is>
          <t>FRT</t>
        </is>
      </c>
      <c r="F953" t="inlineStr">
        <is>
          <t>HOSE</t>
        </is>
      </c>
      <c r="G953" t="inlineStr">
        <is>
          <t>Bán lẻ &amp; Phân phối</t>
        </is>
      </c>
      <c r="H953" t="n">
        <v>152.5</v>
      </c>
      <c r="I953" t="n">
        <v>1756.56</v>
      </c>
      <c r="J953" t="n">
        <v>38.86</v>
      </c>
      <c r="K953" t="n">
        <v>0.57</v>
      </c>
      <c r="L953" t="n">
        <v>171.94</v>
      </c>
      <c r="M953" t="n">
        <v>143.66</v>
      </c>
      <c r="N953" t="n">
        <v>152.5</v>
      </c>
      <c r="O953" t="n">
        <v>1756.56</v>
      </c>
      <c r="P953" t="n">
        <v>0</v>
      </c>
      <c r="Q953" t="n">
        <v>152.5</v>
      </c>
      <c r="R953" t="n">
        <v>152.5</v>
      </c>
      <c r="S953" t="inlineStr"/>
      <c r="T953" t="inlineStr"/>
      <c r="U953" t="inlineStr"/>
      <c r="V953" t="inlineStr"/>
      <c r="W953" t="inlineStr"/>
      <c r="X953" t="inlineStr">
        <is>
          <t>⏳ Mới mua (T+0)</t>
        </is>
      </c>
      <c r="Y953">
        <f>IF(ISNUMBER(S953), ((S953-H953)/H953)-0.004, "")</f>
        <v/>
      </c>
      <c r="Z953">
        <f>IF(ISNUMBER(T953), ((T953-H953)/H953)-0.004, "")</f>
        <v/>
      </c>
      <c r="AA953">
        <f>IF(ISNUMBER(W953), ((W953-H953)/H953)-0.004, IF(P953&gt;0, ((N953-H953)/H953)-0.004, 0))</f>
        <v/>
      </c>
      <c r="AB953">
        <f>IF(AND(ISNUMBER(I953), I953&gt;0, ISNUMBER(O953), O953&gt;0), AA953-((O953-I953)/I953), AA953)</f>
        <v/>
      </c>
      <c r="AC953">
        <f>IF(ISNUMBER(Q953), (Q953-H953)/H953, 0)</f>
        <v/>
      </c>
      <c r="AD953">
        <f>IF(ISNUMBER(R953), (R953-H953)/H953, 0)</f>
        <v/>
      </c>
      <c r="AE953">
        <f>IF(ISNUMBER(Y953), IF(Y953&gt;0, "THẮNG", "THUA"), "CHỜ T+3")</f>
        <v/>
      </c>
      <c r="AF953">
        <f>IF(AND(P953=0, N953=H953, NOT(ISNUMBER(W953))), "ĐANG CHỜ", IF(AA953&gt;0, "THẮNG", "THUA"))</f>
        <v/>
      </c>
      <c r="AG953" t="inlineStr">
        <is>
          <t>https://quickchart.io/chart/render/zf-c6fcaaf6-0c6e-48af-b056-a71d3ef6f0dd</t>
        </is>
      </c>
      <c r="AH953">
        <f>IF(AG953&lt;&gt;"", IMAGE(AG953, 1), "Chưa có ảnh")</f>
        <v/>
      </c>
    </row>
    <row r="954" ht="95" customHeight="1">
      <c r="A954" t="inlineStr">
        <is>
          <t>2026-10-23</t>
        </is>
      </c>
      <c r="B954" t="inlineStr">
        <is>
          <t>ALGO_27</t>
        </is>
      </c>
      <c r="C954" t="inlineStr">
        <is>
          <t>💰 BỘ 27: ĐỊNH GIÁ HỢP LÝ P/E &amp; ROE CAO HÚT TIỀN (GARP VALUE)</t>
        </is>
      </c>
      <c r="D954" t="inlineStr">
        <is>
          <t>#1</t>
        </is>
      </c>
      <c r="E954" t="inlineStr">
        <is>
          <t>MDG</t>
        </is>
      </c>
      <c r="F954" t="inlineStr">
        <is>
          <t>HOSE</t>
        </is>
      </c>
      <c r="G954" t="inlineStr">
        <is>
          <t>Khai khoáng &amp; VLXD</t>
        </is>
      </c>
      <c r="H954" t="n">
        <v>49</v>
      </c>
      <c r="I954" t="n">
        <v>1756.56</v>
      </c>
      <c r="J954" t="n">
        <v>171.4</v>
      </c>
      <c r="K954" t="n">
        <v>8.109999999999999</v>
      </c>
      <c r="L954" t="n">
        <v>55.69</v>
      </c>
      <c r="M954" t="n">
        <v>45.96</v>
      </c>
      <c r="N954" t="n">
        <v>49</v>
      </c>
      <c r="O954" t="n">
        <v>1756.56</v>
      </c>
      <c r="P954" t="n">
        <v>0</v>
      </c>
      <c r="Q954" t="n">
        <v>49</v>
      </c>
      <c r="R954" t="n">
        <v>49</v>
      </c>
      <c r="S954" t="inlineStr"/>
      <c r="T954" t="inlineStr"/>
      <c r="U954" t="inlineStr"/>
      <c r="V954" t="inlineStr"/>
      <c r="W954" t="inlineStr"/>
      <c r="X954" t="inlineStr">
        <is>
          <t>⏳ Mới mua (T+0)</t>
        </is>
      </c>
      <c r="Y954">
        <f>IF(ISNUMBER(S954), ((S954-H954)/H954)-0.004, "")</f>
        <v/>
      </c>
      <c r="Z954">
        <f>IF(ISNUMBER(T954), ((T954-H954)/H954)-0.004, "")</f>
        <v/>
      </c>
      <c r="AA954">
        <f>IF(ISNUMBER(W954), ((W954-H954)/H954)-0.004, IF(P954&gt;0, ((N954-H954)/H954)-0.004, 0))</f>
        <v/>
      </c>
      <c r="AB954">
        <f>IF(AND(ISNUMBER(I954), I954&gt;0, ISNUMBER(O954), O954&gt;0), AA954-((O954-I954)/I954), AA954)</f>
        <v/>
      </c>
      <c r="AC954">
        <f>IF(ISNUMBER(Q954), (Q954-H954)/H954, 0)</f>
        <v/>
      </c>
      <c r="AD954">
        <f>IF(ISNUMBER(R954), (R954-H954)/H954, 0)</f>
        <v/>
      </c>
      <c r="AE954">
        <f>IF(ISNUMBER(Y954), IF(Y954&gt;0, "THẮNG", "THUA"), "CHỜ T+3")</f>
        <v/>
      </c>
      <c r="AF954">
        <f>IF(AND(P954=0, N954=H954, NOT(ISNUMBER(W954))), "ĐANG CHỜ", IF(AA954&gt;0, "THẮNG", "THUA"))</f>
        <v/>
      </c>
      <c r="AG954" t="inlineStr">
        <is>
          <t>https://quickchart.io/chart/render/zf-779c2af1-88ae-43b3-9e5e-d436deaa6338</t>
        </is>
      </c>
      <c r="AH954">
        <f>IF(AG954&lt;&gt;"", IMAGE(AG954, 1), "Chưa có ảnh")</f>
        <v/>
      </c>
    </row>
    <row r="955" ht="95" customHeight="1">
      <c r="A955" t="inlineStr">
        <is>
          <t>2026-10-23</t>
        </is>
      </c>
      <c r="B955" t="inlineStr">
        <is>
          <t>ALGO_27</t>
        </is>
      </c>
      <c r="C955" t="inlineStr">
        <is>
          <t>💰 BỘ 27: ĐỊNH GIÁ HỢP LÝ P/E &amp; ROE CAO HÚT TIỀN (GARP VALUE)</t>
        </is>
      </c>
      <c r="D955" t="inlineStr">
        <is>
          <t>#2</t>
        </is>
      </c>
      <c r="E955" t="inlineStr">
        <is>
          <t>GEE</t>
        </is>
      </c>
      <c r="F955" t="inlineStr">
        <is>
          <t>HOSE</t>
        </is>
      </c>
      <c r="G955" t="inlineStr">
        <is>
          <t>Công nghệ &amp; Viễn thông</t>
        </is>
      </c>
      <c r="H955" t="n">
        <v>71.40000000000001</v>
      </c>
      <c r="I955" t="n">
        <v>1756.56</v>
      </c>
      <c r="J955" t="n">
        <v>86.16</v>
      </c>
      <c r="K955" t="n">
        <v>1.58</v>
      </c>
      <c r="L955" t="n">
        <v>81.61</v>
      </c>
      <c r="M955" t="n">
        <v>66.76000000000001</v>
      </c>
      <c r="N955" t="n">
        <v>71.40000000000001</v>
      </c>
      <c r="O955" t="n">
        <v>1756.56</v>
      </c>
      <c r="P955" t="n">
        <v>0</v>
      </c>
      <c r="Q955" t="n">
        <v>71.40000000000001</v>
      </c>
      <c r="R955" t="n">
        <v>71.40000000000001</v>
      </c>
      <c r="S955" t="inlineStr"/>
      <c r="T955" t="inlineStr"/>
      <c r="U955" t="inlineStr"/>
      <c r="V955" t="inlineStr"/>
      <c r="W955" t="inlineStr"/>
      <c r="X955" t="inlineStr">
        <is>
          <t>⏳ Mới mua (T+0)</t>
        </is>
      </c>
      <c r="Y955">
        <f>IF(ISNUMBER(S955), ((S955-H955)/H955)-0.004, "")</f>
        <v/>
      </c>
      <c r="Z955">
        <f>IF(ISNUMBER(T955), ((T955-H955)/H955)-0.004, "")</f>
        <v/>
      </c>
      <c r="AA955">
        <f>IF(ISNUMBER(W955), ((W955-H955)/H955)-0.004, IF(P955&gt;0, ((N955-H955)/H955)-0.004, 0))</f>
        <v/>
      </c>
      <c r="AB955">
        <f>IF(AND(ISNUMBER(I955), I955&gt;0, ISNUMBER(O955), O955&gt;0), AA955-((O955-I955)/I955), AA955)</f>
        <v/>
      </c>
      <c r="AC955">
        <f>IF(ISNUMBER(Q955), (Q955-H955)/H955, 0)</f>
        <v/>
      </c>
      <c r="AD955">
        <f>IF(ISNUMBER(R955), (R955-H955)/H955, 0)</f>
        <v/>
      </c>
      <c r="AE955">
        <f>IF(ISNUMBER(Y955), IF(Y955&gt;0, "THẮNG", "THUA"), "CHỜ T+3")</f>
        <v/>
      </c>
      <c r="AF955">
        <f>IF(AND(P955=0, N955=H955, NOT(ISNUMBER(W955))), "ĐANG CHỜ", IF(AA955&gt;0, "THẮNG", "THUA"))</f>
        <v/>
      </c>
      <c r="AG955" t="inlineStr">
        <is>
          <t>https://quickchart.io/chart/render/zf-ebda0cf2-7759-4cc1-9edc-61a82d42dc4e</t>
        </is>
      </c>
      <c r="AH955">
        <f>IF(AG955&lt;&gt;"", IMAGE(AG955, 1), "Chưa có ảnh")</f>
        <v/>
      </c>
    </row>
    <row r="956" ht="95" customHeight="1">
      <c r="A956" t="inlineStr">
        <is>
          <t>2026-10-23</t>
        </is>
      </c>
      <c r="B956" t="inlineStr">
        <is>
          <t>ALGO_27</t>
        </is>
      </c>
      <c r="C956" t="inlineStr">
        <is>
          <t>💰 BỘ 27: ĐỊNH GIÁ HỢP LÝ P/E &amp; ROE CAO HÚT TIỀN (GARP VALUE)</t>
        </is>
      </c>
      <c r="D956" t="inlineStr">
        <is>
          <t>#3</t>
        </is>
      </c>
      <c r="E956" t="inlineStr">
        <is>
          <t>PVB</t>
        </is>
      </c>
      <c r="F956" t="inlineStr">
        <is>
          <t>HNX</t>
        </is>
      </c>
      <c r="G956" t="inlineStr">
        <is>
          <t>Dầu khí &amp; Năng lượng</t>
        </is>
      </c>
      <c r="H956" t="n">
        <v>21.4</v>
      </c>
      <c r="I956" t="n">
        <v>1756.56</v>
      </c>
      <c r="J956" t="n">
        <v>77.98999999999999</v>
      </c>
      <c r="K956" t="n">
        <v>6.38</v>
      </c>
      <c r="L956" t="n">
        <v>23.88</v>
      </c>
      <c r="M956" t="n">
        <v>20.27</v>
      </c>
      <c r="N956" t="n">
        <v>21.4</v>
      </c>
      <c r="O956" t="n">
        <v>1756.56</v>
      </c>
      <c r="P956" t="n">
        <v>0</v>
      </c>
      <c r="Q956" t="n">
        <v>21.4</v>
      </c>
      <c r="R956" t="n">
        <v>21.4</v>
      </c>
      <c r="S956" t="inlineStr"/>
      <c r="T956" t="inlineStr"/>
      <c r="U956" t="inlineStr"/>
      <c r="V956" t="inlineStr"/>
      <c r="W956" t="inlineStr"/>
      <c r="X956" t="inlineStr">
        <is>
          <t>⏳ Mới mua (T+0)</t>
        </is>
      </c>
      <c r="Y956">
        <f>IF(ISNUMBER(S956), ((S956-H956)/H956)-0.004, "")</f>
        <v/>
      </c>
      <c r="Z956">
        <f>IF(ISNUMBER(T956), ((T956-H956)/H956)-0.004, "")</f>
        <v/>
      </c>
      <c r="AA956">
        <f>IF(ISNUMBER(W956), ((W956-H956)/H956)-0.004, IF(P956&gt;0, ((N956-H956)/H956)-0.004, 0))</f>
        <v/>
      </c>
      <c r="AB956">
        <f>IF(AND(ISNUMBER(I956), I956&gt;0, ISNUMBER(O956), O956&gt;0), AA956-((O956-I956)/I956), AA956)</f>
        <v/>
      </c>
      <c r="AC956">
        <f>IF(ISNUMBER(Q956), (Q956-H956)/H956, 0)</f>
        <v/>
      </c>
      <c r="AD956">
        <f>IF(ISNUMBER(R956), (R956-H956)/H956, 0)</f>
        <v/>
      </c>
      <c r="AE956">
        <f>IF(ISNUMBER(Y956), IF(Y956&gt;0, "THẮNG", "THUA"), "CHỜ T+3")</f>
        <v/>
      </c>
      <c r="AF956">
        <f>IF(AND(P956=0, N956=H956, NOT(ISNUMBER(W956))), "ĐANG CHỜ", IF(AA956&gt;0, "THẮNG", "THUA"))</f>
        <v/>
      </c>
      <c r="AG956" t="inlineStr">
        <is>
          <t>https://quickchart.io/chart/render/zf-71e9acb4-117d-4792-a22c-91274ffdf3ee</t>
        </is>
      </c>
      <c r="AH956">
        <f>IF(AG956&lt;&gt;"", IMAGE(AG956, 1), "Chưa có ảnh")</f>
        <v/>
      </c>
    </row>
    <row r="957" ht="95" customHeight="1">
      <c r="A957" t="inlineStr">
        <is>
          <t>2026-10-23</t>
        </is>
      </c>
      <c r="B957" t="inlineStr">
        <is>
          <t>ALGO_27</t>
        </is>
      </c>
      <c r="C957" t="inlineStr">
        <is>
          <t>💰 BỘ 27: ĐỊNH GIÁ HỢP LÝ P/E &amp; ROE CAO HÚT TIỀN (GARP VALUE)</t>
        </is>
      </c>
      <c r="D957" t="inlineStr">
        <is>
          <t>#4</t>
        </is>
      </c>
      <c r="E957" t="inlineStr">
        <is>
          <t>CSV</t>
        </is>
      </c>
      <c r="F957" t="inlineStr">
        <is>
          <t>HOSE</t>
        </is>
      </c>
      <c r="G957" t="inlineStr">
        <is>
          <t>Hóa chất &amp; Phân bón</t>
        </is>
      </c>
      <c r="H957" t="n">
        <v>24.35</v>
      </c>
      <c r="I957" t="n">
        <v>1756.56</v>
      </c>
      <c r="J957" t="n">
        <v>66.22</v>
      </c>
      <c r="K957" t="n">
        <v>1.09</v>
      </c>
      <c r="L957" t="n">
        <v>27.7</v>
      </c>
      <c r="M957" t="n">
        <v>22.83</v>
      </c>
      <c r="N957" t="n">
        <v>24.35</v>
      </c>
      <c r="O957" t="n">
        <v>1756.56</v>
      </c>
      <c r="P957" t="n">
        <v>0</v>
      </c>
      <c r="Q957" t="n">
        <v>24.35</v>
      </c>
      <c r="R957" t="n">
        <v>24.35</v>
      </c>
      <c r="S957" t="inlineStr"/>
      <c r="T957" t="inlineStr"/>
      <c r="U957" t="inlineStr"/>
      <c r="V957" t="inlineStr"/>
      <c r="W957" t="inlineStr"/>
      <c r="X957" t="inlineStr">
        <is>
          <t>⏳ Mới mua (T+0)</t>
        </is>
      </c>
      <c r="Y957">
        <f>IF(ISNUMBER(S957), ((S957-H957)/H957)-0.004, "")</f>
        <v/>
      </c>
      <c r="Z957">
        <f>IF(ISNUMBER(T957), ((T957-H957)/H957)-0.004, "")</f>
        <v/>
      </c>
      <c r="AA957">
        <f>IF(ISNUMBER(W957), ((W957-H957)/H957)-0.004, IF(P957&gt;0, ((N957-H957)/H957)-0.004, 0))</f>
        <v/>
      </c>
      <c r="AB957">
        <f>IF(AND(ISNUMBER(I957), I957&gt;0, ISNUMBER(O957), O957&gt;0), AA957-((O957-I957)/I957), AA957)</f>
        <v/>
      </c>
      <c r="AC957">
        <f>IF(ISNUMBER(Q957), (Q957-H957)/H957, 0)</f>
        <v/>
      </c>
      <c r="AD957">
        <f>IF(ISNUMBER(R957), (R957-H957)/H957, 0)</f>
        <v/>
      </c>
      <c r="AE957">
        <f>IF(ISNUMBER(Y957), IF(Y957&gt;0, "THẮNG", "THUA"), "CHỜ T+3")</f>
        <v/>
      </c>
      <c r="AF957">
        <f>IF(AND(P957=0, N957=H957, NOT(ISNUMBER(W957))), "ĐANG CHỜ", IF(AA957&gt;0, "THẮNG", "THUA"))</f>
        <v/>
      </c>
      <c r="AG957" t="inlineStr">
        <is>
          <t>https://quickchart.io/chart/render/zf-65e11dd1-ce7d-4792-ac80-9988239dd340</t>
        </is>
      </c>
      <c r="AH957">
        <f>IF(AG957&lt;&gt;"", IMAGE(AG957, 1), "Chưa có ảnh")</f>
        <v/>
      </c>
    </row>
    <row r="958" ht="95" customHeight="1">
      <c r="A958" t="inlineStr">
        <is>
          <t>2026-10-23</t>
        </is>
      </c>
      <c r="B958" t="inlineStr">
        <is>
          <t>ALGO_27</t>
        </is>
      </c>
      <c r="C958" t="inlineStr">
        <is>
          <t>💰 BỘ 27: ĐỊNH GIÁ HỢP LÝ P/E &amp; ROE CAO HÚT TIỀN (GARP VALUE)</t>
        </is>
      </c>
      <c r="D958" t="inlineStr">
        <is>
          <t>#5</t>
        </is>
      </c>
      <c r="E958" t="inlineStr">
        <is>
          <t>MWG</t>
        </is>
      </c>
      <c r="F958" t="inlineStr">
        <is>
          <t>HOSE</t>
        </is>
      </c>
      <c r="G958" t="inlineStr">
        <is>
          <t>Bán lẻ &amp; Tiêu dùng</t>
        </is>
      </c>
      <c r="H958" t="n">
        <v>75</v>
      </c>
      <c r="I958" t="n">
        <v>1756.56</v>
      </c>
      <c r="J958" t="n">
        <v>64.23</v>
      </c>
      <c r="K958" t="n">
        <v>1.42</v>
      </c>
      <c r="L958" t="n">
        <v>80.58</v>
      </c>
      <c r="M958" t="n">
        <v>72.45999999999999</v>
      </c>
      <c r="N958" t="n">
        <v>75</v>
      </c>
      <c r="O958" t="n">
        <v>1756.56</v>
      </c>
      <c r="P958" t="n">
        <v>0</v>
      </c>
      <c r="Q958" t="n">
        <v>75</v>
      </c>
      <c r="R958" t="n">
        <v>75</v>
      </c>
      <c r="S958" t="inlineStr"/>
      <c r="T958" t="inlineStr"/>
      <c r="U958" t="inlineStr"/>
      <c r="V958" t="inlineStr"/>
      <c r="W958" t="inlineStr"/>
      <c r="X958" t="inlineStr">
        <is>
          <t>⏳ Mới mua (T+0)</t>
        </is>
      </c>
      <c r="Y958">
        <f>IF(ISNUMBER(S958), ((S958-H958)/H958)-0.004, "")</f>
        <v/>
      </c>
      <c r="Z958">
        <f>IF(ISNUMBER(T958), ((T958-H958)/H958)-0.004, "")</f>
        <v/>
      </c>
      <c r="AA958">
        <f>IF(ISNUMBER(W958), ((W958-H958)/H958)-0.004, IF(P958&gt;0, ((N958-H958)/H958)-0.004, 0))</f>
        <v/>
      </c>
      <c r="AB958">
        <f>IF(AND(ISNUMBER(I958), I958&gt;0, ISNUMBER(O958), O958&gt;0), AA958-((O958-I958)/I958), AA958)</f>
        <v/>
      </c>
      <c r="AC958">
        <f>IF(ISNUMBER(Q958), (Q958-H958)/H958, 0)</f>
        <v/>
      </c>
      <c r="AD958">
        <f>IF(ISNUMBER(R958), (R958-H958)/H958, 0)</f>
        <v/>
      </c>
      <c r="AE958">
        <f>IF(ISNUMBER(Y958), IF(Y958&gt;0, "THẮNG", "THUA"), "CHỜ T+3")</f>
        <v/>
      </c>
      <c r="AF958">
        <f>IF(AND(P958=0, N958=H958, NOT(ISNUMBER(W958))), "ĐANG CHỜ", IF(AA958&gt;0, "THẮNG", "THUA"))</f>
        <v/>
      </c>
      <c r="AG958" t="inlineStr">
        <is>
          <t>https://quickchart.io/chart/render/zf-aa9c73dc-459c-4b3c-b449-d20a65caeb95</t>
        </is>
      </c>
      <c r="AH958">
        <f>IF(AG958&lt;&gt;"", IMAGE(AG958, 1), "Chưa có ảnh")</f>
        <v/>
      </c>
    </row>
    <row r="959" ht="95" customHeight="1">
      <c r="A959" t="inlineStr">
        <is>
          <t>2026-10-23</t>
        </is>
      </c>
      <c r="B959" t="inlineStr">
        <is>
          <t>ALGO_28</t>
        </is>
      </c>
      <c r="C959" t="inlineStr">
        <is>
          <t>🏛️ BỘ 28: TRỤ CỘT VỐN HÓA LỚN DẪN DẮT CHỈ SỐ (BLUECHIP PILLAR)</t>
        </is>
      </c>
      <c r="D959" t="inlineStr">
        <is>
          <t>#1</t>
        </is>
      </c>
      <c r="E959" t="inlineStr">
        <is>
          <t>BCM</t>
        </is>
      </c>
      <c r="F959" t="inlineStr">
        <is>
          <t>HOSE</t>
        </is>
      </c>
      <c r="G959" t="inlineStr">
        <is>
          <t>BĐS Khu Công Nghiệp</t>
        </is>
      </c>
      <c r="H959" t="n">
        <v>41.7</v>
      </c>
      <c r="I959" t="n">
        <v>1756.56</v>
      </c>
      <c r="J959" t="n">
        <v>84.29000000000001</v>
      </c>
      <c r="K959" t="n">
        <v>3.58</v>
      </c>
      <c r="L959" t="n">
        <v>46.91</v>
      </c>
      <c r="M959" t="n">
        <v>39.33</v>
      </c>
      <c r="N959" t="n">
        <v>41.7</v>
      </c>
      <c r="O959" t="n">
        <v>1756.56</v>
      </c>
      <c r="P959" t="n">
        <v>0</v>
      </c>
      <c r="Q959" t="n">
        <v>41.7</v>
      </c>
      <c r="R959" t="n">
        <v>41.7</v>
      </c>
      <c r="S959" t="inlineStr"/>
      <c r="T959" t="inlineStr"/>
      <c r="U959" t="inlineStr"/>
      <c r="V959" t="inlineStr"/>
      <c r="W959" t="inlineStr"/>
      <c r="X959" t="inlineStr">
        <is>
          <t>⏳ Mới mua (T+0)</t>
        </is>
      </c>
      <c r="Y959">
        <f>IF(ISNUMBER(S959), ((S959-H959)/H959)-0.004, "")</f>
        <v/>
      </c>
      <c r="Z959">
        <f>IF(ISNUMBER(T959), ((T959-H959)/H959)-0.004, "")</f>
        <v/>
      </c>
      <c r="AA959">
        <f>IF(ISNUMBER(W959), ((W959-H959)/H959)-0.004, IF(P959&gt;0, ((N959-H959)/H959)-0.004, 0))</f>
        <v/>
      </c>
      <c r="AB959">
        <f>IF(AND(ISNUMBER(I959), I959&gt;0, ISNUMBER(O959), O959&gt;0), AA959-((O959-I959)/I959), AA959)</f>
        <v/>
      </c>
      <c r="AC959">
        <f>IF(ISNUMBER(Q959), (Q959-H959)/H959, 0)</f>
        <v/>
      </c>
      <c r="AD959">
        <f>IF(ISNUMBER(R959), (R959-H959)/H959, 0)</f>
        <v/>
      </c>
      <c r="AE959">
        <f>IF(ISNUMBER(Y959), IF(Y959&gt;0, "THẮNG", "THUA"), "CHỜ T+3")</f>
        <v/>
      </c>
      <c r="AF959">
        <f>IF(AND(P959=0, N959=H959, NOT(ISNUMBER(W959))), "ĐANG CHỜ", IF(AA959&gt;0, "THẮNG", "THUA"))</f>
        <v/>
      </c>
      <c r="AG959" t="inlineStr">
        <is>
          <t>https://quickchart.io/chart/render/zf-f1613b29-0fb7-4a57-8dab-ba19a0bb0ca9</t>
        </is>
      </c>
      <c r="AH959">
        <f>IF(AG959&lt;&gt;"", IMAGE(AG959, 1), "Chưa có ảnh")</f>
        <v/>
      </c>
    </row>
    <row r="960" ht="95" customHeight="1">
      <c r="A960" t="inlineStr">
        <is>
          <t>2026-10-23</t>
        </is>
      </c>
      <c r="B960" t="inlineStr">
        <is>
          <t>ALGO_28</t>
        </is>
      </c>
      <c r="C960" t="inlineStr">
        <is>
          <t>🏛️ BỘ 28: TRỤ CỘT VỐN HÓA LỚN DẪN DẮT CHỈ SỐ (BLUECHIP PILLAR)</t>
        </is>
      </c>
      <c r="D960" t="inlineStr">
        <is>
          <t>#2</t>
        </is>
      </c>
      <c r="E960" t="inlineStr">
        <is>
          <t>VPL</t>
        </is>
      </c>
      <c r="F960" t="inlineStr">
        <is>
          <t>HOSE</t>
        </is>
      </c>
      <c r="G960" t="inlineStr">
        <is>
          <t>Dịch vụ Tiêu dùng</t>
        </is>
      </c>
      <c r="H960" t="n">
        <v>86.09999999999999</v>
      </c>
      <c r="I960" t="n">
        <v>1756.56</v>
      </c>
      <c r="J960" t="n">
        <v>71.05</v>
      </c>
      <c r="K960" t="n">
        <v>0.83</v>
      </c>
      <c r="L960" t="n">
        <v>95.20999999999999</v>
      </c>
      <c r="M960" t="n">
        <v>81.95999999999999</v>
      </c>
      <c r="N960" t="n">
        <v>86.09999999999999</v>
      </c>
      <c r="O960" t="n">
        <v>1756.56</v>
      </c>
      <c r="P960" t="n">
        <v>0</v>
      </c>
      <c r="Q960" t="n">
        <v>86.09999999999999</v>
      </c>
      <c r="R960" t="n">
        <v>86.09999999999999</v>
      </c>
      <c r="S960" t="inlineStr"/>
      <c r="T960" t="inlineStr"/>
      <c r="U960" t="inlineStr"/>
      <c r="V960" t="inlineStr"/>
      <c r="W960" t="inlineStr"/>
      <c r="X960" t="inlineStr">
        <is>
          <t>⏳ Mới mua (T+0)</t>
        </is>
      </c>
      <c r="Y960">
        <f>IF(ISNUMBER(S960), ((S960-H960)/H960)-0.004, "")</f>
        <v/>
      </c>
      <c r="Z960">
        <f>IF(ISNUMBER(T960), ((T960-H960)/H960)-0.004, "")</f>
        <v/>
      </c>
      <c r="AA960">
        <f>IF(ISNUMBER(W960), ((W960-H960)/H960)-0.004, IF(P960&gt;0, ((N960-H960)/H960)-0.004, 0))</f>
        <v/>
      </c>
      <c r="AB960">
        <f>IF(AND(ISNUMBER(I960), I960&gt;0, ISNUMBER(O960), O960&gt;0), AA960-((O960-I960)/I960), AA960)</f>
        <v/>
      </c>
      <c r="AC960">
        <f>IF(ISNUMBER(Q960), (Q960-H960)/H960, 0)</f>
        <v/>
      </c>
      <c r="AD960">
        <f>IF(ISNUMBER(R960), (R960-H960)/H960, 0)</f>
        <v/>
      </c>
      <c r="AE960">
        <f>IF(ISNUMBER(Y960), IF(Y960&gt;0, "THẮNG", "THUA"), "CHỜ T+3")</f>
        <v/>
      </c>
      <c r="AF960">
        <f>IF(AND(P960=0, N960=H960, NOT(ISNUMBER(W960))), "ĐANG CHỜ", IF(AA960&gt;0, "THẮNG", "THUA"))</f>
        <v/>
      </c>
      <c r="AG960" t="inlineStr">
        <is>
          <t>https://quickchart.io/chart/render/zf-ce3a4473-67cd-4be6-bb26-d9d7ff746d63</t>
        </is>
      </c>
      <c r="AH960">
        <f>IF(AG960&lt;&gt;"", IMAGE(AG960, 1), "Chưa có ảnh")</f>
        <v/>
      </c>
    </row>
    <row r="961" ht="95" customHeight="1">
      <c r="A961" t="inlineStr">
        <is>
          <t>2026-10-23</t>
        </is>
      </c>
      <c r="B961" t="inlineStr">
        <is>
          <t>ALGO_28</t>
        </is>
      </c>
      <c r="C961" t="inlineStr">
        <is>
          <t>🏛️ BỘ 28: TRỤ CỘT VỐN HÓA LỚN DẪN DẮT CHỈ SỐ (BLUECHIP PILLAR)</t>
        </is>
      </c>
      <c r="D961" t="inlineStr">
        <is>
          <t>#3</t>
        </is>
      </c>
      <c r="E961" t="inlineStr">
        <is>
          <t>PDR</t>
        </is>
      </c>
      <c r="F961" t="inlineStr">
        <is>
          <t>HOSE</t>
        </is>
      </c>
      <c r="G961" t="inlineStr">
        <is>
          <t>Bất động sản Dân dụng</t>
        </is>
      </c>
      <c r="H961" t="n">
        <v>12.3</v>
      </c>
      <c r="I961" t="n">
        <v>1756.56</v>
      </c>
      <c r="J961" t="n">
        <v>69.88</v>
      </c>
      <c r="K961" t="n">
        <v>2.45</v>
      </c>
      <c r="L961" t="n">
        <v>13.7</v>
      </c>
      <c r="M961" t="n">
        <v>11.66</v>
      </c>
      <c r="N961" t="n">
        <v>12.3</v>
      </c>
      <c r="O961" t="n">
        <v>1756.56</v>
      </c>
      <c r="P961" t="n">
        <v>0</v>
      </c>
      <c r="Q961" t="n">
        <v>12.3</v>
      </c>
      <c r="R961" t="n">
        <v>12.3</v>
      </c>
      <c r="S961" t="inlineStr"/>
      <c r="T961" t="inlineStr"/>
      <c r="U961" t="inlineStr"/>
      <c r="V961" t="inlineStr"/>
      <c r="W961" t="inlineStr"/>
      <c r="X961" t="inlineStr">
        <is>
          <t>⏳ Mới mua (T+0)</t>
        </is>
      </c>
      <c r="Y961">
        <f>IF(ISNUMBER(S961), ((S961-H961)/H961)-0.004, "")</f>
        <v/>
      </c>
      <c r="Z961">
        <f>IF(ISNUMBER(T961), ((T961-H961)/H961)-0.004, "")</f>
        <v/>
      </c>
      <c r="AA961">
        <f>IF(ISNUMBER(W961), ((W961-H961)/H961)-0.004, IF(P961&gt;0, ((N961-H961)/H961)-0.004, 0))</f>
        <v/>
      </c>
      <c r="AB961">
        <f>IF(AND(ISNUMBER(I961), I961&gt;0, ISNUMBER(O961), O961&gt;0), AA961-((O961-I961)/I961), AA961)</f>
        <v/>
      </c>
      <c r="AC961">
        <f>IF(ISNUMBER(Q961), (Q961-H961)/H961, 0)</f>
        <v/>
      </c>
      <c r="AD961">
        <f>IF(ISNUMBER(R961), (R961-H961)/H961, 0)</f>
        <v/>
      </c>
      <c r="AE961">
        <f>IF(ISNUMBER(Y961), IF(Y961&gt;0, "THẮNG", "THUA"), "CHỜ T+3")</f>
        <v/>
      </c>
      <c r="AF961">
        <f>IF(AND(P961=0, N961=H961, NOT(ISNUMBER(W961))), "ĐANG CHỜ", IF(AA961&gt;0, "THẮNG", "THUA"))</f>
        <v/>
      </c>
      <c r="AG961" t="inlineStr">
        <is>
          <t>https://quickchart.io/chart/render/zf-5683749b-6e47-461e-8be0-82b72051a55d</t>
        </is>
      </c>
      <c r="AH961">
        <f>IF(AG961&lt;&gt;"", IMAGE(AG961, 1), "Chưa có ảnh")</f>
        <v/>
      </c>
    </row>
    <row r="962" ht="95" customHeight="1">
      <c r="A962" t="inlineStr">
        <is>
          <t>2026-10-23</t>
        </is>
      </c>
      <c r="B962" t="inlineStr">
        <is>
          <t>ALGO_28</t>
        </is>
      </c>
      <c r="C962" t="inlineStr">
        <is>
          <t>🏛️ BỘ 28: TRỤ CỘT VỐN HÓA LỚN DẪN DẮT CHỈ SỐ (BLUECHIP PILLAR)</t>
        </is>
      </c>
      <c r="D962" t="inlineStr">
        <is>
          <t>#4</t>
        </is>
      </c>
      <c r="E962" t="inlineStr">
        <is>
          <t>TPB</t>
        </is>
      </c>
      <c r="F962" t="inlineStr">
        <is>
          <t>HOSE</t>
        </is>
      </c>
      <c r="G962" t="inlineStr">
        <is>
          <t>Ngân hàng</t>
        </is>
      </c>
      <c r="H962" t="n">
        <v>12.8</v>
      </c>
      <c r="I962" t="n">
        <v>1756.56</v>
      </c>
      <c r="J962" t="n">
        <v>57.21</v>
      </c>
      <c r="K962" t="n">
        <v>1.28</v>
      </c>
      <c r="L962" t="n">
        <v>14.18</v>
      </c>
      <c r="M962" t="n">
        <v>12.17</v>
      </c>
      <c r="N962" t="n">
        <v>12.8</v>
      </c>
      <c r="O962" t="n">
        <v>1756.56</v>
      </c>
      <c r="P962" t="n">
        <v>0</v>
      </c>
      <c r="Q962" t="n">
        <v>12.8</v>
      </c>
      <c r="R962" t="n">
        <v>12.8</v>
      </c>
      <c r="S962" t="inlineStr"/>
      <c r="T962" t="inlineStr"/>
      <c r="U962" t="inlineStr"/>
      <c r="V962" t="inlineStr"/>
      <c r="W962" t="inlineStr"/>
      <c r="X962" t="inlineStr">
        <is>
          <t>⏳ Mới mua (T+0)</t>
        </is>
      </c>
      <c r="Y962">
        <f>IF(ISNUMBER(S962), ((S962-H962)/H962)-0.004, "")</f>
        <v/>
      </c>
      <c r="Z962">
        <f>IF(ISNUMBER(T962), ((T962-H962)/H962)-0.004, "")</f>
        <v/>
      </c>
      <c r="AA962">
        <f>IF(ISNUMBER(W962), ((W962-H962)/H962)-0.004, IF(P962&gt;0, ((N962-H962)/H962)-0.004, 0))</f>
        <v/>
      </c>
      <c r="AB962">
        <f>IF(AND(ISNUMBER(I962), I962&gt;0, ISNUMBER(O962), O962&gt;0), AA962-((O962-I962)/I962), AA962)</f>
        <v/>
      </c>
      <c r="AC962">
        <f>IF(ISNUMBER(Q962), (Q962-H962)/H962, 0)</f>
        <v/>
      </c>
      <c r="AD962">
        <f>IF(ISNUMBER(R962), (R962-H962)/H962, 0)</f>
        <v/>
      </c>
      <c r="AE962">
        <f>IF(ISNUMBER(Y962), IF(Y962&gt;0, "THẮNG", "THUA"), "CHỜ T+3")</f>
        <v/>
      </c>
      <c r="AF962">
        <f>IF(AND(P962=0, N962=H962, NOT(ISNUMBER(W962))), "ĐANG CHỜ", IF(AA962&gt;0, "THẮNG", "THUA"))</f>
        <v/>
      </c>
      <c r="AG962" t="inlineStr">
        <is>
          <t>https://quickchart.io/chart/render/zf-a3df6882-ed18-4484-a0e7-54d6c90ba87c</t>
        </is>
      </c>
      <c r="AH962">
        <f>IF(AG962&lt;&gt;"", IMAGE(AG962, 1), "Chưa có ảnh")</f>
        <v/>
      </c>
    </row>
    <row r="963" ht="95" customHeight="1">
      <c r="A963" t="inlineStr">
        <is>
          <t>2026-10-23</t>
        </is>
      </c>
      <c r="B963" t="inlineStr">
        <is>
          <t>ALGO_28</t>
        </is>
      </c>
      <c r="C963" t="inlineStr">
        <is>
          <t>🏛️ BỘ 28: TRỤ CỘT VỐN HÓA LỚN DẪN DẮT CHỈ SỐ (BLUECHIP PILLAR)</t>
        </is>
      </c>
      <c r="D963" t="inlineStr">
        <is>
          <t>#5</t>
        </is>
      </c>
      <c r="E963" t="inlineStr">
        <is>
          <t>EIB</t>
        </is>
      </c>
      <c r="F963" t="inlineStr">
        <is>
          <t>HOSE</t>
        </is>
      </c>
      <c r="G963" t="inlineStr">
        <is>
          <t>Ngân hàng</t>
        </is>
      </c>
      <c r="H963" t="n">
        <v>17.3</v>
      </c>
      <c r="I963" t="n">
        <v>1756.56</v>
      </c>
      <c r="J963" t="n">
        <v>57.02</v>
      </c>
      <c r="K963" t="n">
        <v>1.81</v>
      </c>
      <c r="L963" t="n">
        <v>18.79</v>
      </c>
      <c r="M963" t="n">
        <v>16.62</v>
      </c>
      <c r="N963" t="n">
        <v>17.3</v>
      </c>
      <c r="O963" t="n">
        <v>1756.56</v>
      </c>
      <c r="P963" t="n">
        <v>0</v>
      </c>
      <c r="Q963" t="n">
        <v>17.3</v>
      </c>
      <c r="R963" t="n">
        <v>17.3</v>
      </c>
      <c r="S963" t="inlineStr"/>
      <c r="T963" t="inlineStr"/>
      <c r="U963" t="inlineStr"/>
      <c r="V963" t="inlineStr"/>
      <c r="W963" t="inlineStr"/>
      <c r="X963" t="inlineStr">
        <is>
          <t>⏳ Mới mua (T+0)</t>
        </is>
      </c>
      <c r="Y963">
        <f>IF(ISNUMBER(S963), ((S963-H963)/H963)-0.004, "")</f>
        <v/>
      </c>
      <c r="Z963">
        <f>IF(ISNUMBER(T963), ((T963-H963)/H963)-0.004, "")</f>
        <v/>
      </c>
      <c r="AA963">
        <f>IF(ISNUMBER(W963), ((W963-H963)/H963)-0.004, IF(P963&gt;0, ((N963-H963)/H963)-0.004, 0))</f>
        <v/>
      </c>
      <c r="AB963">
        <f>IF(AND(ISNUMBER(I963), I963&gt;0, ISNUMBER(O963), O963&gt;0), AA963-((O963-I963)/I963), AA963)</f>
        <v/>
      </c>
      <c r="AC963">
        <f>IF(ISNUMBER(Q963), (Q963-H963)/H963, 0)</f>
        <v/>
      </c>
      <c r="AD963">
        <f>IF(ISNUMBER(R963), (R963-H963)/H963, 0)</f>
        <v/>
      </c>
      <c r="AE963">
        <f>IF(ISNUMBER(Y963), IF(Y963&gt;0, "THẮNG", "THUA"), "CHỜ T+3")</f>
        <v/>
      </c>
      <c r="AF963">
        <f>IF(AND(P963=0, N963=H963, NOT(ISNUMBER(W963))), "ĐANG CHỜ", IF(AA963&gt;0, "THẮNG", "THUA"))</f>
        <v/>
      </c>
      <c r="AG963" t="inlineStr">
        <is>
          <t>https://quickchart.io/chart/render/zf-b1850bb8-3ed0-477d-b13f-9a06cd2295d5</t>
        </is>
      </c>
      <c r="AH963">
        <f>IF(AG963&lt;&gt;"", IMAGE(AG963, 1), "Chưa có ảnh")</f>
        <v/>
      </c>
    </row>
    <row r="964" ht="95" customHeight="1">
      <c r="A964" t="inlineStr">
        <is>
          <t>2026-10-23</t>
        </is>
      </c>
      <c r="B964" t="inlineStr">
        <is>
          <t>ALGO_29</t>
        </is>
      </c>
      <c r="C964" t="inlineStr">
        <is>
          <t>🧭 BỘ 29: ĐỒNG THUẬN ĐA KHUNG 1D-1W-1M-3M (MTF SYNERGY)</t>
        </is>
      </c>
      <c r="D964" t="inlineStr">
        <is>
          <t>#1</t>
        </is>
      </c>
      <c r="E964" t="inlineStr">
        <is>
          <t>PLC</t>
        </is>
      </c>
      <c r="F964" t="inlineStr">
        <is>
          <t>HNX</t>
        </is>
      </c>
      <c r="G964" t="inlineStr">
        <is>
          <t>Dầu khí &amp; Năng lượng</t>
        </is>
      </c>
      <c r="H964" t="n">
        <v>21.7</v>
      </c>
      <c r="I964" t="n">
        <v>1756.56</v>
      </c>
      <c r="J964" t="n">
        <v>77.64</v>
      </c>
      <c r="K964" t="n">
        <v>2.06</v>
      </c>
      <c r="L964" t="n">
        <v>24.49</v>
      </c>
      <c r="M964" t="n">
        <v>20.43</v>
      </c>
      <c r="N964" t="n">
        <v>21.7</v>
      </c>
      <c r="O964" t="n">
        <v>1756.56</v>
      </c>
      <c r="P964" t="n">
        <v>0</v>
      </c>
      <c r="Q964" t="n">
        <v>21.7</v>
      </c>
      <c r="R964" t="n">
        <v>21.7</v>
      </c>
      <c r="S964" t="inlineStr"/>
      <c r="T964" t="inlineStr"/>
      <c r="U964" t="inlineStr"/>
      <c r="V964" t="inlineStr"/>
      <c r="W964" t="inlineStr"/>
      <c r="X964" t="inlineStr">
        <is>
          <t>⏳ Mới mua (T+0)</t>
        </is>
      </c>
      <c r="Y964">
        <f>IF(ISNUMBER(S964), ((S964-H964)/H964)-0.004, "")</f>
        <v/>
      </c>
      <c r="Z964">
        <f>IF(ISNUMBER(T964), ((T964-H964)/H964)-0.004, "")</f>
        <v/>
      </c>
      <c r="AA964">
        <f>IF(ISNUMBER(W964), ((W964-H964)/H964)-0.004, IF(P964&gt;0, ((N964-H964)/H964)-0.004, 0))</f>
        <v/>
      </c>
      <c r="AB964">
        <f>IF(AND(ISNUMBER(I964), I964&gt;0, ISNUMBER(O964), O964&gt;0), AA964-((O964-I964)/I964), AA964)</f>
        <v/>
      </c>
      <c r="AC964">
        <f>IF(ISNUMBER(Q964), (Q964-H964)/H964, 0)</f>
        <v/>
      </c>
      <c r="AD964">
        <f>IF(ISNUMBER(R964), (R964-H964)/H964, 0)</f>
        <v/>
      </c>
      <c r="AE964">
        <f>IF(ISNUMBER(Y964), IF(Y964&gt;0, "THẮNG", "THUA"), "CHỜ T+3")</f>
        <v/>
      </c>
      <c r="AF964">
        <f>IF(AND(P964=0, N964=H964, NOT(ISNUMBER(W964))), "ĐANG CHỜ", IF(AA964&gt;0, "THẮNG", "THUA"))</f>
        <v/>
      </c>
      <c r="AG964" t="inlineStr">
        <is>
          <t>https://quickchart.io/chart/render/zf-9a689dda-7345-4ea7-bc10-e745a167d415</t>
        </is>
      </c>
      <c r="AH964">
        <f>IF(AG964&lt;&gt;"", IMAGE(AG964, 1), "Chưa có ảnh")</f>
        <v/>
      </c>
    </row>
    <row r="965" ht="95" customHeight="1">
      <c r="A965" t="inlineStr">
        <is>
          <t>2026-10-23</t>
        </is>
      </c>
      <c r="B965" t="inlineStr">
        <is>
          <t>ALGO_29</t>
        </is>
      </c>
      <c r="C965" t="inlineStr">
        <is>
          <t>🧭 BỘ 29: ĐỒNG THUẬN ĐA KHUNG 1D-1W-1M-3M (MTF SYNERGY)</t>
        </is>
      </c>
      <c r="D965" t="inlineStr">
        <is>
          <t>#2</t>
        </is>
      </c>
      <c r="E965" t="inlineStr">
        <is>
          <t>SZC</t>
        </is>
      </c>
      <c r="F965" t="inlineStr">
        <is>
          <t>HOSE</t>
        </is>
      </c>
      <c r="G965" t="inlineStr">
        <is>
          <t>BĐS Khu Công Nghiệp</t>
        </is>
      </c>
      <c r="H965" t="n">
        <v>20</v>
      </c>
      <c r="I965" t="n">
        <v>1756.56</v>
      </c>
      <c r="J965" t="n">
        <v>72</v>
      </c>
      <c r="K965" t="n">
        <v>4.31</v>
      </c>
      <c r="L965" t="n">
        <v>22.14</v>
      </c>
      <c r="M965" t="n">
        <v>19.03</v>
      </c>
      <c r="N965" t="n">
        <v>20</v>
      </c>
      <c r="O965" t="n">
        <v>1756.56</v>
      </c>
      <c r="P965" t="n">
        <v>0</v>
      </c>
      <c r="Q965" t="n">
        <v>20</v>
      </c>
      <c r="R965" t="n">
        <v>20</v>
      </c>
      <c r="S965" t="inlineStr"/>
      <c r="T965" t="inlineStr"/>
      <c r="U965" t="inlineStr"/>
      <c r="V965" t="inlineStr"/>
      <c r="W965" t="inlineStr"/>
      <c r="X965" t="inlineStr">
        <is>
          <t>⏳ Mới mua (T+0)</t>
        </is>
      </c>
      <c r="Y965">
        <f>IF(ISNUMBER(S965), ((S965-H965)/H965)-0.004, "")</f>
        <v/>
      </c>
      <c r="Z965">
        <f>IF(ISNUMBER(T965), ((T965-H965)/H965)-0.004, "")</f>
        <v/>
      </c>
      <c r="AA965">
        <f>IF(ISNUMBER(W965), ((W965-H965)/H965)-0.004, IF(P965&gt;0, ((N965-H965)/H965)-0.004, 0))</f>
        <v/>
      </c>
      <c r="AB965">
        <f>IF(AND(ISNUMBER(I965), I965&gt;0, ISNUMBER(O965), O965&gt;0), AA965-((O965-I965)/I965), AA965)</f>
        <v/>
      </c>
      <c r="AC965">
        <f>IF(ISNUMBER(Q965), (Q965-H965)/H965, 0)</f>
        <v/>
      </c>
      <c r="AD965">
        <f>IF(ISNUMBER(R965), (R965-H965)/H965, 0)</f>
        <v/>
      </c>
      <c r="AE965">
        <f>IF(ISNUMBER(Y965), IF(Y965&gt;0, "THẮNG", "THUA"), "CHỜ T+3")</f>
        <v/>
      </c>
      <c r="AF965">
        <f>IF(AND(P965=0, N965=H965, NOT(ISNUMBER(W965))), "ĐANG CHỜ", IF(AA965&gt;0, "THẮNG", "THUA"))</f>
        <v/>
      </c>
      <c r="AG965" t="inlineStr">
        <is>
          <t>https://quickchart.io/chart/render/zf-48ee4219-158f-4d07-a9ed-6edd01395550</t>
        </is>
      </c>
      <c r="AH965">
        <f>IF(AG965&lt;&gt;"", IMAGE(AG965, 1), "Chưa có ảnh")</f>
        <v/>
      </c>
    </row>
    <row r="966" ht="95" customHeight="1">
      <c r="A966" t="inlineStr">
        <is>
          <t>2026-10-23</t>
        </is>
      </c>
      <c r="B966" t="inlineStr">
        <is>
          <t>ALGO_29</t>
        </is>
      </c>
      <c r="C966" t="inlineStr">
        <is>
          <t>🧭 BỘ 29: ĐỒNG THUẬN ĐA KHUNG 1D-1W-1M-3M (MTF SYNERGY)</t>
        </is>
      </c>
      <c r="D966" t="inlineStr">
        <is>
          <t>#3</t>
        </is>
      </c>
      <c r="E966" t="inlineStr">
        <is>
          <t>FRT</t>
        </is>
      </c>
      <c r="F966" t="inlineStr">
        <is>
          <t>HOSE</t>
        </is>
      </c>
      <c r="G966" t="inlineStr">
        <is>
          <t>Bán lẻ &amp; Phân phối</t>
        </is>
      </c>
      <c r="H966" t="n">
        <v>152.5</v>
      </c>
      <c r="I966" t="n">
        <v>1756.56</v>
      </c>
      <c r="J966" t="n">
        <v>67.40000000000001</v>
      </c>
      <c r="K966" t="n">
        <v>0.57</v>
      </c>
      <c r="L966" t="n">
        <v>171.94</v>
      </c>
      <c r="M966" t="n">
        <v>143.66</v>
      </c>
      <c r="N966" t="n">
        <v>152.5</v>
      </c>
      <c r="O966" t="n">
        <v>1756.56</v>
      </c>
      <c r="P966" t="n">
        <v>0</v>
      </c>
      <c r="Q966" t="n">
        <v>152.5</v>
      </c>
      <c r="R966" t="n">
        <v>152.5</v>
      </c>
      <c r="S966" t="inlineStr"/>
      <c r="T966" t="inlineStr"/>
      <c r="U966" t="inlineStr"/>
      <c r="V966" t="inlineStr"/>
      <c r="W966" t="inlineStr"/>
      <c r="X966" t="inlineStr">
        <is>
          <t>⏳ Mới mua (T+0)</t>
        </is>
      </c>
      <c r="Y966">
        <f>IF(ISNUMBER(S966), ((S966-H966)/H966)-0.004, "")</f>
        <v/>
      </c>
      <c r="Z966">
        <f>IF(ISNUMBER(T966), ((T966-H966)/H966)-0.004, "")</f>
        <v/>
      </c>
      <c r="AA966">
        <f>IF(ISNUMBER(W966), ((W966-H966)/H966)-0.004, IF(P966&gt;0, ((N966-H966)/H966)-0.004, 0))</f>
        <v/>
      </c>
      <c r="AB966">
        <f>IF(AND(ISNUMBER(I966), I966&gt;0, ISNUMBER(O966), O966&gt;0), AA966-((O966-I966)/I966), AA966)</f>
        <v/>
      </c>
      <c r="AC966">
        <f>IF(ISNUMBER(Q966), (Q966-H966)/H966, 0)</f>
        <v/>
      </c>
      <c r="AD966">
        <f>IF(ISNUMBER(R966), (R966-H966)/H966, 0)</f>
        <v/>
      </c>
      <c r="AE966">
        <f>IF(ISNUMBER(Y966), IF(Y966&gt;0, "THẮNG", "THUA"), "CHỜ T+3")</f>
        <v/>
      </c>
      <c r="AF966">
        <f>IF(AND(P966=0, N966=H966, NOT(ISNUMBER(W966))), "ĐANG CHỜ", IF(AA966&gt;0, "THẮNG", "THUA"))</f>
        <v/>
      </c>
      <c r="AG966" t="inlineStr">
        <is>
          <t>https://quickchart.io/chart/render/zf-c6fcaaf6-0c6e-48af-b056-a71d3ef6f0dd</t>
        </is>
      </c>
      <c r="AH966">
        <f>IF(AG966&lt;&gt;"", IMAGE(AG966, 1), "Chưa có ảnh")</f>
        <v/>
      </c>
    </row>
    <row r="967" ht="95" customHeight="1">
      <c r="A967" t="inlineStr">
        <is>
          <t>2026-10-23</t>
        </is>
      </c>
      <c r="B967" t="inlineStr">
        <is>
          <t>ALGO_29</t>
        </is>
      </c>
      <c r="C967" t="inlineStr">
        <is>
          <t>🧭 BỘ 29: ĐỒNG THUẬN ĐA KHUNG 1D-1W-1M-3M (MTF SYNERGY)</t>
        </is>
      </c>
      <c r="D967" t="inlineStr">
        <is>
          <t>#4</t>
        </is>
      </c>
      <c r="E967" t="inlineStr">
        <is>
          <t>IDI</t>
        </is>
      </c>
      <c r="F967" t="inlineStr">
        <is>
          <t>HOSE</t>
        </is>
      </c>
      <c r="G967" t="inlineStr">
        <is>
          <t>Thủy sản &amp; Xuất khẩu</t>
        </is>
      </c>
      <c r="H967" t="n">
        <v>5.53</v>
      </c>
      <c r="I967" t="n">
        <v>1756.56</v>
      </c>
      <c r="J967" t="n">
        <v>64.56999999999999</v>
      </c>
      <c r="K967" t="n">
        <v>2.14</v>
      </c>
      <c r="L967" t="n">
        <v>6.32</v>
      </c>
      <c r="M967" t="n">
        <v>5.17</v>
      </c>
      <c r="N967" t="n">
        <v>5.53</v>
      </c>
      <c r="O967" t="n">
        <v>1756.56</v>
      </c>
      <c r="P967" t="n">
        <v>0</v>
      </c>
      <c r="Q967" t="n">
        <v>5.53</v>
      </c>
      <c r="R967" t="n">
        <v>5.53</v>
      </c>
      <c r="S967" t="inlineStr"/>
      <c r="T967" t="inlineStr"/>
      <c r="U967" t="inlineStr"/>
      <c r="V967" t="inlineStr"/>
      <c r="W967" t="inlineStr"/>
      <c r="X967" t="inlineStr">
        <is>
          <t>⏳ Mới mua (T+0)</t>
        </is>
      </c>
      <c r="Y967">
        <f>IF(ISNUMBER(S967), ((S967-H967)/H967)-0.004, "")</f>
        <v/>
      </c>
      <c r="Z967">
        <f>IF(ISNUMBER(T967), ((T967-H967)/H967)-0.004, "")</f>
        <v/>
      </c>
      <c r="AA967">
        <f>IF(ISNUMBER(W967), ((W967-H967)/H967)-0.004, IF(P967&gt;0, ((N967-H967)/H967)-0.004, 0))</f>
        <v/>
      </c>
      <c r="AB967">
        <f>IF(AND(ISNUMBER(I967), I967&gt;0, ISNUMBER(O967), O967&gt;0), AA967-((O967-I967)/I967), AA967)</f>
        <v/>
      </c>
      <c r="AC967">
        <f>IF(ISNUMBER(Q967), (Q967-H967)/H967, 0)</f>
        <v/>
      </c>
      <c r="AD967">
        <f>IF(ISNUMBER(R967), (R967-H967)/H967, 0)</f>
        <v/>
      </c>
      <c r="AE967">
        <f>IF(ISNUMBER(Y967), IF(Y967&gt;0, "THẮNG", "THUA"), "CHỜ T+3")</f>
        <v/>
      </c>
      <c r="AF967">
        <f>IF(AND(P967=0, N967=H967, NOT(ISNUMBER(W967))), "ĐANG CHỜ", IF(AA967&gt;0, "THẮNG", "THUA"))</f>
        <v/>
      </c>
      <c r="AG967" t="inlineStr">
        <is>
          <t>https://quickchart.io/chart/render/zf-9bc33c74-507b-4431-a11f-94a305a0fab1</t>
        </is>
      </c>
      <c r="AH967">
        <f>IF(AG967&lt;&gt;"", IMAGE(AG967, 1), "Chưa có ảnh")</f>
        <v/>
      </c>
    </row>
    <row r="968" ht="95" customHeight="1">
      <c r="A968" t="inlineStr">
        <is>
          <t>2026-10-23</t>
        </is>
      </c>
      <c r="B968" t="inlineStr">
        <is>
          <t>ALGO_29</t>
        </is>
      </c>
      <c r="C968" t="inlineStr">
        <is>
          <t>🧭 BỘ 29: ĐỒNG THUẬN ĐA KHUNG 1D-1W-1M-3M (MTF SYNERGY)</t>
        </is>
      </c>
      <c r="D968" t="inlineStr">
        <is>
          <t>#5</t>
        </is>
      </c>
      <c r="E968" t="inlineStr">
        <is>
          <t>AAS</t>
        </is>
      </c>
      <c r="F968" t="inlineStr">
        <is>
          <t>UPCOM</t>
        </is>
      </c>
      <c r="G968" t="inlineStr">
        <is>
          <t>Chứng khoán</t>
        </is>
      </c>
      <c r="H968" t="n">
        <v>10.6</v>
      </c>
      <c r="I968" t="n">
        <v>1756.56</v>
      </c>
      <c r="J968" t="n">
        <v>60.37</v>
      </c>
      <c r="K968" t="n">
        <v>0.66</v>
      </c>
      <c r="L968" t="n">
        <v>11.96</v>
      </c>
      <c r="M968" t="n">
        <v>9.98</v>
      </c>
      <c r="N968" t="n">
        <v>10.6</v>
      </c>
      <c r="O968" t="n">
        <v>1756.56</v>
      </c>
      <c r="P968" t="n">
        <v>0</v>
      </c>
      <c r="Q968" t="n">
        <v>10.6</v>
      </c>
      <c r="R968" t="n">
        <v>10.6</v>
      </c>
      <c r="S968" t="inlineStr"/>
      <c r="T968" t="inlineStr"/>
      <c r="U968" t="inlineStr"/>
      <c r="V968" t="inlineStr"/>
      <c r="W968" t="inlineStr"/>
      <c r="X968" t="inlineStr">
        <is>
          <t>⏳ Mới mua (T+0)</t>
        </is>
      </c>
      <c r="Y968">
        <f>IF(ISNUMBER(S968), ((S968-H968)/H968)-0.004, "")</f>
        <v/>
      </c>
      <c r="Z968">
        <f>IF(ISNUMBER(T968), ((T968-H968)/H968)-0.004, "")</f>
        <v/>
      </c>
      <c r="AA968">
        <f>IF(ISNUMBER(W968), ((W968-H968)/H968)-0.004, IF(P968&gt;0, ((N968-H968)/H968)-0.004, 0))</f>
        <v/>
      </c>
      <c r="AB968">
        <f>IF(AND(ISNUMBER(I968), I968&gt;0, ISNUMBER(O968), O968&gt;0), AA968-((O968-I968)/I968), AA968)</f>
        <v/>
      </c>
      <c r="AC968">
        <f>IF(ISNUMBER(Q968), (Q968-H968)/H968, 0)</f>
        <v/>
      </c>
      <c r="AD968">
        <f>IF(ISNUMBER(R968), (R968-H968)/H968, 0)</f>
        <v/>
      </c>
      <c r="AE968">
        <f>IF(ISNUMBER(Y968), IF(Y968&gt;0, "THẮNG", "THUA"), "CHỜ T+3")</f>
        <v/>
      </c>
      <c r="AF968">
        <f>IF(AND(P968=0, N968=H968, NOT(ISNUMBER(W968))), "ĐANG CHỜ", IF(AA968&gt;0, "THẮNG", "THUA"))</f>
        <v/>
      </c>
      <c r="AG968" t="inlineStr">
        <is>
          <t>https://quickchart.io/chart/render/zf-6c825340-87e6-45ee-9a67-bd823f720716</t>
        </is>
      </c>
      <c r="AH968">
        <f>IF(AG968&lt;&gt;"", IMAGE(AG968, 1), "Chưa có ảnh")</f>
        <v/>
      </c>
    </row>
    <row r="969" ht="95" customHeight="1">
      <c r="A969" t="inlineStr">
        <is>
          <t>2026-10-23</t>
        </is>
      </c>
      <c r="B969" t="inlineStr">
        <is>
          <t>ALGO_30</t>
        </is>
      </c>
      <c r="C969" t="inlineStr">
        <is>
          <t>🌟 BỘ 30: ĐIỂM HỘI TỤ SIÊU ĐẲNG ĐA THUẬT TOÁN (MASTER CONFLUENCE)</t>
        </is>
      </c>
      <c r="D969" t="inlineStr">
        <is>
          <t>#1</t>
        </is>
      </c>
      <c r="E969" t="inlineStr">
        <is>
          <t>MDG</t>
        </is>
      </c>
      <c r="F969" t="inlineStr">
        <is>
          <t>HOSE</t>
        </is>
      </c>
      <c r="G969" t="inlineStr">
        <is>
          <t>Khai khoáng &amp; VLXD</t>
        </is>
      </c>
      <c r="H969" t="n">
        <v>49</v>
      </c>
      <c r="I969" t="n">
        <v>1756.56</v>
      </c>
      <c r="J969" t="n">
        <v>133.35</v>
      </c>
      <c r="K969" t="n">
        <v>8.109999999999999</v>
      </c>
      <c r="L969" t="n">
        <v>55.69</v>
      </c>
      <c r="M969" t="n">
        <v>45.96</v>
      </c>
      <c r="N969" t="n">
        <v>49</v>
      </c>
      <c r="O969" t="n">
        <v>1756.56</v>
      </c>
      <c r="P969" t="n">
        <v>0</v>
      </c>
      <c r="Q969" t="n">
        <v>49</v>
      </c>
      <c r="R969" t="n">
        <v>49</v>
      </c>
      <c r="S969" t="inlineStr"/>
      <c r="T969" t="inlineStr"/>
      <c r="U969" t="inlineStr"/>
      <c r="V969" t="inlineStr"/>
      <c r="W969" t="inlineStr"/>
      <c r="X969" t="inlineStr">
        <is>
          <t>⏳ Mới mua (T+0)</t>
        </is>
      </c>
      <c r="Y969">
        <f>IF(ISNUMBER(S969), ((S969-H969)/H969)-0.004, "")</f>
        <v/>
      </c>
      <c r="Z969">
        <f>IF(ISNUMBER(T969), ((T969-H969)/H969)-0.004, "")</f>
        <v/>
      </c>
      <c r="AA969">
        <f>IF(ISNUMBER(W969), ((W969-H969)/H969)-0.004, IF(P969&gt;0, ((N969-H969)/H969)-0.004, 0))</f>
        <v/>
      </c>
      <c r="AB969">
        <f>IF(AND(ISNUMBER(I969), I969&gt;0, ISNUMBER(O969), O969&gt;0), AA969-((O969-I969)/I969), AA969)</f>
        <v/>
      </c>
      <c r="AC969">
        <f>IF(ISNUMBER(Q969), (Q969-H969)/H969, 0)</f>
        <v/>
      </c>
      <c r="AD969">
        <f>IF(ISNUMBER(R969), (R969-H969)/H969, 0)</f>
        <v/>
      </c>
      <c r="AE969">
        <f>IF(ISNUMBER(Y969), IF(Y969&gt;0, "THẮNG", "THUA"), "CHỜ T+3")</f>
        <v/>
      </c>
      <c r="AF969">
        <f>IF(AND(P969=0, N969=H969, NOT(ISNUMBER(W969))), "ĐANG CHỜ", IF(AA969&gt;0, "THẮNG", "THUA"))</f>
        <v/>
      </c>
      <c r="AG969" t="inlineStr">
        <is>
          <t>https://quickchart.io/chart/render/zf-779c2af1-88ae-43b3-9e5e-d436deaa6338</t>
        </is>
      </c>
      <c r="AH969">
        <f>IF(AG969&lt;&gt;"", IMAGE(AG969, 1), "Chưa có ảnh")</f>
        <v/>
      </c>
    </row>
    <row r="970" ht="95" customHeight="1">
      <c r="A970" t="inlineStr">
        <is>
          <t>2026-10-23</t>
        </is>
      </c>
      <c r="B970" t="inlineStr">
        <is>
          <t>ALGO_30</t>
        </is>
      </c>
      <c r="C970" t="inlineStr">
        <is>
          <t>🌟 BỘ 30: ĐIỂM HỘI TỤ SIÊU ĐẲNG ĐA THUẬT TOÁN (MASTER CONFLUENCE)</t>
        </is>
      </c>
      <c r="D970" t="inlineStr">
        <is>
          <t>#2</t>
        </is>
      </c>
      <c r="E970" t="inlineStr">
        <is>
          <t>IDI</t>
        </is>
      </c>
      <c r="F970" t="inlineStr">
        <is>
          <t>HOSE</t>
        </is>
      </c>
      <c r="G970" t="inlineStr">
        <is>
          <t>Thủy sản &amp; Xuất khẩu</t>
        </is>
      </c>
      <c r="H970" t="n">
        <v>5.53</v>
      </c>
      <c r="I970" t="n">
        <v>1756.56</v>
      </c>
      <c r="J970" t="n">
        <v>126.96</v>
      </c>
      <c r="K970" t="n">
        <v>2.14</v>
      </c>
      <c r="L970" t="n">
        <v>6.32</v>
      </c>
      <c r="M970" t="n">
        <v>5.17</v>
      </c>
      <c r="N970" t="n">
        <v>5.53</v>
      </c>
      <c r="O970" t="n">
        <v>1756.56</v>
      </c>
      <c r="P970" t="n">
        <v>0</v>
      </c>
      <c r="Q970" t="n">
        <v>5.53</v>
      </c>
      <c r="R970" t="n">
        <v>5.53</v>
      </c>
      <c r="S970" t="inlineStr"/>
      <c r="T970" t="inlineStr"/>
      <c r="U970" t="inlineStr"/>
      <c r="V970" t="inlineStr"/>
      <c r="W970" t="inlineStr"/>
      <c r="X970" t="inlineStr">
        <is>
          <t>⏳ Mới mua (T+0)</t>
        </is>
      </c>
      <c r="Y970">
        <f>IF(ISNUMBER(S970), ((S970-H970)/H970)-0.004, "")</f>
        <v/>
      </c>
      <c r="Z970">
        <f>IF(ISNUMBER(T970), ((T970-H970)/H970)-0.004, "")</f>
        <v/>
      </c>
      <c r="AA970">
        <f>IF(ISNUMBER(W970), ((W970-H970)/H970)-0.004, IF(P970&gt;0, ((N970-H970)/H970)-0.004, 0))</f>
        <v/>
      </c>
      <c r="AB970">
        <f>IF(AND(ISNUMBER(I970), I970&gt;0, ISNUMBER(O970), O970&gt;0), AA970-((O970-I970)/I970), AA970)</f>
        <v/>
      </c>
      <c r="AC970">
        <f>IF(ISNUMBER(Q970), (Q970-H970)/H970, 0)</f>
        <v/>
      </c>
      <c r="AD970">
        <f>IF(ISNUMBER(R970), (R970-H970)/H970, 0)</f>
        <v/>
      </c>
      <c r="AE970">
        <f>IF(ISNUMBER(Y970), IF(Y970&gt;0, "THẮNG", "THUA"), "CHỜ T+3")</f>
        <v/>
      </c>
      <c r="AF970">
        <f>IF(AND(P970=0, N970=H970, NOT(ISNUMBER(W970))), "ĐANG CHỜ", IF(AA970&gt;0, "THẮNG", "THUA"))</f>
        <v/>
      </c>
      <c r="AG970" t="inlineStr">
        <is>
          <t>https://quickchart.io/chart/render/zf-9bc33c74-507b-4431-a11f-94a305a0fab1</t>
        </is>
      </c>
      <c r="AH970">
        <f>IF(AG970&lt;&gt;"", IMAGE(AG970, 1), "Chưa có ảnh")</f>
        <v/>
      </c>
    </row>
    <row r="971" ht="95" customHeight="1">
      <c r="A971" t="inlineStr">
        <is>
          <t>2026-10-23</t>
        </is>
      </c>
      <c r="B971" t="inlineStr">
        <is>
          <t>ALGO_30</t>
        </is>
      </c>
      <c r="C971" t="inlineStr">
        <is>
          <t>🌟 BỘ 30: ĐIỂM HỘI TỤ SIÊU ĐẲNG ĐA THUẬT TOÁN (MASTER CONFLUENCE)</t>
        </is>
      </c>
      <c r="D971" t="inlineStr">
        <is>
          <t>#3</t>
        </is>
      </c>
      <c r="E971" t="inlineStr">
        <is>
          <t>BCM</t>
        </is>
      </c>
      <c r="F971" t="inlineStr">
        <is>
          <t>HOSE</t>
        </is>
      </c>
      <c r="G971" t="inlineStr">
        <is>
          <t>BĐS Khu Công Nghiệp</t>
        </is>
      </c>
      <c r="H971" t="n">
        <v>41.7</v>
      </c>
      <c r="I971" t="n">
        <v>1756.56</v>
      </c>
      <c r="J971" t="n">
        <v>104.04</v>
      </c>
      <c r="K971" t="n">
        <v>3.58</v>
      </c>
      <c r="L971" t="n">
        <v>46.91</v>
      </c>
      <c r="M971" t="n">
        <v>39.33</v>
      </c>
      <c r="N971" t="n">
        <v>41.7</v>
      </c>
      <c r="O971" t="n">
        <v>1756.56</v>
      </c>
      <c r="P971" t="n">
        <v>0</v>
      </c>
      <c r="Q971" t="n">
        <v>41.7</v>
      </c>
      <c r="R971" t="n">
        <v>41.7</v>
      </c>
      <c r="S971" t="inlineStr"/>
      <c r="T971" t="inlineStr"/>
      <c r="U971" t="inlineStr"/>
      <c r="V971" t="inlineStr"/>
      <c r="W971" t="inlineStr"/>
      <c r="X971" t="inlineStr">
        <is>
          <t>⏳ Mới mua (T+0)</t>
        </is>
      </c>
      <c r="Y971">
        <f>IF(ISNUMBER(S971), ((S971-H971)/H971)-0.004, "")</f>
        <v/>
      </c>
      <c r="Z971">
        <f>IF(ISNUMBER(T971), ((T971-H971)/H971)-0.004, "")</f>
        <v/>
      </c>
      <c r="AA971">
        <f>IF(ISNUMBER(W971), ((W971-H971)/H971)-0.004, IF(P971&gt;0, ((N971-H971)/H971)-0.004, 0))</f>
        <v/>
      </c>
      <c r="AB971">
        <f>IF(AND(ISNUMBER(I971), I971&gt;0, ISNUMBER(O971), O971&gt;0), AA971-((O971-I971)/I971), AA971)</f>
        <v/>
      </c>
      <c r="AC971">
        <f>IF(ISNUMBER(Q971), (Q971-H971)/H971, 0)</f>
        <v/>
      </c>
      <c r="AD971">
        <f>IF(ISNUMBER(R971), (R971-H971)/H971, 0)</f>
        <v/>
      </c>
      <c r="AE971">
        <f>IF(ISNUMBER(Y971), IF(Y971&gt;0, "THẮNG", "THUA"), "CHỜ T+3")</f>
        <v/>
      </c>
      <c r="AF971">
        <f>IF(AND(P971=0, N971=H971, NOT(ISNUMBER(W971))), "ĐANG CHỜ", IF(AA971&gt;0, "THẮNG", "THUA"))</f>
        <v/>
      </c>
      <c r="AG971" t="inlineStr">
        <is>
          <t>https://quickchart.io/chart/render/zf-f1613b29-0fb7-4a57-8dab-ba19a0bb0ca9</t>
        </is>
      </c>
      <c r="AH971">
        <f>IF(AG971&lt;&gt;"", IMAGE(AG971, 1), "Chưa có ảnh")</f>
        <v/>
      </c>
    </row>
    <row r="972" ht="95" customHeight="1">
      <c r="A972" t="inlineStr">
        <is>
          <t>2026-10-23</t>
        </is>
      </c>
      <c r="B972" t="inlineStr">
        <is>
          <t>ALGO_30</t>
        </is>
      </c>
      <c r="C972" t="inlineStr">
        <is>
          <t>🌟 BỘ 30: ĐIỂM HỘI TỤ SIÊU ĐẲNG ĐA THUẬT TOÁN (MASTER CONFLUENCE)</t>
        </is>
      </c>
      <c r="D972" t="inlineStr">
        <is>
          <t>#4</t>
        </is>
      </c>
      <c r="E972" t="inlineStr">
        <is>
          <t>PVB</t>
        </is>
      </c>
      <c r="F972" t="inlineStr">
        <is>
          <t>HNX</t>
        </is>
      </c>
      <c r="G972" t="inlineStr">
        <is>
          <t>Dầu khí &amp; Năng lượng</t>
        </is>
      </c>
      <c r="H972" t="n">
        <v>21.4</v>
      </c>
      <c r="I972" t="n">
        <v>1756.56</v>
      </c>
      <c r="J972" t="n">
        <v>98.12</v>
      </c>
      <c r="K972" t="n">
        <v>6.38</v>
      </c>
      <c r="L972" t="n">
        <v>23.88</v>
      </c>
      <c r="M972" t="n">
        <v>20.27</v>
      </c>
      <c r="N972" t="n">
        <v>21.4</v>
      </c>
      <c r="O972" t="n">
        <v>1756.56</v>
      </c>
      <c r="P972" t="n">
        <v>0</v>
      </c>
      <c r="Q972" t="n">
        <v>21.4</v>
      </c>
      <c r="R972" t="n">
        <v>21.4</v>
      </c>
      <c r="S972" t="inlineStr"/>
      <c r="T972" t="inlineStr"/>
      <c r="U972" t="inlineStr"/>
      <c r="V972" t="inlineStr"/>
      <c r="W972" t="inlineStr"/>
      <c r="X972" t="inlineStr">
        <is>
          <t>⏳ Mới mua (T+0)</t>
        </is>
      </c>
      <c r="Y972">
        <f>IF(ISNUMBER(S972), ((S972-H972)/H972)-0.004, "")</f>
        <v/>
      </c>
      <c r="Z972">
        <f>IF(ISNUMBER(T972), ((T972-H972)/H972)-0.004, "")</f>
        <v/>
      </c>
      <c r="AA972">
        <f>IF(ISNUMBER(W972), ((W972-H972)/H972)-0.004, IF(P972&gt;0, ((N972-H972)/H972)-0.004, 0))</f>
        <v/>
      </c>
      <c r="AB972">
        <f>IF(AND(ISNUMBER(I972), I972&gt;0, ISNUMBER(O972), O972&gt;0), AA972-((O972-I972)/I972), AA972)</f>
        <v/>
      </c>
      <c r="AC972">
        <f>IF(ISNUMBER(Q972), (Q972-H972)/H972, 0)</f>
        <v/>
      </c>
      <c r="AD972">
        <f>IF(ISNUMBER(R972), (R972-H972)/H972, 0)</f>
        <v/>
      </c>
      <c r="AE972">
        <f>IF(ISNUMBER(Y972), IF(Y972&gt;0, "THẮNG", "THUA"), "CHỜ T+3")</f>
        <v/>
      </c>
      <c r="AF972">
        <f>IF(AND(P972=0, N972=H972, NOT(ISNUMBER(W972))), "ĐANG CHỜ", IF(AA972&gt;0, "THẮNG", "THUA"))</f>
        <v/>
      </c>
      <c r="AG972" t="inlineStr">
        <is>
          <t>https://quickchart.io/chart/render/zf-71e9acb4-117d-4792-a22c-91274ffdf3ee</t>
        </is>
      </c>
      <c r="AH972">
        <f>IF(AG972&lt;&gt;"", IMAGE(AG972, 1), "Chưa có ảnh")</f>
        <v/>
      </c>
    </row>
    <row r="973" ht="95" customHeight="1">
      <c r="A973" t="inlineStr">
        <is>
          <t>2026-10-23</t>
        </is>
      </c>
      <c r="B973" t="inlineStr">
        <is>
          <t>ALGO_30</t>
        </is>
      </c>
      <c r="C973" t="inlineStr">
        <is>
          <t>🌟 BỘ 30: ĐIỂM HỘI TỤ SIÊU ĐẲNG ĐA THUẬT TOÁN (MASTER CONFLUENCE)</t>
        </is>
      </c>
      <c r="D973" t="inlineStr">
        <is>
          <t>#5</t>
        </is>
      </c>
      <c r="E973" t="inlineStr">
        <is>
          <t>EIB</t>
        </is>
      </c>
      <c r="F973" t="inlineStr">
        <is>
          <t>HOSE</t>
        </is>
      </c>
      <c r="G973" t="inlineStr">
        <is>
          <t>Ngân hàng</t>
        </is>
      </c>
      <c r="H973" t="n">
        <v>17.3</v>
      </c>
      <c r="I973" t="n">
        <v>1756.56</v>
      </c>
      <c r="J973" t="n">
        <v>87.05</v>
      </c>
      <c r="K973" t="n">
        <v>1.81</v>
      </c>
      <c r="L973" t="n">
        <v>18.79</v>
      </c>
      <c r="M973" t="n">
        <v>16.62</v>
      </c>
      <c r="N973" t="n">
        <v>17.3</v>
      </c>
      <c r="O973" t="n">
        <v>1756.56</v>
      </c>
      <c r="P973" t="n">
        <v>0</v>
      </c>
      <c r="Q973" t="n">
        <v>17.3</v>
      </c>
      <c r="R973" t="n">
        <v>17.3</v>
      </c>
      <c r="S973" t="inlineStr"/>
      <c r="T973" t="inlineStr"/>
      <c r="U973" t="inlineStr"/>
      <c r="V973" t="inlineStr"/>
      <c r="W973" t="inlineStr"/>
      <c r="X973" t="inlineStr">
        <is>
          <t>⏳ Mới mua (T+0)</t>
        </is>
      </c>
      <c r="Y973">
        <f>IF(ISNUMBER(S973), ((S973-H973)/H973)-0.004, "")</f>
        <v/>
      </c>
      <c r="Z973">
        <f>IF(ISNUMBER(T973), ((T973-H973)/H973)-0.004, "")</f>
        <v/>
      </c>
      <c r="AA973">
        <f>IF(ISNUMBER(W973), ((W973-H973)/H973)-0.004, IF(P973&gt;0, ((N973-H973)/H973)-0.004, 0))</f>
        <v/>
      </c>
      <c r="AB973">
        <f>IF(AND(ISNUMBER(I973), I973&gt;0, ISNUMBER(O973), O973&gt;0), AA973-((O973-I973)/I973), AA973)</f>
        <v/>
      </c>
      <c r="AC973">
        <f>IF(ISNUMBER(Q973), (Q973-H973)/H973, 0)</f>
        <v/>
      </c>
      <c r="AD973">
        <f>IF(ISNUMBER(R973), (R973-H973)/H973, 0)</f>
        <v/>
      </c>
      <c r="AE973">
        <f>IF(ISNUMBER(Y973), IF(Y973&gt;0, "THẮNG", "THUA"), "CHỜ T+3")</f>
        <v/>
      </c>
      <c r="AF973">
        <f>IF(AND(P973=0, N973=H973, NOT(ISNUMBER(W973))), "ĐANG CHỜ", IF(AA973&gt;0, "THẮNG", "THUA"))</f>
        <v/>
      </c>
      <c r="AG973" t="inlineStr">
        <is>
          <t>https://quickchart.io/chart/render/zf-b1850bb8-3ed0-477d-b13f-9a06cd2295d5</t>
        </is>
      </c>
      <c r="AH973">
        <f>IF(AG973&lt;&gt;"", IMAGE(AG973,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COUNTIF('2_Nhat_Ky_Theo_Doi_Tuong_Lai'!$G$2:$G$1022, B2)</f>
        <v/>
      </c>
      <c r="D2">
        <f>E2+F2</f>
        <v/>
      </c>
      <c r="E2">
        <f>COUNTIFS('2_Nhat_Ky_Theo_Doi_Tuong_Lai'!$G$2:$G$1022, B2, '2_Nhat_Ky_Theo_Doi_Tuong_Lai'!$AF$2:$AF$1022, "THẮNG")</f>
        <v/>
      </c>
      <c r="F2">
        <f>COUNTIFS('2_Nhat_Ky_Theo_Doi_Tuong_Lai'!$G$2:$G$1022, B2, '2_Nhat_Ky_Theo_Doi_Tuong_Lai'!$AF$2:$AF$1022, "THUA")</f>
        <v/>
      </c>
      <c r="G2">
        <f>IF(D2&gt;0, E2/D2, 0)</f>
        <v/>
      </c>
      <c r="H2">
        <f>IFERROR(AVERAGEIFS('2_Nhat_Ky_Theo_Doi_Tuong_Lai'!$AA$2:$AA$1022, '2_Nhat_Ky_Theo_Doi_Tuong_Lai'!$G$2:$G$1022, B2, '2_Nhat_Ky_Theo_Doi_Tuong_Lai'!$AF$2:$AF$1022, "&lt;&gt;ĐANG CHỜ"), 0)</f>
        <v/>
      </c>
      <c r="I2">
        <f>IFERROR(AVERAGEIFS('2_Nhat_Ky_Theo_Doi_Tuong_Lai'!$AB$2:$AB$1022, '2_Nhat_Ky_Theo_Doi_Tuong_Lai'!$G$2:$G$1022, B2, '2_Nhat_Ky_Theo_Doi_Tuong_Lai'!$AF$2:$AF$1022,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COUNTIF('2_Nhat_Ky_Theo_Doi_Tuong_Lai'!$G$2:$G$1022, B3)</f>
        <v/>
      </c>
      <c r="D3">
        <f>E3+F3</f>
        <v/>
      </c>
      <c r="E3">
        <f>COUNTIFS('2_Nhat_Ky_Theo_Doi_Tuong_Lai'!$G$2:$G$1022, B3, '2_Nhat_Ky_Theo_Doi_Tuong_Lai'!$AF$2:$AF$1022, "THẮNG")</f>
        <v/>
      </c>
      <c r="F3">
        <f>COUNTIFS('2_Nhat_Ky_Theo_Doi_Tuong_Lai'!$G$2:$G$1022, B3, '2_Nhat_Ky_Theo_Doi_Tuong_Lai'!$AF$2:$AF$1022, "THUA")</f>
        <v/>
      </c>
      <c r="G3">
        <f>IF(D3&gt;0, E3/D3, 0)</f>
        <v/>
      </c>
      <c r="H3">
        <f>IFERROR(AVERAGEIFS('2_Nhat_Ky_Theo_Doi_Tuong_Lai'!$AA$2:$AA$1022, '2_Nhat_Ky_Theo_Doi_Tuong_Lai'!$G$2:$G$1022, B3, '2_Nhat_Ky_Theo_Doi_Tuong_Lai'!$AF$2:$AF$1022, "&lt;&gt;ĐANG CHỜ"), 0)</f>
        <v/>
      </c>
      <c r="I3">
        <f>IFERROR(AVERAGEIFS('2_Nhat_Ky_Theo_Doi_Tuong_Lai'!$AB$2:$AB$1022, '2_Nhat_Ky_Theo_Doi_Tuong_Lai'!$G$2:$G$1022, B3, '2_Nhat_Ky_Theo_Doi_Tuong_Lai'!$AF$2:$AF$1022,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COUNTIF('2_Nhat_Ky_Theo_Doi_Tuong_Lai'!$G$2:$G$1022, B4)</f>
        <v/>
      </c>
      <c r="D4">
        <f>E4+F4</f>
        <v/>
      </c>
      <c r="E4">
        <f>COUNTIFS('2_Nhat_Ky_Theo_Doi_Tuong_Lai'!$G$2:$G$1022, B4, '2_Nhat_Ky_Theo_Doi_Tuong_Lai'!$AF$2:$AF$1022, "THẮNG")</f>
        <v/>
      </c>
      <c r="F4">
        <f>COUNTIFS('2_Nhat_Ky_Theo_Doi_Tuong_Lai'!$G$2:$G$1022, B4, '2_Nhat_Ky_Theo_Doi_Tuong_Lai'!$AF$2:$AF$1022, "THUA")</f>
        <v/>
      </c>
      <c r="G4">
        <f>IF(D4&gt;0, E4/D4, 0)</f>
        <v/>
      </c>
      <c r="H4">
        <f>IFERROR(AVERAGEIFS('2_Nhat_Ky_Theo_Doi_Tuong_Lai'!$AA$2:$AA$1022, '2_Nhat_Ky_Theo_Doi_Tuong_Lai'!$G$2:$G$1022, B4, '2_Nhat_Ky_Theo_Doi_Tuong_Lai'!$AF$2:$AF$1022, "&lt;&gt;ĐANG CHỜ"), 0)</f>
        <v/>
      </c>
      <c r="I4">
        <f>IFERROR(AVERAGEIFS('2_Nhat_Ky_Theo_Doi_Tuong_Lai'!$AB$2:$AB$1022, '2_Nhat_Ky_Theo_Doi_Tuong_Lai'!$G$2:$G$1022, B4, '2_Nhat_Ky_Theo_Doi_Tuong_Lai'!$AF$2:$AF$1022,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COUNTIF('2_Nhat_Ky_Theo_Doi_Tuong_Lai'!$G$2:$G$1022, B5)</f>
        <v/>
      </c>
      <c r="D5">
        <f>E5+F5</f>
        <v/>
      </c>
      <c r="E5">
        <f>COUNTIFS('2_Nhat_Ky_Theo_Doi_Tuong_Lai'!$G$2:$G$1022, B5, '2_Nhat_Ky_Theo_Doi_Tuong_Lai'!$AF$2:$AF$1022, "THẮNG")</f>
        <v/>
      </c>
      <c r="F5">
        <f>COUNTIFS('2_Nhat_Ky_Theo_Doi_Tuong_Lai'!$G$2:$G$1022, B5, '2_Nhat_Ky_Theo_Doi_Tuong_Lai'!$AF$2:$AF$1022, "THUA")</f>
        <v/>
      </c>
      <c r="G5">
        <f>IF(D5&gt;0, E5/D5, 0)</f>
        <v/>
      </c>
      <c r="H5">
        <f>IFERROR(AVERAGEIFS('2_Nhat_Ky_Theo_Doi_Tuong_Lai'!$AA$2:$AA$1022, '2_Nhat_Ky_Theo_Doi_Tuong_Lai'!$G$2:$G$1022, B5, '2_Nhat_Ky_Theo_Doi_Tuong_Lai'!$AF$2:$AF$1022, "&lt;&gt;ĐANG CHỜ"), 0)</f>
        <v/>
      </c>
      <c r="I5">
        <f>IFERROR(AVERAGEIFS('2_Nhat_Ky_Theo_Doi_Tuong_Lai'!$AB$2:$AB$1022, '2_Nhat_Ky_Theo_Doi_Tuong_Lai'!$G$2:$G$1022, B5, '2_Nhat_Ky_Theo_Doi_Tuong_Lai'!$AF$2:$AF$1022,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COUNTIF('2_Nhat_Ky_Theo_Doi_Tuong_Lai'!$G$2:$G$1022, B6)</f>
        <v/>
      </c>
      <c r="D6">
        <f>E6+F6</f>
        <v/>
      </c>
      <c r="E6">
        <f>COUNTIFS('2_Nhat_Ky_Theo_Doi_Tuong_Lai'!$G$2:$G$1022, B6, '2_Nhat_Ky_Theo_Doi_Tuong_Lai'!$AF$2:$AF$1022, "THẮNG")</f>
        <v/>
      </c>
      <c r="F6">
        <f>COUNTIFS('2_Nhat_Ky_Theo_Doi_Tuong_Lai'!$G$2:$G$1022, B6, '2_Nhat_Ky_Theo_Doi_Tuong_Lai'!$AF$2:$AF$1022, "THUA")</f>
        <v/>
      </c>
      <c r="G6">
        <f>IF(D6&gt;0, E6/D6, 0)</f>
        <v/>
      </c>
      <c r="H6">
        <f>IFERROR(AVERAGEIFS('2_Nhat_Ky_Theo_Doi_Tuong_Lai'!$AA$2:$AA$1022, '2_Nhat_Ky_Theo_Doi_Tuong_Lai'!$G$2:$G$1022, B6, '2_Nhat_Ky_Theo_Doi_Tuong_Lai'!$AF$2:$AF$1022, "&lt;&gt;ĐANG CHỜ"), 0)</f>
        <v/>
      </c>
      <c r="I6">
        <f>IFERROR(AVERAGEIFS('2_Nhat_Ky_Theo_Doi_Tuong_Lai'!$AB$2:$AB$1022, '2_Nhat_Ky_Theo_Doi_Tuong_Lai'!$G$2:$G$1022, B6, '2_Nhat_Ky_Theo_Doi_Tuong_Lai'!$AF$2:$AF$1022,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COUNTIF('2_Nhat_Ky_Theo_Doi_Tuong_Lai'!$G$2:$G$1022, B7)</f>
        <v/>
      </c>
      <c r="D7">
        <f>E7+F7</f>
        <v/>
      </c>
      <c r="E7">
        <f>COUNTIFS('2_Nhat_Ky_Theo_Doi_Tuong_Lai'!$G$2:$G$1022, B7, '2_Nhat_Ky_Theo_Doi_Tuong_Lai'!$AF$2:$AF$1022, "THẮNG")</f>
        <v/>
      </c>
      <c r="F7">
        <f>COUNTIFS('2_Nhat_Ky_Theo_Doi_Tuong_Lai'!$G$2:$G$1022, B7, '2_Nhat_Ky_Theo_Doi_Tuong_Lai'!$AF$2:$AF$1022, "THUA")</f>
        <v/>
      </c>
      <c r="G7">
        <f>IF(D7&gt;0, E7/D7, 0)</f>
        <v/>
      </c>
      <c r="H7">
        <f>IFERROR(AVERAGEIFS('2_Nhat_Ky_Theo_Doi_Tuong_Lai'!$AA$2:$AA$1022, '2_Nhat_Ky_Theo_Doi_Tuong_Lai'!$G$2:$G$1022, B7, '2_Nhat_Ky_Theo_Doi_Tuong_Lai'!$AF$2:$AF$1022, "&lt;&gt;ĐANG CHỜ"), 0)</f>
        <v/>
      </c>
      <c r="I7">
        <f>IFERROR(AVERAGEIFS('2_Nhat_Ky_Theo_Doi_Tuong_Lai'!$AB$2:$AB$1022, '2_Nhat_Ky_Theo_Doi_Tuong_Lai'!$G$2:$G$1022, B7, '2_Nhat_Ky_Theo_Doi_Tuong_Lai'!$AF$2:$AF$1022,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COUNTIF('2_Nhat_Ky_Theo_Doi_Tuong_Lai'!$G$2:$G$1022, B8)</f>
        <v/>
      </c>
      <c r="D8">
        <f>E8+F8</f>
        <v/>
      </c>
      <c r="E8">
        <f>COUNTIFS('2_Nhat_Ky_Theo_Doi_Tuong_Lai'!$G$2:$G$1022, B8, '2_Nhat_Ky_Theo_Doi_Tuong_Lai'!$AF$2:$AF$1022, "THẮNG")</f>
        <v/>
      </c>
      <c r="F8">
        <f>COUNTIFS('2_Nhat_Ky_Theo_Doi_Tuong_Lai'!$G$2:$G$1022, B8, '2_Nhat_Ky_Theo_Doi_Tuong_Lai'!$AF$2:$AF$1022, "THUA")</f>
        <v/>
      </c>
      <c r="G8">
        <f>IF(D8&gt;0, E8/D8, 0)</f>
        <v/>
      </c>
      <c r="H8">
        <f>IFERROR(AVERAGEIFS('2_Nhat_Ky_Theo_Doi_Tuong_Lai'!$AA$2:$AA$1022, '2_Nhat_Ky_Theo_Doi_Tuong_Lai'!$G$2:$G$1022, B8, '2_Nhat_Ky_Theo_Doi_Tuong_Lai'!$AF$2:$AF$1022, "&lt;&gt;ĐANG CHỜ"), 0)</f>
        <v/>
      </c>
      <c r="I8">
        <f>IFERROR(AVERAGEIFS('2_Nhat_Ky_Theo_Doi_Tuong_Lai'!$AB$2:$AB$1022, '2_Nhat_Ky_Theo_Doi_Tuong_Lai'!$G$2:$G$1022, B8, '2_Nhat_Ky_Theo_Doi_Tuong_Lai'!$AF$2:$AF$1022,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COUNTIF('2_Nhat_Ky_Theo_Doi_Tuong_Lai'!$G$2:$G$1022, B9)</f>
        <v/>
      </c>
      <c r="D9">
        <f>E9+F9</f>
        <v/>
      </c>
      <c r="E9">
        <f>COUNTIFS('2_Nhat_Ky_Theo_Doi_Tuong_Lai'!$G$2:$G$1022, B9, '2_Nhat_Ky_Theo_Doi_Tuong_Lai'!$AF$2:$AF$1022, "THẮNG")</f>
        <v/>
      </c>
      <c r="F9">
        <f>COUNTIFS('2_Nhat_Ky_Theo_Doi_Tuong_Lai'!$G$2:$G$1022, B9, '2_Nhat_Ky_Theo_Doi_Tuong_Lai'!$AF$2:$AF$1022, "THUA")</f>
        <v/>
      </c>
      <c r="G9">
        <f>IF(D9&gt;0, E9/D9, 0)</f>
        <v/>
      </c>
      <c r="H9">
        <f>IFERROR(AVERAGEIFS('2_Nhat_Ky_Theo_Doi_Tuong_Lai'!$AA$2:$AA$1022, '2_Nhat_Ky_Theo_Doi_Tuong_Lai'!$G$2:$G$1022, B9, '2_Nhat_Ky_Theo_Doi_Tuong_Lai'!$AF$2:$AF$1022, "&lt;&gt;ĐANG CHỜ"), 0)</f>
        <v/>
      </c>
      <c r="I9">
        <f>IFERROR(AVERAGEIFS('2_Nhat_Ky_Theo_Doi_Tuong_Lai'!$AB$2:$AB$1022, '2_Nhat_Ky_Theo_Doi_Tuong_Lai'!$G$2:$G$1022, B9, '2_Nhat_Ky_Theo_Doi_Tuong_Lai'!$AF$2:$AF$1022,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COUNTIF('2_Nhat_Ky_Theo_Doi_Tuong_Lai'!$G$2:$G$1022, B10)</f>
        <v/>
      </c>
      <c r="D10">
        <f>E10+F10</f>
        <v/>
      </c>
      <c r="E10">
        <f>COUNTIFS('2_Nhat_Ky_Theo_Doi_Tuong_Lai'!$G$2:$G$1022, B10, '2_Nhat_Ky_Theo_Doi_Tuong_Lai'!$AF$2:$AF$1022, "THẮNG")</f>
        <v/>
      </c>
      <c r="F10">
        <f>COUNTIFS('2_Nhat_Ky_Theo_Doi_Tuong_Lai'!$G$2:$G$1022, B10, '2_Nhat_Ky_Theo_Doi_Tuong_Lai'!$AF$2:$AF$1022, "THUA")</f>
        <v/>
      </c>
      <c r="G10">
        <f>IF(D10&gt;0, E10/D10, 0)</f>
        <v/>
      </c>
      <c r="H10">
        <f>IFERROR(AVERAGEIFS('2_Nhat_Ky_Theo_Doi_Tuong_Lai'!$AA$2:$AA$1022, '2_Nhat_Ky_Theo_Doi_Tuong_Lai'!$G$2:$G$1022, B10, '2_Nhat_Ky_Theo_Doi_Tuong_Lai'!$AF$2:$AF$1022, "&lt;&gt;ĐANG CHỜ"), 0)</f>
        <v/>
      </c>
      <c r="I10">
        <f>IFERROR(AVERAGEIFS('2_Nhat_Ky_Theo_Doi_Tuong_Lai'!$AB$2:$AB$1022, '2_Nhat_Ky_Theo_Doi_Tuong_Lai'!$G$2:$G$1022, B10, '2_Nhat_Ky_Theo_Doi_Tuong_Lai'!$AF$2:$AF$1022,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COUNTIF('2_Nhat_Ky_Theo_Doi_Tuong_Lai'!$G$2:$G$1022, B11)</f>
        <v/>
      </c>
      <c r="D11">
        <f>E11+F11</f>
        <v/>
      </c>
      <c r="E11">
        <f>COUNTIFS('2_Nhat_Ky_Theo_Doi_Tuong_Lai'!$G$2:$G$1022, B11, '2_Nhat_Ky_Theo_Doi_Tuong_Lai'!$AF$2:$AF$1022, "THẮNG")</f>
        <v/>
      </c>
      <c r="F11">
        <f>COUNTIFS('2_Nhat_Ky_Theo_Doi_Tuong_Lai'!$G$2:$G$1022, B11, '2_Nhat_Ky_Theo_Doi_Tuong_Lai'!$AF$2:$AF$1022, "THUA")</f>
        <v/>
      </c>
      <c r="G11">
        <f>IF(D11&gt;0, E11/D11, 0)</f>
        <v/>
      </c>
      <c r="H11">
        <f>IFERROR(AVERAGEIFS('2_Nhat_Ky_Theo_Doi_Tuong_Lai'!$AA$2:$AA$1022, '2_Nhat_Ky_Theo_Doi_Tuong_Lai'!$G$2:$G$1022, B11, '2_Nhat_Ky_Theo_Doi_Tuong_Lai'!$AF$2:$AF$1022, "&lt;&gt;ĐANG CHỜ"), 0)</f>
        <v/>
      </c>
      <c r="I11">
        <f>IFERROR(AVERAGEIFS('2_Nhat_Ky_Theo_Doi_Tuong_Lai'!$AB$2:$AB$1022, '2_Nhat_Ky_Theo_Doi_Tuong_Lai'!$G$2:$G$1022, B11, '2_Nhat_Ky_Theo_Doi_Tuong_Lai'!$AF$2:$AF$1022,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COUNTIF('2_Nhat_Ky_Theo_Doi_Tuong_Lai'!$G$2:$G$1022, B12)</f>
        <v/>
      </c>
      <c r="D12">
        <f>E12+F12</f>
        <v/>
      </c>
      <c r="E12">
        <f>COUNTIFS('2_Nhat_Ky_Theo_Doi_Tuong_Lai'!$G$2:$G$1022, B12, '2_Nhat_Ky_Theo_Doi_Tuong_Lai'!$AF$2:$AF$1022, "THẮNG")</f>
        <v/>
      </c>
      <c r="F12">
        <f>COUNTIFS('2_Nhat_Ky_Theo_Doi_Tuong_Lai'!$G$2:$G$1022, B12, '2_Nhat_Ky_Theo_Doi_Tuong_Lai'!$AF$2:$AF$1022, "THUA")</f>
        <v/>
      </c>
      <c r="G12">
        <f>IF(D12&gt;0, E12/D12, 0)</f>
        <v/>
      </c>
      <c r="H12">
        <f>IFERROR(AVERAGEIFS('2_Nhat_Ky_Theo_Doi_Tuong_Lai'!$AA$2:$AA$1022, '2_Nhat_Ky_Theo_Doi_Tuong_Lai'!$G$2:$G$1022, B12, '2_Nhat_Ky_Theo_Doi_Tuong_Lai'!$AF$2:$AF$1022, "&lt;&gt;ĐANG CHỜ"), 0)</f>
        <v/>
      </c>
      <c r="I12">
        <f>IFERROR(AVERAGEIFS('2_Nhat_Ky_Theo_Doi_Tuong_Lai'!$AB$2:$AB$1022, '2_Nhat_Ky_Theo_Doi_Tuong_Lai'!$G$2:$G$1022, B12, '2_Nhat_Ky_Theo_Doi_Tuong_Lai'!$AF$2:$AF$1022,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COUNTIF('2_Nhat_Ky_Theo_Doi_Tuong_Lai'!$G$2:$G$1022, B13)</f>
        <v/>
      </c>
      <c r="D13">
        <f>E13+F13</f>
        <v/>
      </c>
      <c r="E13">
        <f>COUNTIFS('2_Nhat_Ky_Theo_Doi_Tuong_Lai'!$G$2:$G$1022, B13, '2_Nhat_Ky_Theo_Doi_Tuong_Lai'!$AF$2:$AF$1022, "THẮNG")</f>
        <v/>
      </c>
      <c r="F13">
        <f>COUNTIFS('2_Nhat_Ky_Theo_Doi_Tuong_Lai'!$G$2:$G$1022, B13, '2_Nhat_Ky_Theo_Doi_Tuong_Lai'!$AF$2:$AF$1022, "THUA")</f>
        <v/>
      </c>
      <c r="G13">
        <f>IF(D13&gt;0, E13/D13, 0)</f>
        <v/>
      </c>
      <c r="H13">
        <f>IFERROR(AVERAGEIFS('2_Nhat_Ky_Theo_Doi_Tuong_Lai'!$AA$2:$AA$1022, '2_Nhat_Ky_Theo_Doi_Tuong_Lai'!$G$2:$G$1022, B13, '2_Nhat_Ky_Theo_Doi_Tuong_Lai'!$AF$2:$AF$1022, "&lt;&gt;ĐANG CHỜ"), 0)</f>
        <v/>
      </c>
      <c r="I13">
        <f>IFERROR(AVERAGEIFS('2_Nhat_Ky_Theo_Doi_Tuong_Lai'!$AB$2:$AB$1022, '2_Nhat_Ky_Theo_Doi_Tuong_Lai'!$G$2:$G$1022, B13, '2_Nhat_Ky_Theo_Doi_Tuong_Lai'!$AF$2:$AF$1022,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COUNTIF('2_Nhat_Ky_Theo_Doi_Tuong_Lai'!$G$2:$G$1022, B14)</f>
        <v/>
      </c>
      <c r="D14">
        <f>E14+F14</f>
        <v/>
      </c>
      <c r="E14">
        <f>COUNTIFS('2_Nhat_Ky_Theo_Doi_Tuong_Lai'!$G$2:$G$1022, B14, '2_Nhat_Ky_Theo_Doi_Tuong_Lai'!$AF$2:$AF$1022, "THẮNG")</f>
        <v/>
      </c>
      <c r="F14">
        <f>COUNTIFS('2_Nhat_Ky_Theo_Doi_Tuong_Lai'!$G$2:$G$1022, B14, '2_Nhat_Ky_Theo_Doi_Tuong_Lai'!$AF$2:$AF$1022, "THUA")</f>
        <v/>
      </c>
      <c r="G14">
        <f>IF(D14&gt;0, E14/D14, 0)</f>
        <v/>
      </c>
      <c r="H14">
        <f>IFERROR(AVERAGEIFS('2_Nhat_Ky_Theo_Doi_Tuong_Lai'!$AA$2:$AA$1022, '2_Nhat_Ky_Theo_Doi_Tuong_Lai'!$G$2:$G$1022, B14, '2_Nhat_Ky_Theo_Doi_Tuong_Lai'!$AF$2:$AF$1022, "&lt;&gt;ĐANG CHỜ"), 0)</f>
        <v/>
      </c>
      <c r="I14">
        <f>IFERROR(AVERAGEIFS('2_Nhat_Ky_Theo_Doi_Tuong_Lai'!$AB$2:$AB$1022, '2_Nhat_Ky_Theo_Doi_Tuong_Lai'!$G$2:$G$1022, B14, '2_Nhat_Ky_Theo_Doi_Tuong_Lai'!$AF$2:$AF$1022,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COUNTIF('2_Nhat_Ky_Theo_Doi_Tuong_Lai'!$G$2:$G$1022, B15)</f>
        <v/>
      </c>
      <c r="D15">
        <f>E15+F15</f>
        <v/>
      </c>
      <c r="E15">
        <f>COUNTIFS('2_Nhat_Ky_Theo_Doi_Tuong_Lai'!$G$2:$G$1022, B15, '2_Nhat_Ky_Theo_Doi_Tuong_Lai'!$AF$2:$AF$1022, "THẮNG")</f>
        <v/>
      </c>
      <c r="F15">
        <f>COUNTIFS('2_Nhat_Ky_Theo_Doi_Tuong_Lai'!$G$2:$G$1022, B15, '2_Nhat_Ky_Theo_Doi_Tuong_Lai'!$AF$2:$AF$1022, "THUA")</f>
        <v/>
      </c>
      <c r="G15">
        <f>IF(D15&gt;0, E15/D15, 0)</f>
        <v/>
      </c>
      <c r="H15">
        <f>IFERROR(AVERAGEIFS('2_Nhat_Ky_Theo_Doi_Tuong_Lai'!$AA$2:$AA$1022, '2_Nhat_Ky_Theo_Doi_Tuong_Lai'!$G$2:$G$1022, B15, '2_Nhat_Ky_Theo_Doi_Tuong_Lai'!$AF$2:$AF$1022, "&lt;&gt;ĐANG CHỜ"), 0)</f>
        <v/>
      </c>
      <c r="I15">
        <f>IFERROR(AVERAGEIFS('2_Nhat_Ky_Theo_Doi_Tuong_Lai'!$AB$2:$AB$1022, '2_Nhat_Ky_Theo_Doi_Tuong_Lai'!$G$2:$G$1022, B15, '2_Nhat_Ky_Theo_Doi_Tuong_Lai'!$AF$2:$AF$1022,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COUNTIF('2_Nhat_Ky_Theo_Doi_Tuong_Lai'!$G$2:$G$1022, B16)</f>
        <v/>
      </c>
      <c r="D16">
        <f>E16+F16</f>
        <v/>
      </c>
      <c r="E16">
        <f>COUNTIFS('2_Nhat_Ky_Theo_Doi_Tuong_Lai'!$G$2:$G$1022, B16, '2_Nhat_Ky_Theo_Doi_Tuong_Lai'!$AF$2:$AF$1022, "THẮNG")</f>
        <v/>
      </c>
      <c r="F16">
        <f>COUNTIFS('2_Nhat_Ky_Theo_Doi_Tuong_Lai'!$G$2:$G$1022, B16, '2_Nhat_Ky_Theo_Doi_Tuong_Lai'!$AF$2:$AF$1022, "THUA")</f>
        <v/>
      </c>
      <c r="G16">
        <f>IF(D16&gt;0, E16/D16, 0)</f>
        <v/>
      </c>
      <c r="H16">
        <f>IFERROR(AVERAGEIFS('2_Nhat_Ky_Theo_Doi_Tuong_Lai'!$AA$2:$AA$1022, '2_Nhat_Ky_Theo_Doi_Tuong_Lai'!$G$2:$G$1022, B16, '2_Nhat_Ky_Theo_Doi_Tuong_Lai'!$AF$2:$AF$1022, "&lt;&gt;ĐANG CHỜ"), 0)</f>
        <v/>
      </c>
      <c r="I16">
        <f>IFERROR(AVERAGEIFS('2_Nhat_Ky_Theo_Doi_Tuong_Lai'!$AB$2:$AB$1022, '2_Nhat_Ky_Theo_Doi_Tuong_Lai'!$G$2:$G$1022, B16, '2_Nhat_Ky_Theo_Doi_Tuong_Lai'!$AF$2:$AF$1022,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COUNTIF('2_Nhat_Ky_Theo_Doi_Tuong_Lai'!$G$2:$G$1022, B17)</f>
        <v/>
      </c>
      <c r="D17">
        <f>E17+F17</f>
        <v/>
      </c>
      <c r="E17">
        <f>COUNTIFS('2_Nhat_Ky_Theo_Doi_Tuong_Lai'!$G$2:$G$1022, B17, '2_Nhat_Ky_Theo_Doi_Tuong_Lai'!$AF$2:$AF$1022, "THẮNG")</f>
        <v/>
      </c>
      <c r="F17">
        <f>COUNTIFS('2_Nhat_Ky_Theo_Doi_Tuong_Lai'!$G$2:$G$1022, B17, '2_Nhat_Ky_Theo_Doi_Tuong_Lai'!$AF$2:$AF$1022, "THUA")</f>
        <v/>
      </c>
      <c r="G17">
        <f>IF(D17&gt;0, E17/D17, 0)</f>
        <v/>
      </c>
      <c r="H17">
        <f>IFERROR(AVERAGEIFS('2_Nhat_Ky_Theo_Doi_Tuong_Lai'!$AA$2:$AA$1022, '2_Nhat_Ky_Theo_Doi_Tuong_Lai'!$G$2:$G$1022, B17, '2_Nhat_Ky_Theo_Doi_Tuong_Lai'!$AF$2:$AF$1022, "&lt;&gt;ĐANG CHỜ"), 0)</f>
        <v/>
      </c>
      <c r="I17">
        <f>IFERROR(AVERAGEIFS('2_Nhat_Ky_Theo_Doi_Tuong_Lai'!$AB$2:$AB$1022, '2_Nhat_Ky_Theo_Doi_Tuong_Lai'!$G$2:$G$1022, B17, '2_Nhat_Ky_Theo_Doi_Tuong_Lai'!$AF$2:$AF$1022,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COUNTIF('2_Nhat_Ky_Theo_Doi_Tuong_Lai'!$G$2:$G$1022, B18)</f>
        <v/>
      </c>
      <c r="D18">
        <f>E18+F18</f>
        <v/>
      </c>
      <c r="E18">
        <f>COUNTIFS('2_Nhat_Ky_Theo_Doi_Tuong_Lai'!$G$2:$G$1022, B18, '2_Nhat_Ky_Theo_Doi_Tuong_Lai'!$AF$2:$AF$1022, "THẮNG")</f>
        <v/>
      </c>
      <c r="F18">
        <f>COUNTIFS('2_Nhat_Ky_Theo_Doi_Tuong_Lai'!$G$2:$G$1022, B18, '2_Nhat_Ky_Theo_Doi_Tuong_Lai'!$AF$2:$AF$1022, "THUA")</f>
        <v/>
      </c>
      <c r="G18">
        <f>IF(D18&gt;0, E18/D18, 0)</f>
        <v/>
      </c>
      <c r="H18">
        <f>IFERROR(AVERAGEIFS('2_Nhat_Ky_Theo_Doi_Tuong_Lai'!$AA$2:$AA$1022, '2_Nhat_Ky_Theo_Doi_Tuong_Lai'!$G$2:$G$1022, B18, '2_Nhat_Ky_Theo_Doi_Tuong_Lai'!$AF$2:$AF$1022, "&lt;&gt;ĐANG CHỜ"), 0)</f>
        <v/>
      </c>
      <c r="I18">
        <f>IFERROR(AVERAGEIFS('2_Nhat_Ky_Theo_Doi_Tuong_Lai'!$AB$2:$AB$1022, '2_Nhat_Ky_Theo_Doi_Tuong_Lai'!$G$2:$G$1022, B18, '2_Nhat_Ky_Theo_Doi_Tuong_Lai'!$AF$2:$AF$1022,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COUNTIF('2_Nhat_Ky_Theo_Doi_Tuong_Lai'!$G$2:$G$1022, B19)</f>
        <v/>
      </c>
      <c r="D19">
        <f>E19+F19</f>
        <v/>
      </c>
      <c r="E19">
        <f>COUNTIFS('2_Nhat_Ky_Theo_Doi_Tuong_Lai'!$G$2:$G$1022, B19, '2_Nhat_Ky_Theo_Doi_Tuong_Lai'!$AF$2:$AF$1022, "THẮNG")</f>
        <v/>
      </c>
      <c r="F19">
        <f>COUNTIFS('2_Nhat_Ky_Theo_Doi_Tuong_Lai'!$G$2:$G$1022, B19, '2_Nhat_Ky_Theo_Doi_Tuong_Lai'!$AF$2:$AF$1022, "THUA")</f>
        <v/>
      </c>
      <c r="G19">
        <f>IF(D19&gt;0, E19/D19, 0)</f>
        <v/>
      </c>
      <c r="H19">
        <f>IFERROR(AVERAGEIFS('2_Nhat_Ky_Theo_Doi_Tuong_Lai'!$AA$2:$AA$1022, '2_Nhat_Ky_Theo_Doi_Tuong_Lai'!$G$2:$G$1022, B19, '2_Nhat_Ky_Theo_Doi_Tuong_Lai'!$AF$2:$AF$1022, "&lt;&gt;ĐANG CHỜ"), 0)</f>
        <v/>
      </c>
      <c r="I19">
        <f>IFERROR(AVERAGEIFS('2_Nhat_Ky_Theo_Doi_Tuong_Lai'!$AB$2:$AB$1022, '2_Nhat_Ky_Theo_Doi_Tuong_Lai'!$G$2:$G$1022, B19, '2_Nhat_Ky_Theo_Doi_Tuong_Lai'!$AF$2:$AF$1022,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COUNTIF('2_Nhat_Ky_Theo_Doi_Tuong_Lai'!$G$2:$G$1022, B20)</f>
        <v/>
      </c>
      <c r="D20">
        <f>E20+F20</f>
        <v/>
      </c>
      <c r="E20">
        <f>COUNTIFS('2_Nhat_Ky_Theo_Doi_Tuong_Lai'!$G$2:$G$1022, B20, '2_Nhat_Ky_Theo_Doi_Tuong_Lai'!$AF$2:$AF$1022, "THẮNG")</f>
        <v/>
      </c>
      <c r="F20">
        <f>COUNTIFS('2_Nhat_Ky_Theo_Doi_Tuong_Lai'!$G$2:$G$1022, B20, '2_Nhat_Ky_Theo_Doi_Tuong_Lai'!$AF$2:$AF$1022, "THUA")</f>
        <v/>
      </c>
      <c r="G20">
        <f>IF(D20&gt;0, E20/D20, 0)</f>
        <v/>
      </c>
      <c r="H20">
        <f>IFERROR(AVERAGEIFS('2_Nhat_Ky_Theo_Doi_Tuong_Lai'!$AA$2:$AA$1022, '2_Nhat_Ky_Theo_Doi_Tuong_Lai'!$G$2:$G$1022, B20, '2_Nhat_Ky_Theo_Doi_Tuong_Lai'!$AF$2:$AF$1022, "&lt;&gt;ĐANG CHỜ"), 0)</f>
        <v/>
      </c>
      <c r="I20">
        <f>IFERROR(AVERAGEIFS('2_Nhat_Ky_Theo_Doi_Tuong_Lai'!$AB$2:$AB$1022, '2_Nhat_Ky_Theo_Doi_Tuong_Lai'!$G$2:$G$1022, B20, '2_Nhat_Ky_Theo_Doi_Tuong_Lai'!$AF$2:$AF$1022,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COUNTIF('2_Nhat_Ky_Theo_Doi_Tuong_Lai'!$G$2:$G$1022, B21)</f>
        <v/>
      </c>
      <c r="D21">
        <f>E21+F21</f>
        <v/>
      </c>
      <c r="E21">
        <f>COUNTIFS('2_Nhat_Ky_Theo_Doi_Tuong_Lai'!$G$2:$G$1022, B21, '2_Nhat_Ky_Theo_Doi_Tuong_Lai'!$AF$2:$AF$1022, "THẮNG")</f>
        <v/>
      </c>
      <c r="F21">
        <f>COUNTIFS('2_Nhat_Ky_Theo_Doi_Tuong_Lai'!$G$2:$G$1022, B21, '2_Nhat_Ky_Theo_Doi_Tuong_Lai'!$AF$2:$AF$1022, "THUA")</f>
        <v/>
      </c>
      <c r="G21">
        <f>IF(D21&gt;0, E21/D21, 0)</f>
        <v/>
      </c>
      <c r="H21">
        <f>IFERROR(AVERAGEIFS('2_Nhat_Ky_Theo_Doi_Tuong_Lai'!$AA$2:$AA$1022, '2_Nhat_Ky_Theo_Doi_Tuong_Lai'!$G$2:$G$1022, B21, '2_Nhat_Ky_Theo_Doi_Tuong_Lai'!$AF$2:$AF$1022, "&lt;&gt;ĐANG CHỜ"), 0)</f>
        <v/>
      </c>
      <c r="I21">
        <f>IFERROR(AVERAGEIFS('2_Nhat_Ky_Theo_Doi_Tuong_Lai'!$AB$2:$AB$1022, '2_Nhat_Ky_Theo_Doi_Tuong_Lai'!$G$2:$G$1022, B21, '2_Nhat_Ky_Theo_Doi_Tuong_Lai'!$AF$2:$AF$1022,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COUNTIF('2_Nhat_Ky_Theo_Doi_Tuong_Lai'!$G$2:$G$1022, B22)</f>
        <v/>
      </c>
      <c r="D22">
        <f>E22+F22</f>
        <v/>
      </c>
      <c r="E22">
        <f>COUNTIFS('2_Nhat_Ky_Theo_Doi_Tuong_Lai'!$G$2:$G$1022, B22, '2_Nhat_Ky_Theo_Doi_Tuong_Lai'!$AF$2:$AF$1022, "THẮNG")</f>
        <v/>
      </c>
      <c r="F22">
        <f>COUNTIFS('2_Nhat_Ky_Theo_Doi_Tuong_Lai'!$G$2:$G$1022, B22, '2_Nhat_Ky_Theo_Doi_Tuong_Lai'!$AF$2:$AF$1022, "THUA")</f>
        <v/>
      </c>
      <c r="G22">
        <f>IF(D22&gt;0, E22/D22, 0)</f>
        <v/>
      </c>
      <c r="H22">
        <f>IFERROR(AVERAGEIFS('2_Nhat_Ky_Theo_Doi_Tuong_Lai'!$AA$2:$AA$1022, '2_Nhat_Ky_Theo_Doi_Tuong_Lai'!$G$2:$G$1022, B22, '2_Nhat_Ky_Theo_Doi_Tuong_Lai'!$AF$2:$AF$1022, "&lt;&gt;ĐANG CHỜ"), 0)</f>
        <v/>
      </c>
      <c r="I22">
        <f>IFERROR(AVERAGEIFS('2_Nhat_Ky_Theo_Doi_Tuong_Lai'!$AB$2:$AB$1022, '2_Nhat_Ky_Theo_Doi_Tuong_Lai'!$G$2:$G$1022, B22, '2_Nhat_Ky_Theo_Doi_Tuong_Lai'!$AF$2:$AF$1022,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COUNTIF('2_Nhat_Ky_Theo_Doi_Tuong_Lai'!$G$2:$G$1022, B23)</f>
        <v/>
      </c>
      <c r="D23">
        <f>E23+F23</f>
        <v/>
      </c>
      <c r="E23">
        <f>COUNTIFS('2_Nhat_Ky_Theo_Doi_Tuong_Lai'!$G$2:$G$1022, B23, '2_Nhat_Ky_Theo_Doi_Tuong_Lai'!$AF$2:$AF$1022, "THẮNG")</f>
        <v/>
      </c>
      <c r="F23">
        <f>COUNTIFS('2_Nhat_Ky_Theo_Doi_Tuong_Lai'!$G$2:$G$1022, B23, '2_Nhat_Ky_Theo_Doi_Tuong_Lai'!$AF$2:$AF$1022, "THUA")</f>
        <v/>
      </c>
      <c r="G23">
        <f>IF(D23&gt;0, E23/D23, 0)</f>
        <v/>
      </c>
      <c r="H23">
        <f>IFERROR(AVERAGEIFS('2_Nhat_Ky_Theo_Doi_Tuong_Lai'!$AA$2:$AA$1022, '2_Nhat_Ky_Theo_Doi_Tuong_Lai'!$G$2:$G$1022, B23, '2_Nhat_Ky_Theo_Doi_Tuong_Lai'!$AF$2:$AF$1022, "&lt;&gt;ĐANG CHỜ"), 0)</f>
        <v/>
      </c>
      <c r="I23">
        <f>IFERROR(AVERAGEIFS('2_Nhat_Ky_Theo_Doi_Tuong_Lai'!$AB$2:$AB$1022, '2_Nhat_Ky_Theo_Doi_Tuong_Lai'!$G$2:$G$1022, B23, '2_Nhat_Ky_Theo_Doi_Tuong_Lai'!$AF$2:$AF$1022,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COUNTIF('2_Nhat_Ky_Theo_Doi_Tuong_Lai'!$G$2:$G$1022, B24)</f>
        <v/>
      </c>
      <c r="D24">
        <f>E24+F24</f>
        <v/>
      </c>
      <c r="E24">
        <f>COUNTIFS('2_Nhat_Ky_Theo_Doi_Tuong_Lai'!$G$2:$G$1022, B24, '2_Nhat_Ky_Theo_Doi_Tuong_Lai'!$AF$2:$AF$1022, "THẮNG")</f>
        <v/>
      </c>
      <c r="F24">
        <f>COUNTIFS('2_Nhat_Ky_Theo_Doi_Tuong_Lai'!$G$2:$G$1022, B24, '2_Nhat_Ky_Theo_Doi_Tuong_Lai'!$AF$2:$AF$1022, "THUA")</f>
        <v/>
      </c>
      <c r="G24">
        <f>IF(D24&gt;0, E24/D24, 0)</f>
        <v/>
      </c>
      <c r="H24">
        <f>IFERROR(AVERAGEIFS('2_Nhat_Ky_Theo_Doi_Tuong_Lai'!$AA$2:$AA$1022, '2_Nhat_Ky_Theo_Doi_Tuong_Lai'!$G$2:$G$1022, B24, '2_Nhat_Ky_Theo_Doi_Tuong_Lai'!$AF$2:$AF$1022, "&lt;&gt;ĐANG CHỜ"), 0)</f>
        <v/>
      </c>
      <c r="I24">
        <f>IFERROR(AVERAGEIFS('2_Nhat_Ky_Theo_Doi_Tuong_Lai'!$AB$2:$AB$1022, '2_Nhat_Ky_Theo_Doi_Tuong_Lai'!$G$2:$G$1022, B24, '2_Nhat_Ky_Theo_Doi_Tuong_Lai'!$AF$2:$AF$1022,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COUNTIF('2_Nhat_Ky_Theo_Doi_Tuong_Lai'!$G$2:$G$1022, B25)</f>
        <v/>
      </c>
      <c r="D25">
        <f>E25+F25</f>
        <v/>
      </c>
      <c r="E25">
        <f>COUNTIFS('2_Nhat_Ky_Theo_Doi_Tuong_Lai'!$G$2:$G$1022, B25, '2_Nhat_Ky_Theo_Doi_Tuong_Lai'!$AF$2:$AF$1022, "THẮNG")</f>
        <v/>
      </c>
      <c r="F25">
        <f>COUNTIFS('2_Nhat_Ky_Theo_Doi_Tuong_Lai'!$G$2:$G$1022, B25, '2_Nhat_Ky_Theo_Doi_Tuong_Lai'!$AF$2:$AF$1022, "THUA")</f>
        <v/>
      </c>
      <c r="G25">
        <f>IF(D25&gt;0, E25/D25, 0)</f>
        <v/>
      </c>
      <c r="H25">
        <f>IFERROR(AVERAGEIFS('2_Nhat_Ky_Theo_Doi_Tuong_Lai'!$AA$2:$AA$1022, '2_Nhat_Ky_Theo_Doi_Tuong_Lai'!$G$2:$G$1022, B25, '2_Nhat_Ky_Theo_Doi_Tuong_Lai'!$AF$2:$AF$1022, "&lt;&gt;ĐANG CHỜ"), 0)</f>
        <v/>
      </c>
      <c r="I25">
        <f>IFERROR(AVERAGEIFS('2_Nhat_Ky_Theo_Doi_Tuong_Lai'!$AB$2:$AB$1022, '2_Nhat_Ky_Theo_Doi_Tuong_Lai'!$G$2:$G$1022, B25, '2_Nhat_Ky_Theo_Doi_Tuong_Lai'!$AF$2:$AF$1022,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COUNTIF('2_Nhat_Ky_Theo_Doi_Tuong_Lai'!$G$2:$G$1022, B26)</f>
        <v/>
      </c>
      <c r="D26">
        <f>E26+F26</f>
        <v/>
      </c>
      <c r="E26">
        <f>COUNTIFS('2_Nhat_Ky_Theo_Doi_Tuong_Lai'!$G$2:$G$1022, B26, '2_Nhat_Ky_Theo_Doi_Tuong_Lai'!$AF$2:$AF$1022, "THẮNG")</f>
        <v/>
      </c>
      <c r="F26">
        <f>COUNTIFS('2_Nhat_Ky_Theo_Doi_Tuong_Lai'!$G$2:$G$1022, B26, '2_Nhat_Ky_Theo_Doi_Tuong_Lai'!$AF$2:$AF$1022, "THUA")</f>
        <v/>
      </c>
      <c r="G26">
        <f>IF(D26&gt;0, E26/D26, 0)</f>
        <v/>
      </c>
      <c r="H26">
        <f>IFERROR(AVERAGEIFS('2_Nhat_Ky_Theo_Doi_Tuong_Lai'!$AA$2:$AA$1022, '2_Nhat_Ky_Theo_Doi_Tuong_Lai'!$G$2:$G$1022, B26, '2_Nhat_Ky_Theo_Doi_Tuong_Lai'!$AF$2:$AF$1022, "&lt;&gt;ĐANG CHỜ"), 0)</f>
        <v/>
      </c>
      <c r="I26">
        <f>IFERROR(AVERAGEIFS('2_Nhat_Ky_Theo_Doi_Tuong_Lai'!$AB$2:$AB$1022, '2_Nhat_Ky_Theo_Doi_Tuong_Lai'!$G$2:$G$1022, B26, '2_Nhat_Ky_Theo_Doi_Tuong_Lai'!$AF$2:$AF$1022,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PET</t>
        </is>
      </c>
      <c r="B2" t="inlineStr">
        <is>
          <t>HOSE</t>
        </is>
      </c>
      <c r="C2" t="inlineStr">
        <is>
          <t>Dầu khí &amp; Năng lượng</t>
        </is>
      </c>
      <c r="D2" t="inlineStr">
        <is>
          <t>Large-Cap (Bluechip)</t>
        </is>
      </c>
      <c r="E2" t="n">
        <v>56.4</v>
      </c>
      <c r="F2" t="n">
        <v>46.523796</v>
      </c>
      <c r="G2" t="n">
        <v>5.617977528089887</v>
      </c>
      <c r="H2" t="n">
        <v>9.514563106796116</v>
      </c>
      <c r="I2" t="n">
        <v>28.62029646522235</v>
      </c>
      <c r="J2" t="n">
        <v>63.24167872648336</v>
      </c>
      <c r="K2" t="n">
        <v>6.08711882263796</v>
      </c>
      <c r="L2" t="n">
        <v>5.922323928266431</v>
      </c>
      <c r="M2" t="n">
        <v>72.96258225235285</v>
      </c>
      <c r="N2" t="n">
        <v>29.73933629921695</v>
      </c>
      <c r="O2" t="n">
        <v>12.39112780507</v>
      </c>
      <c r="P2" t="n">
        <v>64.47</v>
      </c>
      <c r="Q2" t="n">
        <v>52.73</v>
      </c>
      <c r="R2" t="inlineStr">
        <is>
          <t>⚠️ KÉO CAO (&gt;5%)</t>
        </is>
      </c>
      <c r="S2" t="b">
        <v>0</v>
      </c>
      <c r="T2" t="n">
        <v>0</v>
      </c>
      <c r="U2" t="n">
        <v>12</v>
      </c>
      <c r="V2" t="inlineStr">
        <is>
          <t>TỔNG CÔNG TY CỔ PHẦN DỊCH VỤ TỔNG HỢP DẦU KHÍ</t>
        </is>
      </c>
    </row>
    <row r="3">
      <c r="A3" t="inlineStr">
        <is>
          <t>CAT</t>
        </is>
      </c>
      <c r="B3" t="inlineStr">
        <is>
          <t>UPCOM</t>
        </is>
      </c>
      <c r="C3" t="inlineStr">
        <is>
          <t>Thực phẩm &amp; Tiêu dùng</t>
        </is>
      </c>
      <c r="D3" t="inlineStr">
        <is>
          <t>Small-Cap (Penny)</t>
        </is>
      </c>
      <c r="E3" t="n">
        <v>16.4</v>
      </c>
      <c r="F3" t="n">
        <v>1.2874</v>
      </c>
      <c r="G3" t="n">
        <v>8.609271523178808</v>
      </c>
      <c r="H3" t="n">
        <v>11.56462585034014</v>
      </c>
      <c r="I3" t="n">
        <v>18.84057971014493</v>
      </c>
      <c r="J3" t="n">
        <v>17.98561151079137</v>
      </c>
      <c r="K3" t="n">
        <v>8.13718156618198</v>
      </c>
      <c r="L3" t="n">
        <v>5.200406095405921</v>
      </c>
      <c r="M3" t="n">
        <v>73.99503264772214</v>
      </c>
      <c r="N3" t="n">
        <v>0</v>
      </c>
      <c r="O3" t="n">
        <v>0</v>
      </c>
      <c r="P3" t="n">
        <v>18.75</v>
      </c>
      <c r="Q3" t="n">
        <v>15.33</v>
      </c>
      <c r="R3" t="inlineStr">
        <is>
          <t>⚠️ KÉO CAO (&gt;5%)</t>
        </is>
      </c>
      <c r="S3" t="b">
        <v>0</v>
      </c>
      <c r="T3" t="n">
        <v>0</v>
      </c>
      <c r="U3" t="n">
        <v>11</v>
      </c>
      <c r="V3" t="inlineStr">
        <is>
          <t>Seaprimexco-Viet Nam</t>
        </is>
      </c>
    </row>
    <row r="4">
      <c r="A4" t="inlineStr">
        <is>
          <t>IDI</t>
        </is>
      </c>
      <c r="B4" t="inlineStr">
        <is>
          <t>HOSE</t>
        </is>
      </c>
      <c r="C4" t="inlineStr">
        <is>
          <t>Thủy sản &amp; Xuất khẩu</t>
        </is>
      </c>
      <c r="D4" t="inlineStr">
        <is>
          <t>Small-Cap (Penny)</t>
        </is>
      </c>
      <c r="E4" t="n">
        <v>5.53</v>
      </c>
      <c r="F4" t="n">
        <v>2.12038449</v>
      </c>
      <c r="G4" t="n">
        <v>4.339622641509433</v>
      </c>
      <c r="H4" t="n">
        <v>6.142034548944338</v>
      </c>
      <c r="I4" t="n">
        <v>16.42105263157895</v>
      </c>
      <c r="J4" t="n">
        <v>18.41541755888651</v>
      </c>
      <c r="K4" t="n">
        <v>2.714590264786182</v>
      </c>
      <c r="L4" t="n">
        <v>2.135982525891122</v>
      </c>
      <c r="M4" t="n">
        <v>69.99208664495933</v>
      </c>
      <c r="N4" t="n">
        <v>9.079106103720497</v>
      </c>
      <c r="O4" t="n">
        <v>4.8351911023542</v>
      </c>
      <c r="P4" t="n">
        <v>6.32</v>
      </c>
      <c r="Q4" t="n">
        <v>5.17</v>
      </c>
      <c r="R4" t="inlineStr">
        <is>
          <t>🟢 VÙNG MUA CHUẨN</t>
        </is>
      </c>
      <c r="S4" t="b">
        <v>0</v>
      </c>
      <c r="T4" t="n">
        <v>0</v>
      </c>
      <c r="U4" t="n">
        <v>10</v>
      </c>
      <c r="V4" t="inlineStr">
        <is>
          <t>CÔNG TY CỔ PHẦN ĐẦU TƯ VÀ PHÁT TRIỂN ĐA QUỐC GIA I.D.I</t>
        </is>
      </c>
    </row>
    <row r="5">
      <c r="A5" t="inlineStr">
        <is>
          <t>EIB</t>
        </is>
      </c>
      <c r="B5" t="inlineStr">
        <is>
          <t>HOSE</t>
        </is>
      </c>
      <c r="C5" t="inlineStr">
        <is>
          <t>Ngân hàng</t>
        </is>
      </c>
      <c r="D5" t="inlineStr">
        <is>
          <t>Large-Cap (Bluechip)</t>
        </is>
      </c>
      <c r="E5" t="n">
        <v>17.3</v>
      </c>
      <c r="F5" t="n">
        <v>54.1071859</v>
      </c>
      <c r="G5" t="n">
        <v>2.064896755162242</v>
      </c>
      <c r="H5" t="n">
        <v>4.848484848484849</v>
      </c>
      <c r="I5" t="n">
        <v>4.848484848484849</v>
      </c>
      <c r="J5" t="n">
        <v>-2.535211267605634</v>
      </c>
      <c r="K5" t="n">
        <v>1.421040564326693</v>
      </c>
      <c r="L5" t="n">
        <v>1.808556939104252</v>
      </c>
      <c r="M5" t="n">
        <v>66.15219371861079</v>
      </c>
      <c r="N5" t="n">
        <v>65.51714996610529</v>
      </c>
      <c r="O5" t="n">
        <v>1.87178716311355</v>
      </c>
      <c r="P5" t="n">
        <v>18.79</v>
      </c>
      <c r="Q5" t="n">
        <v>16.62</v>
      </c>
      <c r="R5" t="inlineStr">
        <is>
          <t>🟢 VÙNG MUA CHUẨN</t>
        </is>
      </c>
      <c r="S5" t="b">
        <v>0</v>
      </c>
      <c r="T5" t="n">
        <v>0</v>
      </c>
      <c r="U5" t="n">
        <v>7</v>
      </c>
      <c r="V5" t="inlineStr">
        <is>
          <t>NGÂN HÀNG THƯƠNG MẠI CỔ PHẦN XUẤT NHẬP KHẨU VIỆT NAM</t>
        </is>
      </c>
    </row>
    <row r="6">
      <c r="A6" t="inlineStr">
        <is>
          <t>FRT</t>
        </is>
      </c>
      <c r="B6" t="inlineStr">
        <is>
          <t>HOSE</t>
        </is>
      </c>
      <c r="C6" t="inlineStr">
        <is>
          <t>Bán lẻ &amp; Phân phối</t>
        </is>
      </c>
      <c r="D6" t="inlineStr">
        <is>
          <t>Large-Cap (Bluechip)</t>
        </is>
      </c>
      <c r="E6" t="n">
        <v>152.5</v>
      </c>
      <c r="F6" t="n">
        <v>22.9349325</v>
      </c>
      <c r="G6" t="n">
        <v>0.6600660066006601</v>
      </c>
      <c r="H6" t="n">
        <v>8.540925266903914</v>
      </c>
      <c r="I6" t="n">
        <v>16.23475609756098</v>
      </c>
      <c r="J6" t="n">
        <v>43.86792452830188</v>
      </c>
      <c r="K6" t="n">
        <v>5.113480982745758</v>
      </c>
      <c r="L6" t="n">
        <v>0.5735692043073086</v>
      </c>
      <c r="M6" t="n">
        <v>63.01495935703264</v>
      </c>
      <c r="N6" t="n">
        <v>23.9819154027162</v>
      </c>
      <c r="O6" t="n">
        <v>29.6619920770225</v>
      </c>
      <c r="P6" t="n">
        <v>171.94</v>
      </c>
      <c r="Q6" t="n">
        <v>143.66</v>
      </c>
      <c r="R6" t="inlineStr">
        <is>
          <t>🟢 VÙNG MUA CHUẨN</t>
        </is>
      </c>
      <c r="S6" t="b">
        <v>0</v>
      </c>
      <c r="T6" t="n">
        <v>0</v>
      </c>
      <c r="U6" t="n">
        <v>7</v>
      </c>
      <c r="V6" t="inlineStr">
        <is>
          <t>CÔNG TY CỔ PHẦN BÁN LẺ KỸ THUẬT SỐ FPT</t>
        </is>
      </c>
    </row>
    <row r="7">
      <c r="A7" t="inlineStr">
        <is>
          <t>BCM</t>
        </is>
      </c>
      <c r="B7" t="inlineStr">
        <is>
          <t>HOSE</t>
        </is>
      </c>
      <c r="C7" t="inlineStr">
        <is>
          <t>BĐS Khu Công Nghiệp</t>
        </is>
      </c>
      <c r="D7" t="inlineStr">
        <is>
          <t>Large-Cap (Bluechip)</t>
        </is>
      </c>
      <c r="E7" t="n">
        <v>41.7</v>
      </c>
      <c r="F7" t="n">
        <v>18.1425858</v>
      </c>
      <c r="G7" t="n">
        <v>2.205882352941177</v>
      </c>
      <c r="H7" t="n">
        <v>8.735332464146023</v>
      </c>
      <c r="I7" t="n">
        <v>3.217821782178218</v>
      </c>
      <c r="J7" t="n">
        <v>9.592641261498029</v>
      </c>
      <c r="K7" t="n">
        <v>5.307888179987867</v>
      </c>
      <c r="L7" t="n">
        <v>3.582376634361458</v>
      </c>
      <c r="M7" t="n">
        <v>62.34786449843701</v>
      </c>
      <c r="N7" t="n">
        <v>20.1810291550537</v>
      </c>
      <c r="O7" t="n">
        <v>9.982027380355181</v>
      </c>
      <c r="P7" t="n">
        <v>46.91</v>
      </c>
      <c r="Q7" t="n">
        <v>39.33</v>
      </c>
      <c r="R7" t="inlineStr">
        <is>
          <t>🟢 VÙNG MUA CHUẨN</t>
        </is>
      </c>
      <c r="S7" t="b">
        <v>0</v>
      </c>
      <c r="T7" t="n">
        <v>0</v>
      </c>
      <c r="U7" t="n">
        <v>7</v>
      </c>
      <c r="V7" t="inlineStr">
        <is>
          <t>Becamex Investment And Industrial Development Group</t>
        </is>
      </c>
    </row>
    <row r="8">
      <c r="A8" t="inlineStr">
        <is>
          <t>PVB</t>
        </is>
      </c>
      <c r="B8" t="inlineStr">
        <is>
          <t>HNX</t>
        </is>
      </c>
      <c r="C8" t="inlineStr">
        <is>
          <t>Dầu khí &amp; Năng lượng</t>
        </is>
      </c>
      <c r="D8" t="inlineStr">
        <is>
          <t>Mid-Cap (Dòng tiền)</t>
        </is>
      </c>
      <c r="E8" t="n">
        <v>21.4</v>
      </c>
      <c r="F8" t="n">
        <v>2.6559968</v>
      </c>
      <c r="G8" t="n">
        <v>2.884615384615385</v>
      </c>
      <c r="H8" t="n">
        <v>3.883495145631068</v>
      </c>
      <c r="I8" t="n">
        <v>-2.727272727272727</v>
      </c>
      <c r="J8" t="n">
        <v>1.904761904761905</v>
      </c>
      <c r="K8" t="n">
        <v>0.4560508614729124</v>
      </c>
      <c r="L8" t="n">
        <v>6.377112439048202</v>
      </c>
      <c r="M8" t="n">
        <v>55.05854495590172</v>
      </c>
      <c r="N8" t="n">
        <v>5.330688780290082</v>
      </c>
      <c r="O8" t="n">
        <v>20.2477899363473</v>
      </c>
      <c r="P8" t="n">
        <v>23.88</v>
      </c>
      <c r="Q8" t="n">
        <v>20.27</v>
      </c>
      <c r="R8" t="inlineStr">
        <is>
          <t>🟢 VÙNG MUA CHUẨN</t>
        </is>
      </c>
      <c r="S8" t="b">
        <v>0</v>
      </c>
      <c r="T8" t="n">
        <v>0</v>
      </c>
      <c r="U8" t="n">
        <v>6</v>
      </c>
      <c r="V8" t="inlineStr">
        <is>
          <t>Petrovietnam Coating JSC</t>
        </is>
      </c>
    </row>
    <row r="9">
      <c r="A9" t="inlineStr">
        <is>
          <t>NAB</t>
        </is>
      </c>
      <c r="B9" t="inlineStr">
        <is>
          <t>HOSE</t>
        </is>
      </c>
      <c r="C9" t="inlineStr">
        <is>
          <t>Ngân hàng</t>
        </is>
      </c>
      <c r="D9" t="inlineStr">
        <is>
          <t>Large-Cap (Bluechip)</t>
        </is>
      </c>
      <c r="E9" t="n">
        <v>12.35</v>
      </c>
      <c r="F9" t="n">
        <v>11.30895675</v>
      </c>
      <c r="G9" t="n">
        <v>0.8163265306122449</v>
      </c>
      <c r="H9" t="n">
        <v>2.489626556016598</v>
      </c>
      <c r="I9" t="n">
        <v>2.066115702479339</v>
      </c>
      <c r="J9" t="n">
        <v>-1.593625498007968</v>
      </c>
      <c r="K9" t="n">
        <v>-0.9378177281415581</v>
      </c>
      <c r="L9" t="n">
        <v>1.274609559867487</v>
      </c>
      <c r="M9" t="n">
        <v>55.93627067878414</v>
      </c>
      <c r="N9" t="n">
        <v>5.41895332236467</v>
      </c>
      <c r="O9" t="n">
        <v>19.9104949430761</v>
      </c>
      <c r="P9" t="n">
        <v>13.77</v>
      </c>
      <c r="Q9" t="n">
        <v>11.7</v>
      </c>
      <c r="R9" t="inlineStr">
        <is>
          <t>🟢 VÙNG MUA CHUẨN</t>
        </is>
      </c>
      <c r="S9" t="b">
        <v>0</v>
      </c>
      <c r="T9" t="n">
        <v>0</v>
      </c>
      <c r="U9" t="n">
        <v>6</v>
      </c>
      <c r="V9" t="inlineStr">
        <is>
          <t>Nam A Commercial Joint Stock Bank</t>
        </is>
      </c>
    </row>
    <row r="10">
      <c r="A10" t="inlineStr">
        <is>
          <t>MDG</t>
        </is>
      </c>
      <c r="B10" t="inlineStr">
        <is>
          <t>HOSE</t>
        </is>
      </c>
      <c r="C10" t="inlineStr">
        <is>
          <t>Khai khoáng &amp; VLXD</t>
        </is>
      </c>
      <c r="D10" t="inlineStr">
        <is>
          <t>Mid-Cap (Dòng tiền)</t>
        </is>
      </c>
      <c r="E10" t="n">
        <v>49</v>
      </c>
      <c r="F10" t="n">
        <v>4.8167</v>
      </c>
      <c r="G10" t="n">
        <v>2.083333333333333</v>
      </c>
      <c r="H10" t="n">
        <v>22.5</v>
      </c>
      <c r="I10" t="n">
        <v>28.44036697247707</v>
      </c>
      <c r="J10" t="n">
        <v>27.77053455019557</v>
      </c>
      <c r="K10" t="n">
        <v>19.07255571584184</v>
      </c>
      <c r="L10" t="n">
        <v>8.112234371776356</v>
      </c>
      <c r="M10" t="n">
        <v>80.81616241375157</v>
      </c>
      <c r="N10" t="n">
        <v>4.758632635463996</v>
      </c>
      <c r="O10" t="n">
        <v>58.5638671478818</v>
      </c>
      <c r="P10" t="n">
        <v>55.69</v>
      </c>
      <c r="Q10" t="n">
        <v>45.96</v>
      </c>
      <c r="R10" t="inlineStr">
        <is>
          <t>🟢 VÙNG MUA CHUẨN</t>
        </is>
      </c>
      <c r="S10" t="b">
        <v>0</v>
      </c>
      <c r="T10" t="n">
        <v>0</v>
      </c>
      <c r="U10" t="n">
        <v>6</v>
      </c>
      <c r="V10" t="inlineStr">
        <is>
          <t>CÔNG TY CỔ PHẦN MIỀN ĐÔNG</t>
        </is>
      </c>
    </row>
    <row r="11">
      <c r="A11" t="inlineStr">
        <is>
          <t>LMC</t>
        </is>
      </c>
      <c r="B11" t="inlineStr">
        <is>
          <t>UPCOM</t>
        </is>
      </c>
      <c r="C11" t="inlineStr">
        <is>
          <t>Khai khoáng &amp; VLXD</t>
        </is>
      </c>
      <c r="D11" t="inlineStr">
        <is>
          <t>Small-Cap (Penny)</t>
        </is>
      </c>
      <c r="E11" t="n">
        <v>7.9</v>
      </c>
      <c r="F11" t="n">
        <v>1.360617</v>
      </c>
      <c r="G11" t="n">
        <v>14.49275362318841</v>
      </c>
      <c r="H11" t="n">
        <v>11.26760563380282</v>
      </c>
      <c r="I11" t="n">
        <v>31.66666666666667</v>
      </c>
      <c r="J11" t="n">
        <v>43.63636363636363</v>
      </c>
      <c r="K11" t="n">
        <v>7.84016134964466</v>
      </c>
      <c r="L11" t="n">
        <v>33.1691534383892</v>
      </c>
      <c r="M11" t="n">
        <v>53.39881073760787</v>
      </c>
      <c r="N11" t="n">
        <v>0</v>
      </c>
      <c r="O11" t="n">
        <v>0</v>
      </c>
      <c r="P11" t="n">
        <v>9.029999999999999</v>
      </c>
      <c r="Q11" t="n">
        <v>7.39</v>
      </c>
      <c r="R11" t="inlineStr">
        <is>
          <t>🟣 ĐÓNG TRẦN (Không đua)</t>
        </is>
      </c>
      <c r="S11" t="b">
        <v>0</v>
      </c>
      <c r="T11" t="n">
        <v>0</v>
      </c>
      <c r="U11" t="n">
        <v>5</v>
      </c>
      <c r="V11" t="inlineStr">
        <is>
          <t>Long Beach LMC Joint Stock Company</t>
        </is>
      </c>
    </row>
    <row r="12">
      <c r="A12" t="inlineStr">
        <is>
          <t>CSV</t>
        </is>
      </c>
      <c r="B12" t="inlineStr">
        <is>
          <t>HOSE</t>
        </is>
      </c>
      <c r="C12" t="inlineStr">
        <is>
          <t>Hóa chất &amp; Phân bón</t>
        </is>
      </c>
      <c r="D12" t="inlineStr">
        <is>
          <t>Mid-Cap (Dòng tiền)</t>
        </is>
      </c>
      <c r="E12" t="n">
        <v>24.35</v>
      </c>
      <c r="F12" t="n">
        <v>6.55835595</v>
      </c>
      <c r="G12" t="n">
        <v>2.09643605870021</v>
      </c>
      <c r="H12" t="n">
        <v>3.177966101694915</v>
      </c>
      <c r="I12" t="n">
        <v>17.63285024154589</v>
      </c>
      <c r="J12" t="n">
        <v>10.93394077448747</v>
      </c>
      <c r="K12" t="n">
        <v>-0.2494781824632404</v>
      </c>
      <c r="L12" t="n">
        <v>1.085844844492639</v>
      </c>
      <c r="M12" t="n">
        <v>70.39399990124934</v>
      </c>
      <c r="N12" t="n">
        <v>10.97010311266201</v>
      </c>
      <c r="O12" t="n">
        <v>15.2063992143692</v>
      </c>
      <c r="P12" t="n">
        <v>27.7</v>
      </c>
      <c r="Q12" t="n">
        <v>22.83</v>
      </c>
      <c r="R12" t="inlineStr">
        <is>
          <t>🟢 VÙNG MUA CHUẨN</t>
        </is>
      </c>
      <c r="S12" t="b">
        <v>0</v>
      </c>
      <c r="T12" t="n">
        <v>0</v>
      </c>
      <c r="U12" t="n">
        <v>4</v>
      </c>
      <c r="V12" t="inlineStr">
        <is>
          <t>CÔNG TY CỔ PHẦN HÓA CHẤT CƠ BẢN MIỀN NAM</t>
        </is>
      </c>
    </row>
    <row r="13">
      <c r="A13" t="inlineStr">
        <is>
          <t>PDR</t>
        </is>
      </c>
      <c r="B13" t="inlineStr">
        <is>
          <t>HOSE</t>
        </is>
      </c>
      <c r="C13" t="inlineStr">
        <is>
          <t>Bất động sản Dân dụng</t>
        </is>
      </c>
      <c r="D13" t="inlineStr">
        <is>
          <t>Large-Cap (Bluechip)</t>
        </is>
      </c>
      <c r="E13" t="n">
        <v>12.3</v>
      </c>
      <c r="F13" t="n">
        <v>42.7316022</v>
      </c>
      <c r="G13" t="n">
        <v>2.074688796680498</v>
      </c>
      <c r="H13" t="n">
        <v>8.370044052863436</v>
      </c>
      <c r="I13" t="n">
        <v>4.237288135593221</v>
      </c>
      <c r="J13" t="n">
        <v>3.79746835443038</v>
      </c>
      <c r="K13" t="n">
        <v>4.94259976870528</v>
      </c>
      <c r="L13" t="n">
        <v>2.452760406883644</v>
      </c>
      <c r="M13" t="n">
        <v>71.63171506221575</v>
      </c>
      <c r="N13" t="n">
        <v>19.98643197504133</v>
      </c>
      <c r="O13" t="n">
        <v>5.02638621057471</v>
      </c>
      <c r="P13" t="n">
        <v>13.7</v>
      </c>
      <c r="Q13" t="n">
        <v>11.66</v>
      </c>
      <c r="R13" t="inlineStr">
        <is>
          <t>🟢 VÙNG MUA CHUẨN</t>
        </is>
      </c>
      <c r="S13" t="b">
        <v>0</v>
      </c>
      <c r="T13" t="n">
        <v>0</v>
      </c>
      <c r="U13" t="n">
        <v>4</v>
      </c>
      <c r="V13" t="inlineStr">
        <is>
          <t>CÔNG TY CỔ PHẦN PHÁT TRIỂN BẤT ĐỘNG SẢN PHÁT ĐẠT</t>
        </is>
      </c>
    </row>
    <row r="14">
      <c r="A14" t="inlineStr">
        <is>
          <t>MSN</t>
        </is>
      </c>
      <c r="B14" t="inlineStr">
        <is>
          <t>HOSE</t>
        </is>
      </c>
      <c r="C14" t="inlineStr">
        <is>
          <t>Thực phẩm &amp; Tiêu dùng</t>
        </is>
      </c>
      <c r="D14" t="inlineStr">
        <is>
          <t>Large-Cap (Bluechip)</t>
        </is>
      </c>
      <c r="E14" t="n">
        <v>74.5</v>
      </c>
      <c r="F14" t="n">
        <v>156.2082475</v>
      </c>
      <c r="G14" t="n">
        <v>0.8119079837618403</v>
      </c>
      <c r="H14" t="n">
        <v>5.374823196605375</v>
      </c>
      <c r="I14" t="n">
        <v>5.673758865248227</v>
      </c>
      <c r="J14" t="n">
        <v>16.58841940532081</v>
      </c>
      <c r="K14" t="n">
        <v>1.947378912447219</v>
      </c>
      <c r="L14" t="n">
        <v>1.71503418240853</v>
      </c>
      <c r="M14" t="n">
        <v>63.00480353591849</v>
      </c>
      <c r="N14" t="n">
        <v>16.05946373204002</v>
      </c>
      <c r="O14" t="n">
        <v>19.4696248142836</v>
      </c>
      <c r="P14" t="n">
        <v>81.01000000000001</v>
      </c>
      <c r="Q14" t="n">
        <v>71.54000000000001</v>
      </c>
      <c r="R14" t="inlineStr">
        <is>
          <t>🟢 VÙNG MUA CHUẨN</t>
        </is>
      </c>
      <c r="S14" t="b">
        <v>0</v>
      </c>
      <c r="T14" t="n">
        <v>0</v>
      </c>
      <c r="U14" t="n">
        <v>4</v>
      </c>
      <c r="V14" t="inlineStr">
        <is>
          <t>CÔNG TY CỔ PHẦN TẬP ĐOÀN MASAN</t>
        </is>
      </c>
    </row>
    <row r="15">
      <c r="A15" t="inlineStr">
        <is>
          <t>DDV</t>
        </is>
      </c>
      <c r="B15" t="inlineStr">
        <is>
          <t>UPCOM</t>
        </is>
      </c>
      <c r="C15" t="inlineStr">
        <is>
          <t>Hóa chất &amp; Phân bón</t>
        </is>
      </c>
      <c r="D15" t="inlineStr">
        <is>
          <t>Mid-Cap (Dòng tiền)</t>
        </is>
      </c>
      <c r="E15" t="n">
        <v>18.1</v>
      </c>
      <c r="F15" t="n">
        <v>8.053757900000001</v>
      </c>
      <c r="G15" t="n">
        <v>1.685393258426966</v>
      </c>
      <c r="H15" t="n">
        <v>5.847953216374269</v>
      </c>
      <c r="I15" t="n">
        <v>8.383233532934131</v>
      </c>
      <c r="J15" t="n">
        <v>-3.20855614973262</v>
      </c>
      <c r="K15" t="n">
        <v>2.420508932216114</v>
      </c>
      <c r="L15" t="n">
        <v>1.893387362964101</v>
      </c>
      <c r="M15" t="n">
        <v>61.66954946553338</v>
      </c>
      <c r="N15" t="n">
        <v>0</v>
      </c>
      <c r="O15" t="n">
        <v>0</v>
      </c>
      <c r="P15" t="n">
        <v>20.69</v>
      </c>
      <c r="Q15" t="n">
        <v>16.92</v>
      </c>
      <c r="R15" t="inlineStr">
        <is>
          <t>🟢 VÙNG MUA CHUẨN</t>
        </is>
      </c>
      <c r="S15" t="b">
        <v>0</v>
      </c>
      <c r="T15" t="n">
        <v>0</v>
      </c>
      <c r="U15" t="n">
        <v>4</v>
      </c>
      <c r="V15" t="inlineStr">
        <is>
          <t>DAP-VINACHEM Joint Stock Co</t>
        </is>
      </c>
    </row>
    <row r="16">
      <c r="A16" t="inlineStr">
        <is>
          <t>MSB</t>
        </is>
      </c>
      <c r="B16" t="inlineStr">
        <is>
          <t>HOSE</t>
        </is>
      </c>
      <c r="C16" t="inlineStr">
        <is>
          <t>Ngân hàng</t>
        </is>
      </c>
      <c r="D16" t="inlineStr">
        <is>
          <t>Large-Cap (Bluechip)</t>
        </is>
      </c>
      <c r="E16" t="n">
        <v>15.45</v>
      </c>
      <c r="F16" t="n">
        <v>7.85046945</v>
      </c>
      <c r="G16" t="n">
        <v>0.3246753246753247</v>
      </c>
      <c r="H16" t="n">
        <v>5.102040816326531</v>
      </c>
      <c r="I16" t="n">
        <v>14.02214022140221</v>
      </c>
      <c r="J16" t="n">
        <v>15.51401915364486</v>
      </c>
      <c r="K16" t="n">
        <v>1.674596532168375</v>
      </c>
      <c r="L16" t="n">
        <v>0.08969595792100669</v>
      </c>
      <c r="M16" t="n">
        <v>74.62410557809692</v>
      </c>
      <c r="N16" t="n">
        <v>9.883954695022421</v>
      </c>
      <c r="O16" t="n">
        <v>13.9317586846371</v>
      </c>
      <c r="P16" t="n">
        <v>16.84</v>
      </c>
      <c r="Q16" t="n">
        <v>14.82</v>
      </c>
      <c r="R16" t="inlineStr">
        <is>
          <t>🟢 VÙNG MUA CHUẨN</t>
        </is>
      </c>
      <c r="S16" t="b">
        <v>0</v>
      </c>
      <c r="T16" t="n">
        <v>0</v>
      </c>
      <c r="U16" t="n">
        <v>4</v>
      </c>
      <c r="V16" t="inlineStr">
        <is>
          <t>Vietnam Maritime Commercial Joint Stock Bank</t>
        </is>
      </c>
    </row>
    <row r="17">
      <c r="A17" t="inlineStr">
        <is>
          <t>DPM</t>
        </is>
      </c>
      <c r="B17" t="inlineStr">
        <is>
          <t>HOSE</t>
        </is>
      </c>
      <c r="C17" t="inlineStr">
        <is>
          <t>Hóa chất &amp; Phân bón</t>
        </is>
      </c>
      <c r="D17" t="inlineStr">
        <is>
          <t>Large-Cap (Bluechip)</t>
        </is>
      </c>
      <c r="E17" t="n">
        <v>21.9</v>
      </c>
      <c r="F17" t="n">
        <v>17.2183056</v>
      </c>
      <c r="G17" t="n">
        <v>0.2288329519450801</v>
      </c>
      <c r="H17" t="n">
        <v>3.058823529411764</v>
      </c>
      <c r="I17" t="n">
        <v>-4.157549234135668</v>
      </c>
      <c r="J17" t="n">
        <v>-3.736263736263736</v>
      </c>
      <c r="K17" t="n">
        <v>-0.3686207547463911</v>
      </c>
      <c r="L17" t="n">
        <v>1.62446289580805</v>
      </c>
      <c r="M17" t="n">
        <v>49.76812363888057</v>
      </c>
      <c r="N17" t="n">
        <v>8.39530235681438</v>
      </c>
      <c r="O17" t="n">
        <v>15.5040116897978</v>
      </c>
      <c r="P17" t="n">
        <v>23.68</v>
      </c>
      <c r="Q17" t="n">
        <v>21.09</v>
      </c>
      <c r="R17" t="inlineStr">
        <is>
          <t>🟢 VÙNG MUA CHUẨN</t>
        </is>
      </c>
      <c r="S17" t="b">
        <v>0</v>
      </c>
      <c r="T17" t="n">
        <v>0</v>
      </c>
      <c r="U17" t="n">
        <v>3</v>
      </c>
      <c r="V17" t="inlineStr">
        <is>
          <t>TỔNG CÔNG TY PHÂN BÓN VÀ HÓA CHẤT DẦU KHÍ - CÔNG TY CỔ PHẦN</t>
        </is>
      </c>
    </row>
    <row r="18">
      <c r="A18" t="inlineStr">
        <is>
          <t>DGW</t>
        </is>
      </c>
      <c r="B18" t="inlineStr">
        <is>
          <t>HOSE</t>
        </is>
      </c>
      <c r="C18" t="inlineStr">
        <is>
          <t>Bán lẻ &amp; Phân phối</t>
        </is>
      </c>
      <c r="D18" t="inlineStr">
        <is>
          <t>Large-Cap (Bluechip)</t>
        </is>
      </c>
      <c r="E18" t="n">
        <v>46.6</v>
      </c>
      <c r="F18" t="n">
        <v>11.9672528</v>
      </c>
      <c r="G18" t="n">
        <v>1.969365426695842</v>
      </c>
      <c r="H18" t="n">
        <v>3.786191536748329</v>
      </c>
      <c r="I18" t="n">
        <v>3.786191536748329</v>
      </c>
      <c r="J18" t="n">
        <v>35.26850507982584</v>
      </c>
      <c r="K18" t="n">
        <v>0.3587472525901738</v>
      </c>
      <c r="L18" t="n">
        <v>0.8022855679008284</v>
      </c>
      <c r="M18" t="n">
        <v>56.26393527247469</v>
      </c>
      <c r="N18" t="n">
        <v>12.29475703805583</v>
      </c>
      <c r="O18" t="n">
        <v>24.5661861897584</v>
      </c>
      <c r="P18" t="n">
        <v>52.29</v>
      </c>
      <c r="Q18" t="n">
        <v>44.02</v>
      </c>
      <c r="R18" t="inlineStr">
        <is>
          <t>🟢 VÙNG MUA CHUẨN</t>
        </is>
      </c>
      <c r="S18" t="b">
        <v>0</v>
      </c>
      <c r="T18" t="n">
        <v>0</v>
      </c>
      <c r="U18" t="n">
        <v>3</v>
      </c>
      <c r="V18" t="inlineStr">
        <is>
          <t>CÔNG TY CỔ PHẦN THẾ GIỚI SỐ</t>
        </is>
      </c>
    </row>
    <row r="19">
      <c r="A19" t="inlineStr">
        <is>
          <t>AAS</t>
        </is>
      </c>
      <c r="B19" t="inlineStr">
        <is>
          <t>UPCOM</t>
        </is>
      </c>
      <c r="C19" t="inlineStr">
        <is>
          <t>Chứng khoán</t>
        </is>
      </c>
      <c r="D19" t="inlineStr">
        <is>
          <t>Mid-Cap (Dòng tiền)</t>
        </is>
      </c>
      <c r="E19" t="n">
        <v>10.6</v>
      </c>
      <c r="F19" t="n">
        <v>5.325864</v>
      </c>
      <c r="G19" t="n">
        <v>2.912621359223301</v>
      </c>
      <c r="H19" t="n">
        <v>3.92156862745098</v>
      </c>
      <c r="I19" t="n">
        <v>15.21739130434783</v>
      </c>
      <c r="J19" t="n">
        <v>39.47368421052632</v>
      </c>
      <c r="K19" t="n">
        <v>0.4941243432928246</v>
      </c>
      <c r="L19" t="n">
        <v>0.6593059218712509</v>
      </c>
      <c r="M19" t="n">
        <v>71.15653982284782</v>
      </c>
      <c r="N19" t="n">
        <v>19.3496403339967</v>
      </c>
      <c r="O19" t="n">
        <v>4.83841712043622</v>
      </c>
      <c r="P19" t="n">
        <v>11.96</v>
      </c>
      <c r="Q19" t="n">
        <v>9.98</v>
      </c>
      <c r="R19" t="inlineStr">
        <is>
          <t>🟢 VÙNG MUA CHUẨN</t>
        </is>
      </c>
      <c r="S19" t="b">
        <v>0</v>
      </c>
      <c r="T19" t="n">
        <v>0</v>
      </c>
      <c r="U19" t="n">
        <v>3</v>
      </c>
      <c r="V19" t="inlineStr">
        <is>
          <t>SmartInvest Securities Joint Stock Co</t>
        </is>
      </c>
    </row>
    <row r="20">
      <c r="A20" t="inlineStr">
        <is>
          <t>CDC</t>
        </is>
      </c>
      <c r="B20" t="inlineStr">
        <is>
          <t>HOSE</t>
        </is>
      </c>
      <c r="C20" t="inlineStr">
        <is>
          <t>Bất động sản Dân dụng</t>
        </is>
      </c>
      <c r="D20" t="inlineStr">
        <is>
          <t>Mid-Cap (Dòng tiền)</t>
        </is>
      </c>
      <c r="E20" t="n">
        <v>22.9</v>
      </c>
      <c r="F20" t="n">
        <v>2.2007358</v>
      </c>
      <c r="G20" t="n">
        <v>1.327433628318584</v>
      </c>
      <c r="H20" t="n">
        <v>3.619909502262443</v>
      </c>
      <c r="I20" t="n">
        <v>10.6280193236715</v>
      </c>
      <c r="J20" t="n">
        <v>25.82417582417582</v>
      </c>
      <c r="K20" t="n">
        <v>0.1924652181042878</v>
      </c>
      <c r="L20" t="n">
        <v>0.4471337046187349</v>
      </c>
      <c r="M20" t="n">
        <v>62.56566538990671</v>
      </c>
      <c r="N20" t="n">
        <v>67.31324615925021</v>
      </c>
      <c r="O20" t="n">
        <v>4.177122442318</v>
      </c>
      <c r="P20" t="n">
        <v>26.17</v>
      </c>
      <c r="Q20" t="n">
        <v>21.41</v>
      </c>
      <c r="R20" t="inlineStr">
        <is>
          <t>🟢 VÙNG MUA CHUẨN</t>
        </is>
      </c>
      <c r="S20" t="b">
        <v>0</v>
      </c>
      <c r="T20" t="n">
        <v>0</v>
      </c>
      <c r="U20" t="n">
        <v>3</v>
      </c>
      <c r="V20" t="inlineStr">
        <is>
          <t>CÔNG TY CỔ PHẦN CHƯƠNG DƯƠNG</t>
        </is>
      </c>
    </row>
    <row r="21">
      <c r="A21" t="inlineStr">
        <is>
          <t>SZC</t>
        </is>
      </c>
      <c r="B21" t="inlineStr">
        <is>
          <t>HOSE</t>
        </is>
      </c>
      <c r="C21" t="inlineStr">
        <is>
          <t>BĐS Khu Công Nghiệp</t>
        </is>
      </c>
      <c r="D21" t="inlineStr">
        <is>
          <t>Mid-Cap (Dòng tiền)</t>
        </is>
      </c>
      <c r="E21" t="n">
        <v>20</v>
      </c>
      <c r="F21" t="n">
        <v>11.10788</v>
      </c>
      <c r="G21" t="n">
        <v>2.040816326530612</v>
      </c>
      <c r="H21" t="n">
        <v>13.63636363636364</v>
      </c>
      <c r="I21" t="n">
        <v>11.73184357541899</v>
      </c>
      <c r="J21" t="n">
        <v>6.666666666666667</v>
      </c>
      <c r="K21" t="n">
        <v>10.20891935220548</v>
      </c>
      <c r="L21" t="n">
        <v>4.309794879017533</v>
      </c>
      <c r="M21" t="n">
        <v>73.62079373706717</v>
      </c>
      <c r="N21" t="n">
        <v>22.50944017784258</v>
      </c>
      <c r="O21" t="n">
        <v>5.19889469571815</v>
      </c>
      <c r="P21" t="n">
        <v>22.14</v>
      </c>
      <c r="Q21" t="n">
        <v>19.03</v>
      </c>
      <c r="R21" t="inlineStr">
        <is>
          <t>🟢 VÙNG MUA CHUẨN</t>
        </is>
      </c>
      <c r="S21" t="b">
        <v>0</v>
      </c>
      <c r="T21" t="n">
        <v>0</v>
      </c>
      <c r="U21" t="n">
        <v>3</v>
      </c>
      <c r="V21" t="inlineStr">
        <is>
          <t>Sonadezi Chau Duc Shareholding Company</t>
        </is>
      </c>
    </row>
    <row r="22">
      <c r="A22" t="inlineStr">
        <is>
          <t>DCM</t>
        </is>
      </c>
      <c r="B22" t="inlineStr">
        <is>
          <t>HOSE</t>
        </is>
      </c>
      <c r="C22" t="inlineStr">
        <is>
          <t>Hóa chất &amp; Phân bón</t>
        </is>
      </c>
      <c r="D22" t="inlineStr">
        <is>
          <t>Large-Cap (Bluechip)</t>
        </is>
      </c>
      <c r="E22" t="n">
        <v>35.5</v>
      </c>
      <c r="F22" t="n">
        <v>31.1303405</v>
      </c>
      <c r="G22" t="n">
        <v>0.7092198581560284</v>
      </c>
      <c r="H22" t="n">
        <v>5.812220566318927</v>
      </c>
      <c r="I22" t="n">
        <v>4.565537555228277</v>
      </c>
      <c r="J22" t="n">
        <v>19.12751677852349</v>
      </c>
      <c r="K22" t="n">
        <v>2.384776282160771</v>
      </c>
      <c r="L22" t="n">
        <v>1.570719181179979</v>
      </c>
      <c r="M22" t="n">
        <v>62.56717563713583</v>
      </c>
      <c r="N22" t="n">
        <v>8.297874722614319</v>
      </c>
      <c r="O22" t="n">
        <v>20.8712818433843</v>
      </c>
      <c r="P22" t="n">
        <v>39.09</v>
      </c>
      <c r="Q22" t="n">
        <v>33.87</v>
      </c>
      <c r="R22" t="inlineStr">
        <is>
          <t>🟢 VÙNG MUA CHUẨN</t>
        </is>
      </c>
      <c r="S22" t="b">
        <v>0</v>
      </c>
      <c r="T22" t="n">
        <v>0</v>
      </c>
      <c r="U22" t="n">
        <v>3</v>
      </c>
      <c r="V22" t="inlineStr">
        <is>
          <t>CÔNG TY CỔ PHẦN PHÂN BÓN DẦU KHÍ CÀ MAU</t>
        </is>
      </c>
    </row>
    <row r="23">
      <c r="A23" t="inlineStr">
        <is>
          <t>MSR</t>
        </is>
      </c>
      <c r="B23" t="inlineStr">
        <is>
          <t>UPCOM</t>
        </is>
      </c>
      <c r="C23" t="inlineStr">
        <is>
          <t>Bán lẻ &amp; Phân phối</t>
        </is>
      </c>
      <c r="D23" t="inlineStr">
        <is>
          <t>Large-Cap (Bluechip)</t>
        </is>
      </c>
      <c r="E23" t="n">
        <v>64.90000000000001</v>
      </c>
      <c r="F23" t="n">
        <v>34.3701314</v>
      </c>
      <c r="G23" t="n">
        <v>3.015873015873016</v>
      </c>
      <c r="H23" t="n">
        <v>-1.666666666666667</v>
      </c>
      <c r="I23" t="n">
        <v>19.74169741697417</v>
      </c>
      <c r="J23" t="n">
        <v>94.89489489489489</v>
      </c>
      <c r="K23" t="n">
        <v>-5.094110950824822</v>
      </c>
      <c r="L23" t="n">
        <v>1.109664044310626</v>
      </c>
      <c r="M23" t="n">
        <v>63.38991881385088</v>
      </c>
      <c r="N23" t="n">
        <v>92.70198283684923</v>
      </c>
      <c r="O23" t="n">
        <v>6.24475311082388</v>
      </c>
      <c r="P23" t="n">
        <v>74.18000000000001</v>
      </c>
      <c r="Q23" t="n">
        <v>60.68</v>
      </c>
      <c r="R23" t="inlineStr">
        <is>
          <t>🟢 VÙNG MUA CHUẨN</t>
        </is>
      </c>
      <c r="S23" t="b">
        <v>0</v>
      </c>
      <c r="T23" t="n">
        <v>0</v>
      </c>
      <c r="U23" t="n">
        <v>3</v>
      </c>
      <c r="V23" t="inlineStr">
        <is>
          <t>Masan High-Tech Materials Corp.</t>
        </is>
      </c>
    </row>
    <row r="24">
      <c r="A24" t="inlineStr">
        <is>
          <t>ABB</t>
        </is>
      </c>
      <c r="B24" t="inlineStr">
        <is>
          <t>UPCOM</t>
        </is>
      </c>
      <c r="C24" t="inlineStr">
        <is>
          <t>Ngân hàng</t>
        </is>
      </c>
      <c r="D24" t="inlineStr">
        <is>
          <t>Large-Cap (Bluechip)</t>
        </is>
      </c>
      <c r="E24" t="n">
        <v>17.8</v>
      </c>
      <c r="F24" t="n">
        <v>2.7020222</v>
      </c>
      <c r="G24" t="n">
        <v>0.5649717514124294</v>
      </c>
      <c r="H24" t="n">
        <v>1.714285714285714</v>
      </c>
      <c r="I24" t="n">
        <v>0.5649717514124294</v>
      </c>
      <c r="J24" t="n">
        <v>5.325443786982248</v>
      </c>
      <c r="K24" t="n">
        <v>-1.713158569872441</v>
      </c>
      <c r="L24" t="n">
        <v>1.175861146770419</v>
      </c>
      <c r="M24" t="n">
        <v>59.82059930783868</v>
      </c>
      <c r="N24" t="n">
        <v>0</v>
      </c>
      <c r="O24" t="n">
        <v>0</v>
      </c>
      <c r="P24" t="n">
        <v>19.07</v>
      </c>
      <c r="Q24" t="n">
        <v>17.22</v>
      </c>
      <c r="R24" t="inlineStr">
        <is>
          <t>🟢 VÙNG MUA CHUẨN</t>
        </is>
      </c>
      <c r="S24" t="b">
        <v>0</v>
      </c>
      <c r="T24" t="n">
        <v>0</v>
      </c>
      <c r="U24" t="n">
        <v>3</v>
      </c>
      <c r="V24" t="inlineStr">
        <is>
          <t>An Binh Commercial Joint Stock Bank</t>
        </is>
      </c>
    </row>
    <row r="25">
      <c r="A25" t="inlineStr">
        <is>
          <t>TVN</t>
        </is>
      </c>
      <c r="B25" t="inlineStr">
        <is>
          <t>UPCOM</t>
        </is>
      </c>
      <c r="C25" t="inlineStr">
        <is>
          <t>Thép &amp; VLXD</t>
        </is>
      </c>
      <c r="D25" t="inlineStr">
        <is>
          <t>Small-Cap (Penny)</t>
        </is>
      </c>
      <c r="E25" t="n">
        <v>10.2</v>
      </c>
      <c r="F25" t="n">
        <v>2.273886</v>
      </c>
      <c r="G25" t="n">
        <v>2</v>
      </c>
      <c r="H25" t="n">
        <v>6.25</v>
      </c>
      <c r="I25" t="n">
        <v>12.08791208791209</v>
      </c>
      <c r="J25" t="n">
        <v>14.60674157303371</v>
      </c>
      <c r="K25" t="n">
        <v>2.822555715841844</v>
      </c>
      <c r="L25" t="n">
        <v>0.9571268933744626</v>
      </c>
      <c r="M25" t="n">
        <v>62.4134223162517</v>
      </c>
      <c r="N25" t="n">
        <v>0</v>
      </c>
      <c r="O25" t="n">
        <v>0</v>
      </c>
      <c r="P25" t="n">
        <v>11.66</v>
      </c>
      <c r="Q25" t="n">
        <v>9.539999999999999</v>
      </c>
      <c r="R25" t="inlineStr">
        <is>
          <t>🟢 VÙNG MUA CHUẨN</t>
        </is>
      </c>
      <c r="S25" t="b">
        <v>0</v>
      </c>
      <c r="T25" t="n">
        <v>0</v>
      </c>
      <c r="U25" t="n">
        <v>3</v>
      </c>
      <c r="V25" t="inlineStr">
        <is>
          <t>Viet Nam Steel Corporation</t>
        </is>
      </c>
    </row>
    <row r="26">
      <c r="A26" t="inlineStr">
        <is>
          <t>PLC</t>
        </is>
      </c>
      <c r="B26" t="inlineStr">
        <is>
          <t>HNX</t>
        </is>
      </c>
      <c r="C26" t="inlineStr">
        <is>
          <t>Dầu khí &amp; Năng lượng</t>
        </is>
      </c>
      <c r="D26" t="inlineStr">
        <is>
          <t>Mid-Cap (Dòng tiền)</t>
        </is>
      </c>
      <c r="E26" t="n">
        <v>21.7</v>
      </c>
      <c r="F26" t="n">
        <v>2.6574471</v>
      </c>
      <c r="G26" t="n">
        <v>1.401869158878505</v>
      </c>
      <c r="H26" t="n">
        <v>14.21052631578947</v>
      </c>
      <c r="I26" t="n">
        <v>20.55555555555556</v>
      </c>
      <c r="J26" t="n">
        <v>17.93478260869565</v>
      </c>
      <c r="K26" t="n">
        <v>10.78308203163132</v>
      </c>
      <c r="L26" t="n">
        <v>2.057361447341674</v>
      </c>
      <c r="M26" t="n">
        <v>69.84375375389899</v>
      </c>
      <c r="N26" t="n">
        <v>12.48419196383934</v>
      </c>
      <c r="O26" t="n">
        <v>10.3691479680365</v>
      </c>
      <c r="P26" t="n">
        <v>24.49</v>
      </c>
      <c r="Q26" t="n">
        <v>20.43</v>
      </c>
      <c r="R26" t="inlineStr">
        <is>
          <t>🟢 VÙNG MUA CHUẨN</t>
        </is>
      </c>
      <c r="S26" t="b">
        <v>0</v>
      </c>
      <c r="T26" t="n">
        <v>0</v>
      </c>
      <c r="U26" t="n">
        <v>3</v>
      </c>
      <c r="V26" t="inlineStr">
        <is>
          <t>Petrolimex Petrochemical JSC</t>
        </is>
      </c>
    </row>
    <row r="27">
      <c r="A27" t="inlineStr">
        <is>
          <t>HTN</t>
        </is>
      </c>
      <c r="B27" t="inlineStr">
        <is>
          <t>HOSE</t>
        </is>
      </c>
      <c r="C27" t="inlineStr">
        <is>
          <t>Đầu tư công &amp; Xây dựng</t>
        </is>
      </c>
      <c r="D27" t="inlineStr">
        <is>
          <t>Small-Cap (Penny)</t>
        </is>
      </c>
      <c r="E27" t="n">
        <v>7.76</v>
      </c>
      <c r="F27" t="n">
        <v>1.56668192</v>
      </c>
      <c r="G27" t="n">
        <v>0.1290322580645161</v>
      </c>
      <c r="H27" t="n">
        <v>9.91501416430595</v>
      </c>
      <c r="I27" t="n">
        <v>15.82089552238806</v>
      </c>
      <c r="J27" t="n">
        <v>73.47242834277201</v>
      </c>
      <c r="K27" t="n">
        <v>6.487569880147793</v>
      </c>
      <c r="L27" t="n">
        <v>1.443154163779112</v>
      </c>
      <c r="M27" t="n">
        <v>73.40725213324741</v>
      </c>
      <c r="N27" t="n">
        <v>0</v>
      </c>
      <c r="O27" t="n">
        <v>-0.510283829583753</v>
      </c>
      <c r="P27" t="n">
        <v>8.73</v>
      </c>
      <c r="Q27" t="n">
        <v>7.32</v>
      </c>
      <c r="R27" t="inlineStr">
        <is>
          <t>🟢 VÙNG MUA CHUẨN</t>
        </is>
      </c>
      <c r="S27" t="b">
        <v>0</v>
      </c>
      <c r="T27" t="n">
        <v>0</v>
      </c>
      <c r="U27" t="n">
        <v>2</v>
      </c>
      <c r="V27" t="inlineStr">
        <is>
          <t>Hung Thinh Incons JSC</t>
        </is>
      </c>
    </row>
    <row r="28">
      <c r="A28" t="inlineStr">
        <is>
          <t>TOS</t>
        </is>
      </c>
      <c r="B28" t="inlineStr">
        <is>
          <t>UPCOM</t>
        </is>
      </c>
      <c r="C28" t="inlineStr">
        <is>
          <t>Đầu tư công &amp; Xây dựng</t>
        </is>
      </c>
      <c r="D28" t="inlineStr">
        <is>
          <t>Small-Cap (Penny)</t>
        </is>
      </c>
      <c r="E28" t="n">
        <v>94.2</v>
      </c>
      <c r="F28" t="n">
        <v>1.7834886</v>
      </c>
      <c r="G28" t="n">
        <v>2.391304347826087</v>
      </c>
      <c r="H28" t="n">
        <v>14.87804878048781</v>
      </c>
      <c r="I28" t="n">
        <v>14.87804878048781</v>
      </c>
      <c r="J28" t="n">
        <v>-7.647058823529412</v>
      </c>
      <c r="K28" t="n">
        <v>11.45060449632965</v>
      </c>
      <c r="L28" t="n">
        <v>1.17775680034338</v>
      </c>
      <c r="M28" t="n">
        <v>65.38389393713496</v>
      </c>
      <c r="N28" t="n">
        <v>0</v>
      </c>
      <c r="O28" t="n">
        <v>0</v>
      </c>
      <c r="P28" t="n">
        <v>107.67</v>
      </c>
      <c r="Q28" t="n">
        <v>88.08</v>
      </c>
      <c r="R28" t="inlineStr">
        <is>
          <t>🟢 VÙNG MUA CHUẨN</t>
        </is>
      </c>
      <c r="S28" t="b">
        <v>0</v>
      </c>
      <c r="T28" t="n">
        <v>0</v>
      </c>
      <c r="U28" t="n">
        <v>2</v>
      </c>
      <c r="V28" t="inlineStr">
        <is>
          <t>Tan Cang Offshore Services Joint Stock Co</t>
        </is>
      </c>
    </row>
    <row r="29">
      <c r="A29" t="inlineStr">
        <is>
          <t>VNP</t>
        </is>
      </c>
      <c r="B29" t="inlineStr">
        <is>
          <t>UPCOM</t>
        </is>
      </c>
      <c r="C29" t="inlineStr">
        <is>
          <t>Hóa chất &amp; Chế biến</t>
        </is>
      </c>
      <c r="D29" t="inlineStr">
        <is>
          <t>Small-Cap (Penny)</t>
        </is>
      </c>
      <c r="E29" t="n">
        <v>17.1</v>
      </c>
      <c r="F29" t="n">
        <v>1.5464385</v>
      </c>
      <c r="G29" t="n">
        <v>2.395209580838324</v>
      </c>
      <c r="H29" t="n">
        <v>1.183431952662722</v>
      </c>
      <c r="I29" t="n">
        <v>-2.285714285714286</v>
      </c>
      <c r="J29" t="n">
        <v>1.183431952662722</v>
      </c>
      <c r="K29" t="n">
        <v>-2.244012331495433</v>
      </c>
      <c r="L29" t="n">
        <v>32.00389277183049</v>
      </c>
      <c r="M29" t="n">
        <v>51.97819378661732</v>
      </c>
      <c r="N29" t="n">
        <v>0</v>
      </c>
      <c r="O29" t="n">
        <v>0</v>
      </c>
      <c r="P29" t="n">
        <v>19.55</v>
      </c>
      <c r="Q29" t="n">
        <v>15.99</v>
      </c>
      <c r="R29" t="inlineStr">
        <is>
          <t>🟢 VÙNG MUA CHUẨN</t>
        </is>
      </c>
      <c r="S29" t="b">
        <v>0</v>
      </c>
      <c r="T29" t="n">
        <v>0</v>
      </c>
      <c r="U29" t="n">
        <v>2</v>
      </c>
      <c r="V29" t="inlineStr">
        <is>
          <t>Vietnam Plastic Corporation</t>
        </is>
      </c>
    </row>
    <row r="30">
      <c r="A30" t="inlineStr">
        <is>
          <t>GMD</t>
        </is>
      </c>
      <c r="B30" t="inlineStr">
        <is>
          <t>HOSE</t>
        </is>
      </c>
      <c r="C30" t="inlineStr">
        <is>
          <t>Cảng biển &amp; Vận tải</t>
        </is>
      </c>
      <c r="D30" t="inlineStr">
        <is>
          <t>Large-Cap (Bluechip)</t>
        </is>
      </c>
      <c r="E30" t="n">
        <v>57.1</v>
      </c>
      <c r="F30" t="n">
        <v>14.97733</v>
      </c>
      <c r="G30" t="n">
        <v>-0.6956521739130435</v>
      </c>
      <c r="H30" t="n">
        <v>7.735849056603773</v>
      </c>
      <c r="I30" t="n">
        <v>10.37371078833763</v>
      </c>
      <c r="J30" t="n">
        <v>18.95833273854167</v>
      </c>
      <c r="K30" t="n">
        <v>4.308404772445618</v>
      </c>
      <c r="L30" t="n">
        <v>0.5301152930026347</v>
      </c>
      <c r="M30" t="n">
        <v>70.80825061857759</v>
      </c>
      <c r="N30" t="n">
        <v>15.59731928245229</v>
      </c>
      <c r="O30" t="n">
        <v>18.046602389149</v>
      </c>
      <c r="P30" t="n">
        <v>62.81</v>
      </c>
      <c r="Q30" t="n">
        <v>54.51</v>
      </c>
      <c r="R30" t="inlineStr">
        <is>
          <t>🟢 VÙNG MUA CHUẨN</t>
        </is>
      </c>
      <c r="S30" t="b">
        <v>0</v>
      </c>
      <c r="T30" t="n">
        <v>0</v>
      </c>
      <c r="U30" t="n">
        <v>2</v>
      </c>
      <c r="V30" t="inlineStr">
        <is>
          <t>CÔNG TY CỔ PHẦN GEMADEPT</t>
        </is>
      </c>
    </row>
    <row r="31">
      <c r="A31" t="inlineStr">
        <is>
          <t>TPB</t>
        </is>
      </c>
      <c r="B31" t="inlineStr">
        <is>
          <t>HOSE</t>
        </is>
      </c>
      <c r="C31" t="inlineStr">
        <is>
          <t>Ngân hàng</t>
        </is>
      </c>
      <c r="D31" t="inlineStr">
        <is>
          <t>Large-Cap (Bluechip)</t>
        </is>
      </c>
      <c r="E31" t="n">
        <v>12.8</v>
      </c>
      <c r="F31" t="n">
        <v>57.5131776</v>
      </c>
      <c r="G31" t="n">
        <v>0.392156862745098</v>
      </c>
      <c r="H31" t="n">
        <v>8.016877637130802</v>
      </c>
      <c r="I31" t="n">
        <v>2.937062628251752</v>
      </c>
      <c r="J31" t="n">
        <v>5.519712945089606</v>
      </c>
      <c r="K31" t="n">
        <v>4.589433352972646</v>
      </c>
      <c r="L31" t="n">
        <v>1.281474939790271</v>
      </c>
      <c r="M31" t="n">
        <v>65.84263663585975</v>
      </c>
      <c r="N31" t="n">
        <v>5.403723815844639</v>
      </c>
      <c r="O31" t="n">
        <v>17.9825373580451</v>
      </c>
      <c r="P31" t="n">
        <v>14.18</v>
      </c>
      <c r="Q31" t="n">
        <v>12.17</v>
      </c>
      <c r="R31" t="inlineStr">
        <is>
          <t>🟢 VÙNG MUA CHUẨN</t>
        </is>
      </c>
      <c r="S31" t="b">
        <v>0</v>
      </c>
      <c r="T31" t="n">
        <v>0</v>
      </c>
      <c r="U31" t="n">
        <v>2</v>
      </c>
      <c r="V31" t="inlineStr">
        <is>
          <t>NGÂN HÀNG THƯƠNG MẠI CỔ PHẦN TIÊN PHONG</t>
        </is>
      </c>
    </row>
    <row r="32">
      <c r="A32" t="inlineStr">
        <is>
          <t>CTD</t>
        </is>
      </c>
      <c r="B32" t="inlineStr">
        <is>
          <t>HOSE</t>
        </is>
      </c>
      <c r="C32" t="inlineStr">
        <is>
          <t>Đầu tư công &amp; Xây dựng</t>
        </is>
      </c>
      <c r="D32" t="inlineStr">
        <is>
          <t>Mid-Cap (Dòng tiền)</t>
        </is>
      </c>
      <c r="E32" t="n">
        <v>66</v>
      </c>
      <c r="F32" t="n">
        <v>9.967122</v>
      </c>
      <c r="G32" t="n">
        <v>0.7633587786259541</v>
      </c>
      <c r="H32" t="n">
        <v>5.263157894736842</v>
      </c>
      <c r="I32" t="n">
        <v>13.59724612736661</v>
      </c>
      <c r="J32" t="n">
        <v>16.4021164021164</v>
      </c>
      <c r="K32" t="n">
        <v>1.835713610578687</v>
      </c>
      <c r="L32" t="n">
        <v>1.218454604665067</v>
      </c>
      <c r="M32" t="n">
        <v>66.58108042129365</v>
      </c>
      <c r="N32" t="n">
        <v>9.166131211835042</v>
      </c>
      <c r="O32" t="n">
        <v>8.464104956719421</v>
      </c>
      <c r="P32" t="n">
        <v>72.56999999999999</v>
      </c>
      <c r="Q32" t="n">
        <v>63.01</v>
      </c>
      <c r="R32" t="inlineStr">
        <is>
          <t>🟢 VÙNG MUA CHUẨN</t>
        </is>
      </c>
      <c r="S32" t="b">
        <v>0</v>
      </c>
      <c r="T32" t="n">
        <v>0</v>
      </c>
      <c r="U32" t="n">
        <v>2</v>
      </c>
      <c r="V32" t="inlineStr">
        <is>
          <t>CÔNG TY CỔ PHẦN XÂY DỰNG COTECCONS</t>
        </is>
      </c>
    </row>
    <row r="33">
      <c r="A33" t="inlineStr">
        <is>
          <t>HAH</t>
        </is>
      </c>
      <c r="B33" t="inlineStr">
        <is>
          <t>HOSE</t>
        </is>
      </c>
      <c r="C33" t="inlineStr">
        <is>
          <t>Cảng biển &amp; Vận tải</t>
        </is>
      </c>
      <c r="D33" t="inlineStr">
        <is>
          <t>Mid-Cap (Dòng tiền)</t>
        </is>
      </c>
      <c r="E33" t="n">
        <v>51.3</v>
      </c>
      <c r="F33" t="n">
        <v>4.1267772</v>
      </c>
      <c r="G33" t="n">
        <v>0.7858546168958742</v>
      </c>
      <c r="H33" t="n">
        <v>6.10134436401241</v>
      </c>
      <c r="I33" t="n">
        <v>6.211180124223603</v>
      </c>
      <c r="J33" t="n">
        <v>15.28089887640449</v>
      </c>
      <c r="K33" t="n">
        <v>2.673900079854254</v>
      </c>
      <c r="L33" t="n">
        <v>0.3489908282751383</v>
      </c>
      <c r="M33" t="n">
        <v>58.74329163209931</v>
      </c>
      <c r="N33" t="n">
        <v>7.487323982390572</v>
      </c>
      <c r="O33" t="n">
        <v>26.5885705269174</v>
      </c>
      <c r="P33" t="n">
        <v>56.08</v>
      </c>
      <c r="Q33" t="n">
        <v>49.13</v>
      </c>
      <c r="R33" t="inlineStr">
        <is>
          <t>🟢 VÙNG MUA CHUẨN</t>
        </is>
      </c>
      <c r="S33" t="b">
        <v>0</v>
      </c>
      <c r="T33" t="n">
        <v>0</v>
      </c>
      <c r="U33" t="n">
        <v>2</v>
      </c>
      <c r="V33" t="inlineStr">
        <is>
          <t>CÔNG TY CỔ PHẦN VẬN TẢI VÀ XẾP DỠ HẢI AN</t>
        </is>
      </c>
    </row>
    <row r="34">
      <c r="A34" t="inlineStr">
        <is>
          <t>VPL</t>
        </is>
      </c>
      <c r="B34" t="inlineStr">
        <is>
          <t>HOSE</t>
        </is>
      </c>
      <c r="C34" t="inlineStr">
        <is>
          <t>Dịch vụ Tiêu dùng</t>
        </is>
      </c>
      <c r="D34" t="inlineStr">
        <is>
          <t>Large-Cap (Bluechip)</t>
        </is>
      </c>
      <c r="E34" t="n">
        <v>86.09999999999999</v>
      </c>
      <c r="F34" t="n">
        <v>13.4872206</v>
      </c>
      <c r="G34" t="n">
        <v>0.7017543859649122</v>
      </c>
      <c r="H34" t="n">
        <v>12.109375</v>
      </c>
      <c r="I34" t="n">
        <v>5.385556915544676</v>
      </c>
      <c r="J34" t="n">
        <v>18.26923076923077</v>
      </c>
      <c r="K34" t="n">
        <v>8.681930715841844</v>
      </c>
      <c r="L34" t="n">
        <v>0.8325971848832846</v>
      </c>
      <c r="M34" t="n">
        <v>65.41518942946331</v>
      </c>
      <c r="N34" t="n">
        <v>51.26437233295763</v>
      </c>
      <c r="O34" t="n">
        <v>7.42923587463774</v>
      </c>
      <c r="P34" t="n">
        <v>95.20999999999999</v>
      </c>
      <c r="Q34" t="n">
        <v>81.95999999999999</v>
      </c>
      <c r="R34" t="inlineStr">
        <is>
          <t>🟢 VÙNG MUA CHUẨN</t>
        </is>
      </c>
      <c r="S34" t="b">
        <v>0</v>
      </c>
      <c r="T34" t="n">
        <v>0</v>
      </c>
      <c r="U34" t="n">
        <v>2</v>
      </c>
      <c r="V34" t="inlineStr">
        <is>
          <t>Vinpearl Joint Stock Company</t>
        </is>
      </c>
    </row>
    <row r="35">
      <c r="A35" t="inlineStr">
        <is>
          <t>IDC</t>
        </is>
      </c>
      <c r="B35" t="inlineStr">
        <is>
          <t>HNX</t>
        </is>
      </c>
      <c r="C35" t="inlineStr">
        <is>
          <t>BĐS Khu Công Nghiệp</t>
        </is>
      </c>
      <c r="D35" t="inlineStr">
        <is>
          <t>Large-Cap (Bluechip)</t>
        </is>
      </c>
      <c r="E35" t="n">
        <v>35.6</v>
      </c>
      <c r="F35" t="n">
        <v>5.2779492</v>
      </c>
      <c r="G35" t="n">
        <v>-0.5586592178770949</v>
      </c>
      <c r="H35" t="n">
        <v>5.637982195845697</v>
      </c>
      <c r="I35" t="n">
        <v>5.637982195845697</v>
      </c>
      <c r="J35" t="n">
        <v>9.538461538461538</v>
      </c>
      <c r="K35" t="n">
        <v>2.210537911687541</v>
      </c>
      <c r="L35" t="n">
        <v>0.4233705198823043</v>
      </c>
      <c r="M35" t="n">
        <v>62.95839547279201</v>
      </c>
      <c r="N35" t="n">
        <v>6.844221932893634</v>
      </c>
      <c r="O35" t="n">
        <v>34.7303641422179</v>
      </c>
      <c r="P35" t="n">
        <v>39.83</v>
      </c>
      <c r="Q35" t="n">
        <v>33.68</v>
      </c>
      <c r="R35" t="inlineStr">
        <is>
          <t>🟢 VÙNG MUA CHUẨN</t>
        </is>
      </c>
      <c r="S35" t="b">
        <v>0</v>
      </c>
      <c r="T35" t="n">
        <v>0</v>
      </c>
      <c r="U35" t="n">
        <v>2</v>
      </c>
      <c r="V35" t="inlineStr">
        <is>
          <t>IDICO Corp. JSC</t>
        </is>
      </c>
    </row>
    <row r="36">
      <c r="A36" t="inlineStr">
        <is>
          <t>VND</t>
        </is>
      </c>
      <c r="B36" t="inlineStr">
        <is>
          <t>HOSE</t>
        </is>
      </c>
      <c r="C36" t="inlineStr">
        <is>
          <t>Chứng khoán</t>
        </is>
      </c>
      <c r="D36" t="inlineStr">
        <is>
          <t>Large-Cap (Bluechip)</t>
        </is>
      </c>
      <c r="E36" t="n">
        <v>13.8</v>
      </c>
      <c r="F36" t="n">
        <v>18.3216252</v>
      </c>
      <c r="G36" t="n">
        <v>0.3636363636363636</v>
      </c>
      <c r="H36" t="n">
        <v>3.759398496240602</v>
      </c>
      <c r="I36" t="n">
        <v>-7.070707070707071</v>
      </c>
      <c r="J36" t="n">
        <v>-18.58407079646018</v>
      </c>
      <c r="K36" t="n">
        <v>0.3319542120824459</v>
      </c>
      <c r="L36" t="n">
        <v>0.4583246368194244</v>
      </c>
      <c r="M36" t="n">
        <v>47.18999131865007</v>
      </c>
      <c r="N36" t="n">
        <v>10.00682131653077</v>
      </c>
      <c r="O36" t="n">
        <v>9.920690544146261</v>
      </c>
      <c r="P36" t="n">
        <v>15.48</v>
      </c>
      <c r="Q36" t="n">
        <v>13.04</v>
      </c>
      <c r="R36" t="inlineStr">
        <is>
          <t>🟢 VÙNG MUA CHUẨN</t>
        </is>
      </c>
      <c r="S36" t="b">
        <v>0</v>
      </c>
      <c r="T36" t="n">
        <v>0</v>
      </c>
      <c r="U36" t="n">
        <v>1</v>
      </c>
      <c r="V36" t="inlineStr">
        <is>
          <t>CÔNG TY CỔ PHẦN CHỨNG KHOÁN VNDIRECT</t>
        </is>
      </c>
    </row>
    <row r="37">
      <c r="A37" t="inlineStr">
        <is>
          <t>PTD</t>
        </is>
      </c>
      <c r="B37" t="inlineStr">
        <is>
          <t>HNX</t>
        </is>
      </c>
      <c r="C37" t="inlineStr">
        <is>
          <t>Dịch vụ &amp; Thương mại</t>
        </is>
      </c>
      <c r="D37" t="inlineStr">
        <is>
          <t>Small-Cap (Penny)</t>
        </is>
      </c>
      <c r="E37" t="n">
        <v>9.5</v>
      </c>
      <c r="F37" t="n">
        <v>0.550088</v>
      </c>
      <c r="G37" t="n">
        <v>4.395604395604396</v>
      </c>
      <c r="H37" t="n">
        <v>14.45783132530121</v>
      </c>
      <c r="I37" t="n">
        <v>15.85365853658537</v>
      </c>
      <c r="J37" t="n">
        <v>156.7567567567567</v>
      </c>
      <c r="K37" t="n">
        <v>11.03038704114305</v>
      </c>
      <c r="L37" t="n">
        <v>4.098991958319176</v>
      </c>
      <c r="M37" t="n">
        <v>71.65097909945332</v>
      </c>
      <c r="N37" t="n">
        <v>4.777976726022717</v>
      </c>
      <c r="O37" t="n">
        <v>31.707798986805</v>
      </c>
      <c r="P37" t="n">
        <v>10.86</v>
      </c>
      <c r="Q37" t="n">
        <v>8.880000000000001</v>
      </c>
      <c r="R37" t="inlineStr">
        <is>
          <t>🟢 VÙNG MUA CHUẨN</t>
        </is>
      </c>
      <c r="S37" t="b">
        <v>0</v>
      </c>
      <c r="T37" t="n">
        <v>0</v>
      </c>
      <c r="U37" t="n">
        <v>1</v>
      </c>
      <c r="V37" t="inlineStr">
        <is>
          <t>Phuc Thinh Design Construction Trading Corp.</t>
        </is>
      </c>
    </row>
    <row r="38">
      <c r="A38" t="inlineStr">
        <is>
          <t>BSI</t>
        </is>
      </c>
      <c r="B38" t="inlineStr">
        <is>
          <t>HOSE</t>
        </is>
      </c>
      <c r="C38" t="inlineStr">
        <is>
          <t>Chứng khoán</t>
        </is>
      </c>
      <c r="D38" t="inlineStr">
        <is>
          <t>Mid-Cap (Dòng tiền)</t>
        </is>
      </c>
      <c r="E38" t="n">
        <v>27.1</v>
      </c>
      <c r="F38" t="n">
        <v>1.3444039</v>
      </c>
      <c r="G38" t="n">
        <v>0.931098696461825</v>
      </c>
      <c r="H38" t="n">
        <v>5.859375</v>
      </c>
      <c r="I38" t="n">
        <v>-0.1841620626151013</v>
      </c>
      <c r="J38" t="n">
        <v>-6.551724137931035</v>
      </c>
      <c r="K38" t="n">
        <v>2.431930715841844</v>
      </c>
      <c r="L38" t="n">
        <v>0.3909133084394573</v>
      </c>
      <c r="M38" t="n">
        <v>58.91286852002757</v>
      </c>
      <c r="N38" t="n">
        <v>13.99377333887714</v>
      </c>
      <c r="O38" t="n">
        <v>9.57992488632949</v>
      </c>
      <c r="P38" t="n">
        <v>30.4</v>
      </c>
      <c r="Q38" t="n">
        <v>25.6</v>
      </c>
      <c r="R38" t="inlineStr">
        <is>
          <t>🟢 VÙNG MUA CHUẨN</t>
        </is>
      </c>
      <c r="S38" t="b">
        <v>0</v>
      </c>
      <c r="T38" t="n">
        <v>0</v>
      </c>
      <c r="U38" t="n">
        <v>1</v>
      </c>
      <c r="V38" t="inlineStr">
        <is>
          <t>CÔNG TY CỔ PHẦN CHỨNG KHOÁN NGÂN HÀNG ĐẦU TƯ VÀ PHÁT TRIỂN VIỆT NAM</t>
        </is>
      </c>
    </row>
    <row r="39">
      <c r="A39" t="inlineStr">
        <is>
          <t>VGC</t>
        </is>
      </c>
      <c r="B39" t="inlineStr">
        <is>
          <t>HOSE</t>
        </is>
      </c>
      <c r="C39" t="inlineStr">
        <is>
          <t>BĐS Khu Công Nghiệp</t>
        </is>
      </c>
      <c r="D39" t="inlineStr">
        <is>
          <t>Large-Cap (Bluechip)</t>
        </is>
      </c>
      <c r="E39" t="n">
        <v>44.3</v>
      </c>
      <c r="F39" t="n">
        <v>1.3580165</v>
      </c>
      <c r="G39" t="n">
        <v>0.2262443438914027</v>
      </c>
      <c r="H39" t="n">
        <v>2.073732718894009</v>
      </c>
      <c r="I39" t="n">
        <v>7.134220072551391</v>
      </c>
      <c r="J39" t="n">
        <v>14.76683937823834</v>
      </c>
      <c r="K39" t="n">
        <v>-1.353711565264146</v>
      </c>
      <c r="L39" t="n">
        <v>0.2645788628201103</v>
      </c>
      <c r="M39" t="n">
        <v>57.26262921901145</v>
      </c>
      <c r="N39" t="n">
        <v>13.96060594324109</v>
      </c>
      <c r="O39" t="n">
        <v>16.3310529861993</v>
      </c>
      <c r="P39" t="n">
        <v>49.44</v>
      </c>
      <c r="Q39" t="n">
        <v>41.96</v>
      </c>
      <c r="R39" t="inlineStr">
        <is>
          <t>🟢 VÙNG MUA CHUẨN</t>
        </is>
      </c>
      <c r="S39" t="b">
        <v>0</v>
      </c>
      <c r="T39" t="n">
        <v>0</v>
      </c>
      <c r="U39" t="n">
        <v>1</v>
      </c>
      <c r="V39" t="inlineStr">
        <is>
          <t>Viglacera Corp.</t>
        </is>
      </c>
    </row>
    <row r="40">
      <c r="A40" t="inlineStr">
        <is>
          <t>EVF</t>
        </is>
      </c>
      <c r="B40" t="inlineStr">
        <is>
          <t>HOSE</t>
        </is>
      </c>
      <c r="C40" t="inlineStr">
        <is>
          <t>Bất động sản Dân dụng</t>
        </is>
      </c>
      <c r="D40" t="inlineStr">
        <is>
          <t>Mid-Cap (Dòng tiền)</t>
        </is>
      </c>
      <c r="E40" t="n">
        <v>11.95</v>
      </c>
      <c r="F40" t="n">
        <v>1.77807635</v>
      </c>
      <c r="G40" t="n">
        <v>-0.4166666666666667</v>
      </c>
      <c r="H40" t="n">
        <v>2.575107296137339</v>
      </c>
      <c r="I40" t="n">
        <v>4.366812227074236</v>
      </c>
      <c r="J40" t="n">
        <v>-3.629032258064516</v>
      </c>
      <c r="K40" t="n">
        <v>-0.8523369880208165</v>
      </c>
      <c r="L40" t="n">
        <v>0.3123286132865067</v>
      </c>
      <c r="M40" t="n">
        <v>59.56603249983999</v>
      </c>
      <c r="N40" t="n">
        <v>9.611695543310139</v>
      </c>
      <c r="O40" t="n">
        <v>9.513496654761312</v>
      </c>
      <c r="P40" t="n">
        <v>13.05</v>
      </c>
      <c r="Q40" t="n">
        <v>11.45</v>
      </c>
      <c r="R40" t="inlineStr">
        <is>
          <t>🟢 VÙNG MUA CHUẨN</t>
        </is>
      </c>
      <c r="S40" t="b">
        <v>0</v>
      </c>
      <c r="T40" t="n">
        <v>0</v>
      </c>
      <c r="U40" t="n">
        <v>1</v>
      </c>
      <c r="V40" t="inlineStr">
        <is>
          <t>EVN Finance Joint Stock Co</t>
        </is>
      </c>
    </row>
    <row r="41">
      <c r="A41" t="inlineStr">
        <is>
          <t>TCB</t>
        </is>
      </c>
      <c r="B41" t="inlineStr">
        <is>
          <t>HOSE</t>
        </is>
      </c>
      <c r="C41" t="inlineStr">
        <is>
          <t>Ngân hàng</t>
        </is>
      </c>
      <c r="D41" t="inlineStr">
        <is>
          <t>Large-Cap (Bluechip)</t>
        </is>
      </c>
      <c r="E41" t="n">
        <v>33.85</v>
      </c>
      <c r="F41" t="n">
        <v>105.0898299</v>
      </c>
      <c r="G41" t="n">
        <v>-0.8784773060029283</v>
      </c>
      <c r="H41" t="n">
        <v>2.887537993920973</v>
      </c>
      <c r="I41" t="n">
        <v>4.961240310077519</v>
      </c>
      <c r="J41" t="n">
        <v>17.1280276816609</v>
      </c>
      <c r="K41" t="n">
        <v>-0.539906290237183</v>
      </c>
      <c r="L41" t="n">
        <v>0.5695247324368432</v>
      </c>
      <c r="M41" t="n">
        <v>60.17534855991821</v>
      </c>
      <c r="N41" t="n">
        <v>8.375429661397337</v>
      </c>
      <c r="O41" t="n">
        <v>16.3133008091096</v>
      </c>
      <c r="P41" t="n">
        <v>36.48</v>
      </c>
      <c r="Q41" t="n">
        <v>32.66</v>
      </c>
      <c r="R41" t="inlineStr">
        <is>
          <t>🟢 VÙNG MUA CHUẨN</t>
        </is>
      </c>
      <c r="S41" t="b">
        <v>0</v>
      </c>
      <c r="T41" t="n">
        <v>0</v>
      </c>
      <c r="U41" t="n">
        <v>1</v>
      </c>
      <c r="V41" t="inlineStr">
        <is>
          <t>Vietnam Technological &amp; Commercial Joint Stock Bank</t>
        </is>
      </c>
    </row>
    <row r="42">
      <c r="A42" t="inlineStr">
        <is>
          <t>HUT</t>
        </is>
      </c>
      <c r="B42" t="inlineStr">
        <is>
          <t>HNX</t>
        </is>
      </c>
      <c r="C42" t="inlineStr">
        <is>
          <t>Đầu tư công &amp; Xây dựng</t>
        </is>
      </c>
      <c r="D42" t="inlineStr">
        <is>
          <t>Large-Cap (Bluechip)</t>
        </is>
      </c>
      <c r="E42" t="n">
        <v>12.6</v>
      </c>
      <c r="F42" t="n">
        <v>2.7894258</v>
      </c>
      <c r="G42" t="n">
        <v>0.8</v>
      </c>
      <c r="H42" t="n">
        <v>4.132231404958677</v>
      </c>
      <c r="I42" t="n">
        <v>-1.5625</v>
      </c>
      <c r="J42" t="n">
        <v>-15.43624161073826</v>
      </c>
      <c r="K42" t="n">
        <v>0.7047871208005216</v>
      </c>
      <c r="L42" t="n">
        <v>0.1987029909385281</v>
      </c>
      <c r="M42" t="n">
        <v>51.5280555886219</v>
      </c>
      <c r="N42" t="n">
        <v>30.12125958501511</v>
      </c>
      <c r="O42" t="n">
        <v>4.59160893049435</v>
      </c>
      <c r="P42" t="n">
        <v>14</v>
      </c>
      <c r="Q42" t="n">
        <v>11.96</v>
      </c>
      <c r="R42" t="inlineStr">
        <is>
          <t>🟢 VÙNG MUA CHUẨN</t>
        </is>
      </c>
      <c r="S42" t="b">
        <v>0</v>
      </c>
      <c r="T42" t="n">
        <v>0</v>
      </c>
      <c r="U42" t="n">
        <v>1</v>
      </c>
      <c r="V42" t="inlineStr">
        <is>
          <t>Tasco Joint Stock Company</t>
        </is>
      </c>
    </row>
    <row r="43">
      <c r="A43" t="inlineStr">
        <is>
          <t>VIC</t>
        </is>
      </c>
      <c r="B43" t="inlineStr">
        <is>
          <t>HOSE</t>
        </is>
      </c>
      <c r="C43" t="inlineStr">
        <is>
          <t>Bất động sản Dân dụng</t>
        </is>
      </c>
      <c r="D43" t="inlineStr">
        <is>
          <t>Large-Cap (Bluechip)</t>
        </is>
      </c>
      <c r="E43" t="n">
        <v>232.2</v>
      </c>
      <c r="F43" t="n">
        <v>77.9330538</v>
      </c>
      <c r="G43" t="n">
        <v>-0.30055817947617</v>
      </c>
      <c r="H43" t="n">
        <v>6.367384333486029</v>
      </c>
      <c r="I43" t="n">
        <v>-4.952926729431027</v>
      </c>
      <c r="J43" t="n">
        <v>10.83532219570406</v>
      </c>
      <c r="K43" t="n">
        <v>2.939940049327873</v>
      </c>
      <c r="L43" t="n">
        <v>0.4754311445086647</v>
      </c>
      <c r="M43" t="n">
        <v>55.9221102620395</v>
      </c>
      <c r="N43" t="n">
        <v>0</v>
      </c>
      <c r="O43" t="n">
        <v>15.6912143707356</v>
      </c>
      <c r="P43" t="n">
        <v>262.24</v>
      </c>
      <c r="Q43" t="n">
        <v>218.55</v>
      </c>
      <c r="R43" t="inlineStr">
        <is>
          <t>🟢 VÙNG MUA CHUẨN</t>
        </is>
      </c>
      <c r="S43" t="b">
        <v>0</v>
      </c>
      <c r="T43" t="n">
        <v>0</v>
      </c>
      <c r="U43" t="n">
        <v>1</v>
      </c>
      <c r="V43" t="inlineStr">
        <is>
          <t>TẬP ĐOÀN VINGROUP - CÔNG TY CỔ PHẦN</t>
        </is>
      </c>
    </row>
    <row r="44">
      <c r="A44" t="inlineStr">
        <is>
          <t>DIG</t>
        </is>
      </c>
      <c r="B44" t="inlineStr">
        <is>
          <t>HOSE</t>
        </is>
      </c>
      <c r="C44" t="inlineStr">
        <is>
          <t>Đầu tư công &amp; Xây dựng</t>
        </is>
      </c>
      <c r="D44" t="inlineStr">
        <is>
          <t>Mid-Cap (Dòng tiền)</t>
        </is>
      </c>
      <c r="E44" t="n">
        <v>10.15</v>
      </c>
      <c r="F44" t="n">
        <v>8.151180800000001</v>
      </c>
      <c r="G44" t="n">
        <v>0</v>
      </c>
      <c r="H44" t="n">
        <v>5.729166666666667</v>
      </c>
      <c r="I44" t="n">
        <v>0</v>
      </c>
      <c r="J44" t="n">
        <v>1.4999996143</v>
      </c>
      <c r="K44" t="n">
        <v>2.301722382508511</v>
      </c>
      <c r="L44" t="n">
        <v>0.5558477397523029</v>
      </c>
      <c r="M44" t="n">
        <v>62.42146105694741</v>
      </c>
      <c r="N44" t="n">
        <v>9.592835635598133</v>
      </c>
      <c r="O44" t="n">
        <v>8.577811413827391</v>
      </c>
      <c r="P44" t="n">
        <v>11.37</v>
      </c>
      <c r="Q44" t="n">
        <v>9.59</v>
      </c>
      <c r="R44" t="inlineStr">
        <is>
          <t>🟢 VÙNG MUA CHUẨN</t>
        </is>
      </c>
      <c r="S44" t="b">
        <v>0</v>
      </c>
      <c r="T44" t="n">
        <v>0</v>
      </c>
      <c r="U44" t="n">
        <v>1</v>
      </c>
      <c r="V44" t="inlineStr">
        <is>
          <t>TỔNG CÔNG TY CỔ PHẦN ĐẦU TƯ PHÁT TRIỂN XÂY DỰNG</t>
        </is>
      </c>
    </row>
    <row r="45">
      <c r="A45" t="inlineStr">
        <is>
          <t>QTP</t>
        </is>
      </c>
      <c r="B45" t="inlineStr">
        <is>
          <t>UPCOM</t>
        </is>
      </c>
      <c r="C45" t="inlineStr">
        <is>
          <t>Điện &amp; Năng lượng</t>
        </is>
      </c>
      <c r="D45" t="inlineStr">
        <is>
          <t>Mid-Cap (Dòng tiền)</t>
        </is>
      </c>
      <c r="E45" t="n">
        <v>11.2</v>
      </c>
      <c r="F45" t="n">
        <v>1.5251824</v>
      </c>
      <c r="G45" t="n">
        <v>-0.8849557522123894</v>
      </c>
      <c r="H45" t="n">
        <v>3.703703703703704</v>
      </c>
      <c r="I45" t="n">
        <v>1.818181818181818</v>
      </c>
      <c r="J45" t="n">
        <v>2.752293577981651</v>
      </c>
      <c r="K45" t="n">
        <v>0.2762594195455481</v>
      </c>
      <c r="L45" t="n">
        <v>1.957948752603311</v>
      </c>
      <c r="M45" t="n">
        <v>64.08195778537873</v>
      </c>
      <c r="N45" t="n">
        <v>4.157938553464315</v>
      </c>
      <c r="O45" t="n">
        <v>21.7108723210673</v>
      </c>
      <c r="P45" t="n">
        <v>12</v>
      </c>
      <c r="Q45" t="n">
        <v>10.84</v>
      </c>
      <c r="R45" t="inlineStr">
        <is>
          <t>🟢 VÙNG MUA CHUẨN</t>
        </is>
      </c>
      <c r="S45" t="b">
        <v>0</v>
      </c>
      <c r="T45" t="n">
        <v>0</v>
      </c>
      <c r="U45" t="n">
        <v>1</v>
      </c>
      <c r="V45" t="inlineStr">
        <is>
          <t>Quang Ninh Thermal power joint stock Co</t>
        </is>
      </c>
    </row>
    <row r="46">
      <c r="A46" t="inlineStr">
        <is>
          <t>GEE</t>
        </is>
      </c>
      <c r="B46" t="inlineStr">
        <is>
          <t>HOSE</t>
        </is>
      </c>
      <c r="C46" t="inlineStr">
        <is>
          <t>Công nghệ &amp; Viễn thông</t>
        </is>
      </c>
      <c r="D46" t="inlineStr">
        <is>
          <t>Large-Cap (Bluechip)</t>
        </is>
      </c>
      <c r="E46" t="n">
        <v>71.40000000000001</v>
      </c>
      <c r="F46" t="n">
        <v>40.4904402</v>
      </c>
      <c r="G46" t="n">
        <v>-2.191780821917808</v>
      </c>
      <c r="H46" t="n">
        <v>8.181818181818182</v>
      </c>
      <c r="I46" t="n">
        <v>4.538799414348462</v>
      </c>
      <c r="J46" t="n">
        <v>0.2808988764044944</v>
      </c>
      <c r="K46" t="n">
        <v>4.754373897660026</v>
      </c>
      <c r="L46" t="n">
        <v>1.580507373934098</v>
      </c>
      <c r="M46" t="n">
        <v>55.77045618271834</v>
      </c>
      <c r="N46" t="n">
        <v>12.96608089581454</v>
      </c>
      <c r="O46" t="n">
        <v>47.7077268244505</v>
      </c>
      <c r="P46" t="n">
        <v>81.61</v>
      </c>
      <c r="Q46" t="n">
        <v>66.76000000000001</v>
      </c>
      <c r="R46" t="inlineStr">
        <is>
          <t>🟢 VÙNG MUA CHUẨN</t>
        </is>
      </c>
      <c r="S46" t="b">
        <v>0</v>
      </c>
      <c r="T46" t="n">
        <v>0</v>
      </c>
      <c r="U46" t="n">
        <v>1</v>
      </c>
      <c r="V46" t="inlineStr">
        <is>
          <t>Gelex Electric Joint Stock Company</t>
        </is>
      </c>
    </row>
    <row r="47">
      <c r="A47" t="inlineStr">
        <is>
          <t>HDC</t>
        </is>
      </c>
      <c r="B47" t="inlineStr">
        <is>
          <t>HOSE</t>
        </is>
      </c>
      <c r="C47" t="inlineStr">
        <is>
          <t>Bất động sản Dân dụng</t>
        </is>
      </c>
      <c r="D47" t="inlineStr">
        <is>
          <t>Mid-Cap (Dòng tiền)</t>
        </is>
      </c>
      <c r="E47" t="n">
        <v>11.8</v>
      </c>
      <c r="F47" t="n">
        <v>7.1941414</v>
      </c>
      <c r="G47" t="n">
        <v>1.28755364806867</v>
      </c>
      <c r="H47" t="n">
        <v>14.56310679611651</v>
      </c>
      <c r="I47" t="n">
        <v>0</v>
      </c>
      <c r="J47" t="n">
        <v>-2.880658436213992</v>
      </c>
      <c r="K47" t="n">
        <v>11.13566251195835</v>
      </c>
      <c r="L47" t="n">
        <v>1.141777784790264</v>
      </c>
      <c r="M47" t="n">
        <v>70.14899534821149</v>
      </c>
      <c r="N47" t="n">
        <v>4.016928972695946</v>
      </c>
      <c r="O47" t="n">
        <v>25.5540996927616</v>
      </c>
      <c r="P47" t="n">
        <v>13.36</v>
      </c>
      <c r="Q47" t="n">
        <v>11.09</v>
      </c>
      <c r="R47" t="inlineStr">
        <is>
          <t>🟢 VÙNG MUA CHUẨN</t>
        </is>
      </c>
      <c r="S47" t="b">
        <v>0</v>
      </c>
      <c r="T47" t="n">
        <v>0</v>
      </c>
      <c r="U47" t="n">
        <v>1</v>
      </c>
      <c r="V47" t="inlineStr">
        <is>
          <t>CÔNG TY CỔ PHẦN PHÁT TRIỂN NHÀ BÀ RỊA – VŨNG TÀU</t>
        </is>
      </c>
    </row>
    <row r="48">
      <c r="A48" t="inlineStr">
        <is>
          <t>VIB</t>
        </is>
      </c>
      <c r="B48" t="inlineStr">
        <is>
          <t>HOSE</t>
        </is>
      </c>
      <c r="C48" t="inlineStr">
        <is>
          <t>Ngân hàng</t>
        </is>
      </c>
      <c r="D48" t="inlineStr">
        <is>
          <t>Large-Cap (Bluechip)</t>
        </is>
      </c>
      <c r="E48" t="n">
        <v>14.05</v>
      </c>
      <c r="F48" t="n">
        <v>5.7530816</v>
      </c>
      <c r="G48" t="n">
        <v>0</v>
      </c>
      <c r="H48" t="n">
        <v>1.444043321299639</v>
      </c>
      <c r="I48" t="n">
        <v>3.690036900369004</v>
      </c>
      <c r="J48" t="n">
        <v>6.838541565170048</v>
      </c>
      <c r="K48" t="n">
        <v>-1.983400962858517</v>
      </c>
      <c r="L48" t="n">
        <v>0.1451890567904079</v>
      </c>
      <c r="M48" t="n">
        <v>61.07944631097148</v>
      </c>
      <c r="N48" t="n">
        <v>7.058766314542244</v>
      </c>
      <c r="O48" t="n">
        <v>16.2227417255071</v>
      </c>
      <c r="P48" t="n">
        <v>15.07</v>
      </c>
      <c r="Q48" t="n">
        <v>13.58</v>
      </c>
      <c r="R48" t="inlineStr">
        <is>
          <t>🟢 VÙNG MUA CHUẨN</t>
        </is>
      </c>
      <c r="S48" t="b">
        <v>0</v>
      </c>
      <c r="T48" t="n">
        <v>0</v>
      </c>
      <c r="U48" t="n">
        <v>1</v>
      </c>
      <c r="V48" t="inlineStr">
        <is>
          <t>Viet Nam International Commercial Joint Stock Bank</t>
        </is>
      </c>
    </row>
    <row r="49">
      <c r="A49" t="inlineStr">
        <is>
          <t>NTP</t>
        </is>
      </c>
      <c r="B49" t="inlineStr">
        <is>
          <t>HNX</t>
        </is>
      </c>
      <c r="C49" t="inlineStr">
        <is>
          <t>Thép &amp; VLXD</t>
        </is>
      </c>
      <c r="D49" t="inlineStr">
        <is>
          <t>Large-Cap (Bluechip)</t>
        </is>
      </c>
      <c r="E49" t="n">
        <v>53.4</v>
      </c>
      <c r="F49" t="n">
        <v>1.6384188</v>
      </c>
      <c r="G49" t="n">
        <v>0.1876172607879925</v>
      </c>
      <c r="H49" t="n">
        <v>0.1876172607879925</v>
      </c>
      <c r="I49" t="n">
        <v>-0.1869158878504673</v>
      </c>
      <c r="J49" t="n">
        <v>9.876543209876543</v>
      </c>
      <c r="K49" t="n">
        <v>-3.239827023370163</v>
      </c>
      <c r="L49" t="n">
        <v>0.4407063769704274</v>
      </c>
      <c r="M49" t="n">
        <v>55.92619502496289</v>
      </c>
      <c r="N49" t="n">
        <v>8.951221725265516</v>
      </c>
      <c r="O49" t="n">
        <v>28.2300050041758</v>
      </c>
      <c r="P49" t="n">
        <v>58.47</v>
      </c>
      <c r="Q49" t="n">
        <v>51.1</v>
      </c>
      <c r="R49" t="inlineStr">
        <is>
          <t>🟢 VÙNG MUA CHUẨN</t>
        </is>
      </c>
      <c r="S49" t="b">
        <v>0</v>
      </c>
      <c r="T49" t="n">
        <v>0</v>
      </c>
      <c r="U49" t="n">
        <v>1</v>
      </c>
      <c r="V49" t="inlineStr">
        <is>
          <t>Tien Phong Plastics JSC</t>
        </is>
      </c>
    </row>
    <row r="50">
      <c r="A50" t="inlineStr">
        <is>
          <t>DPG</t>
        </is>
      </c>
      <c r="B50" t="inlineStr">
        <is>
          <t>HOSE</t>
        </is>
      </c>
      <c r="C50" t="inlineStr">
        <is>
          <t>Đầu tư công &amp; Xây dựng</t>
        </is>
      </c>
      <c r="D50" t="inlineStr">
        <is>
          <t>Mid-Cap (Dòng tiền)</t>
        </is>
      </c>
      <c r="E50" t="n">
        <v>30.3</v>
      </c>
      <c r="F50" t="n">
        <v>5.1574236</v>
      </c>
      <c r="G50" t="n">
        <v>-0.3289473684210526</v>
      </c>
      <c r="H50" t="n">
        <v>8.214285714285714</v>
      </c>
      <c r="I50" t="n">
        <v>11.19266055045872</v>
      </c>
      <c r="J50" t="n">
        <v>12.63940520446097</v>
      </c>
      <c r="K50" t="n">
        <v>4.786841430127557</v>
      </c>
      <c r="L50" t="n">
        <v>1.232186317760043</v>
      </c>
      <c r="M50" t="n">
        <v>70.67996483608209</v>
      </c>
      <c r="N50" t="n">
        <v>8.816795885588368</v>
      </c>
      <c r="O50" t="n">
        <v>14.6284537940951</v>
      </c>
      <c r="P50" t="n">
        <v>33.69</v>
      </c>
      <c r="Q50" t="n">
        <v>28.76</v>
      </c>
      <c r="R50" t="inlineStr">
        <is>
          <t>🟢 VÙNG MUA CHUẨN</t>
        </is>
      </c>
      <c r="S50" t="b">
        <v>0</v>
      </c>
      <c r="T50" t="n">
        <v>0</v>
      </c>
      <c r="U50" t="n">
        <v>1</v>
      </c>
      <c r="V50" t="inlineStr">
        <is>
          <t>CÔNG TY CỔ PHẦN ĐẠT PHƯƠNG</t>
        </is>
      </c>
    </row>
    <row r="51">
      <c r="A51" t="inlineStr">
        <is>
          <t>HT1</t>
        </is>
      </c>
      <c r="B51" t="inlineStr">
        <is>
          <t>HOSE</t>
        </is>
      </c>
      <c r="C51" t="inlineStr">
        <is>
          <t>Thép &amp; VLXD</t>
        </is>
      </c>
      <c r="D51" t="inlineStr">
        <is>
          <t>Mid-Cap (Dòng tiền)</t>
        </is>
      </c>
      <c r="E51" t="n">
        <v>13.45</v>
      </c>
      <c r="F51" t="n">
        <v>2.17600825</v>
      </c>
      <c r="G51" t="n">
        <v>0.3731343283582089</v>
      </c>
      <c r="H51" t="n">
        <v>6.324110671936759</v>
      </c>
      <c r="I51" t="n">
        <v>7.171314741035856</v>
      </c>
      <c r="J51" t="n">
        <v>9.349593495934959</v>
      </c>
      <c r="K51" t="n">
        <v>2.896666387778603</v>
      </c>
      <c r="L51" t="n">
        <v>1.035957559581487</v>
      </c>
      <c r="M51" t="n">
        <v>71.10540356800925</v>
      </c>
      <c r="N51" t="n">
        <v>13.27410483680747</v>
      </c>
      <c r="O51" t="n">
        <v>7.66415556632923</v>
      </c>
      <c r="P51" t="n">
        <v>14.96</v>
      </c>
      <c r="Q51" t="n">
        <v>12.76</v>
      </c>
      <c r="R51" t="inlineStr">
        <is>
          <t>🟢 VÙNG MUA CHUẨN</t>
        </is>
      </c>
      <c r="S51" t="b">
        <v>0</v>
      </c>
      <c r="T51" t="n">
        <v>0</v>
      </c>
      <c r="U51" t="n">
        <v>1</v>
      </c>
      <c r="V51" t="inlineStr">
        <is>
          <t>CÔNG TY CỔ PHẦN XI MĂNG HÀ TIÊN 1</t>
        </is>
      </c>
    </row>
    <row r="52">
      <c r="A52" t="inlineStr">
        <is>
          <t>VIX</t>
        </is>
      </c>
      <c r="B52" t="inlineStr">
        <is>
          <t>HOSE</t>
        </is>
      </c>
      <c r="C52" t="inlineStr">
        <is>
          <t>Chứng khoán</t>
        </is>
      </c>
      <c r="D52" t="inlineStr">
        <is>
          <t>Large-Cap (Bluechip)</t>
        </is>
      </c>
      <c r="E52" t="n">
        <v>12.6</v>
      </c>
      <c r="F52" t="n">
        <v>76.8041946</v>
      </c>
      <c r="G52" t="n">
        <v>0.398406374501992</v>
      </c>
      <c r="H52" t="n">
        <v>6.329113924050633</v>
      </c>
      <c r="I52" t="n">
        <v>-3.448275862068965</v>
      </c>
      <c r="J52" t="n">
        <v>1.76923102365385</v>
      </c>
      <c r="K52" t="n">
        <v>2.901669639892477</v>
      </c>
      <c r="L52" t="n">
        <v>0.7161857807748544</v>
      </c>
      <c r="M52" t="n">
        <v>55.93584547018155</v>
      </c>
      <c r="N52" t="n">
        <v>14.67019310165606</v>
      </c>
      <c r="O52" t="n">
        <v>6.31597741663878</v>
      </c>
      <c r="P52" t="n">
        <v>14.38</v>
      </c>
      <c r="Q52" t="n">
        <v>11.79</v>
      </c>
      <c r="R52" t="inlineStr">
        <is>
          <t>🟢 VÙNG MUA CHUẨN</t>
        </is>
      </c>
      <c r="S52" t="b">
        <v>0</v>
      </c>
      <c r="T52" t="n">
        <v>0</v>
      </c>
      <c r="U52" t="n">
        <v>1</v>
      </c>
      <c r="V52" t="inlineStr">
        <is>
          <t>VIX Securities Joint Stock Company</t>
        </is>
      </c>
    </row>
    <row r="53">
      <c r="A53" t="inlineStr">
        <is>
          <t>VPX</t>
        </is>
      </c>
      <c r="B53" t="inlineStr">
        <is>
          <t>HOSE</t>
        </is>
      </c>
      <c r="C53" t="inlineStr">
        <is>
          <t>Ngân hàng</t>
        </is>
      </c>
      <c r="D53" t="inlineStr">
        <is>
          <t>Large-Cap (Bluechip)</t>
        </is>
      </c>
      <c r="E53" t="n">
        <v>24</v>
      </c>
      <c r="F53" t="n">
        <v>3.109392</v>
      </c>
      <c r="G53" t="n">
        <v>1.052631578947368</v>
      </c>
      <c r="H53" t="n">
        <v>3.896103896103896</v>
      </c>
      <c r="I53" t="n">
        <v>-2.040816326530612</v>
      </c>
      <c r="J53" t="n">
        <v>-7.869481765834933</v>
      </c>
      <c r="K53" t="n">
        <v>0.4686596119457405</v>
      </c>
      <c r="L53" t="n">
        <v>0.9348764035133452</v>
      </c>
      <c r="M53" t="n">
        <v>52.77094651506028</v>
      </c>
      <c r="N53" t="n">
        <v>0</v>
      </c>
      <c r="O53" t="n">
        <v>0</v>
      </c>
      <c r="P53" t="n">
        <v>26.8</v>
      </c>
      <c r="Q53" t="n">
        <v>22.73</v>
      </c>
      <c r="R53" t="inlineStr">
        <is>
          <t>🟢 VÙNG MUA CHUẨN</t>
        </is>
      </c>
      <c r="S53" t="b">
        <v>0</v>
      </c>
      <c r="T53" t="n">
        <v>0</v>
      </c>
      <c r="U53" t="n">
        <v>1</v>
      </c>
      <c r="V53" t="inlineStr">
        <is>
          <t>Vpbank Securities JSC</t>
        </is>
      </c>
    </row>
    <row r="54">
      <c r="A54" t="inlineStr">
        <is>
          <t>VEA</t>
        </is>
      </c>
      <c r="B54" t="inlineStr">
        <is>
          <t>UPCOM</t>
        </is>
      </c>
      <c r="C54" t="inlineStr">
        <is>
          <t>Sản xuất Công nghiệp</t>
        </is>
      </c>
      <c r="D54" t="inlineStr">
        <is>
          <t>Large-Cap (Bluechip)</t>
        </is>
      </c>
      <c r="E54" t="n">
        <v>38.7</v>
      </c>
      <c r="F54" t="n">
        <v>3.0454965</v>
      </c>
      <c r="G54" t="n">
        <v>-0.7692307692307693</v>
      </c>
      <c r="H54" t="n">
        <v>-0.5141388174807198</v>
      </c>
      <c r="I54" t="n">
        <v>4.594594594594595</v>
      </c>
      <c r="J54" t="n">
        <v>12.82798833819242</v>
      </c>
      <c r="K54" t="n">
        <v>-3.941583101638876</v>
      </c>
      <c r="L54" t="n">
        <v>0.3766661776555755</v>
      </c>
      <c r="M54" t="n">
        <v>65.13761328518318</v>
      </c>
      <c r="N54" t="n">
        <v>0</v>
      </c>
      <c r="O54" t="n">
        <v>0</v>
      </c>
      <c r="P54" t="n">
        <v>41.46</v>
      </c>
      <c r="Q54" t="n">
        <v>37.45</v>
      </c>
      <c r="R54" t="inlineStr">
        <is>
          <t>🟢 VÙNG MUA CHUẨN</t>
        </is>
      </c>
      <c r="S54" t="b">
        <v>0</v>
      </c>
      <c r="T54" t="n">
        <v>0</v>
      </c>
      <c r="U54" t="n">
        <v>1</v>
      </c>
      <c r="V54" t="inlineStr">
        <is>
          <t>Vietnam Engine &amp; Agricultural Machinery Corp.</t>
        </is>
      </c>
    </row>
    <row r="55">
      <c r="A55" t="inlineStr">
        <is>
          <t>ANV</t>
        </is>
      </c>
      <c r="B55" t="inlineStr">
        <is>
          <t>HOSE</t>
        </is>
      </c>
      <c r="C55" t="inlineStr">
        <is>
          <t>Thủy sản &amp; Xuất khẩu</t>
        </is>
      </c>
      <c r="D55" t="inlineStr">
        <is>
          <t>Mid-Cap (Dòng tiền)</t>
        </is>
      </c>
      <c r="E55" t="n">
        <v>18.85</v>
      </c>
      <c r="F55" t="n">
        <v>2.9943225</v>
      </c>
      <c r="G55" t="n">
        <v>-0.2645502645502645</v>
      </c>
      <c r="H55" t="n">
        <v>1.344086021505376</v>
      </c>
      <c r="I55" t="n">
        <v>14.9390243902439</v>
      </c>
      <c r="J55" t="n">
        <v>9.593023255813954</v>
      </c>
      <c r="K55" t="n">
        <v>-2.083358262652779</v>
      </c>
      <c r="L55" t="n">
        <v>0.3800185140905291</v>
      </c>
      <c r="M55" t="n">
        <v>61.13098303001712</v>
      </c>
      <c r="N55" t="n">
        <v>5.803049189877401</v>
      </c>
      <c r="O55" t="n">
        <v>24.2989951867621</v>
      </c>
      <c r="P55" t="n">
        <v>21.55</v>
      </c>
      <c r="Q55" t="n">
        <v>17.62</v>
      </c>
      <c r="R55" t="inlineStr">
        <is>
          <t>🟢 VÙNG MUA CHUẨN</t>
        </is>
      </c>
      <c r="S55" t="b">
        <v>0</v>
      </c>
      <c r="T55" t="n">
        <v>0</v>
      </c>
      <c r="U55" t="n">
        <v>1</v>
      </c>
      <c r="V55" t="inlineStr">
        <is>
          <t>CÔNG TY CỔ PHẦN NAM VIỆT</t>
        </is>
      </c>
    </row>
    <row r="56">
      <c r="A56" t="inlineStr">
        <is>
          <t>KBC</t>
        </is>
      </c>
      <c r="B56" t="inlineStr">
        <is>
          <t>HOSE</t>
        </is>
      </c>
      <c r="C56" t="inlineStr">
        <is>
          <t>BĐS Khu Công Nghiệp</t>
        </is>
      </c>
      <c r="D56" t="inlineStr">
        <is>
          <t>Large-Cap (Bluechip)</t>
        </is>
      </c>
      <c r="E56" t="n">
        <v>26.9</v>
      </c>
      <c r="F56" t="n">
        <v>3.6009685</v>
      </c>
      <c r="G56" t="n">
        <v>-0.7380073800738007</v>
      </c>
      <c r="H56" t="n">
        <v>4.263565891472868</v>
      </c>
      <c r="I56" t="n">
        <v>4.061895551257253</v>
      </c>
      <c r="J56" t="n">
        <v>-2.003642987249544</v>
      </c>
      <c r="K56" t="n">
        <v>0.8361216073147122</v>
      </c>
      <c r="L56" t="n">
        <v>0.1388627502267418</v>
      </c>
      <c r="M56" t="n">
        <v>65.98957941097024</v>
      </c>
      <c r="N56" t="n">
        <v>14.0550355482676</v>
      </c>
      <c r="O56" t="n">
        <v>7.18705653330578</v>
      </c>
      <c r="P56" t="n">
        <v>28.83</v>
      </c>
      <c r="Q56" t="n">
        <v>26.02</v>
      </c>
      <c r="R56" t="inlineStr">
        <is>
          <t>🟢 VÙNG MUA CHUẨN</t>
        </is>
      </c>
      <c r="S56" t="b">
        <v>0</v>
      </c>
      <c r="T56" t="n">
        <v>0</v>
      </c>
      <c r="U56" t="n">
        <v>1</v>
      </c>
      <c r="V56" t="inlineStr">
        <is>
          <t>TỔNG CÔNG TY PHÁT TRIỂN ĐÔ THỊ KINH BẮC – CÔNG TY CỔ PHẦN</t>
        </is>
      </c>
    </row>
    <row r="57">
      <c r="A57" t="inlineStr">
        <is>
          <t>TNG</t>
        </is>
      </c>
      <c r="B57" t="inlineStr">
        <is>
          <t>HNX</t>
        </is>
      </c>
      <c r="C57" t="inlineStr">
        <is>
          <t>Thủy sản &amp; Xuất khẩu</t>
        </is>
      </c>
      <c r="D57" t="inlineStr">
        <is>
          <t>Mid-Cap (Dòng tiền)</t>
        </is>
      </c>
      <c r="E57" t="n">
        <v>19.2</v>
      </c>
      <c r="F57" t="n">
        <v>3.318432</v>
      </c>
      <c r="G57" t="n">
        <v>0</v>
      </c>
      <c r="H57" t="n">
        <v>6.077348066298343</v>
      </c>
      <c r="I57" t="n">
        <v>15.66265060240964</v>
      </c>
      <c r="J57" t="n">
        <v>12.94117647058824</v>
      </c>
      <c r="K57" t="n">
        <v>2.649903782140187</v>
      </c>
      <c r="L57" t="n">
        <v>0.5534952689020347</v>
      </c>
      <c r="M57" t="n">
        <v>65.31474200722346</v>
      </c>
      <c r="N57" t="n">
        <v>5.596753230171957</v>
      </c>
      <c r="O57" t="n">
        <v>22.6911072120896</v>
      </c>
      <c r="P57" t="n">
        <v>21.62</v>
      </c>
      <c r="Q57" t="n">
        <v>18.1</v>
      </c>
      <c r="R57" t="inlineStr">
        <is>
          <t>🟢 VÙNG MUA CHUẨN</t>
        </is>
      </c>
      <c r="S57" t="b">
        <v>0</v>
      </c>
      <c r="T57" t="n">
        <v>0</v>
      </c>
      <c r="U57" t="n">
        <v>1</v>
      </c>
      <c r="V57" t="inlineStr">
        <is>
          <t>TNG Investment and Trading JSC</t>
        </is>
      </c>
    </row>
    <row r="58">
      <c r="A58" t="inlineStr">
        <is>
          <t>YEG</t>
        </is>
      </c>
      <c r="B58" t="inlineStr">
        <is>
          <t>HOSE</t>
        </is>
      </c>
      <c r="C58" t="inlineStr">
        <is>
          <t>Công nghệ &amp; Phần mềm</t>
        </is>
      </c>
      <c r="D58" t="inlineStr">
        <is>
          <t>Mid-Cap (Dòng tiền)</t>
        </is>
      </c>
      <c r="E58" t="n">
        <v>8.19</v>
      </c>
      <c r="F58" t="n">
        <v>4.25973366</v>
      </c>
      <c r="G58" t="n">
        <v>0.49079754601227</v>
      </c>
      <c r="H58" t="n">
        <v>2.889447236180905</v>
      </c>
      <c r="I58" t="n">
        <v>17</v>
      </c>
      <c r="J58" t="n">
        <v>3.409090909090909</v>
      </c>
      <c r="K58" t="n">
        <v>-0.5379970479772509</v>
      </c>
      <c r="L58" t="n">
        <v>1.409823147989904</v>
      </c>
      <c r="M58" t="n">
        <v>62.4636530458709</v>
      </c>
      <c r="N58" t="n">
        <v>31.79467549826216</v>
      </c>
      <c r="O58" t="n">
        <v>2.55506317298753</v>
      </c>
      <c r="P58" t="n">
        <v>9.289999999999999</v>
      </c>
      <c r="Q58" t="n">
        <v>7.69</v>
      </c>
      <c r="R58" t="inlineStr">
        <is>
          <t>🟢 VÙNG MUA CHUẨN</t>
        </is>
      </c>
      <c r="S58" t="b">
        <v>0</v>
      </c>
      <c r="T58" t="n">
        <v>0</v>
      </c>
      <c r="U58" t="n">
        <v>1</v>
      </c>
      <c r="V58" t="inlineStr">
        <is>
          <t>Yeah1 Group Corp.</t>
        </is>
      </c>
    </row>
    <row r="59">
      <c r="A59" t="inlineStr">
        <is>
          <t>HSG</t>
        </is>
      </c>
      <c r="B59" t="inlineStr">
        <is>
          <t>HOSE</t>
        </is>
      </c>
      <c r="C59" t="inlineStr">
        <is>
          <t>Thép &amp; VLXD</t>
        </is>
      </c>
      <c r="D59" t="inlineStr">
        <is>
          <t>Mid-Cap (Dòng tiền)</t>
        </is>
      </c>
      <c r="E59" t="n">
        <v>10.95</v>
      </c>
      <c r="F59" t="n">
        <v>4.80600975</v>
      </c>
      <c r="G59" t="n">
        <v>0</v>
      </c>
      <c r="H59" t="n">
        <v>4.784688995215311</v>
      </c>
      <c r="I59" t="n">
        <v>7.881773399014778</v>
      </c>
      <c r="J59" t="n">
        <v>5.288461538461538</v>
      </c>
      <c r="K59" t="n">
        <v>1.357244711057155</v>
      </c>
      <c r="L59" t="n">
        <v>0.4280044332913833</v>
      </c>
      <c r="M59" t="n">
        <v>69.58842580738842</v>
      </c>
      <c r="N59" t="n">
        <v>13.64152295208038</v>
      </c>
      <c r="O59" t="n">
        <v>5.61366077627467</v>
      </c>
      <c r="P59" t="n">
        <v>12.03</v>
      </c>
      <c r="Q59" t="n">
        <v>10.46</v>
      </c>
      <c r="R59" t="inlineStr">
        <is>
          <t>🟢 VÙNG MUA CHUẨN</t>
        </is>
      </c>
      <c r="S59" t="b">
        <v>0</v>
      </c>
      <c r="T59" t="n">
        <v>0</v>
      </c>
      <c r="U59" t="n">
        <v>1</v>
      </c>
      <c r="V59" t="inlineStr">
        <is>
          <t>CÔNG TY CỔ PHẦN TẬP ĐOÀN HOA SEN</t>
        </is>
      </c>
    </row>
    <row r="60">
      <c r="A60" t="inlineStr">
        <is>
          <t>BSR</t>
        </is>
      </c>
      <c r="B60" t="inlineStr">
        <is>
          <t>HOSE</t>
        </is>
      </c>
      <c r="C60" t="inlineStr">
        <is>
          <t>Dầu khí &amp; Năng lượng</t>
        </is>
      </c>
      <c r="D60" t="inlineStr">
        <is>
          <t>Large-Cap (Bluechip)</t>
        </is>
      </c>
      <c r="E60" t="n">
        <v>29.6</v>
      </c>
      <c r="F60" t="n">
        <v>51.6329672</v>
      </c>
      <c r="G60" t="n">
        <v>1.36986301369863</v>
      </c>
      <c r="H60" t="n">
        <v>4.225352112676056</v>
      </c>
      <c r="I60" t="n">
        <v>-5.128205128205129</v>
      </c>
      <c r="J60" t="n">
        <v>24.89451476793249</v>
      </c>
      <c r="K60" t="n">
        <v>0.7979078285179004</v>
      </c>
      <c r="L60" t="n">
        <v>0.7331561327548833</v>
      </c>
      <c r="M60" t="n">
        <v>50.13523355880797</v>
      </c>
      <c r="N60" t="n">
        <v>7.538166296226914</v>
      </c>
      <c r="O60" t="n">
        <v>30.0545122275481</v>
      </c>
      <c r="P60" t="n">
        <v>33.83</v>
      </c>
      <c r="Q60" t="n">
        <v>27.68</v>
      </c>
      <c r="R60" t="inlineStr">
        <is>
          <t>🟢 VÙNG MUA CHUẨN</t>
        </is>
      </c>
      <c r="S60" t="b">
        <v>0</v>
      </c>
      <c r="T60" t="n">
        <v>0</v>
      </c>
      <c r="U60" t="n">
        <v>1</v>
      </c>
      <c r="V60" t="inlineStr">
        <is>
          <t>Petrovietnam Refining And Petrochemical Corporation.</t>
        </is>
      </c>
    </row>
    <row r="61">
      <c r="A61" t="inlineStr">
        <is>
          <t>DPR</t>
        </is>
      </c>
      <c r="B61" t="inlineStr">
        <is>
          <t>HOSE</t>
        </is>
      </c>
      <c r="C61" t="inlineStr">
        <is>
          <t>BĐS Khu Công Nghiệp</t>
        </is>
      </c>
      <c r="D61" t="inlineStr">
        <is>
          <t>Mid-Cap (Dòng tiền)</t>
        </is>
      </c>
      <c r="E61" t="n">
        <v>38.25</v>
      </c>
      <c r="F61" t="n">
        <v>3.1068945</v>
      </c>
      <c r="G61" t="n">
        <v>-0.2607561929595828</v>
      </c>
      <c r="H61" t="n">
        <v>3.940217391304348</v>
      </c>
      <c r="I61" t="n">
        <v>0.2621231979030144</v>
      </c>
      <c r="J61" t="n">
        <v>7.746478873239437</v>
      </c>
      <c r="K61" t="n">
        <v>0.5127731071461921</v>
      </c>
      <c r="L61" t="n">
        <v>0.8321204262432543</v>
      </c>
      <c r="M61" t="n">
        <v>56.57169749399845</v>
      </c>
      <c r="N61" t="n">
        <v>7.984658100488874</v>
      </c>
      <c r="O61" t="n">
        <v>15.7065032962458</v>
      </c>
      <c r="P61" t="n">
        <v>41.13</v>
      </c>
      <c r="Q61" t="n">
        <v>36.94</v>
      </c>
      <c r="R61" t="inlineStr">
        <is>
          <t>🟢 VÙNG MUA CHUẨN</t>
        </is>
      </c>
      <c r="S61" t="b">
        <v>0</v>
      </c>
      <c r="T61" t="n">
        <v>0</v>
      </c>
      <c r="U61" t="n">
        <v>1</v>
      </c>
      <c r="V61" t="inlineStr">
        <is>
          <t>CÔNG TY CỔ PHẦN CAO SU ĐỒNG PHÚ</t>
        </is>
      </c>
    </row>
    <row r="62">
      <c r="A62" t="inlineStr">
        <is>
          <t>PVS</t>
        </is>
      </c>
      <c r="B62" t="inlineStr">
        <is>
          <t>HNX</t>
        </is>
      </c>
      <c r="C62" t="inlineStr">
        <is>
          <t>Dầu khí &amp; Năng lượng</t>
        </is>
      </c>
      <c r="D62" t="inlineStr">
        <is>
          <t>Large-Cap (Bluechip)</t>
        </is>
      </c>
      <c r="E62" t="n">
        <v>32.7</v>
      </c>
      <c r="F62" t="n">
        <v>19.5483216</v>
      </c>
      <c r="G62" t="n">
        <v>0.6153846153846154</v>
      </c>
      <c r="H62" t="n">
        <v>3.809523809523809</v>
      </c>
      <c r="I62" t="n">
        <v>-1.208459214501511</v>
      </c>
      <c r="J62" t="n">
        <v>12.11428616274285</v>
      </c>
      <c r="K62" t="n">
        <v>0.3820795253656537</v>
      </c>
      <c r="L62" t="n">
        <v>0.8081753863124325</v>
      </c>
      <c r="M62" t="n">
        <v>50.81287216741627</v>
      </c>
      <c r="N62" t="n">
        <v>9.6876881896386</v>
      </c>
      <c r="O62" t="n">
        <v>14.0586115676066</v>
      </c>
      <c r="P62" t="n">
        <v>37.38</v>
      </c>
      <c r="Q62" t="n">
        <v>30.57</v>
      </c>
      <c r="R62" t="inlineStr">
        <is>
          <t>🟢 VÙNG MUA CHUẨN</t>
        </is>
      </c>
      <c r="S62" t="b">
        <v>0</v>
      </c>
      <c r="T62" t="n">
        <v>0</v>
      </c>
      <c r="U62" t="n">
        <v>1</v>
      </c>
      <c r="V62" t="inlineStr">
        <is>
          <t>PetroVietnam Technical Services Corporation</t>
        </is>
      </c>
    </row>
    <row r="63">
      <c r="A63" t="inlineStr">
        <is>
          <t>MWG</t>
        </is>
      </c>
      <c r="B63" t="inlineStr">
        <is>
          <t>HOSE</t>
        </is>
      </c>
      <c r="C63" t="inlineStr">
        <is>
          <t>Bán lẻ &amp; Tiêu dùng</t>
        </is>
      </c>
      <c r="D63" t="inlineStr">
        <is>
          <t>Large-Cap (Bluechip)</t>
        </is>
      </c>
      <c r="E63" t="n">
        <v>75</v>
      </c>
      <c r="F63" t="n">
        <v>109.5537</v>
      </c>
      <c r="G63" t="n">
        <v>-0.398406374501992</v>
      </c>
      <c r="H63" t="n">
        <v>2.73972602739726</v>
      </c>
      <c r="I63" t="n">
        <v>3.163686382393398</v>
      </c>
      <c r="J63" t="n">
        <v>7.758620689655173</v>
      </c>
      <c r="K63" t="n">
        <v>-0.6877182567608955</v>
      </c>
      <c r="L63" t="n">
        <v>1.417820754651506</v>
      </c>
      <c r="M63" t="n">
        <v>54.25357977022156</v>
      </c>
      <c r="N63" t="n">
        <v>11.18377566383873</v>
      </c>
      <c r="O63" t="n">
        <v>30.1876943220912</v>
      </c>
      <c r="P63" t="n">
        <v>80.58</v>
      </c>
      <c r="Q63" t="n">
        <v>72.45999999999999</v>
      </c>
      <c r="R63" t="inlineStr">
        <is>
          <t>🟢 VÙNG MUA CHUẨN</t>
        </is>
      </c>
      <c r="S63" t="b">
        <v>0</v>
      </c>
      <c r="T63" t="n">
        <v>0</v>
      </c>
      <c r="U63" t="n">
        <v>1</v>
      </c>
      <c r="V63" t="inlineStr">
        <is>
          <t>CÔNG TY CỔ PHẦN ĐẦU TƯ THẾ GIỚI DI ĐỘNG</t>
        </is>
      </c>
    </row>
    <row r="64">
      <c r="A64" t="inlineStr">
        <is>
          <t>QHD</t>
        </is>
      </c>
      <c r="B64" t="inlineStr">
        <is>
          <t>HNX</t>
        </is>
      </c>
      <c r="C64" t="inlineStr">
        <is>
          <t>Sản xuất Công nghiệp</t>
        </is>
      </c>
      <c r="D64" t="inlineStr">
        <is>
          <t>Micro / Kém TK</t>
        </is>
      </c>
      <c r="E64" t="n">
        <v>53.8</v>
      </c>
      <c r="F64" t="n">
        <v>0.00538</v>
      </c>
      <c r="G64" t="n">
        <v>9.795918367346939</v>
      </c>
      <c r="H64" t="n">
        <v>9.795918367346939</v>
      </c>
      <c r="I64" t="n">
        <v>9.795918367346939</v>
      </c>
      <c r="J64" t="n">
        <v>9.795918367346939</v>
      </c>
      <c r="K64" t="n">
        <v>6.368474083188783</v>
      </c>
      <c r="L64" t="n">
        <v>0.1740947075208914</v>
      </c>
      <c r="M64" t="n">
        <v>64.31875009032333</v>
      </c>
      <c r="N64" t="n">
        <v>10.65402399713949</v>
      </c>
      <c r="O64" t="n">
        <v>24.7409848656255</v>
      </c>
      <c r="P64" t="n">
        <v>61.49</v>
      </c>
      <c r="Q64" t="n">
        <v>50.3</v>
      </c>
      <c r="R64" t="inlineStr">
        <is>
          <t>🟣 ĐÓNG TRẦN (Không đua)</t>
        </is>
      </c>
      <c r="S64" t="b">
        <v>0</v>
      </c>
      <c r="T64" t="n">
        <v>0</v>
      </c>
      <c r="U64" t="n">
        <v>0</v>
      </c>
      <c r="V64" t="inlineStr">
        <is>
          <t>Viet Duc Welding Electrode JSC</t>
        </is>
      </c>
    </row>
    <row r="65">
      <c r="A65" t="inlineStr">
        <is>
          <t>WSB</t>
        </is>
      </c>
      <c r="B65" t="inlineStr">
        <is>
          <t>UPCOM</t>
        </is>
      </c>
      <c r="C65" t="inlineStr">
        <is>
          <t>Thực phẩm &amp; Tiêu dùng</t>
        </is>
      </c>
      <c r="D65" t="inlineStr">
        <is>
          <t>Micro / Kém TK</t>
        </is>
      </c>
      <c r="E65" t="n">
        <v>53.5</v>
      </c>
      <c r="F65" t="n">
        <v>0.00535</v>
      </c>
      <c r="G65" t="n">
        <v>4.4921875</v>
      </c>
      <c r="H65" t="n">
        <v>-4.634581105169341</v>
      </c>
      <c r="I65" t="n">
        <v>2.099236641221374</v>
      </c>
      <c r="J65" t="n">
        <v>-4.121863799283154</v>
      </c>
      <c r="K65" t="n">
        <v>-8.062025389327497</v>
      </c>
      <c r="L65" t="n">
        <v>1.6604400166044</v>
      </c>
      <c r="M65" t="n">
        <v>51.66067987617988</v>
      </c>
      <c r="N65" t="n">
        <v>0</v>
      </c>
      <c r="O65" t="n">
        <v>0</v>
      </c>
      <c r="P65" t="n">
        <v>61.15</v>
      </c>
      <c r="Q65" t="n">
        <v>50.02</v>
      </c>
      <c r="R65" t="inlineStr">
        <is>
          <t>🟢 VÙNG MUA CHUẨN</t>
        </is>
      </c>
      <c r="S65" t="b">
        <v>0</v>
      </c>
      <c r="T65" t="n">
        <v>0</v>
      </c>
      <c r="U65" t="n">
        <v>0</v>
      </c>
      <c r="V65" t="inlineStr">
        <is>
          <t>Saigon Beer Western Joint Stock Company</t>
        </is>
      </c>
    </row>
    <row r="66">
      <c r="A66" t="inlineStr">
        <is>
          <t>PHS</t>
        </is>
      </c>
      <c r="B66" t="inlineStr">
        <is>
          <t>UPCOM</t>
        </is>
      </c>
      <c r="C66" t="inlineStr">
        <is>
          <t>Chứng khoán</t>
        </is>
      </c>
      <c r="D66" t="inlineStr">
        <is>
          <t>Mid-Cap (Dòng tiền)</t>
        </is>
      </c>
      <c r="E66" t="n">
        <v>8.9</v>
      </c>
      <c r="F66" t="n">
        <v>0.00534</v>
      </c>
      <c r="G66" t="n">
        <v>0</v>
      </c>
      <c r="H66" t="n">
        <v>-11.88118811881188</v>
      </c>
      <c r="I66" t="n">
        <v>-11</v>
      </c>
      <c r="J66" t="n">
        <v>-7.291666666666667</v>
      </c>
      <c r="K66" t="n">
        <v>-15.30863240297004</v>
      </c>
      <c r="L66" t="n">
        <v>1.136202243999432</v>
      </c>
      <c r="M66" t="n">
        <v>42.02913132365281</v>
      </c>
      <c r="N66" t="n">
        <v>0</v>
      </c>
      <c r="O66" t="n">
        <v>0</v>
      </c>
      <c r="P66" t="n">
        <v>10.17</v>
      </c>
      <c r="Q66" t="n">
        <v>8.32</v>
      </c>
      <c r="R66" t="inlineStr">
        <is>
          <t>🟢 VÙNG MUA CHUẨN</t>
        </is>
      </c>
      <c r="S66" t="b">
        <v>0</v>
      </c>
      <c r="T66" t="n">
        <v>0</v>
      </c>
      <c r="U66" t="n">
        <v>0</v>
      </c>
      <c r="V66" t="inlineStr">
        <is>
          <t>Phu Hung Securities Corp.</t>
        </is>
      </c>
    </row>
    <row r="67">
      <c r="A67" t="inlineStr">
        <is>
          <t>THG</t>
        </is>
      </c>
      <c r="B67" t="inlineStr">
        <is>
          <t>HOSE</t>
        </is>
      </c>
      <c r="C67" t="inlineStr">
        <is>
          <t>Đầu tư công &amp; Xây dựng</t>
        </is>
      </c>
      <c r="D67" t="inlineStr">
        <is>
          <t>Micro / Kém TK</t>
        </is>
      </c>
      <c r="E67" t="n">
        <v>26.8</v>
      </c>
      <c r="F67" t="n">
        <v>0.00536</v>
      </c>
      <c r="G67" t="n">
        <v>0</v>
      </c>
      <c r="H67" t="n">
        <v>-0.7407407407407407</v>
      </c>
      <c r="I67" t="n">
        <v>-4.795737122557727</v>
      </c>
      <c r="J67" t="n">
        <v>-6.620209059233449</v>
      </c>
      <c r="K67" t="n">
        <v>-4.168185024898897</v>
      </c>
      <c r="L67" t="n">
        <v>0.03353875822747661</v>
      </c>
      <c r="M67" t="n">
        <v>29.62146617878348</v>
      </c>
      <c r="N67" t="n">
        <v>6.671686862086847</v>
      </c>
      <c r="O67" t="n">
        <v>18.9235733565947</v>
      </c>
      <c r="P67" t="n">
        <v>28.71</v>
      </c>
      <c r="Q67" t="n">
        <v>25.93</v>
      </c>
      <c r="R67" t="inlineStr">
        <is>
          <t>🟢 VÙNG MUA CHUẨN</t>
        </is>
      </c>
      <c r="S67" t="b">
        <v>0</v>
      </c>
      <c r="T67" t="n">
        <v>0</v>
      </c>
      <c r="U67" t="n">
        <v>0</v>
      </c>
      <c r="V67" t="inlineStr">
        <is>
          <t>CÔNG TY CỔ PHẦN ĐẦU TƯ VÀ XÂY DỰNG TIỀN GIANG</t>
        </is>
      </c>
    </row>
    <row r="68">
      <c r="A68" t="inlineStr">
        <is>
          <t>ABT</t>
        </is>
      </c>
      <c r="B68" t="inlineStr">
        <is>
          <t>HOSE</t>
        </is>
      </c>
      <c r="C68" t="inlineStr">
        <is>
          <t>Thủy sản &amp; Xuất khẩu</t>
        </is>
      </c>
      <c r="D68" t="inlineStr">
        <is>
          <t>Micro / Kém TK</t>
        </is>
      </c>
      <c r="E68" t="n">
        <v>50.3</v>
      </c>
      <c r="F68" t="n">
        <v>0.005533</v>
      </c>
      <c r="G68" t="n">
        <v>0.8016032064128256</v>
      </c>
      <c r="H68" t="n">
        <v>0.3992015968063872</v>
      </c>
      <c r="I68" t="n">
        <v>0.3992015968063872</v>
      </c>
      <c r="J68" t="n">
        <v>0.6</v>
      </c>
      <c r="K68" t="n">
        <v>-3.028242687351768</v>
      </c>
      <c r="L68" t="n">
        <v>0.1929909206544147</v>
      </c>
      <c r="M68" t="n">
        <v>51.70323097837066</v>
      </c>
      <c r="N68" t="n">
        <v>4.053847702293226</v>
      </c>
      <c r="O68" t="n">
        <v>22.8136016452794</v>
      </c>
      <c r="P68" t="n">
        <v>53.89</v>
      </c>
      <c r="Q68" t="n">
        <v>48.67</v>
      </c>
      <c r="R68" t="inlineStr">
        <is>
          <t>🟢 VÙNG MUA CHUẨN</t>
        </is>
      </c>
      <c r="S68" t="b">
        <v>0</v>
      </c>
      <c r="T68" t="n">
        <v>0</v>
      </c>
      <c r="U68" t="n">
        <v>0</v>
      </c>
      <c r="V68" t="inlineStr">
        <is>
          <t>CÔNG TY CỔ PHẦN XUẤT NHẬP KHẨU THỦY SẢN BẾN TRE</t>
        </is>
      </c>
    </row>
    <row r="69">
      <c r="A69" t="inlineStr">
        <is>
          <t>HUG</t>
        </is>
      </c>
      <c r="B69" t="inlineStr">
        <is>
          <t>UPCOM</t>
        </is>
      </c>
      <c r="C69" t="inlineStr">
        <is>
          <t>Thực phẩm &amp; Tiêu dùng</t>
        </is>
      </c>
      <c r="D69" t="inlineStr">
        <is>
          <t>Micro / Kém TK</t>
        </is>
      </c>
      <c r="E69" t="n">
        <v>26.5</v>
      </c>
      <c r="F69" t="n">
        <v>0.005459</v>
      </c>
      <c r="G69" t="n">
        <v>14.71861471861472</v>
      </c>
      <c r="H69" t="n">
        <v>9.95850622406639</v>
      </c>
      <c r="I69" t="n">
        <v>-11.66666666666667</v>
      </c>
      <c r="J69" t="n">
        <v>-11.66666666666667</v>
      </c>
      <c r="K69" t="n">
        <v>6.531061939908234</v>
      </c>
      <c r="L69" t="n">
        <v>0.1998690178766342</v>
      </c>
      <c r="M69" t="n">
        <v>49.00896537324122</v>
      </c>
      <c r="N69" t="n">
        <v>0</v>
      </c>
      <c r="O69" t="n">
        <v>0</v>
      </c>
      <c r="P69" t="n">
        <v>30.29</v>
      </c>
      <c r="Q69" t="n">
        <v>24.78</v>
      </c>
      <c r="R69" t="inlineStr">
        <is>
          <t>🟣 ĐÓNG TRẦN (Không đua)</t>
        </is>
      </c>
      <c r="S69" t="b">
        <v>0</v>
      </c>
      <c r="T69" t="n">
        <v>0</v>
      </c>
      <c r="U69" t="n">
        <v>0</v>
      </c>
      <c r="V69" t="inlineStr">
        <is>
          <t>Hung Yen Garment Corp.</t>
        </is>
      </c>
    </row>
    <row r="70">
      <c r="A70" t="inlineStr">
        <is>
          <t>GMA</t>
        </is>
      </c>
      <c r="B70" t="inlineStr">
        <is>
          <t>HNX</t>
        </is>
      </c>
      <c r="C70" t="inlineStr">
        <is>
          <t>Sản xuất Công nghiệp</t>
        </is>
      </c>
      <c r="D70" t="inlineStr">
        <is>
          <t>Micro / Kém TK</t>
        </is>
      </c>
      <c r="E70" t="n">
        <v>53.6</v>
      </c>
      <c r="F70" t="n">
        <v>0.00536</v>
      </c>
      <c r="G70" t="n">
        <v>-5.964912280701754</v>
      </c>
      <c r="H70" t="n">
        <v>-5.964912280701754</v>
      </c>
      <c r="I70" t="n">
        <v>-5.964912280701754</v>
      </c>
      <c r="J70" t="n">
        <v>-5.964912280701754</v>
      </c>
      <c r="K70" t="n">
        <v>-9.392356564859909</v>
      </c>
      <c r="L70" t="n">
        <v>2.222222222222051</v>
      </c>
      <c r="M70" t="n">
        <v>64.9538906761986</v>
      </c>
      <c r="N70" t="n">
        <v>59.20094191349373</v>
      </c>
      <c r="O70" t="n">
        <v>5.80481182132279</v>
      </c>
      <c r="P70" t="n">
        <v>61.26</v>
      </c>
      <c r="Q70" t="n">
        <v>50.12</v>
      </c>
      <c r="R70" t="inlineStr">
        <is>
          <t>🟢 VÙNG MUA CHUẨN</t>
        </is>
      </c>
      <c r="S70" t="b">
        <v>0</v>
      </c>
      <c r="T70" t="n">
        <v>0</v>
      </c>
      <c r="U70" t="n">
        <v>0</v>
      </c>
      <c r="V70" t="inlineStr">
        <is>
          <t>G-Automobile JSC</t>
        </is>
      </c>
    </row>
    <row r="71">
      <c r="A71" t="inlineStr">
        <is>
          <t>X20</t>
        </is>
      </c>
      <c r="B71" t="inlineStr">
        <is>
          <t>HNX</t>
        </is>
      </c>
      <c r="C71" t="inlineStr">
        <is>
          <t>Thực phẩm &amp; Tiêu dùng</t>
        </is>
      </c>
      <c r="D71" t="inlineStr">
        <is>
          <t>Micro / Kém TK</t>
        </is>
      </c>
      <c r="E71" t="n">
        <v>10.4</v>
      </c>
      <c r="F71" t="n">
        <v>0.0052</v>
      </c>
      <c r="G71" t="n">
        <v>-0.9523809523809524</v>
      </c>
      <c r="H71" t="n">
        <v>-0.9523809523809523</v>
      </c>
      <c r="I71" t="n">
        <v>-0.9523809523809523</v>
      </c>
      <c r="J71" t="n">
        <v>-11.86440677966102</v>
      </c>
      <c r="K71" t="n">
        <v>-4.379825236539108</v>
      </c>
      <c r="L71" t="n">
        <v>1.890359168241966</v>
      </c>
      <c r="M71" t="n">
        <v>37.37447332038391</v>
      </c>
      <c r="N71" t="n">
        <v>4.631326586945208</v>
      </c>
      <c r="O71" t="n">
        <v>13.6906021224328</v>
      </c>
      <c r="P71" t="n">
        <v>11.14</v>
      </c>
      <c r="Q71" t="n">
        <v>10.06</v>
      </c>
      <c r="R71" t="inlineStr">
        <is>
          <t>🟢 VÙNG MUA CHUẨN</t>
        </is>
      </c>
      <c r="S71" t="b">
        <v>0</v>
      </c>
      <c r="T71" t="n">
        <v>0</v>
      </c>
      <c r="U71" t="n">
        <v>0</v>
      </c>
      <c r="V71" t="inlineStr">
        <is>
          <t>X20 JSC</t>
        </is>
      </c>
    </row>
    <row r="72">
      <c r="A72" t="inlineStr">
        <is>
          <t>CKA</t>
        </is>
      </c>
      <c r="B72" t="inlineStr">
        <is>
          <t>UPCOM</t>
        </is>
      </c>
      <c r="C72" t="inlineStr">
        <is>
          <t>Sản xuất Công nghiệp</t>
        </is>
      </c>
      <c r="D72" t="inlineStr">
        <is>
          <t>Micro / Kém TK</t>
        </is>
      </c>
      <c r="E72" t="n">
        <v>53.9</v>
      </c>
      <c r="F72" t="n">
        <v>0.00539</v>
      </c>
      <c r="G72" t="n">
        <v>-0.5535055350553505</v>
      </c>
      <c r="H72" t="n">
        <v>2.47148288973384</v>
      </c>
      <c r="I72" t="n">
        <v>8.888888888888889</v>
      </c>
      <c r="J72" t="n">
        <v>-17.83536585365854</v>
      </c>
      <c r="K72" t="n">
        <v>-0.9559613944243153</v>
      </c>
      <c r="L72" t="n">
        <v>0.1067264334694095</v>
      </c>
      <c r="M72" t="n">
        <v>45.98876189763509</v>
      </c>
      <c r="N72" t="n">
        <v>0</v>
      </c>
      <c r="O72" t="n">
        <v>0</v>
      </c>
      <c r="P72" t="n">
        <v>58.55</v>
      </c>
      <c r="Q72" t="n">
        <v>51.79</v>
      </c>
      <c r="R72" t="inlineStr">
        <is>
          <t>🟢 VÙNG MUA CHUẨN</t>
        </is>
      </c>
      <c r="S72" t="b">
        <v>0</v>
      </c>
      <c r="T72" t="n">
        <v>0</v>
      </c>
      <c r="U72" t="n">
        <v>0</v>
      </c>
      <c r="V72" t="inlineStr">
        <is>
          <t>An Giang Mechanical Joint Stock Co</t>
        </is>
      </c>
    </row>
    <row r="73">
      <c r="A73" t="inlineStr">
        <is>
          <t>DAE</t>
        </is>
      </c>
      <c r="B73" t="inlineStr">
        <is>
          <t>HNX</t>
        </is>
      </c>
      <c r="C73" t="inlineStr">
        <is>
          <t>Dịch vụ Tiêu dùng</t>
        </is>
      </c>
      <c r="D73" t="inlineStr">
        <is>
          <t>Micro / Kém TK</t>
        </is>
      </c>
      <c r="E73" t="n">
        <v>13</v>
      </c>
      <c r="F73" t="n">
        <v>0.0052</v>
      </c>
      <c r="G73" t="n">
        <v>0</v>
      </c>
      <c r="H73" t="n">
        <v>0</v>
      </c>
      <c r="I73" t="n">
        <v>-3.703703703703704</v>
      </c>
      <c r="J73" t="n">
        <v>-10.3448275862069</v>
      </c>
      <c r="K73" t="n">
        <v>-3.427444284158156</v>
      </c>
      <c r="L73" t="n">
        <v>0.9672349171805102</v>
      </c>
      <c r="M73" t="n">
        <v>39.34902724172251</v>
      </c>
      <c r="N73" t="n">
        <v>11.42878041198468</v>
      </c>
      <c r="O73" t="n">
        <v>5.30346338933049</v>
      </c>
      <c r="P73" t="n">
        <v>14.65</v>
      </c>
      <c r="Q73" t="n">
        <v>12.25</v>
      </c>
      <c r="R73" t="inlineStr">
        <is>
          <t>🟢 VÙNG MUA CHUẨN</t>
        </is>
      </c>
      <c r="S73" t="b">
        <v>0</v>
      </c>
      <c r="T73" t="n">
        <v>0</v>
      </c>
      <c r="U73" t="n">
        <v>0</v>
      </c>
      <c r="V73" t="inlineStr">
        <is>
          <t>Educational Book JSC in Da Nang City</t>
        </is>
      </c>
    </row>
    <row r="74">
      <c r="A74" t="inlineStr">
        <is>
          <t>MEC</t>
        </is>
      </c>
      <c r="B74" t="inlineStr">
        <is>
          <t>UPCOM</t>
        </is>
      </c>
      <c r="C74" t="inlineStr">
        <is>
          <t>Đầu tư công &amp; Xây dựng</t>
        </is>
      </c>
      <c r="D74" t="inlineStr">
        <is>
          <t>Micro / Kém TK</t>
        </is>
      </c>
      <c r="E74" t="n">
        <v>1.8</v>
      </c>
      <c r="F74" t="n">
        <v>0.0054</v>
      </c>
      <c r="G74" t="n">
        <v>12.5</v>
      </c>
      <c r="H74" t="n">
        <v>12.5</v>
      </c>
      <c r="I74" t="n">
        <v>63.63636363636363</v>
      </c>
      <c r="J74" t="n">
        <v>20</v>
      </c>
      <c r="K74" t="n">
        <v>9.072555715841844</v>
      </c>
      <c r="L74" t="n">
        <v>1.204311434937075</v>
      </c>
      <c r="M74" t="n">
        <v>47.98661511386046</v>
      </c>
      <c r="N74" t="n">
        <v>0</v>
      </c>
      <c r="O74" t="n">
        <v>0</v>
      </c>
      <c r="P74" t="n">
        <v>2.06</v>
      </c>
      <c r="Q74" t="n">
        <v>1.68</v>
      </c>
      <c r="R74" t="inlineStr">
        <is>
          <t>🟣 ĐÓNG TRẦN (Không đua)</t>
        </is>
      </c>
      <c r="S74" t="b">
        <v>0</v>
      </c>
      <c r="T74" t="n">
        <v>0</v>
      </c>
      <c r="U74" t="n">
        <v>0</v>
      </c>
      <c r="V74" t="inlineStr">
        <is>
          <t>Song Da Mechanical Assembling JSC</t>
        </is>
      </c>
    </row>
    <row r="75">
      <c r="A75" t="inlineStr">
        <is>
          <t>PGN</t>
        </is>
      </c>
      <c r="B75" t="inlineStr">
        <is>
          <t>HNX</t>
        </is>
      </c>
      <c r="C75" t="inlineStr">
        <is>
          <t>Hóa chất &amp; Chế biến</t>
        </is>
      </c>
      <c r="D75" t="inlineStr">
        <is>
          <t>Micro / Kém TK</t>
        </is>
      </c>
      <c r="E75" t="n">
        <v>6</v>
      </c>
      <c r="F75" t="n">
        <v>0.0054</v>
      </c>
      <c r="G75" t="n">
        <v>-3.225806451612903</v>
      </c>
      <c r="H75" t="n">
        <v>0</v>
      </c>
      <c r="I75" t="n">
        <v>1.694915254237288</v>
      </c>
      <c r="J75" t="n">
        <v>13.20754716981132</v>
      </c>
      <c r="K75" t="n">
        <v>-3.427444284158156</v>
      </c>
      <c r="L75" t="n">
        <v>1.62125647376717</v>
      </c>
      <c r="M75" t="n">
        <v>51.27530207092927</v>
      </c>
      <c r="N75" t="n">
        <v>27.91203985839292</v>
      </c>
      <c r="O75" t="n">
        <v>1.86147527046686</v>
      </c>
      <c r="P75" t="n">
        <v>6.86</v>
      </c>
      <c r="Q75" t="n">
        <v>5.61</v>
      </c>
      <c r="R75" t="inlineStr">
        <is>
          <t>🟢 VÙNG MUA CHUẨN</t>
        </is>
      </c>
      <c r="S75" t="b">
        <v>0</v>
      </c>
      <c r="T75" t="n">
        <v>0</v>
      </c>
      <c r="U75" t="n">
        <v>0</v>
      </c>
      <c r="V75" t="inlineStr">
        <is>
          <t>Plastic Additives JSC</t>
        </is>
      </c>
    </row>
    <row r="76">
      <c r="A76" t="inlineStr">
        <is>
          <t>PJT</t>
        </is>
      </c>
      <c r="B76" t="inlineStr">
        <is>
          <t>HOSE</t>
        </is>
      </c>
      <c r="C76" t="inlineStr">
        <is>
          <t>Dầu khí &amp; Năng lượng</t>
        </is>
      </c>
      <c r="D76" t="inlineStr">
        <is>
          <t>Micro / Kém TK</t>
        </is>
      </c>
      <c r="E76" t="n">
        <v>9</v>
      </c>
      <c r="F76" t="n">
        <v>0.0054</v>
      </c>
      <c r="G76" t="n">
        <v>-0.5524861878453038</v>
      </c>
      <c r="H76" t="n">
        <v>-0.5524861878453039</v>
      </c>
      <c r="I76" t="n">
        <v>4.287369640787949</v>
      </c>
      <c r="J76" t="n">
        <v>1.351351351351351</v>
      </c>
      <c r="K76" t="n">
        <v>-3.979930472003459</v>
      </c>
      <c r="L76" t="n">
        <v>1.414093801555503</v>
      </c>
      <c r="M76" t="n">
        <v>50.90416690198658</v>
      </c>
      <c r="N76" t="n">
        <v>6.036291391101581</v>
      </c>
      <c r="O76" t="n">
        <v>11.0057247429386</v>
      </c>
      <c r="P76" t="n">
        <v>9.890000000000001</v>
      </c>
      <c r="Q76" t="n">
        <v>8.6</v>
      </c>
      <c r="R76" t="inlineStr">
        <is>
          <t>🟢 VÙNG MUA CHUẨN</t>
        </is>
      </c>
      <c r="S76" t="b">
        <v>0</v>
      </c>
      <c r="T76" t="n">
        <v>0</v>
      </c>
      <c r="U76" t="n">
        <v>0</v>
      </c>
      <c r="V76" t="inlineStr">
        <is>
          <t>CÔNG TY CỔ PHẦN VẬN TẢI XĂNG DẦU ĐƯỜNG THỦY PETROLIMEX</t>
        </is>
      </c>
    </row>
    <row r="77">
      <c r="A77" t="inlineStr">
        <is>
          <t>PHN</t>
        </is>
      </c>
      <c r="B77" t="inlineStr">
        <is>
          <t>HNX</t>
        </is>
      </c>
      <c r="C77" t="inlineStr">
        <is>
          <t>Sản xuất Công nghiệp</t>
        </is>
      </c>
      <c r="D77" t="inlineStr">
        <is>
          <t>Micro / Kém TK</t>
        </is>
      </c>
      <c r="E77" t="n">
        <v>52</v>
      </c>
      <c r="F77" t="n">
        <v>0.0052</v>
      </c>
      <c r="G77" t="n">
        <v>-1.701323251417769</v>
      </c>
      <c r="H77" t="n">
        <v>-1.701323251417769</v>
      </c>
      <c r="I77" t="n">
        <v>-3.703703703703704</v>
      </c>
      <c r="J77" t="n">
        <v>-7.308377896613191</v>
      </c>
      <c r="K77" t="n">
        <v>-5.128767535575925</v>
      </c>
      <c r="L77" t="n">
        <v>2.155172413793104</v>
      </c>
      <c r="M77" t="n">
        <v>46.79307234775573</v>
      </c>
      <c r="N77" t="n">
        <v>11.66138495631107</v>
      </c>
      <c r="O77" t="n">
        <v>19.2920166354274</v>
      </c>
      <c r="P77" t="n">
        <v>59.44</v>
      </c>
      <c r="Q77" t="n">
        <v>48.62</v>
      </c>
      <c r="R77" t="inlineStr">
        <is>
          <t>🟢 VÙNG MUA CHUẨN</t>
        </is>
      </c>
      <c r="S77" t="b">
        <v>0</v>
      </c>
      <c r="T77" t="n">
        <v>0</v>
      </c>
      <c r="U77" t="n">
        <v>0</v>
      </c>
      <c r="V77" t="inlineStr">
        <is>
          <t>Hanoi Battery JSC</t>
        </is>
      </c>
    </row>
    <row r="78">
      <c r="A78" t="inlineStr">
        <is>
          <t>HJS</t>
        </is>
      </c>
      <c r="B78" t="inlineStr">
        <is>
          <t>HNX</t>
        </is>
      </c>
      <c r="C78" t="inlineStr">
        <is>
          <t>Điện &amp; Năng lượng</t>
        </is>
      </c>
      <c r="D78" t="inlineStr">
        <is>
          <t>Micro / Kém TK</t>
        </is>
      </c>
      <c r="E78" t="n">
        <v>26.5</v>
      </c>
      <c r="F78" t="n">
        <v>0.0053</v>
      </c>
      <c r="G78" t="n">
        <v>4.330708661417323</v>
      </c>
      <c r="H78" t="n">
        <v>13.73390557939914</v>
      </c>
      <c r="I78" t="n">
        <v>0.7604562737642585</v>
      </c>
      <c r="J78" t="n">
        <v>-8.620689655172415</v>
      </c>
      <c r="K78" t="n">
        <v>10.30646129524099</v>
      </c>
      <c r="L78" t="n">
        <v>0.7682704311917795</v>
      </c>
      <c r="M78" t="n">
        <v>49.90744801478873</v>
      </c>
      <c r="N78" t="n">
        <v>12.47029775071122</v>
      </c>
      <c r="O78" t="n">
        <v>15.5197606336221</v>
      </c>
      <c r="P78" t="n">
        <v>30.29</v>
      </c>
      <c r="Q78" t="n">
        <v>24.78</v>
      </c>
      <c r="R78" t="inlineStr">
        <is>
          <t>🟢 VÙNG MUA CHUẨN</t>
        </is>
      </c>
      <c r="S78" t="b">
        <v>0</v>
      </c>
      <c r="T78" t="n">
        <v>0</v>
      </c>
      <c r="U78" t="n">
        <v>0</v>
      </c>
      <c r="V78" t="inlineStr">
        <is>
          <t>Nam Mu Hydropower JSC</t>
        </is>
      </c>
    </row>
    <row r="79">
      <c r="A79" t="inlineStr">
        <is>
          <t>TMP</t>
        </is>
      </c>
      <c r="B79" t="inlineStr">
        <is>
          <t>HOSE</t>
        </is>
      </c>
      <c r="C79" t="inlineStr">
        <is>
          <t>Dầu khí &amp; Năng lượng</t>
        </is>
      </c>
      <c r="D79" t="inlineStr">
        <is>
          <t>Mid-Cap (Dòng tiền)</t>
        </is>
      </c>
      <c r="E79" t="n">
        <v>52.2</v>
      </c>
      <c r="F79" t="n">
        <v>0.0052722</v>
      </c>
      <c r="G79" t="n">
        <v>-1.323251417769376</v>
      </c>
      <c r="H79" t="n">
        <v>4.4</v>
      </c>
      <c r="I79" t="n">
        <v>-1.509433962264151</v>
      </c>
      <c r="J79" t="n">
        <v>12.25806451612903</v>
      </c>
      <c r="K79" t="n">
        <v>0.9725557158418447</v>
      </c>
      <c r="L79" t="n">
        <v>1.614708233413269</v>
      </c>
      <c r="M79" t="n">
        <v>58.09504420577729</v>
      </c>
      <c r="N79" t="n">
        <v>10.42440633904555</v>
      </c>
      <c r="O79" t="n">
        <v>20.3674645339227</v>
      </c>
      <c r="P79" t="n">
        <v>55.92</v>
      </c>
      <c r="Q79" t="n">
        <v>50.51</v>
      </c>
      <c r="R79" t="inlineStr">
        <is>
          <t>🟢 VÙNG MUA CHUẨN</t>
        </is>
      </c>
      <c r="S79" t="b">
        <v>0</v>
      </c>
      <c r="T79" t="n">
        <v>0</v>
      </c>
      <c r="U79" t="n">
        <v>0</v>
      </c>
      <c r="V79" t="inlineStr">
        <is>
          <t>CÔNG TY CỔ PHẦN THỦY ĐIỆN THÁC MƠ</t>
        </is>
      </c>
    </row>
    <row r="80">
      <c r="A80" t="inlineStr">
        <is>
          <t>CLC</t>
        </is>
      </c>
      <c r="B80" t="inlineStr">
        <is>
          <t>HOSE</t>
        </is>
      </c>
      <c r="C80" t="inlineStr">
        <is>
          <t>Hóa chất &amp; Chế biến</t>
        </is>
      </c>
      <c r="D80" t="inlineStr">
        <is>
          <t>Micro / Kém TK</t>
        </is>
      </c>
      <c r="E80" t="n">
        <v>54</v>
      </c>
      <c r="F80" t="n">
        <v>0.0054</v>
      </c>
      <c r="G80" t="n">
        <v>0</v>
      </c>
      <c r="H80" t="n">
        <v>5.675146771037182</v>
      </c>
      <c r="I80" t="n">
        <v>-0.1848428835489834</v>
      </c>
      <c r="J80" t="n">
        <v>7.784431137724551</v>
      </c>
      <c r="K80" t="n">
        <v>2.247702486879027</v>
      </c>
      <c r="L80" t="n">
        <v>0.2113382997833782</v>
      </c>
      <c r="M80" t="n">
        <v>52.25099801705993</v>
      </c>
      <c r="N80" t="n">
        <v>7.055007462042198</v>
      </c>
      <c r="O80" t="n">
        <v>22.4132702277857</v>
      </c>
      <c r="P80" t="n">
        <v>57.85</v>
      </c>
      <c r="Q80" t="n">
        <v>52.25</v>
      </c>
      <c r="R80" t="inlineStr">
        <is>
          <t>🟢 VÙNG MUA CHUẨN</t>
        </is>
      </c>
      <c r="S80" t="b">
        <v>0</v>
      </c>
      <c r="T80" t="n">
        <v>0</v>
      </c>
      <c r="U80" t="n">
        <v>0</v>
      </c>
      <c r="V80" t="inlineStr">
        <is>
          <t>CÔNG TY CỔ PHẦN CÁT LỢI</t>
        </is>
      </c>
    </row>
    <row r="81">
      <c r="A81" t="inlineStr">
        <is>
          <t>DBT</t>
        </is>
      </c>
      <c r="B81" t="inlineStr">
        <is>
          <t>HOSE</t>
        </is>
      </c>
      <c r="C81" t="inlineStr">
        <is>
          <t>Y tế &amp; Dược phẩm</t>
        </is>
      </c>
      <c r="D81" t="inlineStr">
        <is>
          <t>Micro / Kém TK</t>
        </is>
      </c>
      <c r="E81" t="n">
        <v>13.15</v>
      </c>
      <c r="F81" t="n">
        <v>0.00543095</v>
      </c>
      <c r="G81" t="n">
        <v>0</v>
      </c>
      <c r="H81" t="n">
        <v>1.153846153846154</v>
      </c>
      <c r="I81" t="n">
        <v>-2.592592592592593</v>
      </c>
      <c r="J81" t="n">
        <v>5.2</v>
      </c>
      <c r="K81" t="n">
        <v>-2.273598130312002</v>
      </c>
      <c r="L81" t="n">
        <v>0.3497924959769619</v>
      </c>
      <c r="M81" t="n">
        <v>51.68244094585644</v>
      </c>
      <c r="N81" t="n">
        <v>10.26102086311338</v>
      </c>
      <c r="O81" t="n">
        <v>10.0267144513597</v>
      </c>
      <c r="P81" t="n">
        <v>14.2</v>
      </c>
      <c r="Q81" t="n">
        <v>12.67</v>
      </c>
      <c r="R81" t="inlineStr">
        <is>
          <t>🟢 VÙNG MUA CHUẨN</t>
        </is>
      </c>
      <c r="S81" t="b">
        <v>1</v>
      </c>
      <c r="T81" t="n">
        <v>0</v>
      </c>
      <c r="U81" t="n">
        <v>0</v>
      </c>
      <c r="V81" t="inlineStr">
        <is>
          <t>Ben Tre Pharmaceutical JSC</t>
        </is>
      </c>
    </row>
    <row r="82">
      <c r="A82" t="inlineStr">
        <is>
          <t>C92</t>
        </is>
      </c>
      <c r="B82" t="inlineStr">
        <is>
          <t>UPCOM</t>
        </is>
      </c>
      <c r="C82" t="inlineStr">
        <is>
          <t>Đầu tư công &amp; Xây dựng</t>
        </is>
      </c>
      <c r="D82" t="inlineStr">
        <is>
          <t>Micro / Kém TK</t>
        </is>
      </c>
      <c r="E82" t="n">
        <v>3.4</v>
      </c>
      <c r="F82" t="n">
        <v>0.00544</v>
      </c>
      <c r="G82" t="n">
        <v>0</v>
      </c>
      <c r="H82" t="n">
        <v>13.33333333333333</v>
      </c>
      <c r="I82" t="n">
        <v>-2.857142857142857</v>
      </c>
      <c r="J82" t="n">
        <v>0</v>
      </c>
      <c r="K82" t="n">
        <v>9.905889049175178</v>
      </c>
      <c r="L82" t="n">
        <v>11.58371040723982</v>
      </c>
      <c r="M82" t="n">
        <v>47.66484376632103</v>
      </c>
      <c r="N82" t="n">
        <v>0</v>
      </c>
      <c r="O82" t="n">
        <v>0</v>
      </c>
      <c r="P82" t="n">
        <v>3.89</v>
      </c>
      <c r="Q82" t="n">
        <v>3.18</v>
      </c>
      <c r="R82" t="inlineStr">
        <is>
          <t>🟢 VÙNG MUA CHUẨN</t>
        </is>
      </c>
      <c r="S82" t="b">
        <v>0</v>
      </c>
      <c r="T82" t="n">
        <v>0</v>
      </c>
      <c r="U82" t="n">
        <v>0</v>
      </c>
      <c r="V82" t="inlineStr">
        <is>
          <t>Construction &amp; Investment JSC No. 492</t>
        </is>
      </c>
    </row>
    <row r="83">
      <c r="A83" t="inlineStr">
        <is>
          <t>LSS</t>
        </is>
      </c>
      <c r="B83" t="inlineStr">
        <is>
          <t>HOSE</t>
        </is>
      </c>
      <c r="C83" t="inlineStr">
        <is>
          <t>Hóa chất &amp; Chế biến</t>
        </is>
      </c>
      <c r="D83" t="inlineStr">
        <is>
          <t>Micro / Kém TK</t>
        </is>
      </c>
      <c r="E83" t="n">
        <v>7.86</v>
      </c>
      <c r="F83" t="n">
        <v>0.006288</v>
      </c>
      <c r="G83" t="n">
        <v>0.5115089514066496</v>
      </c>
      <c r="H83" t="n">
        <v>0.7692307692307693</v>
      </c>
      <c r="I83" t="n">
        <v>1.158301158301158</v>
      </c>
      <c r="J83" t="n">
        <v>-1.872659176029962</v>
      </c>
      <c r="K83" t="n">
        <v>-2.658213514927386</v>
      </c>
      <c r="L83" t="n">
        <v>0.0391715702535992</v>
      </c>
      <c r="M83" t="n">
        <v>48.91925535079714</v>
      </c>
      <c r="N83" t="n">
        <v>13.37803116230241</v>
      </c>
      <c r="O83" t="n">
        <v>2.95982800955572</v>
      </c>
      <c r="P83" t="n">
        <v>8.49</v>
      </c>
      <c r="Q83" t="n">
        <v>7.57</v>
      </c>
      <c r="R83" t="inlineStr">
        <is>
          <t>🟢 VÙNG MUA CHUẨN</t>
        </is>
      </c>
      <c r="S83" t="b">
        <v>0</v>
      </c>
      <c r="T83" t="n">
        <v>0</v>
      </c>
      <c r="U83" t="n">
        <v>0</v>
      </c>
      <c r="V83" t="inlineStr">
        <is>
          <t>CÔNG TY CỔ PHẦN MÍA ĐƯỜNG LAM SƠN</t>
        </is>
      </c>
    </row>
    <row r="84">
      <c r="A84" t="inlineStr">
        <is>
          <t>PIT</t>
        </is>
      </c>
      <c r="B84" t="inlineStr">
        <is>
          <t>HOSE</t>
        </is>
      </c>
      <c r="C84" t="inlineStr">
        <is>
          <t>Dầu khí &amp; Năng lượng</t>
        </is>
      </c>
      <c r="D84" t="inlineStr">
        <is>
          <t>Micro / Kém TK</t>
        </is>
      </c>
      <c r="E84" t="n">
        <v>6.87</v>
      </c>
      <c r="F84" t="n">
        <v>0.0063204</v>
      </c>
      <c r="G84" t="n">
        <v>-0.4347826086956522</v>
      </c>
      <c r="H84" t="n">
        <v>0</v>
      </c>
      <c r="I84" t="n">
        <v>-27.9874213836478</v>
      </c>
      <c r="J84" t="n">
        <v>-14.125</v>
      </c>
      <c r="K84" t="n">
        <v>-3.427444284158156</v>
      </c>
      <c r="L84" t="n">
        <v>1.129457982935363</v>
      </c>
      <c r="M84" t="n">
        <v>37.38519376890859</v>
      </c>
      <c r="N84" t="n">
        <v>0</v>
      </c>
      <c r="O84" t="n">
        <v>-13.9909202104059</v>
      </c>
      <c r="P84" t="n">
        <v>7.85</v>
      </c>
      <c r="Q84" t="n">
        <v>6.42</v>
      </c>
      <c r="R84" t="inlineStr">
        <is>
          <t>🟢 VÙNG MUA CHUẨN</t>
        </is>
      </c>
      <c r="S84" t="b">
        <v>0</v>
      </c>
      <c r="T84" t="n">
        <v>0</v>
      </c>
      <c r="U84" t="n">
        <v>0</v>
      </c>
      <c r="V84" t="inlineStr">
        <is>
          <t>CÔNG TY CỔ PHẦN XUẤT NHẬP KHẨU PETROLIMEX</t>
        </is>
      </c>
    </row>
    <row r="85">
      <c r="A85" t="inlineStr">
        <is>
          <t>C22</t>
        </is>
      </c>
      <c r="B85" t="inlineStr">
        <is>
          <t>UPCOM</t>
        </is>
      </c>
      <c r="C85" t="inlineStr">
        <is>
          <t>Thực phẩm &amp; Tiêu dùng</t>
        </is>
      </c>
      <c r="D85" t="inlineStr">
        <is>
          <t>Micro / Kém TK</t>
        </is>
      </c>
      <c r="E85" t="n">
        <v>15.9</v>
      </c>
      <c r="F85" t="n">
        <v>0.00636</v>
      </c>
      <c r="G85" t="n">
        <v>-3.636363636363636</v>
      </c>
      <c r="H85" t="n">
        <v>-3.636363636363636</v>
      </c>
      <c r="I85" t="n">
        <v>11.18881118881119</v>
      </c>
      <c r="J85" t="n">
        <v>-6.470588235294118</v>
      </c>
      <c r="K85" t="n">
        <v>-7.063807920521792</v>
      </c>
      <c r="L85" t="n">
        <v>2.370019256406458</v>
      </c>
      <c r="M85" t="n">
        <v>46.90310332190306</v>
      </c>
      <c r="N85" t="n">
        <v>0</v>
      </c>
      <c r="O85" t="n">
        <v>0</v>
      </c>
      <c r="P85" t="n">
        <v>18.17</v>
      </c>
      <c r="Q85" t="n">
        <v>14.87</v>
      </c>
      <c r="R85" t="inlineStr">
        <is>
          <t>🟢 VÙNG MUA CHUẨN</t>
        </is>
      </c>
      <c r="S85" t="b">
        <v>0</v>
      </c>
      <c r="T85" t="n">
        <v>0</v>
      </c>
      <c r="U85" t="n">
        <v>0</v>
      </c>
      <c r="V85" t="inlineStr">
        <is>
          <t>22 Joint Stock Co</t>
        </is>
      </c>
    </row>
    <row r="86">
      <c r="A86" t="inlineStr">
        <is>
          <t>GDW</t>
        </is>
      </c>
      <c r="B86" t="inlineStr">
        <is>
          <t>HNX</t>
        </is>
      </c>
      <c r="C86" t="inlineStr">
        <is>
          <t>Điện &amp; Năng lượng</t>
        </is>
      </c>
      <c r="D86" t="inlineStr">
        <is>
          <t>Micro / Kém TK</t>
        </is>
      </c>
      <c r="E86" t="n">
        <v>31.8</v>
      </c>
      <c r="F86" t="n">
        <v>0.00636</v>
      </c>
      <c r="G86" t="n">
        <v>-0.625</v>
      </c>
      <c r="H86" t="n">
        <v>2.580645161290323</v>
      </c>
      <c r="I86" t="n">
        <v>6.354515050167224</v>
      </c>
      <c r="J86" t="n">
        <v>3.92156862745098</v>
      </c>
      <c r="K86" t="n">
        <v>-0.8467991228678331</v>
      </c>
      <c r="L86" t="n">
        <v>1.194029850746269</v>
      </c>
      <c r="M86" t="n">
        <v>48.53598470581253</v>
      </c>
      <c r="N86" t="n">
        <v>9.186356596510347</v>
      </c>
      <c r="O86" t="n">
        <v>19.811626606851</v>
      </c>
      <c r="P86" t="n">
        <v>36.35</v>
      </c>
      <c r="Q86" t="n">
        <v>29.73</v>
      </c>
      <c r="R86" t="inlineStr">
        <is>
          <t>🟢 VÙNG MUA CHUẨN</t>
        </is>
      </c>
      <c r="S86" t="b">
        <v>0</v>
      </c>
      <c r="T86" t="n">
        <v>0</v>
      </c>
      <c r="U86" t="n">
        <v>0</v>
      </c>
      <c r="V86" t="inlineStr">
        <is>
          <t>Gia Dinh Water Supply JSC</t>
        </is>
      </c>
    </row>
    <row r="87">
      <c r="A87" t="inlineStr">
        <is>
          <t>VMS</t>
        </is>
      </c>
      <c r="B87" t="inlineStr">
        <is>
          <t>HNX</t>
        </is>
      </c>
      <c r="C87" t="inlineStr">
        <is>
          <t>Cảng biển &amp; Vận tải</t>
        </is>
      </c>
      <c r="D87" t="inlineStr">
        <is>
          <t>Micro / Kém TK</t>
        </is>
      </c>
      <c r="E87" t="n">
        <v>32</v>
      </c>
      <c r="F87" t="n">
        <v>0.0064</v>
      </c>
      <c r="G87" t="n">
        <v>-3.03030303030303</v>
      </c>
      <c r="H87" t="n">
        <v>-7.246376811594203</v>
      </c>
      <c r="I87" t="n">
        <v>-11.11111111111111</v>
      </c>
      <c r="J87" t="n">
        <v>-31.91489361702128</v>
      </c>
      <c r="K87" t="n">
        <v>-10.67382109575236</v>
      </c>
      <c r="L87" t="n">
        <v>3.476749239461104</v>
      </c>
      <c r="M87" t="n">
        <v>21.51702699418864</v>
      </c>
      <c r="N87" t="n">
        <v>17.18923831208341</v>
      </c>
      <c r="O87" t="n">
        <v>11.0173883199834</v>
      </c>
      <c r="P87" t="n">
        <v>36.58</v>
      </c>
      <c r="Q87" t="n">
        <v>29.92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Vietnam Maritime Development JSC</t>
        </is>
      </c>
    </row>
    <row r="88">
      <c r="A88" t="inlineStr">
        <is>
          <t>GTX</t>
        </is>
      </c>
      <c r="B88" t="inlineStr">
        <is>
          <t>UPCOM</t>
        </is>
      </c>
      <c r="C88" t="inlineStr">
        <is>
          <t>Cảng biển &amp; Vận tải</t>
        </is>
      </c>
      <c r="D88" t="inlineStr">
        <is>
          <t>Micro / Kém TK</t>
        </is>
      </c>
      <c r="E88" t="n">
        <v>16</v>
      </c>
      <c r="F88" t="n">
        <v>0.0064</v>
      </c>
      <c r="G88" t="n">
        <v>0</v>
      </c>
      <c r="H88" t="n">
        <v>0</v>
      </c>
      <c r="I88" t="n">
        <v>-15.78947368421053</v>
      </c>
      <c r="J88" t="n">
        <v>-28.88888888888889</v>
      </c>
      <c r="K88" t="n">
        <v>-3.427444284158156</v>
      </c>
      <c r="L88" t="n">
        <v>4</v>
      </c>
      <c r="M88" t="n">
        <v>50</v>
      </c>
      <c r="N88" t="n">
        <v>0</v>
      </c>
      <c r="O88" t="n">
        <v>0</v>
      </c>
      <c r="P88" t="n">
        <v>17.58</v>
      </c>
      <c r="Q88" t="n">
        <v>15.28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Global Tanker Joint Stock Company</t>
        </is>
      </c>
    </row>
    <row r="89">
      <c r="A89" t="inlineStr">
        <is>
          <t>MCG</t>
        </is>
      </c>
      <c r="B89" t="inlineStr">
        <is>
          <t>UPCOM</t>
        </is>
      </c>
      <c r="C89" t="inlineStr">
        <is>
          <t>Đầu tư công &amp; Xây dựng</t>
        </is>
      </c>
      <c r="D89" t="inlineStr">
        <is>
          <t>Micro / Kém TK</t>
        </is>
      </c>
      <c r="E89" t="n">
        <v>2.3</v>
      </c>
      <c r="F89" t="n">
        <v>0.00644</v>
      </c>
      <c r="G89" t="n">
        <v>0</v>
      </c>
      <c r="H89" t="n">
        <v>-4.166666666666667</v>
      </c>
      <c r="I89" t="n">
        <v>-8</v>
      </c>
      <c r="J89" t="n">
        <v>-8</v>
      </c>
      <c r="K89" t="n">
        <v>-7.594110950824822</v>
      </c>
      <c r="L89" t="n">
        <v>0.953069820873931</v>
      </c>
      <c r="M89" t="n">
        <v>42.35733750022217</v>
      </c>
      <c r="N89" t="n">
        <v>0</v>
      </c>
      <c r="O89" t="n">
        <v>-8.818002046694939</v>
      </c>
      <c r="P89" t="n">
        <v>2.63</v>
      </c>
      <c r="Q89" t="n">
        <v>2.15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MCG Energy and Real Estate Joint Stock Co</t>
        </is>
      </c>
    </row>
    <row r="90">
      <c r="A90" t="inlineStr">
        <is>
          <t>NDT</t>
        </is>
      </c>
      <c r="B90" t="inlineStr">
        <is>
          <t>UPCOM</t>
        </is>
      </c>
      <c r="C90" t="inlineStr">
        <is>
          <t>Hóa chất &amp; Chế biến</t>
        </is>
      </c>
      <c r="D90" t="inlineStr">
        <is>
          <t>Micro / Kém TK</t>
        </is>
      </c>
      <c r="E90" t="n">
        <v>4.6</v>
      </c>
      <c r="F90" t="n">
        <v>0.0064768</v>
      </c>
      <c r="G90" t="n">
        <v>-9.803921568627452</v>
      </c>
      <c r="H90" t="n">
        <v>-2.127659574468085</v>
      </c>
      <c r="I90" t="n">
        <v>0</v>
      </c>
      <c r="J90" t="n">
        <v>0</v>
      </c>
      <c r="K90" t="n">
        <v>-5.555103858626241</v>
      </c>
      <c r="L90" t="n">
        <v>2.867763124395336</v>
      </c>
      <c r="M90" t="n">
        <v>47.79074519016787</v>
      </c>
      <c r="N90" t="n">
        <v>0</v>
      </c>
      <c r="O90" t="n">
        <v>0</v>
      </c>
      <c r="P90" t="n">
        <v>5.26</v>
      </c>
      <c r="Q90" t="n">
        <v>4.3</v>
      </c>
      <c r="R90" t="inlineStr">
        <is>
          <t>🟢 VÙNG MUA CHUẨN</t>
        </is>
      </c>
      <c r="S90" t="b">
        <v>0</v>
      </c>
      <c r="T90" t="n">
        <v>0</v>
      </c>
      <c r="U90" t="n">
        <v>0</v>
      </c>
      <c r="V90" t="inlineStr">
        <is>
          <t>Nam Dinh Textile Garment Joint Stock Corporation</t>
        </is>
      </c>
    </row>
    <row r="91">
      <c r="A91" t="inlineStr">
        <is>
          <t>GTS</t>
        </is>
      </c>
      <c r="B91" t="inlineStr">
        <is>
          <t>UPCOM</t>
        </is>
      </c>
      <c r="C91" t="inlineStr">
        <is>
          <t>Đầu tư công &amp; Xây dựng</t>
        </is>
      </c>
      <c r="D91" t="inlineStr">
        <is>
          <t>Micro / Kém TK</t>
        </is>
      </c>
      <c r="E91" t="n">
        <v>10.9</v>
      </c>
      <c r="F91" t="n">
        <v>0.0065618</v>
      </c>
      <c r="G91" t="n">
        <v>0</v>
      </c>
      <c r="H91" t="n">
        <v>0</v>
      </c>
      <c r="I91" t="n">
        <v>-7.627118644067797</v>
      </c>
      <c r="J91" t="n">
        <v>0</v>
      </c>
      <c r="K91" t="n">
        <v>-3.427444284158156</v>
      </c>
      <c r="L91" t="n">
        <v>2.606624810565057</v>
      </c>
      <c r="M91" t="n">
        <v>48.63638719076796</v>
      </c>
      <c r="N91" t="n">
        <v>0</v>
      </c>
      <c r="O91" t="n">
        <v>0</v>
      </c>
      <c r="P91" t="n">
        <v>12.46</v>
      </c>
      <c r="Q91" t="n">
        <v>10.19</v>
      </c>
      <c r="R91" t="inlineStr">
        <is>
          <t>🟢 VÙNG MUA CHUẨN</t>
        </is>
      </c>
      <c r="S91" t="b">
        <v>0</v>
      </c>
      <c r="T91" t="n">
        <v>0</v>
      </c>
      <c r="U91" t="n">
        <v>0</v>
      </c>
      <c r="V91" t="inlineStr">
        <is>
          <t>Saigon Traffic Construction Joint Stock Co</t>
        </is>
      </c>
    </row>
    <row r="92">
      <c r="A92" t="inlineStr">
        <is>
          <t>ND2</t>
        </is>
      </c>
      <c r="B92" t="inlineStr">
        <is>
          <t>UPCOM</t>
        </is>
      </c>
      <c r="C92" t="inlineStr">
        <is>
          <t>Điện &amp; Năng lượng</t>
        </is>
      </c>
      <c r="D92" t="inlineStr">
        <is>
          <t>Micro / Kém TK</t>
        </is>
      </c>
      <c r="E92" t="n">
        <v>33.3</v>
      </c>
      <c r="F92" t="n">
        <v>0.00666</v>
      </c>
      <c r="G92" t="n">
        <v>9.900990099009901</v>
      </c>
      <c r="H92" t="n">
        <v>7.766990291262136</v>
      </c>
      <c r="I92" t="n">
        <v>-3.757225433526012</v>
      </c>
      <c r="J92" t="n">
        <v>-7.5</v>
      </c>
      <c r="K92" t="n">
        <v>4.33954600710398</v>
      </c>
      <c r="L92" t="n">
        <v>0.07330639323381991</v>
      </c>
      <c r="M92" t="n">
        <v>54.03381734317871</v>
      </c>
      <c r="N92" t="n">
        <v>0</v>
      </c>
      <c r="O92" t="n">
        <v>0</v>
      </c>
      <c r="P92" t="n">
        <v>38.06</v>
      </c>
      <c r="Q92" t="n">
        <v>31.14</v>
      </c>
      <c r="R92" t="inlineStr">
        <is>
          <t>⚠️ KÉO CAO (&gt;5%)</t>
        </is>
      </c>
      <c r="S92" t="b">
        <v>0</v>
      </c>
      <c r="T92" t="n">
        <v>0</v>
      </c>
      <c r="U92" t="n">
        <v>0</v>
      </c>
      <c r="V92" t="inlineStr">
        <is>
          <t>Northern Electricity Development and Investment Joint Stock Co No. 2</t>
        </is>
      </c>
    </row>
    <row r="93">
      <c r="A93" t="inlineStr">
        <is>
          <t>HPP</t>
        </is>
      </c>
      <c r="B93" t="inlineStr">
        <is>
          <t>UPCOM</t>
        </is>
      </c>
      <c r="C93" t="inlineStr">
        <is>
          <t>Hóa chất &amp; Chế biến</t>
        </is>
      </c>
      <c r="D93" t="inlineStr">
        <is>
          <t>Micro / Kém TK</t>
        </is>
      </c>
      <c r="E93" t="n">
        <v>58.4</v>
      </c>
      <c r="F93" t="n">
        <v>0.00584</v>
      </c>
      <c r="G93" t="n">
        <v>4.09982174688057</v>
      </c>
      <c r="H93" t="n">
        <v>-9.876543209876543</v>
      </c>
      <c r="I93" t="n">
        <v>-11.24620060790274</v>
      </c>
      <c r="J93" t="n">
        <v>-13.86430678466077</v>
      </c>
      <c r="K93" t="n">
        <v>-13.3039874940347</v>
      </c>
      <c r="L93" t="n">
        <v>0.1366773730608898</v>
      </c>
      <c r="M93" t="n">
        <v>42.02484218983584</v>
      </c>
      <c r="N93" t="n">
        <v>0</v>
      </c>
      <c r="O93" t="n">
        <v>0</v>
      </c>
      <c r="P93" t="n">
        <v>66.75</v>
      </c>
      <c r="Q93" t="n">
        <v>54.6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Haiphong Paint JSC</t>
        </is>
      </c>
    </row>
    <row r="94">
      <c r="A94" t="inlineStr">
        <is>
          <t>SKV</t>
        </is>
      </c>
      <c r="B94" t="inlineStr">
        <is>
          <t>UPCOM</t>
        </is>
      </c>
      <c r="C94" t="inlineStr">
        <is>
          <t>Thực phẩm &amp; Tiêu dùng</t>
        </is>
      </c>
      <c r="D94" t="inlineStr">
        <is>
          <t>Micro / Kém TK</t>
        </is>
      </c>
      <c r="E94" t="n">
        <v>22.6</v>
      </c>
      <c r="F94" t="n">
        <v>0.00678</v>
      </c>
      <c r="G94" t="n">
        <v>0</v>
      </c>
      <c r="H94" t="n">
        <v>-0.4405286343612335</v>
      </c>
      <c r="I94" t="n">
        <v>-4.641350210970464</v>
      </c>
      <c r="J94" t="n">
        <v>-0.8771929824561403</v>
      </c>
      <c r="K94" t="n">
        <v>-3.867972918519389</v>
      </c>
      <c r="L94" t="n">
        <v>0.05238047430519484</v>
      </c>
      <c r="M94" t="n">
        <v>48.15592068045787</v>
      </c>
      <c r="N94" t="n">
        <v>0</v>
      </c>
      <c r="O94" t="n">
        <v>0</v>
      </c>
      <c r="P94" t="n">
        <v>24.98</v>
      </c>
      <c r="Q94" t="n">
        <v>21.52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Khanh Hoa Salanganes Nest Soft Drink JSC</t>
        </is>
      </c>
    </row>
    <row r="95">
      <c r="A95" t="inlineStr">
        <is>
          <t>VSE</t>
        </is>
      </c>
      <c r="B95" t="inlineStr">
        <is>
          <t>UPCOM</t>
        </is>
      </c>
      <c r="C95" t="inlineStr">
        <is>
          <t>Cảng biển &amp; Vận tải</t>
        </is>
      </c>
      <c r="D95" t="inlineStr">
        <is>
          <t>Micro / Kém TK</t>
        </is>
      </c>
      <c r="E95" t="n">
        <v>6.8</v>
      </c>
      <c r="F95" t="n">
        <v>0.0068</v>
      </c>
      <c r="G95" t="n">
        <v>0</v>
      </c>
      <c r="H95" t="n">
        <v>-4.225352112676056</v>
      </c>
      <c r="I95" t="n">
        <v>-9.333333333333334</v>
      </c>
      <c r="J95" t="n">
        <v>-15</v>
      </c>
      <c r="K95" t="n">
        <v>-7.652796396834212</v>
      </c>
      <c r="L95" t="n">
        <v>3.883118143869527</v>
      </c>
      <c r="M95" t="n">
        <v>43.53392871589252</v>
      </c>
      <c r="N95" t="n">
        <v>0</v>
      </c>
      <c r="O95" t="n">
        <v>0</v>
      </c>
      <c r="P95" t="n">
        <v>7.76</v>
      </c>
      <c r="Q95" t="n">
        <v>6.36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Vietnam Expressway Services JSC</t>
        </is>
      </c>
    </row>
    <row r="96">
      <c r="A96" t="inlineStr">
        <is>
          <t>KMR</t>
        </is>
      </c>
      <c r="B96" t="inlineStr">
        <is>
          <t>HOSE</t>
        </is>
      </c>
      <c r="C96" t="inlineStr">
        <is>
          <t>Hóa chất &amp; Chế biến</t>
        </is>
      </c>
      <c r="D96" t="inlineStr">
        <is>
          <t>Micro / Kém TK</t>
        </is>
      </c>
      <c r="E96" t="n">
        <v>2.21</v>
      </c>
      <c r="F96" t="n">
        <v>0.006851</v>
      </c>
      <c r="G96" t="n">
        <v>0</v>
      </c>
      <c r="H96" t="n">
        <v>0.91324200913242</v>
      </c>
      <c r="I96" t="n">
        <v>-1.339285714285714</v>
      </c>
      <c r="J96" t="n">
        <v>-6.35593220338983</v>
      </c>
      <c r="K96" t="n">
        <v>-2.514202275025736</v>
      </c>
      <c r="L96" t="n">
        <v>4.073721212917638</v>
      </c>
      <c r="M96" t="n">
        <v>45.75364688550763</v>
      </c>
      <c r="N96" t="n">
        <v>19.1884251252023</v>
      </c>
      <c r="O96" t="n">
        <v>1.0074862382071</v>
      </c>
      <c r="P96" t="n">
        <v>2.41</v>
      </c>
      <c r="Q96" t="n">
        <v>2.12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CÔNG TY CỔ PHẦN MIRAE</t>
        </is>
      </c>
    </row>
    <row r="97">
      <c r="A97" t="inlineStr">
        <is>
          <t>BQP</t>
        </is>
      </c>
      <c r="B97" t="inlineStr">
        <is>
          <t>UPCOM</t>
        </is>
      </c>
      <c r="C97" t="inlineStr">
        <is>
          <t>Sản xuất Công nghiệp</t>
        </is>
      </c>
      <c r="D97" t="inlineStr">
        <is>
          <t>Micro / Kém TK</t>
        </is>
      </c>
      <c r="E97" t="n">
        <v>11.6</v>
      </c>
      <c r="F97" t="n">
        <v>0.0069832</v>
      </c>
      <c r="G97" t="n">
        <v>5.454545454545454</v>
      </c>
      <c r="H97" t="n">
        <v>-25.16129032258064</v>
      </c>
      <c r="I97" t="n">
        <v>-32.16374269005848</v>
      </c>
      <c r="J97" t="n">
        <v>-38.62433862433863</v>
      </c>
      <c r="K97" t="n">
        <v>-28.5887346067388</v>
      </c>
      <c r="L97" t="n">
        <v>7.579477494491659</v>
      </c>
      <c r="M97" t="n">
        <v>31.99933526865419</v>
      </c>
      <c r="N97" t="n">
        <v>0</v>
      </c>
      <c r="O97" t="n">
        <v>0</v>
      </c>
      <c r="P97" t="n">
        <v>13.26</v>
      </c>
      <c r="Q97" t="n">
        <v>10.85</v>
      </c>
      <c r="R97" t="inlineStr">
        <is>
          <t>⚠️ KÉO CAO (&gt;5%)</t>
        </is>
      </c>
      <c r="S97" t="b">
        <v>0</v>
      </c>
      <c r="T97" t="n">
        <v>0</v>
      </c>
      <c r="U97" t="n">
        <v>0</v>
      </c>
      <c r="V97" t="inlineStr">
        <is>
          <t>Binh Thuan High Quality Plastic Joint Stock Company</t>
        </is>
      </c>
    </row>
    <row r="98">
      <c r="A98" t="inlineStr">
        <is>
          <t>VPR</t>
        </is>
      </c>
      <c r="B98" t="inlineStr">
        <is>
          <t>UPCOM</t>
        </is>
      </c>
      <c r="C98" t="inlineStr">
        <is>
          <t>Dịch vụ &amp; Thương mại</t>
        </is>
      </c>
      <c r="D98" t="inlineStr">
        <is>
          <t>Micro / Kém TK</t>
        </is>
      </c>
      <c r="E98" t="n">
        <v>7</v>
      </c>
      <c r="F98" t="n">
        <v>0.007</v>
      </c>
      <c r="G98" t="n">
        <v>1.449275362318841</v>
      </c>
      <c r="H98" t="n">
        <v>1.449275362318841</v>
      </c>
      <c r="I98" t="n">
        <v>0</v>
      </c>
      <c r="J98" t="n">
        <v>-15.66265060240964</v>
      </c>
      <c r="K98" t="n">
        <v>-1.978168921839315</v>
      </c>
      <c r="L98" t="n">
        <v>5.332622317024397</v>
      </c>
      <c r="M98" t="n">
        <v>50.28353746958142</v>
      </c>
      <c r="N98" t="n">
        <v>0</v>
      </c>
      <c r="O98" t="n">
        <v>0</v>
      </c>
      <c r="P98" t="n">
        <v>7.71</v>
      </c>
      <c r="Q98" t="n">
        <v>6.68</v>
      </c>
      <c r="R98" t="inlineStr">
        <is>
          <t>🟢 VÙNG MUA CHUẨN</t>
        </is>
      </c>
      <c r="S98" t="b">
        <v>0</v>
      </c>
      <c r="T98" t="n">
        <v>0</v>
      </c>
      <c r="U98" t="n">
        <v>0</v>
      </c>
      <c r="V98" t="inlineStr">
        <is>
          <t>Vina Printing &amp; Trading JSC</t>
        </is>
      </c>
    </row>
    <row r="99">
      <c r="A99" t="inlineStr">
        <is>
          <t>FOC</t>
        </is>
      </c>
      <c r="B99" t="inlineStr">
        <is>
          <t>UPCOM</t>
        </is>
      </c>
      <c r="C99" t="inlineStr">
        <is>
          <t>Công nghệ &amp; Phần mềm</t>
        </is>
      </c>
      <c r="D99" t="inlineStr">
        <is>
          <t>Micro / Kém TK</t>
        </is>
      </c>
      <c r="E99" t="n">
        <v>59.9</v>
      </c>
      <c r="F99" t="n">
        <v>0.0070682</v>
      </c>
      <c r="G99" t="n">
        <v>-0.6633499170812603</v>
      </c>
      <c r="H99" t="n">
        <v>-1.155115511551155</v>
      </c>
      <c r="I99" t="n">
        <v>-2.283849918433932</v>
      </c>
      <c r="J99" t="n">
        <v>-15.98877980364656</v>
      </c>
      <c r="K99" t="n">
        <v>-4.582559795709311</v>
      </c>
      <c r="L99" t="n">
        <v>0.03548178551561349</v>
      </c>
      <c r="M99" t="n">
        <v>35.28542914776924</v>
      </c>
      <c r="N99" t="n">
        <v>0</v>
      </c>
      <c r="O99" t="n">
        <v>0</v>
      </c>
      <c r="P99" t="n">
        <v>64.17</v>
      </c>
      <c r="Q99" t="n">
        <v>57.96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FPT Online Joint Stock Co</t>
        </is>
      </c>
    </row>
    <row r="100">
      <c r="A100" t="inlineStr">
        <is>
          <t>OCH</t>
        </is>
      </c>
      <c r="B100" t="inlineStr">
        <is>
          <t>HNX</t>
        </is>
      </c>
      <c r="C100" t="inlineStr">
        <is>
          <t>Dịch vụ Tiêu dùng</t>
        </is>
      </c>
      <c r="D100" t="inlineStr">
        <is>
          <t>Micro / Kém TK</t>
        </is>
      </c>
      <c r="E100" t="n">
        <v>7.1</v>
      </c>
      <c r="F100" t="n">
        <v>0.0071</v>
      </c>
      <c r="G100" t="n">
        <v>0</v>
      </c>
      <c r="H100" t="n">
        <v>-1.388888888888889</v>
      </c>
      <c r="I100" t="n">
        <v>12.6984126984127</v>
      </c>
      <c r="J100" t="n">
        <v>9.23076923076923</v>
      </c>
      <c r="K100" t="n">
        <v>-4.816333173047044</v>
      </c>
      <c r="L100" t="n">
        <v>0.03002540900236825</v>
      </c>
      <c r="M100" t="n">
        <v>54.22586474186176</v>
      </c>
      <c r="N100" t="n">
        <v>12.85211398268368</v>
      </c>
      <c r="O100" t="n">
        <v>7.072039591914531</v>
      </c>
      <c r="P100" t="n">
        <v>8.119999999999999</v>
      </c>
      <c r="Q100" t="n">
        <v>6.64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One Capital Hospitality Joint Stock Company</t>
        </is>
      </c>
    </row>
    <row r="101">
      <c r="A101" t="inlineStr">
        <is>
          <t>CMC</t>
        </is>
      </c>
      <c r="B101" t="inlineStr">
        <is>
          <t>HNX</t>
        </is>
      </c>
      <c r="C101" t="inlineStr">
        <is>
          <t>Hàng tiêu dùng</t>
        </is>
      </c>
      <c r="D101" t="inlineStr">
        <is>
          <t>Micro / Kém TK</t>
        </is>
      </c>
      <c r="E101" t="n">
        <v>8.9</v>
      </c>
      <c r="F101" t="n">
        <v>0.00712</v>
      </c>
      <c r="G101" t="n">
        <v>0</v>
      </c>
      <c r="H101" t="n">
        <v>0</v>
      </c>
      <c r="I101" t="n">
        <v>2.298850574712644</v>
      </c>
      <c r="J101" t="n">
        <v>2.298850574712644</v>
      </c>
      <c r="K101" t="n">
        <v>-3.427444284158156</v>
      </c>
      <c r="L101" t="n">
        <v>3.349733068146132</v>
      </c>
      <c r="M101" t="n">
        <v>46.42594997714658</v>
      </c>
      <c r="N101" t="n">
        <v>27.9608234305417</v>
      </c>
      <c r="O101" t="n">
        <v>2.46201112131001</v>
      </c>
      <c r="P101" t="n">
        <v>9.529999999999999</v>
      </c>
      <c r="Q101" t="n">
        <v>8.609999999999999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CMC Investment Joint Stock Company</t>
        </is>
      </c>
    </row>
    <row r="102">
      <c r="A102" t="inlineStr">
        <is>
          <t>VBH</t>
        </is>
      </c>
      <c r="B102" t="inlineStr">
        <is>
          <t>UPCOM</t>
        </is>
      </c>
      <c r="C102" t="inlineStr">
        <is>
          <t>Công nghệ &amp; Viễn thông</t>
        </is>
      </c>
      <c r="D102" t="inlineStr">
        <is>
          <t>Micro / Kém TK</t>
        </is>
      </c>
      <c r="E102" t="n">
        <v>6.3</v>
      </c>
      <c r="F102" t="n">
        <v>0.0071883</v>
      </c>
      <c r="G102" t="n">
        <v>-13.6986301369863</v>
      </c>
      <c r="H102" t="n">
        <v>-25.88235294117647</v>
      </c>
      <c r="I102" t="n">
        <v>-26.74418604651163</v>
      </c>
      <c r="J102" t="n">
        <v>-67.1875</v>
      </c>
      <c r="K102" t="n">
        <v>-29.30979722533463</v>
      </c>
      <c r="L102" t="n">
        <v>10.5452865064695</v>
      </c>
      <c r="M102" t="n">
        <v>33.87884183722583</v>
      </c>
      <c r="N102" t="n">
        <v>0</v>
      </c>
      <c r="O102" t="n">
        <v>0</v>
      </c>
      <c r="P102" t="n">
        <v>7.2</v>
      </c>
      <c r="Q102" t="n">
        <v>5.89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Viettronics Binh Hoa JSC</t>
        </is>
      </c>
    </row>
    <row r="103">
      <c r="A103" t="inlineStr">
        <is>
          <t>IFS</t>
        </is>
      </c>
      <c r="B103" t="inlineStr">
        <is>
          <t>UPCOM</t>
        </is>
      </c>
      <c r="C103" t="inlineStr">
        <is>
          <t>Thực phẩm &amp; Tiêu dùng</t>
        </is>
      </c>
      <c r="D103" t="inlineStr">
        <is>
          <t>Micro / Kém TK</t>
        </is>
      </c>
      <c r="E103" t="n">
        <v>18</v>
      </c>
      <c r="F103" t="n">
        <v>0.007218</v>
      </c>
      <c r="G103" t="n">
        <v>-1.098901098901099</v>
      </c>
      <c r="H103" t="n">
        <v>1.694915254237288</v>
      </c>
      <c r="I103" t="n">
        <v>4.046242774566474</v>
      </c>
      <c r="J103" t="n">
        <v>0</v>
      </c>
      <c r="K103" t="n">
        <v>-1.732529029920868</v>
      </c>
      <c r="L103" t="n">
        <v>1.56091864538731</v>
      </c>
      <c r="M103" t="n">
        <v>58.76601239124535</v>
      </c>
      <c r="N103" t="n">
        <v>0</v>
      </c>
      <c r="O103" t="n">
        <v>0</v>
      </c>
      <c r="P103" t="n">
        <v>19.57</v>
      </c>
      <c r="Q103" t="n">
        <v>17.28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Interfood Shareholding Company</t>
        </is>
      </c>
    </row>
    <row r="104">
      <c r="A104" t="inlineStr">
        <is>
          <t>VID</t>
        </is>
      </c>
      <c r="B104" t="inlineStr">
        <is>
          <t>HOSE</t>
        </is>
      </c>
      <c r="C104" t="inlineStr">
        <is>
          <t>Hóa chất &amp; Chế biến</t>
        </is>
      </c>
      <c r="D104" t="inlineStr">
        <is>
          <t>Micro / Kém TK</t>
        </is>
      </c>
      <c r="E104" t="n">
        <v>4.17</v>
      </c>
      <c r="F104" t="n">
        <v>0.006672</v>
      </c>
      <c r="G104" t="n">
        <v>-0.2392344497607655</v>
      </c>
      <c r="H104" t="n">
        <v>1.707317073170732</v>
      </c>
      <c r="I104" t="n">
        <v>-1.882352941176471</v>
      </c>
      <c r="J104" t="n">
        <v>-8.351648351648352</v>
      </c>
      <c r="K104" t="n">
        <v>-1.720127210987424</v>
      </c>
      <c r="L104" t="n">
        <v>7.306770179244303</v>
      </c>
      <c r="M104" t="n">
        <v>44.70566594215541</v>
      </c>
      <c r="N104" t="n">
        <v>0</v>
      </c>
      <c r="O104" t="n">
        <v>-0.5672400686086611</v>
      </c>
      <c r="P104" t="n">
        <v>4.69</v>
      </c>
      <c r="Q104" t="n">
        <v>3.93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CÔNG TY CỔ PHẦN ĐẦU TƯ PHÁT TRIỂN THƯƠNG MẠI VIỄN ĐÔNG</t>
        </is>
      </c>
    </row>
    <row r="105">
      <c r="A105" t="inlineStr">
        <is>
          <t>PEQ</t>
        </is>
      </c>
      <c r="B105" t="inlineStr">
        <is>
          <t>UPCOM</t>
        </is>
      </c>
      <c r="C105" t="inlineStr">
        <is>
          <t>Dầu khí &amp; Năng lượng</t>
        </is>
      </c>
      <c r="D105" t="inlineStr">
        <is>
          <t>Micro / Kém TK</t>
        </is>
      </c>
      <c r="E105" t="n">
        <v>47.5</v>
      </c>
      <c r="F105" t="n">
        <v>0.0055575</v>
      </c>
      <c r="G105" t="n">
        <v>15.29126213592233</v>
      </c>
      <c r="H105" t="n">
        <v>15.29126213592233</v>
      </c>
      <c r="I105" t="n">
        <v>12.82660332541568</v>
      </c>
      <c r="J105" t="n">
        <v>12.82660332541568</v>
      </c>
      <c r="K105" t="n">
        <v>11.86381785176417</v>
      </c>
      <c r="L105" t="n">
        <v>0.8066184074457083</v>
      </c>
      <c r="M105" t="n">
        <v>60.7269370523601</v>
      </c>
      <c r="N105" t="n">
        <v>0</v>
      </c>
      <c r="O105" t="n">
        <v>0</v>
      </c>
      <c r="P105" t="n">
        <v>54.22</v>
      </c>
      <c r="Q105" t="n">
        <v>44.44</v>
      </c>
      <c r="R105" t="inlineStr">
        <is>
          <t>🟣 ĐÓNG TRẦN (Không đua)</t>
        </is>
      </c>
      <c r="S105" t="b">
        <v>0</v>
      </c>
      <c r="T105" t="n">
        <v>0</v>
      </c>
      <c r="U105" t="n">
        <v>0</v>
      </c>
      <c r="V105" t="inlineStr">
        <is>
          <t>Petrolimex Equipment JSC</t>
        </is>
      </c>
    </row>
    <row r="106">
      <c r="A106" t="inlineStr">
        <is>
          <t>VC9</t>
        </is>
      </c>
      <c r="B106" t="inlineStr">
        <is>
          <t>HNX</t>
        </is>
      </c>
      <c r="C106" t="inlineStr">
        <is>
          <t>Đầu tư công &amp; Xây dựng</t>
        </is>
      </c>
      <c r="D106" t="inlineStr">
        <is>
          <t>Micro / Kém TK</t>
        </is>
      </c>
      <c r="E106" t="n">
        <v>4.3</v>
      </c>
      <c r="F106" t="n">
        <v>0.00559</v>
      </c>
      <c r="G106" t="n">
        <v>0</v>
      </c>
      <c r="H106" t="n">
        <v>0</v>
      </c>
      <c r="I106" t="n">
        <v>0</v>
      </c>
      <c r="J106" t="n">
        <v>-2.272727272727273</v>
      </c>
      <c r="K106" t="n">
        <v>-3.427444284158156</v>
      </c>
      <c r="L106" t="n">
        <v>0.6887964606458792</v>
      </c>
      <c r="M106" t="n">
        <v>46.31376513356088</v>
      </c>
      <c r="N106" t="n">
        <v>75.89623748815224</v>
      </c>
      <c r="O106" t="n">
        <v>1.47184293934131</v>
      </c>
      <c r="P106" t="n">
        <v>4.88</v>
      </c>
      <c r="Q106" t="n">
        <v>4.03</v>
      </c>
      <c r="R106" t="inlineStr">
        <is>
          <t>🟢 VÙNG MUA CHUẨN</t>
        </is>
      </c>
      <c r="S106" t="b">
        <v>0</v>
      </c>
      <c r="T106" t="n">
        <v>0</v>
      </c>
      <c r="U106" t="n">
        <v>0</v>
      </c>
      <c r="V106" t="inlineStr">
        <is>
          <t>VC9 - No 9 Construction Join Stock Company</t>
        </is>
      </c>
    </row>
    <row r="107">
      <c r="A107" t="inlineStr">
        <is>
          <t>BNW</t>
        </is>
      </c>
      <c r="B107" t="inlineStr">
        <is>
          <t>UPCOM</t>
        </is>
      </c>
      <c r="C107" t="inlineStr">
        <is>
          <t>Điện &amp; Năng lượng</t>
        </is>
      </c>
      <c r="D107" t="inlineStr">
        <is>
          <t>Micro / Kém TK</t>
        </is>
      </c>
      <c r="E107" t="n">
        <v>17.6</v>
      </c>
      <c r="F107" t="n">
        <v>0.005632</v>
      </c>
      <c r="G107" t="n">
        <v>-2.222222222222222</v>
      </c>
      <c r="H107" t="n">
        <v>1.734104046242775</v>
      </c>
      <c r="I107" t="n">
        <v>3.529411764705882</v>
      </c>
      <c r="J107" t="n">
        <v>0</v>
      </c>
      <c r="K107" t="n">
        <v>-1.693340237915381</v>
      </c>
      <c r="L107" t="n">
        <v>4.906094288999618</v>
      </c>
      <c r="M107" t="n">
        <v>48.87751416848692</v>
      </c>
      <c r="N107" t="n">
        <v>0</v>
      </c>
      <c r="O107" t="n">
        <v>0</v>
      </c>
      <c r="P107" t="n">
        <v>20.12</v>
      </c>
      <c r="Q107" t="n">
        <v>16.46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Bac Ninh Clean Water Joint Stock Co</t>
        </is>
      </c>
    </row>
    <row r="108">
      <c r="A108" t="inlineStr">
        <is>
          <t>DFC</t>
        </is>
      </c>
      <c r="B108" t="inlineStr">
        <is>
          <t>UPCOM</t>
        </is>
      </c>
      <c r="C108" t="inlineStr">
        <is>
          <t>Sản xuất Công nghiệp</t>
        </is>
      </c>
      <c r="D108" t="inlineStr">
        <is>
          <t>Micro / Kém TK</t>
        </is>
      </c>
      <c r="E108" t="n">
        <v>28.4</v>
      </c>
      <c r="F108" t="n">
        <v>0.00568</v>
      </c>
      <c r="G108" t="n">
        <v>0</v>
      </c>
      <c r="H108" t="n">
        <v>0</v>
      </c>
      <c r="I108" t="n">
        <v>0</v>
      </c>
      <c r="J108" t="n">
        <v>1.067615658362989</v>
      </c>
      <c r="K108" t="n">
        <v>-3.427444284158156</v>
      </c>
      <c r="L108" t="n">
        <v>0.4541841716816169</v>
      </c>
      <c r="M108" t="n">
        <v>48.3770881662075</v>
      </c>
      <c r="N108" t="n">
        <v>0</v>
      </c>
      <c r="O108" t="n">
        <v>0</v>
      </c>
      <c r="P108" t="n">
        <v>30.42</v>
      </c>
      <c r="Q108" t="n">
        <v>27.48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Dong Anh C&amp;F Joint Stock Co</t>
        </is>
      </c>
    </row>
    <row r="109">
      <c r="A109" t="inlineStr">
        <is>
          <t>MFS</t>
        </is>
      </c>
      <c r="B109" t="inlineStr">
        <is>
          <t>UPCOM</t>
        </is>
      </c>
      <c r="C109" t="inlineStr">
        <is>
          <t>Viễn thông</t>
        </is>
      </c>
      <c r="D109" t="inlineStr">
        <is>
          <t>Micro / Kém TK</t>
        </is>
      </c>
      <c r="E109" t="n">
        <v>28.5</v>
      </c>
      <c r="F109" t="n">
        <v>0.0057</v>
      </c>
      <c r="G109" t="n">
        <v>2.517985611510791</v>
      </c>
      <c r="H109" t="n">
        <v>4.779411764705882</v>
      </c>
      <c r="I109" t="n">
        <v>2.517985611510791</v>
      </c>
      <c r="J109" t="n">
        <v>-4.682274247491639</v>
      </c>
      <c r="K109" t="n">
        <v>1.351967480547727</v>
      </c>
      <c r="L109" t="n">
        <v>0.1151543067710732</v>
      </c>
      <c r="M109" t="n">
        <v>60.84201825957999</v>
      </c>
      <c r="N109" t="n">
        <v>0</v>
      </c>
      <c r="O109" t="n">
        <v>0</v>
      </c>
      <c r="P109" t="n">
        <v>31.64</v>
      </c>
      <c r="Q109" t="n">
        <v>27.07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MobiFone Service JSC</t>
        </is>
      </c>
    </row>
    <row r="110">
      <c r="A110" t="inlineStr">
        <is>
          <t>S72</t>
        </is>
      </c>
      <c r="B110" t="inlineStr">
        <is>
          <t>UPCOM</t>
        </is>
      </c>
      <c r="C110" t="inlineStr">
        <is>
          <t>Điện &amp; Năng lượng</t>
        </is>
      </c>
      <c r="D110" t="inlineStr">
        <is>
          <t>Micro / Kém TK</t>
        </is>
      </c>
      <c r="E110" t="n">
        <v>5.8</v>
      </c>
      <c r="F110" t="n">
        <v>0.0058</v>
      </c>
      <c r="G110" t="n">
        <v>13.72549019607843</v>
      </c>
      <c r="H110" t="n">
        <v>13.72549019607843</v>
      </c>
      <c r="I110" t="n">
        <v>3.571428571428572</v>
      </c>
      <c r="J110" t="n">
        <v>-17.14285714285714</v>
      </c>
      <c r="K110" t="n">
        <v>10.29804591192027</v>
      </c>
      <c r="L110" t="n">
        <v>1.194029850746269</v>
      </c>
      <c r="M110" t="n">
        <v>41.48982521794865</v>
      </c>
      <c r="N110" t="n">
        <v>0</v>
      </c>
      <c r="O110" t="n">
        <v>0</v>
      </c>
      <c r="P110" t="n">
        <v>6.63</v>
      </c>
      <c r="Q110" t="n">
        <v>5.42</v>
      </c>
      <c r="R110" t="inlineStr">
        <is>
          <t>🟣 ĐÓNG TRẦN (Không đua)</t>
        </is>
      </c>
      <c r="S110" t="b">
        <v>0</v>
      </c>
      <c r="T110" t="n">
        <v>0</v>
      </c>
      <c r="U110" t="n">
        <v>0</v>
      </c>
      <c r="V110" t="inlineStr">
        <is>
          <t>Song Da 7.02 Hydroelectric Joint Stock Co</t>
        </is>
      </c>
    </row>
    <row r="111">
      <c r="A111" t="inlineStr">
        <is>
          <t>VIM</t>
        </is>
      </c>
      <c r="B111" t="inlineStr">
        <is>
          <t>UPCOM</t>
        </is>
      </c>
      <c r="C111" t="inlineStr">
        <is>
          <t>Khai khoáng &amp; VLXD</t>
        </is>
      </c>
      <c r="D111" t="inlineStr">
        <is>
          <t>Micro / Kém TK</t>
        </is>
      </c>
      <c r="E111" t="n">
        <v>10.3</v>
      </c>
      <c r="F111" t="n">
        <v>0.00515</v>
      </c>
      <c r="G111" t="n">
        <v>-1.904761904761905</v>
      </c>
      <c r="H111" t="n">
        <v>-1.904761904761905</v>
      </c>
      <c r="I111" t="n">
        <v>3</v>
      </c>
      <c r="J111" t="n">
        <v>0</v>
      </c>
      <c r="K111" t="n">
        <v>-5.33220618892006</v>
      </c>
      <c r="L111" t="n">
        <v>1.910402139650396</v>
      </c>
      <c r="M111" t="n">
        <v>48.03769118713487</v>
      </c>
      <c r="N111" t="n">
        <v>0</v>
      </c>
      <c r="O111" t="n">
        <v>0</v>
      </c>
      <c r="P111" t="n">
        <v>11.77</v>
      </c>
      <c r="Q111" t="n">
        <v>9.630000000000001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Viglacera Mineral JSC</t>
        </is>
      </c>
    </row>
    <row r="112">
      <c r="A112" t="inlineStr">
        <is>
          <t>TNC</t>
        </is>
      </c>
      <c r="B112" t="inlineStr">
        <is>
          <t>HOSE</t>
        </is>
      </c>
      <c r="C112" t="inlineStr">
        <is>
          <t>BĐS Khu Công Nghiệp</t>
        </is>
      </c>
      <c r="D112" t="inlineStr">
        <is>
          <t>Micro / Kém TK</t>
        </is>
      </c>
      <c r="E112" t="n">
        <v>29.3</v>
      </c>
      <c r="F112" t="n">
        <v>0.00586</v>
      </c>
      <c r="G112" t="n">
        <v>6.934306569343065</v>
      </c>
      <c r="H112" t="n">
        <v>-5.331179321486268</v>
      </c>
      <c r="I112" t="n">
        <v>2.268760907504363</v>
      </c>
      <c r="J112" t="n">
        <v>-6.984126984126984</v>
      </c>
      <c r="K112" t="n">
        <v>-8.758623605644424</v>
      </c>
      <c r="L112" t="n">
        <v>0.4079759294201642</v>
      </c>
      <c r="M112" t="n">
        <v>52.72490972048478</v>
      </c>
      <c r="N112" t="n">
        <v>10.86042394424725</v>
      </c>
      <c r="O112" t="n">
        <v>14.2384761772087</v>
      </c>
      <c r="P112" t="n">
        <v>33.49</v>
      </c>
      <c r="Q112" t="n">
        <v>27.4</v>
      </c>
      <c r="R112" t="inlineStr">
        <is>
          <t>🟣 ĐÓNG TRẦN (Không đua)</t>
        </is>
      </c>
      <c r="S112" t="b">
        <v>0</v>
      </c>
      <c r="T112" t="n">
        <v>0</v>
      </c>
      <c r="U112" t="n">
        <v>0</v>
      </c>
      <c r="V112" t="inlineStr">
        <is>
          <t>CÔNG TY CỔ PHẦN CAO SU THỐNG NHẤT</t>
        </is>
      </c>
    </row>
    <row r="113">
      <c r="A113" t="inlineStr">
        <is>
          <t>BBH</t>
        </is>
      </c>
      <c r="B113" t="inlineStr">
        <is>
          <t>UPCOM</t>
        </is>
      </c>
      <c r="C113" t="inlineStr">
        <is>
          <t>Khai khoáng &amp; VLXD</t>
        </is>
      </c>
      <c r="D113" t="inlineStr">
        <is>
          <t>Micro / Kém TK</t>
        </is>
      </c>
      <c r="E113" t="n">
        <v>9.800000000000001</v>
      </c>
      <c r="F113" t="n">
        <v>0.0058898</v>
      </c>
      <c r="G113" t="n">
        <v>2.083333333333333</v>
      </c>
      <c r="H113" t="n">
        <v>2.083333333333333</v>
      </c>
      <c r="I113" t="n">
        <v>1.030927835051546</v>
      </c>
      <c r="J113" t="n">
        <v>-2</v>
      </c>
      <c r="K113" t="n">
        <v>-1.344110950824823</v>
      </c>
      <c r="L113" t="n">
        <v>3.269858541893362</v>
      </c>
      <c r="M113" t="n">
        <v>53.77717541139869</v>
      </c>
      <c r="N113" t="n">
        <v>0</v>
      </c>
      <c r="O113" t="n">
        <v>0</v>
      </c>
      <c r="P113" t="n">
        <v>11.2</v>
      </c>
      <c r="Q113" t="n">
        <v>9.16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Hoang Thach Joint Stock Bagging Co</t>
        </is>
      </c>
    </row>
    <row r="114">
      <c r="A114" t="inlineStr">
        <is>
          <t>BT1</t>
        </is>
      </c>
      <c r="B114" t="inlineStr">
        <is>
          <t>UPCOM</t>
        </is>
      </c>
      <c r="C114" t="inlineStr">
        <is>
          <t>Hóa chất &amp; Chế biến</t>
        </is>
      </c>
      <c r="D114" t="inlineStr">
        <is>
          <t>Micro / Kém TK</t>
        </is>
      </c>
      <c r="E114" t="n">
        <v>11.9</v>
      </c>
      <c r="F114" t="n">
        <v>0.00595</v>
      </c>
      <c r="G114" t="n">
        <v>13.33333333333333</v>
      </c>
      <c r="H114" t="n">
        <v>13.33333333333333</v>
      </c>
      <c r="I114" t="n">
        <v>-0.8333333333333334</v>
      </c>
      <c r="J114" t="n">
        <v>3.478260869565217</v>
      </c>
      <c r="K114" t="n">
        <v>9.905889049175178</v>
      </c>
      <c r="L114" t="n">
        <v>0.6897027381198703</v>
      </c>
      <c r="M114" t="n">
        <v>52.43803699538147</v>
      </c>
      <c r="N114" t="n">
        <v>0</v>
      </c>
      <c r="O114" t="n">
        <v>0</v>
      </c>
      <c r="P114" t="n">
        <v>13.6</v>
      </c>
      <c r="Q114" t="n">
        <v>11.13</v>
      </c>
      <c r="R114" t="inlineStr">
        <is>
          <t>🟣 ĐÓNG TRẦN (Không đua)</t>
        </is>
      </c>
      <c r="S114" t="b">
        <v>0</v>
      </c>
      <c r="T114" t="n">
        <v>0</v>
      </c>
      <c r="U114" t="n">
        <v>0</v>
      </c>
      <c r="V114" t="inlineStr">
        <is>
          <t>Central Plant Protection JSC No 1</t>
        </is>
      </c>
    </row>
    <row r="115">
      <c r="A115" t="inlineStr">
        <is>
          <t>HNF</t>
        </is>
      </c>
      <c r="B115" t="inlineStr">
        <is>
          <t>UPCOM</t>
        </is>
      </c>
      <c r="C115" t="inlineStr">
        <is>
          <t>Thực phẩm &amp; Tiêu dùng</t>
        </is>
      </c>
      <c r="D115" t="inlineStr">
        <is>
          <t>Micro / Kém TK</t>
        </is>
      </c>
      <c r="E115" t="n">
        <v>20.2</v>
      </c>
      <c r="F115" t="n">
        <v>0.0062822</v>
      </c>
      <c r="G115" t="n">
        <v>0</v>
      </c>
      <c r="H115" t="n">
        <v>-0.4926108374384237</v>
      </c>
      <c r="I115" t="n">
        <v>-12.17391304347826</v>
      </c>
      <c r="J115" t="n">
        <v>-0.9803921568627451</v>
      </c>
      <c r="K115" t="n">
        <v>-3.920055121596579</v>
      </c>
      <c r="L115" t="n">
        <v>0.1609293540833883</v>
      </c>
      <c r="M115" t="n">
        <v>43.44016356477277</v>
      </c>
      <c r="N115" t="n">
        <v>0</v>
      </c>
      <c r="O115" t="n">
        <v>0</v>
      </c>
      <c r="P115" t="n">
        <v>23.09</v>
      </c>
      <c r="Q115" t="n">
        <v>18.89</v>
      </c>
      <c r="R115" t="inlineStr">
        <is>
          <t>🟢 VÙNG MUA CHUẨN</t>
        </is>
      </c>
      <c r="S115" t="b">
        <v>1</v>
      </c>
      <c r="T115" t="n">
        <v>0</v>
      </c>
      <c r="U115" t="n">
        <v>0</v>
      </c>
      <c r="V115" t="inlineStr">
        <is>
          <t>HuuNghi Food Joint Stock Co</t>
        </is>
      </c>
    </row>
    <row r="116">
      <c r="A116" t="inlineStr">
        <is>
          <t>PMP</t>
        </is>
      </c>
      <c r="B116" t="inlineStr">
        <is>
          <t>HNX</t>
        </is>
      </c>
      <c r="C116" t="inlineStr">
        <is>
          <t>Hóa chất &amp; Chế biến</t>
        </is>
      </c>
      <c r="D116" t="inlineStr">
        <is>
          <t>Micro / Kém TK</t>
        </is>
      </c>
      <c r="E116" t="n">
        <v>12</v>
      </c>
      <c r="F116" t="n">
        <v>0.006</v>
      </c>
      <c r="G116" t="n">
        <v>0</v>
      </c>
      <c r="H116" t="n">
        <v>0</v>
      </c>
      <c r="I116" t="n">
        <v>0</v>
      </c>
      <c r="J116" t="n">
        <v>0</v>
      </c>
      <c r="K116" t="n">
        <v>-3.427444284158156</v>
      </c>
      <c r="L116" t="n">
        <v>0.1478743068391867</v>
      </c>
      <c r="M116" t="n">
        <v>44.2388262824321</v>
      </c>
      <c r="N116" t="n">
        <v>5.176480453998042</v>
      </c>
      <c r="O116" t="n">
        <v>13.3671626961783</v>
      </c>
      <c r="P116" t="n">
        <v>13.37</v>
      </c>
      <c r="Q116" t="n">
        <v>11.38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Dam Phu My Packaging JSC</t>
        </is>
      </c>
    </row>
    <row r="117">
      <c r="A117" t="inlineStr">
        <is>
          <t>HAT</t>
        </is>
      </c>
      <c r="B117" t="inlineStr">
        <is>
          <t>HNX</t>
        </is>
      </c>
      <c r="C117" t="inlineStr">
        <is>
          <t>Thực phẩm &amp; Tiêu dùng</t>
        </is>
      </c>
      <c r="D117" t="inlineStr">
        <is>
          <t>Micro / Kém TK</t>
        </is>
      </c>
      <c r="E117" t="n">
        <v>30</v>
      </c>
      <c r="F117" t="n">
        <v>0.00603</v>
      </c>
      <c r="G117" t="n">
        <v>0</v>
      </c>
      <c r="H117" t="n">
        <v>2.040816326530612</v>
      </c>
      <c r="I117" t="n">
        <v>0.6711409395973155</v>
      </c>
      <c r="J117" t="n">
        <v>7.142857142857143</v>
      </c>
      <c r="K117" t="n">
        <v>-1.386627957627543</v>
      </c>
      <c r="L117" t="n">
        <v>1.195183588523859</v>
      </c>
      <c r="M117" t="n">
        <v>50.8798451519371</v>
      </c>
      <c r="N117" t="n">
        <v>7.204358175617325</v>
      </c>
      <c r="O117" t="n">
        <v>20.3060391724935</v>
      </c>
      <c r="P117" t="n">
        <v>34.12</v>
      </c>
      <c r="Q117" t="n">
        <v>28.13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Hanoi Beer Trading JSC</t>
        </is>
      </c>
    </row>
    <row r="118">
      <c r="A118" t="inlineStr">
        <is>
          <t>HKB</t>
        </is>
      </c>
      <c r="B118" t="inlineStr">
        <is>
          <t>UPCOM</t>
        </is>
      </c>
      <c r="C118" t="inlineStr">
        <is>
          <t>Hóa chất &amp; Chế biến</t>
        </is>
      </c>
      <c r="D118" t="inlineStr">
        <is>
          <t>Micro / Kém TK</t>
        </is>
      </c>
      <c r="E118" t="n">
        <v>300</v>
      </c>
      <c r="F118" t="n">
        <v>0.00603</v>
      </c>
      <c r="G118" t="n">
        <v>-25</v>
      </c>
      <c r="H118" t="n">
        <v>-25</v>
      </c>
      <c r="I118" t="n">
        <v>-25</v>
      </c>
      <c r="J118" t="n">
        <v>-25</v>
      </c>
      <c r="K118" t="n">
        <v>-28.42744428415816</v>
      </c>
      <c r="L118" t="n">
        <v>1.059611027862235</v>
      </c>
      <c r="M118" t="n">
        <v>39.515307908958</v>
      </c>
      <c r="N118" t="n">
        <v>0</v>
      </c>
      <c r="O118" t="n">
        <v>-135.588978861169</v>
      </c>
      <c r="P118" t="n">
        <v>342.9</v>
      </c>
      <c r="Q118" t="n">
        <v>280.5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Ha Noi - Kinh Bac Agriculture and Food Joint Stock Company</t>
        </is>
      </c>
    </row>
    <row r="119">
      <c r="A119" t="inlineStr">
        <is>
          <t>S55</t>
        </is>
      </c>
      <c r="B119" t="inlineStr">
        <is>
          <t>HNX</t>
        </is>
      </c>
      <c r="C119" t="inlineStr">
        <is>
          <t>Đầu tư công &amp; Xây dựng</t>
        </is>
      </c>
      <c r="D119" t="inlineStr">
        <is>
          <t>Micro / Kém TK</t>
        </is>
      </c>
      <c r="E119" t="n">
        <v>60.4</v>
      </c>
      <c r="F119" t="n">
        <v>0.00604</v>
      </c>
      <c r="G119" t="n">
        <v>9.818181818181818</v>
      </c>
      <c r="H119" t="n">
        <v>9.818181818181818</v>
      </c>
      <c r="I119" t="n">
        <v>-7.503828483920367</v>
      </c>
      <c r="J119" t="n">
        <v>1.683501683501684</v>
      </c>
      <c r="K119" t="n">
        <v>6.390737534023662</v>
      </c>
      <c r="L119" t="n">
        <v>0.604138347681704</v>
      </c>
      <c r="M119" t="n">
        <v>49.9820300325413</v>
      </c>
      <c r="N119" t="n">
        <v>5.283052204690283</v>
      </c>
      <c r="O119" t="n">
        <v>14.1408596938733</v>
      </c>
      <c r="P119" t="n">
        <v>69.04000000000001</v>
      </c>
      <c r="Q119" t="n">
        <v>56.47</v>
      </c>
      <c r="R119" t="inlineStr">
        <is>
          <t>🟣 ĐÓNG TRẦN (Không đua)</t>
        </is>
      </c>
      <c r="S119" t="b">
        <v>0</v>
      </c>
      <c r="T119" t="n">
        <v>0</v>
      </c>
      <c r="U119" t="n">
        <v>0</v>
      </c>
      <c r="V119" t="inlineStr">
        <is>
          <t>Song Da 505 JSC</t>
        </is>
      </c>
    </row>
    <row r="120">
      <c r="A120" t="inlineStr">
        <is>
          <t>SMN</t>
        </is>
      </c>
      <c r="B120" t="inlineStr">
        <is>
          <t>HNX</t>
        </is>
      </c>
      <c r="C120" t="inlineStr">
        <is>
          <t>Dịch vụ Tiêu dùng</t>
        </is>
      </c>
      <c r="D120" t="inlineStr">
        <is>
          <t>Micro / Kém TK</t>
        </is>
      </c>
      <c r="E120" t="n">
        <v>5.5</v>
      </c>
      <c r="F120" t="n">
        <v>0.00605</v>
      </c>
      <c r="G120" t="n">
        <v>0</v>
      </c>
      <c r="H120" t="n">
        <v>-5.172413793103448</v>
      </c>
      <c r="I120" t="n">
        <v>-11.29032258064516</v>
      </c>
      <c r="J120" t="n">
        <v>-14.0625</v>
      </c>
      <c r="K120" t="n">
        <v>-8.599858077261604</v>
      </c>
      <c r="L120" t="n">
        <v>0.8103130755064457</v>
      </c>
      <c r="M120" t="n">
        <v>36.94305531780714</v>
      </c>
      <c r="N120" t="n">
        <v>12.74515597174283</v>
      </c>
      <c r="O120" t="n">
        <v>2.50715972204067</v>
      </c>
      <c r="P120" t="n">
        <v>6.29</v>
      </c>
      <c r="Q120" t="n">
        <v>5.14</v>
      </c>
      <c r="R120" t="inlineStr">
        <is>
          <t>🟢 VÙNG MUA CHUẨN</t>
        </is>
      </c>
      <c r="S120" t="b">
        <v>1</v>
      </c>
      <c r="T120" t="n">
        <v>0</v>
      </c>
      <c r="U120" t="n">
        <v>0</v>
      </c>
      <c r="V120" t="inlineStr">
        <is>
          <t>South Books &amp; Education Equipment Joint Stock Company</t>
        </is>
      </c>
    </row>
    <row r="121">
      <c r="A121" t="inlineStr">
        <is>
          <t>VCA</t>
        </is>
      </c>
      <c r="B121" t="inlineStr">
        <is>
          <t>HOSE</t>
        </is>
      </c>
      <c r="C121" t="inlineStr">
        <is>
          <t>Khai khoáng &amp; VLXD</t>
        </is>
      </c>
      <c r="D121" t="inlineStr">
        <is>
          <t>Micro / Kém TK</t>
        </is>
      </c>
      <c r="E121" t="n">
        <v>6.78</v>
      </c>
      <c r="F121" t="n">
        <v>0.006102</v>
      </c>
      <c r="G121" t="n">
        <v>4.953560371517028</v>
      </c>
      <c r="H121" t="n">
        <v>6.771653543307087</v>
      </c>
      <c r="I121" t="n">
        <v>4.468412942989215</v>
      </c>
      <c r="J121" t="n">
        <v>13.5678391959799</v>
      </c>
      <c r="K121" t="n">
        <v>3.344209259148931</v>
      </c>
      <c r="L121" t="n">
        <v>3.412645748412171</v>
      </c>
      <c r="M121" t="n">
        <v>57.25644765137284</v>
      </c>
      <c r="N121" t="n">
        <v>24.11255656048251</v>
      </c>
      <c r="O121" t="n">
        <v>2.21693085016848</v>
      </c>
      <c r="P121" t="n">
        <v>7.65</v>
      </c>
      <c r="Q121" t="n">
        <v>6.38</v>
      </c>
      <c r="R121" t="inlineStr">
        <is>
          <t>🟢 VÙNG MUA CHUẨN</t>
        </is>
      </c>
      <c r="S121" t="b">
        <v>0</v>
      </c>
      <c r="T121" t="n">
        <v>0</v>
      </c>
      <c r="U121" t="n">
        <v>0</v>
      </c>
      <c r="V121" t="inlineStr">
        <is>
          <t>VICASA Steel JSC</t>
        </is>
      </c>
    </row>
    <row r="122">
      <c r="A122" t="inlineStr">
        <is>
          <t>CVN</t>
        </is>
      </c>
      <c r="B122" t="inlineStr">
        <is>
          <t>UPCOM</t>
        </is>
      </c>
      <c r="C122" t="inlineStr">
        <is>
          <t>Đầu tư công &amp; Xây dựng</t>
        </is>
      </c>
      <c r="D122" t="inlineStr">
        <is>
          <t>Micro / Kém TK</t>
        </is>
      </c>
      <c r="E122" t="n">
        <v>1.4</v>
      </c>
      <c r="F122" t="n">
        <v>0.00616</v>
      </c>
      <c r="G122" t="n">
        <v>-6.666666666666667</v>
      </c>
      <c r="H122" t="n">
        <v>-12.5</v>
      </c>
      <c r="I122" t="n">
        <v>7.692307692307693</v>
      </c>
      <c r="J122" t="n">
        <v>7.692307692307693</v>
      </c>
      <c r="K122" t="n">
        <v>-15.92744428415816</v>
      </c>
      <c r="L122" t="n">
        <v>0.02962656722015603</v>
      </c>
      <c r="M122" t="n">
        <v>49.60934546154751</v>
      </c>
      <c r="N122" t="n">
        <v>0</v>
      </c>
      <c r="O122" t="n">
        <v>-3.32774753430915</v>
      </c>
      <c r="P122" t="n">
        <v>1.6</v>
      </c>
      <c r="Q122" t="n">
        <v>1.31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Vinam Joint Stock Company</t>
        </is>
      </c>
    </row>
    <row r="123">
      <c r="A123" t="inlineStr">
        <is>
          <t>ACE</t>
        </is>
      </c>
      <c r="B123" t="inlineStr">
        <is>
          <t>UPCOM</t>
        </is>
      </c>
      <c r="C123" t="inlineStr">
        <is>
          <t>Khai khoáng &amp; VLXD</t>
        </is>
      </c>
      <c r="D123" t="inlineStr">
        <is>
          <t>Micro / Kém TK</t>
        </is>
      </c>
      <c r="E123" t="n">
        <v>30.7</v>
      </c>
      <c r="F123" t="n">
        <v>0.0061707</v>
      </c>
      <c r="G123" t="n">
        <v>2.675585284280936</v>
      </c>
      <c r="H123" t="n">
        <v>3.367003367003367</v>
      </c>
      <c r="I123" t="n">
        <v>-2.53968253968254</v>
      </c>
      <c r="J123" t="n">
        <v>-14.72222222222222</v>
      </c>
      <c r="K123" t="n">
        <v>-0.06044091715478839</v>
      </c>
      <c r="L123" t="n">
        <v>0.3268824199056757</v>
      </c>
      <c r="M123" t="n">
        <v>44.64451263905143</v>
      </c>
      <c r="N123" t="n">
        <v>0</v>
      </c>
      <c r="O123" t="n">
        <v>0</v>
      </c>
      <c r="P123" t="n">
        <v>34.51</v>
      </c>
      <c r="Q123" t="n">
        <v>28.97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An Giang Centrifugal Concrete Joint Stock Company</t>
        </is>
      </c>
    </row>
    <row r="124">
      <c r="A124" t="inlineStr">
        <is>
          <t>BHA</t>
        </is>
      </c>
      <c r="B124" t="inlineStr">
        <is>
          <t>UPCOM</t>
        </is>
      </c>
      <c r="C124" t="inlineStr">
        <is>
          <t>Đầu tư công &amp; Xây dựng</t>
        </is>
      </c>
      <c r="D124" t="inlineStr">
        <is>
          <t>Micro / Kém TK</t>
        </is>
      </c>
      <c r="E124" t="n">
        <v>20.6</v>
      </c>
      <c r="F124" t="n">
        <v>0.00618</v>
      </c>
      <c r="G124" t="n">
        <v>0</v>
      </c>
      <c r="H124" t="n">
        <v>0</v>
      </c>
      <c r="I124" t="n">
        <v>-4.186046511627907</v>
      </c>
      <c r="J124" t="n">
        <v>-4.186046511627907</v>
      </c>
      <c r="K124" t="n">
        <v>-3.427444284158156</v>
      </c>
      <c r="L124" t="n">
        <v>1.333333333333333</v>
      </c>
      <c r="M124" t="n">
        <v>41.88134189707313</v>
      </c>
      <c r="N124" t="n">
        <v>0</v>
      </c>
      <c r="O124" t="n">
        <v>0</v>
      </c>
      <c r="P124" t="n">
        <v>22.07</v>
      </c>
      <c r="Q124" t="n">
        <v>19.93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Bac Ha Hydropower JSC</t>
        </is>
      </c>
    </row>
    <row r="125">
      <c r="A125" t="inlineStr">
        <is>
          <t>NCS</t>
        </is>
      </c>
      <c r="B125" t="inlineStr">
        <is>
          <t>UPCOM</t>
        </is>
      </c>
      <c r="C125" t="inlineStr">
        <is>
          <t>Dịch vụ Tiêu dùng</t>
        </is>
      </c>
      <c r="D125" t="inlineStr">
        <is>
          <t>Micro / Kém TK</t>
        </is>
      </c>
      <c r="E125" t="n">
        <v>31.1</v>
      </c>
      <c r="F125" t="n">
        <v>0.00622</v>
      </c>
      <c r="G125" t="n">
        <v>0.3225806451612903</v>
      </c>
      <c r="H125" t="n">
        <v>0.3225806451612903</v>
      </c>
      <c r="I125" t="n">
        <v>-2.8125</v>
      </c>
      <c r="J125" t="n">
        <v>-22.63681592039801</v>
      </c>
      <c r="K125" t="n">
        <v>-3.104863638996865</v>
      </c>
      <c r="L125" t="n">
        <v>0.259622249626793</v>
      </c>
      <c r="M125" t="n">
        <v>33.73362422964922</v>
      </c>
      <c r="N125" t="n">
        <v>0</v>
      </c>
      <c r="O125" t="n">
        <v>0</v>
      </c>
      <c r="P125" t="n">
        <v>34.62</v>
      </c>
      <c r="Q125" t="n">
        <v>29.5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Noi Bai Catering Services JSC</t>
        </is>
      </c>
    </row>
    <row r="126">
      <c r="A126" t="inlineStr">
        <is>
          <t>PWS</t>
        </is>
      </c>
      <c r="B126" t="inlineStr">
        <is>
          <t>UPCOM</t>
        </is>
      </c>
      <c r="C126" t="inlineStr">
        <is>
          <t>Điện &amp; Năng lượng</t>
        </is>
      </c>
      <c r="D126" t="inlineStr">
        <is>
          <t>Micro / Kém TK</t>
        </is>
      </c>
      <c r="E126" t="n">
        <v>12.5</v>
      </c>
      <c r="F126" t="n">
        <v>0.00625</v>
      </c>
      <c r="G126" t="n">
        <v>0</v>
      </c>
      <c r="H126" t="n">
        <v>0.8064516129032258</v>
      </c>
      <c r="I126" t="n">
        <v>-13.79310344827586</v>
      </c>
      <c r="J126" t="n">
        <v>-11.97183098591549</v>
      </c>
      <c r="K126" t="n">
        <v>-2.62099267125493</v>
      </c>
      <c r="L126" t="n">
        <v>3.076449776957391</v>
      </c>
      <c r="M126" t="n">
        <v>45.29174952123118</v>
      </c>
      <c r="N126" t="n">
        <v>0</v>
      </c>
      <c r="O126" t="n">
        <v>0</v>
      </c>
      <c r="P126" t="n">
        <v>14.29</v>
      </c>
      <c r="Q126" t="n">
        <v>11.69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Phu Yen Water Supply and Sewerage Joint Stock Co</t>
        </is>
      </c>
    </row>
    <row r="127">
      <c r="A127" t="inlineStr">
        <is>
          <t>CNC</t>
        </is>
      </c>
      <c r="B127" t="inlineStr">
        <is>
          <t>UPCOM</t>
        </is>
      </c>
      <c r="C127" t="inlineStr">
        <is>
          <t>Y tế &amp; Dược phẩm</t>
        </is>
      </c>
      <c r="D127" t="inlineStr">
        <is>
          <t>Micro / Kém TK</t>
        </is>
      </c>
      <c r="E127" t="n">
        <v>29.8</v>
      </c>
      <c r="F127" t="n">
        <v>0.0059898</v>
      </c>
      <c r="G127" t="n">
        <v>2.758620689655173</v>
      </c>
      <c r="H127" t="n">
        <v>2.758620689655173</v>
      </c>
      <c r="I127" t="n">
        <v>1.706484641638225</v>
      </c>
      <c r="J127" t="n">
        <v>4.56140350877193</v>
      </c>
      <c r="K127" t="n">
        <v>-0.668823594502983</v>
      </c>
      <c r="L127" t="n">
        <v>0.5592654424040067</v>
      </c>
      <c r="M127" t="n">
        <v>53.73791084219005</v>
      </c>
      <c r="N127" t="n">
        <v>0</v>
      </c>
      <c r="O127" t="n">
        <v>0</v>
      </c>
      <c r="P127" t="n">
        <v>32.14</v>
      </c>
      <c r="Q127" t="n">
        <v>28.74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Traphaco High Tech JSC</t>
        </is>
      </c>
    </row>
    <row r="128">
      <c r="A128" t="inlineStr">
        <is>
          <t>HMH</t>
        </is>
      </c>
      <c r="B128" t="inlineStr">
        <is>
          <t>HNX</t>
        </is>
      </c>
      <c r="C128" t="inlineStr">
        <is>
          <t>Cảng biển &amp; Vận tải</t>
        </is>
      </c>
      <c r="D128" t="inlineStr">
        <is>
          <t>Micro / Kém TK</t>
        </is>
      </c>
      <c r="E128" t="n">
        <v>16.2</v>
      </c>
      <c r="F128" t="n">
        <v>0.0035964</v>
      </c>
      <c r="G128" t="n">
        <v>-10</v>
      </c>
      <c r="H128" t="n">
        <v>-5.813953488372093</v>
      </c>
      <c r="I128" t="n">
        <v>-10</v>
      </c>
      <c r="J128" t="n">
        <v>-7.954545454545454</v>
      </c>
      <c r="K128" t="n">
        <v>-9.241397772530249</v>
      </c>
      <c r="L128" t="n">
        <v>0.007331093827268532</v>
      </c>
      <c r="M128" t="n">
        <v>46.60937420672097</v>
      </c>
      <c r="N128" t="n">
        <v>6.76424945516476</v>
      </c>
      <c r="O128" t="n">
        <v>14.1922249093386</v>
      </c>
      <c r="P128" t="n">
        <v>18.52</v>
      </c>
      <c r="Q128" t="n">
        <v>15.15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Hai Minh Corporation</t>
        </is>
      </c>
    </row>
    <row r="129">
      <c r="A129" t="inlineStr">
        <is>
          <t>CMD</t>
        </is>
      </c>
      <c r="B129" t="inlineStr">
        <is>
          <t>UPCOM</t>
        </is>
      </c>
      <c r="C129" t="inlineStr">
        <is>
          <t>Bán lẻ &amp; Tiêu dùng</t>
        </is>
      </c>
      <c r="D129" t="inlineStr">
        <is>
          <t>Micro / Kém TK</t>
        </is>
      </c>
      <c r="E129" t="n">
        <v>18.1</v>
      </c>
      <c r="F129" t="n">
        <v>0.00362</v>
      </c>
      <c r="G129" t="n">
        <v>0.5555555555555556</v>
      </c>
      <c r="H129" t="n">
        <v>0.5555555555555556</v>
      </c>
      <c r="I129" t="n">
        <v>1.11731843575419</v>
      </c>
      <c r="J129" t="n">
        <v>0.5555555555555556</v>
      </c>
      <c r="K129" t="n">
        <v>-2.8718887286026</v>
      </c>
      <c r="L129" t="n">
        <v>0.03080975745018447</v>
      </c>
      <c r="M129" t="n">
        <v>59.57021436891998</v>
      </c>
      <c r="N129" t="n">
        <v>0</v>
      </c>
      <c r="O129" t="n">
        <v>0</v>
      </c>
      <c r="P129" t="n">
        <v>19.39</v>
      </c>
      <c r="Q129" t="n">
        <v>17.51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Construction Material &amp; Interior Decoration JSC</t>
        </is>
      </c>
    </row>
    <row r="130">
      <c r="A130" t="inlineStr">
        <is>
          <t>CCC</t>
        </is>
      </c>
      <c r="B130" t="inlineStr">
        <is>
          <t>HOSE</t>
        </is>
      </c>
      <c r="C130" t="inlineStr">
        <is>
          <t>Hàng tiêu dùng</t>
        </is>
      </c>
      <c r="D130" t="inlineStr">
        <is>
          <t>Micro / Kém TK</t>
        </is>
      </c>
      <c r="E130" t="n">
        <v>5.5</v>
      </c>
      <c r="F130" t="n">
        <v>0.00363</v>
      </c>
      <c r="G130" t="n">
        <v>-4.347826086956522</v>
      </c>
      <c r="H130" t="n">
        <v>1.851851851851852</v>
      </c>
      <c r="I130" t="n">
        <v>-14.0625</v>
      </c>
      <c r="J130" t="n">
        <v>-24.65753424657534</v>
      </c>
      <c r="K130" t="n">
        <v>-1.575592432306304</v>
      </c>
      <c r="L130" t="n">
        <v>0.06676715460642788</v>
      </c>
      <c r="M130" t="n">
        <v>36.22742985518918</v>
      </c>
      <c r="N130" t="n">
        <v>0</v>
      </c>
      <c r="O130" t="n">
        <v>6.26602380911553</v>
      </c>
      <c r="P130" t="n">
        <v>6.29</v>
      </c>
      <c r="Q130" t="n">
        <v>5.14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CDC Construction JSC</t>
        </is>
      </c>
    </row>
    <row r="131">
      <c r="A131" t="inlineStr">
        <is>
          <t>SPC</t>
        </is>
      </c>
      <c r="B131" t="inlineStr">
        <is>
          <t>HNX</t>
        </is>
      </c>
      <c r="C131" t="inlineStr">
        <is>
          <t>Hóa chất &amp; Chế biến</t>
        </is>
      </c>
      <c r="D131" t="inlineStr">
        <is>
          <t>Micro / Kém TK</t>
        </is>
      </c>
      <c r="E131" t="n">
        <v>9.1</v>
      </c>
      <c r="F131" t="n">
        <v>0.00364</v>
      </c>
      <c r="G131" t="n">
        <v>0</v>
      </c>
      <c r="H131" t="n">
        <v>0</v>
      </c>
      <c r="I131" t="n">
        <v>-9</v>
      </c>
      <c r="J131" t="n">
        <v>13.75</v>
      </c>
      <c r="K131" t="n">
        <v>-3.427444284158156</v>
      </c>
      <c r="L131" t="n">
        <v>1.461187214611872</v>
      </c>
      <c r="M131" t="n">
        <v>42.87225925188921</v>
      </c>
      <c r="N131" t="n">
        <v>2.579774421122717</v>
      </c>
      <c r="O131" t="n">
        <v>28.099510515545</v>
      </c>
      <c r="P131" t="n">
        <v>10.4</v>
      </c>
      <c r="Q131" t="n">
        <v>8.51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Saigon Plant Protection Joint Stock Co</t>
        </is>
      </c>
    </row>
    <row r="132">
      <c r="A132" t="inlineStr">
        <is>
          <t>TVB</t>
        </is>
      </c>
      <c r="B132" t="inlineStr">
        <is>
          <t>HOSE</t>
        </is>
      </c>
      <c r="C132" t="inlineStr">
        <is>
          <t>Chứng khoán</t>
        </is>
      </c>
      <c r="D132" t="inlineStr">
        <is>
          <t>Micro / Kém TK</t>
        </is>
      </c>
      <c r="E132" t="n">
        <v>6.15</v>
      </c>
      <c r="F132" t="n">
        <v>0.00369</v>
      </c>
      <c r="G132" t="n">
        <v>-1.284109149277689</v>
      </c>
      <c r="H132" t="n">
        <v>-0.1623376623376623</v>
      </c>
      <c r="I132" t="n">
        <v>-3.149606299212599</v>
      </c>
      <c r="J132" t="n">
        <v>-16.77943166441137</v>
      </c>
      <c r="K132" t="n">
        <v>-3.589781946495818</v>
      </c>
      <c r="L132" t="n">
        <v>0.3098053389787235</v>
      </c>
      <c r="M132" t="n">
        <v>44.13667369724278</v>
      </c>
      <c r="N132" t="n">
        <v>32.90020965190508</v>
      </c>
      <c r="O132" t="n">
        <v>1.89911919556033</v>
      </c>
      <c r="P132" t="n">
        <v>7.03</v>
      </c>
      <c r="Q132" t="n">
        <v>5.75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Tri Viet Securities JSC</t>
        </is>
      </c>
    </row>
    <row r="133">
      <c r="A133" t="inlineStr">
        <is>
          <t>PCE</t>
        </is>
      </c>
      <c r="B133" t="inlineStr">
        <is>
          <t>HNX</t>
        </is>
      </c>
      <c r="C133" t="inlineStr">
        <is>
          <t>Dầu khí &amp; Năng lượng</t>
        </is>
      </c>
      <c r="D133" t="inlineStr">
        <is>
          <t>Micro / Kém TK</t>
        </is>
      </c>
      <c r="E133" t="n">
        <v>17.7</v>
      </c>
      <c r="F133" t="n">
        <v>0.0036993</v>
      </c>
      <c r="G133" t="n">
        <v>9.937888198757763</v>
      </c>
      <c r="H133" t="n">
        <v>9.937888198757763</v>
      </c>
      <c r="I133" t="n">
        <v>-0.5617977528089888</v>
      </c>
      <c r="J133" t="n">
        <v>-0.5617977528089888</v>
      </c>
      <c r="K133" t="n">
        <v>6.510443914599607</v>
      </c>
      <c r="L133" t="n">
        <v>0.4590379969251043</v>
      </c>
      <c r="M133" t="n">
        <v>41.17785097916462</v>
      </c>
      <c r="N133" t="n">
        <v>6.631101732826767</v>
      </c>
      <c r="O133" t="n">
        <v>13.916251597061</v>
      </c>
      <c r="P133" t="n">
        <v>20.01</v>
      </c>
      <c r="Q133" t="n">
        <v>16.65</v>
      </c>
      <c r="R133" t="inlineStr">
        <is>
          <t>🟣 ĐÓNG TRẦN (Không đua)</t>
        </is>
      </c>
      <c r="S133" t="b">
        <v>0</v>
      </c>
      <c r="T133" t="n">
        <v>0</v>
      </c>
      <c r="U133" t="n">
        <v>0</v>
      </c>
      <c r="V133" t="inlineStr">
        <is>
          <t>Central PetroVietnam Fertilizer &amp; Chemicals JSC</t>
        </is>
      </c>
    </row>
    <row r="134">
      <c r="A134" t="inlineStr">
        <is>
          <t>CT6</t>
        </is>
      </c>
      <c r="B134" t="inlineStr">
        <is>
          <t>UPCOM</t>
        </is>
      </c>
      <c r="C134" t="inlineStr">
        <is>
          <t>Đầu tư công &amp; Xây dựng</t>
        </is>
      </c>
      <c r="D134" t="inlineStr">
        <is>
          <t>Micro / Kém TK</t>
        </is>
      </c>
      <c r="E134" t="n">
        <v>7.6</v>
      </c>
      <c r="F134" t="n">
        <v>0.0038</v>
      </c>
      <c r="G134" t="n">
        <v>13.43283582089552</v>
      </c>
      <c r="H134" t="n">
        <v>26.66666666666667</v>
      </c>
      <c r="I134" t="n">
        <v>8.571428571428571</v>
      </c>
      <c r="J134" t="n">
        <v>-21.64948453608248</v>
      </c>
      <c r="K134" t="n">
        <v>23.23922238250851</v>
      </c>
      <c r="L134" t="n">
        <v>3.905487209529388</v>
      </c>
      <c r="M134" t="n">
        <v>56.99321923012473</v>
      </c>
      <c r="N134" t="n">
        <v>0</v>
      </c>
      <c r="O134" t="n">
        <v>0</v>
      </c>
      <c r="P134" t="n">
        <v>8.69</v>
      </c>
      <c r="Q134" t="n">
        <v>7.11</v>
      </c>
      <c r="R134" t="inlineStr">
        <is>
          <t>🟣 ĐÓNG TRẦN (Không đua)</t>
        </is>
      </c>
      <c r="S134" t="b">
        <v>0</v>
      </c>
      <c r="T134" t="n">
        <v>0</v>
      </c>
      <c r="U134" t="n">
        <v>0</v>
      </c>
      <c r="V134" t="inlineStr">
        <is>
          <t>Construction JSC No 6</t>
        </is>
      </c>
    </row>
    <row r="135">
      <c r="A135" t="inlineStr">
        <is>
          <t>DID</t>
        </is>
      </c>
      <c r="B135" t="inlineStr">
        <is>
          <t>UPCOM</t>
        </is>
      </c>
      <c r="C135" t="inlineStr">
        <is>
          <t>Bán lẻ &amp; Phân phối</t>
        </is>
      </c>
      <c r="D135" t="inlineStr">
        <is>
          <t>Micro / Kém TK</t>
        </is>
      </c>
      <c r="E135" t="n">
        <v>3.2</v>
      </c>
      <c r="F135" t="n">
        <v>0.00384</v>
      </c>
      <c r="G135" t="n">
        <v>3.225806451612903</v>
      </c>
      <c r="H135" t="n">
        <v>3.225806451612903</v>
      </c>
      <c r="I135" t="n">
        <v>3.225806451612903</v>
      </c>
      <c r="J135" t="n">
        <v>-3.03030303030303</v>
      </c>
      <c r="K135" t="n">
        <v>-0.2016378325452526</v>
      </c>
      <c r="L135" t="n">
        <v>2.171749162971677</v>
      </c>
      <c r="M135" t="n">
        <v>48.10498030781383</v>
      </c>
      <c r="N135" t="n">
        <v>15.26693520569571</v>
      </c>
      <c r="O135" t="n">
        <v>1.75644716365191</v>
      </c>
      <c r="P135" t="n">
        <v>3.66</v>
      </c>
      <c r="Q135" t="n">
        <v>2.99</v>
      </c>
      <c r="R135" t="inlineStr">
        <is>
          <t>🟢 VÙNG MUA CHUẨN</t>
        </is>
      </c>
      <c r="S135" t="b">
        <v>0</v>
      </c>
      <c r="T135" t="n">
        <v>0</v>
      </c>
      <c r="U135" t="n">
        <v>0</v>
      </c>
      <c r="V135" t="inlineStr">
        <is>
          <t>DIC-Dong Tien JSC</t>
        </is>
      </c>
    </row>
    <row r="136">
      <c r="A136" t="inlineStr">
        <is>
          <t>QNW</t>
        </is>
      </c>
      <c r="B136" t="inlineStr">
        <is>
          <t>UPCOM</t>
        </is>
      </c>
      <c r="C136" t="inlineStr">
        <is>
          <t>Đầu tư công &amp; Xây dựng</t>
        </is>
      </c>
      <c r="D136" t="inlineStr">
        <is>
          <t>Micro / Kém TK</t>
        </is>
      </c>
      <c r="E136" t="n">
        <v>19.4</v>
      </c>
      <c r="F136" t="n">
        <v>0.00388</v>
      </c>
      <c r="G136" t="n">
        <v>0</v>
      </c>
      <c r="H136" t="n">
        <v>0</v>
      </c>
      <c r="I136" t="n">
        <v>25.16129032258064</v>
      </c>
      <c r="J136" t="n">
        <v>21.25</v>
      </c>
      <c r="K136" t="n">
        <v>-3.427444284158156</v>
      </c>
      <c r="L136" t="n">
        <v>2.050756216354781</v>
      </c>
      <c r="M136" t="n">
        <v>57.24483580392917</v>
      </c>
      <c r="N136" t="n">
        <v>0</v>
      </c>
      <c r="O136" t="n">
        <v>0</v>
      </c>
      <c r="P136" t="n">
        <v>22.17</v>
      </c>
      <c r="Q136" t="n">
        <v>18.14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Quang Ngai Water Supply Sewerage and Construction Joint Stock Co</t>
        </is>
      </c>
    </row>
    <row r="137">
      <c r="A137" t="inlineStr">
        <is>
          <t>EIC</t>
        </is>
      </c>
      <c r="B137" t="inlineStr">
        <is>
          <t>UPCOM</t>
        </is>
      </c>
      <c r="C137" t="inlineStr">
        <is>
          <t>Điện &amp; Năng lượng</t>
        </is>
      </c>
      <c r="D137" t="inlineStr">
        <is>
          <t>Micro / Kém TK</t>
        </is>
      </c>
      <c r="E137" t="n">
        <v>19.5</v>
      </c>
      <c r="F137" t="n">
        <v>0.004836</v>
      </c>
      <c r="G137" t="n">
        <v>1.5625</v>
      </c>
      <c r="H137" t="n">
        <v>5.978260869565218</v>
      </c>
      <c r="I137" t="n">
        <v>5.978260869565218</v>
      </c>
      <c r="J137" t="n">
        <v>8.333333333333334</v>
      </c>
      <c r="K137" t="n">
        <v>2.550816585407062</v>
      </c>
      <c r="L137" t="n">
        <v>0.6778271267509395</v>
      </c>
      <c r="M137" t="n">
        <v>49.20753428698041</v>
      </c>
      <c r="N137" t="n">
        <v>0</v>
      </c>
      <c r="O137" t="n">
        <v>0</v>
      </c>
      <c r="P137" t="n">
        <v>22.29</v>
      </c>
      <c r="Q137" t="n">
        <v>18.23</v>
      </c>
      <c r="R137" t="inlineStr">
        <is>
          <t>🟢 VÙNG MUA CHUẨN</t>
        </is>
      </c>
      <c r="S137" t="b">
        <v>0</v>
      </c>
      <c r="T137" t="n">
        <v>0</v>
      </c>
      <c r="U137" t="n">
        <v>0</v>
      </c>
      <c r="V137" t="inlineStr">
        <is>
          <t>EVN International Joint Stock Co</t>
        </is>
      </c>
    </row>
    <row r="138">
      <c r="A138" t="inlineStr">
        <is>
          <t>CCS</t>
        </is>
      </c>
      <c r="B138" t="inlineStr">
        <is>
          <t>UPCOM</t>
        </is>
      </c>
      <c r="C138" t="inlineStr">
        <is>
          <t>Bán lẻ &amp; Phân phối</t>
        </is>
      </c>
      <c r="D138" t="inlineStr">
        <is>
          <t>Micro / Kém TK</t>
        </is>
      </c>
      <c r="E138" t="n">
        <v>6.5</v>
      </c>
      <c r="F138" t="n">
        <v>0.0039</v>
      </c>
      <c r="G138" t="n">
        <v>0</v>
      </c>
      <c r="H138" t="n">
        <v>0</v>
      </c>
      <c r="I138" t="n">
        <v>-7.142857142857143</v>
      </c>
      <c r="J138" t="n">
        <v>-7.142857142857143</v>
      </c>
      <c r="K138" t="n">
        <v>-3.427444284158156</v>
      </c>
      <c r="L138" t="n">
        <v>0.97165991902834</v>
      </c>
      <c r="M138" t="n">
        <v>45.24666403338655</v>
      </c>
      <c r="N138" t="n">
        <v>0</v>
      </c>
      <c r="O138" t="n">
        <v>0</v>
      </c>
      <c r="P138" t="n">
        <v>7.43</v>
      </c>
      <c r="Q138" t="n">
        <v>6.08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Brilliant Chip Joint Stock Company</t>
        </is>
      </c>
    </row>
    <row r="139">
      <c r="A139" t="inlineStr">
        <is>
          <t>PMG</t>
        </is>
      </c>
      <c r="B139" t="inlineStr">
        <is>
          <t>HOSE</t>
        </is>
      </c>
      <c r="C139" t="inlineStr">
        <is>
          <t>Dầu khí &amp; Năng lượng</t>
        </is>
      </c>
      <c r="D139" t="inlineStr">
        <is>
          <t>Micro / Kém TK</t>
        </is>
      </c>
      <c r="E139" t="n">
        <v>5.58</v>
      </c>
      <c r="F139" t="n">
        <v>0.003906</v>
      </c>
      <c r="G139" t="n">
        <v>-6.688963210702341</v>
      </c>
      <c r="H139" t="n">
        <v>-10.72</v>
      </c>
      <c r="I139" t="n">
        <v>-10</v>
      </c>
      <c r="J139" t="n">
        <v>-3.626943005181347</v>
      </c>
      <c r="K139" t="n">
        <v>-14.14744428415816</v>
      </c>
      <c r="L139" t="n">
        <v>0.9106579503691418</v>
      </c>
      <c r="M139" t="n">
        <v>43.91949984043307</v>
      </c>
      <c r="N139" t="n">
        <v>5.947830491521037</v>
      </c>
      <c r="O139" t="n">
        <v>9.74169202183919</v>
      </c>
      <c r="P139" t="n">
        <v>6.38</v>
      </c>
      <c r="Q139" t="n">
        <v>5.22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CÔNG TY CỔ PHẦN ĐẦU TƯ VÀ SẢN XUẤT PETRO MIỀN TRUNG</t>
        </is>
      </c>
    </row>
    <row r="140">
      <c r="A140" t="inlineStr">
        <is>
          <t>RCC</t>
        </is>
      </c>
      <c r="B140" t="inlineStr">
        <is>
          <t>UPCOM</t>
        </is>
      </c>
      <c r="C140" t="inlineStr">
        <is>
          <t>Đầu tư công &amp; Xây dựng</t>
        </is>
      </c>
      <c r="D140" t="inlineStr">
        <is>
          <t>Micro / Kém TK</t>
        </is>
      </c>
      <c r="E140" t="n">
        <v>19.8</v>
      </c>
      <c r="F140" t="n">
        <v>0.00396</v>
      </c>
      <c r="G140" t="n">
        <v>0.5076142131979695</v>
      </c>
      <c r="H140" t="n">
        <v>0.5076142131979695</v>
      </c>
      <c r="I140" t="n">
        <v>16.47058823529412</v>
      </c>
      <c r="J140" t="n">
        <v>-10.40723981900453</v>
      </c>
      <c r="K140" t="n">
        <v>-2.919830070960186</v>
      </c>
      <c r="L140" t="n">
        <v>0.3358804265681417</v>
      </c>
      <c r="M140" t="n">
        <v>52.28155665197886</v>
      </c>
      <c r="N140" t="n">
        <v>0</v>
      </c>
      <c r="O140" t="n">
        <v>0</v>
      </c>
      <c r="P140" t="n">
        <v>22.63</v>
      </c>
      <c r="Q140" t="n">
        <v>18.51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Vietnam Railway Construction Corporation Joint Stock Co</t>
        </is>
      </c>
    </row>
    <row r="141">
      <c r="A141" t="inlineStr">
        <is>
          <t>HTL</t>
        </is>
      </c>
      <c r="B141" t="inlineStr">
        <is>
          <t>HOSE</t>
        </is>
      </c>
      <c r="C141" t="inlineStr">
        <is>
          <t>Bán lẻ &amp; Phân phối</t>
        </is>
      </c>
      <c r="D141" t="inlineStr">
        <is>
          <t>Micro / Kém TK</t>
        </is>
      </c>
      <c r="E141" t="n">
        <v>19.8</v>
      </c>
      <c r="F141" t="n">
        <v>0.00396</v>
      </c>
      <c r="G141" t="n">
        <v>0</v>
      </c>
      <c r="H141" t="n">
        <v>0.5076142131979695</v>
      </c>
      <c r="I141" t="n">
        <v>-10.40723981900453</v>
      </c>
      <c r="J141" t="n">
        <v>-5.263157894736842</v>
      </c>
      <c r="K141" t="n">
        <v>-2.919830070960186</v>
      </c>
      <c r="L141" t="n">
        <v>0.5995203836930455</v>
      </c>
      <c r="M141" t="n">
        <v>41.4488158023717</v>
      </c>
      <c r="N141" t="n">
        <v>5.49604590031061</v>
      </c>
      <c r="O141" t="n">
        <v>22.5361019625016</v>
      </c>
      <c r="P141" t="n">
        <v>21.21</v>
      </c>
      <c r="Q141" t="n">
        <v>19.16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CÔNG TY CỔ PHẦN KỸ THUẬT VÀ Ô TÔ TRƯỜNG LONG</t>
        </is>
      </c>
    </row>
    <row r="142">
      <c r="A142" t="inlineStr">
        <is>
          <t>LIG</t>
        </is>
      </c>
      <c r="B142" t="inlineStr">
        <is>
          <t>HNX</t>
        </is>
      </c>
      <c r="C142" t="inlineStr">
        <is>
          <t>Đầu tư công &amp; Xây dựng</t>
        </is>
      </c>
      <c r="D142" t="inlineStr">
        <is>
          <t>Micro / Kém TK</t>
        </is>
      </c>
      <c r="E142" t="n">
        <v>3</v>
      </c>
      <c r="F142" t="n">
        <v>0.00399</v>
      </c>
      <c r="G142" t="n">
        <v>0</v>
      </c>
      <c r="H142" t="n">
        <v>7.142857142857143</v>
      </c>
      <c r="I142" t="n">
        <v>0</v>
      </c>
      <c r="J142" t="n">
        <v>-14.28571428571429</v>
      </c>
      <c r="K142" t="n">
        <v>3.715412858698988</v>
      </c>
      <c r="L142" t="n">
        <v>0.05277751598454392</v>
      </c>
      <c r="M142" t="n">
        <v>53.33127362622647</v>
      </c>
      <c r="N142" t="n">
        <v>31.98638659386565</v>
      </c>
      <c r="O142" t="n">
        <v>0.9072300557252921</v>
      </c>
      <c r="P142" t="n">
        <v>3.43</v>
      </c>
      <c r="Q142" t="n">
        <v>2.81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Licogi 13 JSC</t>
        </is>
      </c>
    </row>
    <row r="143">
      <c r="A143" t="inlineStr">
        <is>
          <t>CTW</t>
        </is>
      </c>
      <c r="B143" t="inlineStr">
        <is>
          <t>UPCOM</t>
        </is>
      </c>
      <c r="C143" t="inlineStr">
        <is>
          <t>Đầu tư công &amp; Xây dựng</t>
        </is>
      </c>
      <c r="D143" t="inlineStr">
        <is>
          <t>Micro / Kém TK</t>
        </is>
      </c>
      <c r="E143" t="n">
        <v>20</v>
      </c>
      <c r="F143" t="n">
        <v>0.004</v>
      </c>
      <c r="G143" t="n">
        <v>0</v>
      </c>
      <c r="H143" t="n">
        <v>-9.502262443438914</v>
      </c>
      <c r="I143" t="n">
        <v>-26.19926199261993</v>
      </c>
      <c r="J143" t="n">
        <v>-20</v>
      </c>
      <c r="K143" t="n">
        <v>-12.92970672759707</v>
      </c>
      <c r="L143" t="n">
        <v>0.9992505620784411</v>
      </c>
      <c r="M143" t="n">
        <v>30.07532194109712</v>
      </c>
      <c r="N143" t="n">
        <v>0</v>
      </c>
      <c r="O143" t="n">
        <v>0</v>
      </c>
      <c r="P143" t="n">
        <v>22.86</v>
      </c>
      <c r="Q143" t="n">
        <v>18.7</v>
      </c>
      <c r="R143" t="inlineStr">
        <is>
          <t>🟢 VÙNG MUA CHUẨN</t>
        </is>
      </c>
      <c r="S143" t="b">
        <v>0</v>
      </c>
      <c r="T143" t="n">
        <v>0</v>
      </c>
      <c r="U143" t="n">
        <v>0</v>
      </c>
      <c r="V143" t="inlineStr">
        <is>
          <t>Can Tho Water Supply - Sewerage Joint Stock Co</t>
        </is>
      </c>
    </row>
    <row r="144">
      <c r="A144" t="inlineStr">
        <is>
          <t>BRS</t>
        </is>
      </c>
      <c r="B144" t="inlineStr">
        <is>
          <t>UPCOM</t>
        </is>
      </c>
      <c r="C144" t="inlineStr">
        <is>
          <t>Dịch vụ Tiêu dùng</t>
        </is>
      </c>
      <c r="D144" t="inlineStr">
        <is>
          <t>Micro / Kém TK</t>
        </is>
      </c>
      <c r="E144" t="n">
        <v>19</v>
      </c>
      <c r="F144" t="n">
        <v>0.004028</v>
      </c>
      <c r="G144" t="n">
        <v>-9.523809523809524</v>
      </c>
      <c r="H144" t="n">
        <v>0</v>
      </c>
      <c r="I144" t="n">
        <v>-4.522613065326633</v>
      </c>
      <c r="J144" t="n">
        <v>-20.16806722689076</v>
      </c>
      <c r="K144" t="n">
        <v>-3.427444284158156</v>
      </c>
      <c r="L144" t="n">
        <v>1.608192679688982</v>
      </c>
      <c r="M144" t="n">
        <v>46.77134109721585</v>
      </c>
      <c r="N144" t="n">
        <v>0</v>
      </c>
      <c r="O144" t="n">
        <v>0</v>
      </c>
      <c r="P144" t="n">
        <v>21.72</v>
      </c>
      <c r="Q144" t="n">
        <v>17.77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Ba Ria Urban Service joint Stock Co</t>
        </is>
      </c>
    </row>
    <row r="145">
      <c r="A145" t="inlineStr">
        <is>
          <t>PTI</t>
        </is>
      </c>
      <c r="B145" t="inlineStr">
        <is>
          <t>HNX</t>
        </is>
      </c>
      <c r="C145" t="inlineStr">
        <is>
          <t>Bất động sản Dân dụng</t>
        </is>
      </c>
      <c r="D145" t="inlineStr">
        <is>
          <t>Mid-Cap (Dòng tiền)</t>
        </is>
      </c>
      <c r="E145" t="n">
        <v>18.8</v>
      </c>
      <c r="F145" t="n">
        <v>0.0040608</v>
      </c>
      <c r="G145" t="n">
        <v>2.173913043478261</v>
      </c>
      <c r="H145" t="n">
        <v>1.075268817204301</v>
      </c>
      <c r="I145" t="n">
        <v>0.5347593582887701</v>
      </c>
      <c r="J145" t="n">
        <v>-11.73708920187793</v>
      </c>
      <c r="K145" t="n">
        <v>-2.352175466953855</v>
      </c>
      <c r="L145" t="n">
        <v>0.581348405329027</v>
      </c>
      <c r="M145" t="n">
        <v>48.78616050384516</v>
      </c>
      <c r="N145" t="n">
        <v>8.496915529270158</v>
      </c>
      <c r="O145" t="n">
        <v>10.032948642072</v>
      </c>
      <c r="P145" t="n">
        <v>21.49</v>
      </c>
      <c r="Q145" t="n">
        <v>17.58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Post Telecommunication Insurance JSC</t>
        </is>
      </c>
    </row>
    <row r="146">
      <c r="A146" t="inlineStr">
        <is>
          <t>BTH</t>
        </is>
      </c>
      <c r="B146" t="inlineStr">
        <is>
          <t>UPCOM</t>
        </is>
      </c>
      <c r="C146" t="inlineStr">
        <is>
          <t>Sản xuất Công nghiệp</t>
        </is>
      </c>
      <c r="D146" t="inlineStr">
        <is>
          <t>Micro / Kém TK</t>
        </is>
      </c>
      <c r="E146" t="n">
        <v>18.7</v>
      </c>
      <c r="F146" t="n">
        <v>0.0041327</v>
      </c>
      <c r="G146" t="n">
        <v>0</v>
      </c>
      <c r="H146" t="n">
        <v>-1.578947368421053</v>
      </c>
      <c r="I146" t="n">
        <v>14.7239263803681</v>
      </c>
      <c r="J146" t="n">
        <v>-17.25663716814159</v>
      </c>
      <c r="K146" t="n">
        <v>-5.006391652579208</v>
      </c>
      <c r="L146" t="n">
        <v>0.3096105351639115</v>
      </c>
      <c r="M146" t="n">
        <v>50.1721505452992</v>
      </c>
      <c r="N146" t="n">
        <v>0</v>
      </c>
      <c r="O146" t="n">
        <v>0</v>
      </c>
      <c r="P146" t="n">
        <v>21.15</v>
      </c>
      <c r="Q146" t="n">
        <v>17.59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Hanoi Transformer Manufacturing &amp; Electric Material JSC</t>
        </is>
      </c>
    </row>
    <row r="147">
      <c r="A147" t="inlineStr">
        <is>
          <t>DNC</t>
        </is>
      </c>
      <c r="B147" t="inlineStr">
        <is>
          <t>HNX</t>
        </is>
      </c>
      <c r="C147" t="inlineStr">
        <is>
          <t>Công nghệ &amp; Viễn thông</t>
        </is>
      </c>
      <c r="D147" t="inlineStr">
        <is>
          <t>Micro / Kém TK</t>
        </is>
      </c>
      <c r="E147" t="n">
        <v>39</v>
      </c>
      <c r="F147" t="n">
        <v>0.0039</v>
      </c>
      <c r="G147" t="n">
        <v>-9.512761020881671</v>
      </c>
      <c r="H147" t="n">
        <v>-14.28571428571429</v>
      </c>
      <c r="I147" t="n">
        <v>-20.40816326530612</v>
      </c>
      <c r="J147" t="n">
        <v>-22</v>
      </c>
      <c r="K147" t="n">
        <v>-17.71315856987244</v>
      </c>
      <c r="L147" t="n">
        <v>0.6872852233676976</v>
      </c>
      <c r="M147" t="n">
        <v>31.1891243059663</v>
      </c>
      <c r="N147" t="n">
        <v>7.078421596924945</v>
      </c>
      <c r="O147" t="n">
        <v>36.5795711752951</v>
      </c>
      <c r="P147" t="n">
        <v>44.58</v>
      </c>
      <c r="Q147" t="n">
        <v>36.47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Hai Phong Electricity Water Machine Assembly JSC</t>
        </is>
      </c>
    </row>
    <row r="148">
      <c r="A148" t="inlineStr">
        <is>
          <t>PRO</t>
        </is>
      </c>
      <c r="B148" t="inlineStr">
        <is>
          <t>UPCOM</t>
        </is>
      </c>
      <c r="C148" t="inlineStr">
        <is>
          <t>Thực phẩm &amp; Tiêu dùng</t>
        </is>
      </c>
      <c r="D148" t="inlineStr">
        <is>
          <t>Micro / Kém TK</t>
        </is>
      </c>
      <c r="E148" t="n">
        <v>6.5</v>
      </c>
      <c r="F148" t="n">
        <v>0.00325</v>
      </c>
      <c r="G148" t="n">
        <v>0</v>
      </c>
      <c r="H148" t="n">
        <v>1.5625</v>
      </c>
      <c r="I148" t="n">
        <v>0</v>
      </c>
      <c r="J148" t="n">
        <v>0</v>
      </c>
      <c r="K148" t="n">
        <v>-1.864944284158156</v>
      </c>
      <c r="L148" t="n">
        <v>0.4366812227074236</v>
      </c>
      <c r="M148" t="n">
        <v>44.39522268231939</v>
      </c>
      <c r="N148" t="n">
        <v>0</v>
      </c>
      <c r="O148" t="n">
        <v>0</v>
      </c>
      <c r="P148" t="n">
        <v>7.43</v>
      </c>
      <c r="Q148" t="n">
        <v>6.08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Procimex Vietnam JSC</t>
        </is>
      </c>
    </row>
    <row r="149">
      <c r="A149" t="inlineStr">
        <is>
          <t>FSO</t>
        </is>
      </c>
      <c r="B149" t="inlineStr">
        <is>
          <t>UPCOM</t>
        </is>
      </c>
      <c r="C149" t="inlineStr">
        <is>
          <t>Sản xuất Công nghiệp</t>
        </is>
      </c>
      <c r="D149" t="inlineStr">
        <is>
          <t>Micro / Kém TK</t>
        </is>
      </c>
      <c r="E149" t="n">
        <v>8.199999999999999</v>
      </c>
      <c r="F149" t="n">
        <v>0.00328</v>
      </c>
      <c r="G149" t="n">
        <v>0</v>
      </c>
      <c r="H149" t="n">
        <v>0</v>
      </c>
      <c r="I149" t="n">
        <v>-13.68421052631579</v>
      </c>
      <c r="J149" t="n">
        <v>26.15384615384615</v>
      </c>
      <c r="K149" t="n">
        <v>-3.427444284158156</v>
      </c>
      <c r="L149" t="n">
        <v>3.809523809523809</v>
      </c>
      <c r="M149" t="n">
        <v>47.07037075012843</v>
      </c>
      <c r="N149" t="n">
        <v>0</v>
      </c>
      <c r="O149" t="n">
        <v>0</v>
      </c>
      <c r="P149" t="n">
        <v>9.369999999999999</v>
      </c>
      <c r="Q149" t="n">
        <v>7.67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Viet Nam Fishery Mechanical Shipbuilding Joint Stock Co</t>
        </is>
      </c>
    </row>
    <row r="150">
      <c r="A150" t="inlineStr">
        <is>
          <t>PTL</t>
        </is>
      </c>
      <c r="B150" t="inlineStr">
        <is>
          <t>HOSE</t>
        </is>
      </c>
      <c r="C150" t="inlineStr">
        <is>
          <t>Dầu khí &amp; Năng lượng</t>
        </is>
      </c>
      <c r="D150" t="inlineStr">
        <is>
          <t>Micro / Kém TK</t>
        </is>
      </c>
      <c r="E150" t="n">
        <v>1.64</v>
      </c>
      <c r="F150" t="n">
        <v>0.00328</v>
      </c>
      <c r="G150" t="n">
        <v>-0.6060606060606061</v>
      </c>
      <c r="H150" t="n">
        <v>-1.796407185628742</v>
      </c>
      <c r="I150" t="n">
        <v>-5.747126436781609</v>
      </c>
      <c r="J150" t="n">
        <v>-13.22751322751323</v>
      </c>
      <c r="K150" t="n">
        <v>-5.223851469786898</v>
      </c>
      <c r="L150" t="n">
        <v>0.2741782364170388</v>
      </c>
      <c r="M150" t="n">
        <v>41.24887260633809</v>
      </c>
      <c r="N150" t="n">
        <v>297.4139494396286</v>
      </c>
      <c r="O150" t="n">
        <v>0.126056932595379</v>
      </c>
      <c r="P150" t="n">
        <v>1.87</v>
      </c>
      <c r="Q150" t="n">
        <v>1.53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CÔNG TY CỔ PHẦN ĐẦU TƯ HẠ TẦNG VÀ ĐÔ THỊ DẦU KHÍ</t>
        </is>
      </c>
    </row>
    <row r="151">
      <c r="A151" t="inlineStr">
        <is>
          <t>MA1</t>
        </is>
      </c>
      <c r="B151" t="inlineStr">
        <is>
          <t>UPCOM</t>
        </is>
      </c>
      <c r="C151" t="inlineStr">
        <is>
          <t>Bán lẻ &amp; Phân phối</t>
        </is>
      </c>
      <c r="D151" t="inlineStr">
        <is>
          <t>Micro / Kém TK</t>
        </is>
      </c>
      <c r="E151" t="n">
        <v>32.8</v>
      </c>
      <c r="F151" t="n">
        <v>0.00328</v>
      </c>
      <c r="G151" t="n">
        <v>-0.303951367781155</v>
      </c>
      <c r="H151" t="n">
        <v>-0.303951367781155</v>
      </c>
      <c r="I151" t="n">
        <v>-0.6060606060606061</v>
      </c>
      <c r="J151" t="n">
        <v>-0.303951367781155</v>
      </c>
      <c r="K151" t="n">
        <v>-3.731395651939311</v>
      </c>
      <c r="L151" t="n">
        <v>0.1595087131634566</v>
      </c>
      <c r="M151" t="n">
        <v>51.21270324759674</v>
      </c>
      <c r="N151" t="n">
        <v>0</v>
      </c>
      <c r="O151" t="n">
        <v>0</v>
      </c>
      <c r="P151" t="n">
        <v>37.49</v>
      </c>
      <c r="Q151" t="n">
        <v>30.67</v>
      </c>
      <c r="R151" t="inlineStr">
        <is>
          <t>🟢 VÙNG MUA CHUẨN</t>
        </is>
      </c>
      <c r="S151" t="b">
        <v>0</v>
      </c>
      <c r="T151" t="n">
        <v>0</v>
      </c>
      <c r="U151" t="n">
        <v>0</v>
      </c>
      <c r="V151" t="inlineStr">
        <is>
          <t>Machinery Joint Stock Co</t>
        </is>
      </c>
    </row>
    <row r="152">
      <c r="A152" t="inlineStr">
        <is>
          <t>XHC</t>
        </is>
      </c>
      <c r="B152" t="inlineStr">
        <is>
          <t>UPCOM</t>
        </is>
      </c>
      <c r="C152" t="inlineStr">
        <is>
          <t>Sản xuất Công nghiệp</t>
        </is>
      </c>
      <c r="D152" t="inlineStr">
        <is>
          <t>Micro / Kém TK</t>
        </is>
      </c>
      <c r="E152" t="n">
        <v>16.5</v>
      </c>
      <c r="F152" t="n">
        <v>0.0033</v>
      </c>
      <c r="G152" t="n">
        <v>-13.1578947368421</v>
      </c>
      <c r="H152" t="n">
        <v>-13.1578947368421</v>
      </c>
      <c r="I152" t="n">
        <v>3.773584905660377</v>
      </c>
      <c r="J152" t="n">
        <v>-10.81081081081081</v>
      </c>
      <c r="K152" t="n">
        <v>-16.58533902100026</v>
      </c>
      <c r="L152" t="n">
        <v>1.270244522070499</v>
      </c>
      <c r="M152" t="n">
        <v>47.05141842842824</v>
      </c>
      <c r="N152" t="n">
        <v>0</v>
      </c>
      <c r="O152" t="n">
        <v>0</v>
      </c>
      <c r="P152" t="n">
        <v>18.86</v>
      </c>
      <c r="Q152" t="n">
        <v>15.43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XUANHOA VIETNAM Joint Stock Co</t>
        </is>
      </c>
    </row>
    <row r="153">
      <c r="A153" t="inlineStr">
        <is>
          <t>CIP</t>
        </is>
      </c>
      <c r="B153" t="inlineStr">
        <is>
          <t>UPCOM</t>
        </is>
      </c>
      <c r="C153" t="inlineStr">
        <is>
          <t>Đầu tư công &amp; Xây dựng</t>
        </is>
      </c>
      <c r="D153" t="inlineStr">
        <is>
          <t>Micro / Kém TK</t>
        </is>
      </c>
      <c r="E153" t="n">
        <v>1.5</v>
      </c>
      <c r="F153" t="n">
        <v>0.0033</v>
      </c>
      <c r="G153" t="n">
        <v>0</v>
      </c>
      <c r="H153" t="n">
        <v>-6.25</v>
      </c>
      <c r="I153" t="n">
        <v>-6.25</v>
      </c>
      <c r="J153" t="n">
        <v>-11.76470588235294</v>
      </c>
      <c r="K153" t="n">
        <v>-9.677444284158156</v>
      </c>
      <c r="L153" t="n">
        <v>7.501491773932317</v>
      </c>
      <c r="M153" t="n">
        <v>47.1323692374292</v>
      </c>
      <c r="N153" t="n">
        <v>0</v>
      </c>
      <c r="O153" t="n">
        <v>0</v>
      </c>
      <c r="P153" t="n">
        <v>1.71</v>
      </c>
      <c r="Q153" t="n">
        <v>1.4</v>
      </c>
      <c r="R153" t="inlineStr">
        <is>
          <t>🟢 VÙNG MUA CHUẨN</t>
        </is>
      </c>
      <c r="S153" t="b">
        <v>0</v>
      </c>
      <c r="T153" t="n">
        <v>0</v>
      </c>
      <c r="U153" t="n">
        <v>0</v>
      </c>
      <c r="V153" t="inlineStr">
        <is>
          <t>Construction And Industrial Production Joint Stock Co</t>
        </is>
      </c>
    </row>
    <row r="154">
      <c r="A154" t="inlineStr">
        <is>
          <t>NBW</t>
        </is>
      </c>
      <c r="B154" t="inlineStr">
        <is>
          <t>HNX</t>
        </is>
      </c>
      <c r="C154" t="inlineStr">
        <is>
          <t>Điện &amp; Năng lượng</t>
        </is>
      </c>
      <c r="D154" t="inlineStr">
        <is>
          <t>Micro / Kém TK</t>
        </is>
      </c>
      <c r="E154" t="n">
        <v>33.6</v>
      </c>
      <c r="F154" t="n">
        <v>0.00336</v>
      </c>
      <c r="G154" t="n">
        <v>9.803921568627452</v>
      </c>
      <c r="H154" t="n">
        <v>9.803921568627452</v>
      </c>
      <c r="I154" t="n">
        <v>15.86206896551724</v>
      </c>
      <c r="J154" t="n">
        <v>0.5988023952095808</v>
      </c>
      <c r="K154" t="n">
        <v>6.376477284469296</v>
      </c>
      <c r="L154" t="n">
        <v>0.4938271604938271</v>
      </c>
      <c r="M154" t="n">
        <v>49.9772601486987</v>
      </c>
      <c r="N154" t="n">
        <v>13.17691860346781</v>
      </c>
      <c r="O154" t="n">
        <v>16.3513029536312</v>
      </c>
      <c r="P154" t="n">
        <v>38.4</v>
      </c>
      <c r="Q154" t="n">
        <v>31.42</v>
      </c>
      <c r="R154" t="inlineStr">
        <is>
          <t>🟣 ĐÓNG TRẦN (Không đua)</t>
        </is>
      </c>
      <c r="S154" t="b">
        <v>0</v>
      </c>
      <c r="T154" t="n">
        <v>0</v>
      </c>
      <c r="U154" t="n">
        <v>0</v>
      </c>
      <c r="V154" t="inlineStr">
        <is>
          <t>Nha Be Water Supply JSC</t>
        </is>
      </c>
    </row>
    <row r="155">
      <c r="A155" t="inlineStr">
        <is>
          <t>QHW</t>
        </is>
      </c>
      <c r="B155" t="inlineStr">
        <is>
          <t>UPCOM</t>
        </is>
      </c>
      <c r="C155" t="inlineStr">
        <is>
          <t>Thực phẩm &amp; Tiêu dùng</t>
        </is>
      </c>
      <c r="D155" t="inlineStr">
        <is>
          <t>Micro / Kém TK</t>
        </is>
      </c>
      <c r="E155" t="n">
        <v>33.8</v>
      </c>
      <c r="F155" t="n">
        <v>0.00338</v>
      </c>
      <c r="G155" t="n">
        <v>-0.5882352941176471</v>
      </c>
      <c r="H155" t="n">
        <v>-0.5882352941176471</v>
      </c>
      <c r="I155" t="n">
        <v>0.8955223880597015</v>
      </c>
      <c r="J155" t="n">
        <v>-3.428571428571428</v>
      </c>
      <c r="K155" t="n">
        <v>-4.015679578275803</v>
      </c>
      <c r="L155" t="n">
        <v>0.2209944751381215</v>
      </c>
      <c r="M155" t="n">
        <v>43.70738997660656</v>
      </c>
      <c r="N155" t="n">
        <v>0</v>
      </c>
      <c r="O155" t="n">
        <v>0</v>
      </c>
      <c r="P155" t="n">
        <v>36.74</v>
      </c>
      <c r="Q155" t="n">
        <v>32.46</v>
      </c>
      <c r="R155" t="inlineStr">
        <is>
          <t>🟢 VÙNG MUA CHUẨN</t>
        </is>
      </c>
      <c r="S155" t="b">
        <v>0</v>
      </c>
      <c r="T155" t="n">
        <v>0</v>
      </c>
      <c r="U155" t="n">
        <v>0</v>
      </c>
      <c r="V155" t="inlineStr">
        <is>
          <t>Quang Ninh Mineral Water Corporation</t>
        </is>
      </c>
    </row>
    <row r="156">
      <c r="A156" t="inlineStr">
        <is>
          <t>HDW</t>
        </is>
      </c>
      <c r="B156" t="inlineStr">
        <is>
          <t>UPCOM</t>
        </is>
      </c>
      <c r="C156" t="inlineStr">
        <is>
          <t>Điện &amp; Năng lượng</t>
        </is>
      </c>
      <c r="D156" t="inlineStr">
        <is>
          <t>Micro / Kém TK</t>
        </is>
      </c>
      <c r="E156" t="n">
        <v>16.9</v>
      </c>
      <c r="F156" t="n">
        <v>0.00338</v>
      </c>
      <c r="G156" t="n">
        <v>0</v>
      </c>
      <c r="H156" t="n">
        <v>0</v>
      </c>
      <c r="I156" t="n">
        <v>5.625</v>
      </c>
      <c r="J156" t="n">
        <v>1.807228915662651</v>
      </c>
      <c r="K156" t="n">
        <v>-3.427444284158156</v>
      </c>
      <c r="L156" t="n">
        <v>2.352941176470588</v>
      </c>
      <c r="M156" t="n">
        <v>54.67688144019522</v>
      </c>
      <c r="N156" t="n">
        <v>0</v>
      </c>
      <c r="O156" t="n">
        <v>0</v>
      </c>
      <c r="P156" t="n">
        <v>19.21</v>
      </c>
      <c r="Q156" t="n">
        <v>15.85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Hai Duong Water Joint Stock Co</t>
        </is>
      </c>
    </row>
    <row r="157">
      <c r="A157" t="inlineStr">
        <is>
          <t>BCF</t>
        </is>
      </c>
      <c r="B157" t="inlineStr">
        <is>
          <t>HNX</t>
        </is>
      </c>
      <c r="C157" t="inlineStr">
        <is>
          <t>Thực phẩm &amp; Tiêu dùng</t>
        </is>
      </c>
      <c r="D157" t="inlineStr">
        <is>
          <t>Micro / Kém TK</t>
        </is>
      </c>
      <c r="E157" t="n">
        <v>35.5</v>
      </c>
      <c r="F157" t="n">
        <v>0.0035855</v>
      </c>
      <c r="G157" t="n">
        <v>0</v>
      </c>
      <c r="H157" t="n">
        <v>0.56657223796034</v>
      </c>
      <c r="I157" t="n">
        <v>-1.662049861495845</v>
      </c>
      <c r="J157" t="n">
        <v>-0.3303802790712158</v>
      </c>
      <c r="K157" t="n">
        <v>-2.860872046197816</v>
      </c>
      <c r="L157" t="n">
        <v>0.00134247902708817</v>
      </c>
      <c r="M157" t="n">
        <v>46.59255872325042</v>
      </c>
      <c r="N157" t="n">
        <v>15.54820064834683</v>
      </c>
      <c r="O157" t="n">
        <v>20.6964941693885</v>
      </c>
      <c r="P157" t="n">
        <v>38.03</v>
      </c>
      <c r="Q157" t="n">
        <v>34.35</v>
      </c>
      <c r="R157" t="inlineStr">
        <is>
          <t>🟢 VÙNG MUA CHUẨN</t>
        </is>
      </c>
      <c r="S157" t="b">
        <v>0</v>
      </c>
      <c r="T157" t="n">
        <v>0</v>
      </c>
      <c r="U157" t="n">
        <v>0</v>
      </c>
      <c r="V157" t="inlineStr">
        <is>
          <t>Bich Chi Food Co</t>
        </is>
      </c>
    </row>
    <row r="158">
      <c r="A158" t="inlineStr">
        <is>
          <t>MBT</t>
        </is>
      </c>
      <c r="B158" t="inlineStr">
        <is>
          <t>UPCOM</t>
        </is>
      </c>
      <c r="C158" t="inlineStr">
        <is>
          <t>Bất động sản Dân dụng</t>
        </is>
      </c>
      <c r="D158" t="inlineStr">
        <is>
          <t>Micro / Kém TK</t>
        </is>
      </c>
      <c r="E158" t="n">
        <v>8.5</v>
      </c>
      <c r="F158" t="n">
        <v>0.0034</v>
      </c>
      <c r="G158" t="n">
        <v>6.25</v>
      </c>
      <c r="H158" t="n">
        <v>-10.52631578947368</v>
      </c>
      <c r="I158" t="n">
        <v>-4.49438202247191</v>
      </c>
      <c r="J158" t="n">
        <v>-6.593406593406593</v>
      </c>
      <c r="K158" t="n">
        <v>-13.95376007363184</v>
      </c>
      <c r="L158" t="n">
        <v>2.855103497501784</v>
      </c>
      <c r="M158" t="n">
        <v>44.21035795196822</v>
      </c>
      <c r="N158" t="n">
        <v>0</v>
      </c>
      <c r="O158" t="n">
        <v>0</v>
      </c>
      <c r="P158" t="n">
        <v>9.720000000000001</v>
      </c>
      <c r="Q158" t="n">
        <v>7.95</v>
      </c>
      <c r="R158" t="inlineStr">
        <is>
          <t>⚠️ KÉO CAO (&gt;5%)</t>
        </is>
      </c>
      <c r="S158" t="b">
        <v>0</v>
      </c>
      <c r="T158" t="n">
        <v>0</v>
      </c>
      <c r="U158" t="n">
        <v>0</v>
      </c>
      <c r="V158" t="inlineStr">
        <is>
          <t>Minh Bao Tin Real Estate Services Joint Stock Company</t>
        </is>
      </c>
    </row>
    <row r="159">
      <c r="A159" t="inlineStr">
        <is>
          <t>QPH</t>
        </is>
      </c>
      <c r="B159" t="inlineStr">
        <is>
          <t>UPCOM</t>
        </is>
      </c>
      <c r="C159" t="inlineStr">
        <is>
          <t>Đầu tư công &amp; Xây dựng</t>
        </is>
      </c>
      <c r="D159" t="inlineStr">
        <is>
          <t>Micro / Kém TK</t>
        </is>
      </c>
      <c r="E159" t="n">
        <v>33.7</v>
      </c>
      <c r="F159" t="n">
        <v>0.0034037</v>
      </c>
      <c r="G159" t="n">
        <v>0</v>
      </c>
      <c r="H159" t="n">
        <v>0</v>
      </c>
      <c r="I159" t="n">
        <v>0.5970149253731343</v>
      </c>
      <c r="J159" t="n">
        <v>-2.318840579710145</v>
      </c>
      <c r="K159" t="n">
        <v>-3.427444284158156</v>
      </c>
      <c r="L159" t="n">
        <v>0.4007538934629501</v>
      </c>
      <c r="M159" t="n">
        <v>47.91753245320421</v>
      </c>
      <c r="N159" t="n">
        <v>0</v>
      </c>
      <c r="O159" t="n">
        <v>0</v>
      </c>
      <c r="P159" t="n">
        <v>36.1</v>
      </c>
      <c r="Q159" t="n">
        <v>32.61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Que Phong Hydro power Joint Stock Co</t>
        </is>
      </c>
    </row>
    <row r="160">
      <c r="A160" t="inlineStr">
        <is>
          <t>TH1</t>
        </is>
      </c>
      <c r="B160" t="inlineStr">
        <is>
          <t>UPCOM</t>
        </is>
      </c>
      <c r="C160" t="inlineStr">
        <is>
          <t>Bán lẻ &amp; Phân phối</t>
        </is>
      </c>
      <c r="D160" t="inlineStr">
        <is>
          <t>Micro / Kém TK</t>
        </is>
      </c>
      <c r="E160" t="n">
        <v>5.7</v>
      </c>
      <c r="F160" t="n">
        <v>0.00342</v>
      </c>
      <c r="G160" t="n">
        <v>0</v>
      </c>
      <c r="H160" t="n">
        <v>-3.389830508474576</v>
      </c>
      <c r="I160" t="n">
        <v>1.785714285714286</v>
      </c>
      <c r="J160" t="n">
        <v>-22.97297297297297</v>
      </c>
      <c r="K160" t="n">
        <v>-6.817274792632732</v>
      </c>
      <c r="L160" t="n">
        <v>0.3427983774210135</v>
      </c>
      <c r="M160" t="n">
        <v>44.66264442479593</v>
      </c>
      <c r="N160" t="n">
        <v>0</v>
      </c>
      <c r="O160" t="n">
        <v>0</v>
      </c>
      <c r="P160" t="n">
        <v>6.52</v>
      </c>
      <c r="Q160" t="n">
        <v>5.33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Vietnam National General Export Import JSC No. 1</t>
        </is>
      </c>
    </row>
    <row r="161">
      <c r="A161" t="inlineStr">
        <is>
          <t>STD</t>
        </is>
      </c>
      <c r="B161" t="inlineStr">
        <is>
          <t>UPCOM</t>
        </is>
      </c>
      <c r="C161" t="inlineStr">
        <is>
          <t>Thực phẩm &amp; Tiêu dùng</t>
        </is>
      </c>
      <c r="D161" t="inlineStr">
        <is>
          <t>Micro / Kém TK</t>
        </is>
      </c>
      <c r="E161" t="n">
        <v>5.7</v>
      </c>
      <c r="F161" t="n">
        <v>0.00342</v>
      </c>
      <c r="G161" t="n">
        <v>3.636363636363636</v>
      </c>
      <c r="H161" t="n">
        <v>-1.724137931034483</v>
      </c>
      <c r="I161" t="n">
        <v>5.555555555555555</v>
      </c>
      <c r="J161" t="n">
        <v>0</v>
      </c>
      <c r="K161" t="n">
        <v>-5.151582215192638</v>
      </c>
      <c r="L161" t="n">
        <v>1.877053026748006</v>
      </c>
      <c r="M161" t="n">
        <v>52.51727482169044</v>
      </c>
      <c r="N161" t="n">
        <v>0</v>
      </c>
      <c r="O161" t="n">
        <v>0</v>
      </c>
      <c r="P161" t="n">
        <v>6.52</v>
      </c>
      <c r="Q161" t="n">
        <v>5.33</v>
      </c>
      <c r="R161" t="inlineStr">
        <is>
          <t>🟢 VÙNG MUA CHUẨN</t>
        </is>
      </c>
      <c r="S161" t="b">
        <v>0</v>
      </c>
      <c r="T161" t="n">
        <v>0</v>
      </c>
      <c r="U161" t="n">
        <v>0</v>
      </c>
      <c r="V161" t="inlineStr">
        <is>
          <t>Sai Gon-Tay Do Beer-Beverage JSC</t>
        </is>
      </c>
    </row>
    <row r="162">
      <c r="A162" t="inlineStr">
        <is>
          <t>PAP</t>
        </is>
      </c>
      <c r="B162" t="inlineStr">
        <is>
          <t>UPCOM</t>
        </is>
      </c>
      <c r="C162" t="inlineStr">
        <is>
          <t>Dầu khí &amp; Năng lượng</t>
        </is>
      </c>
      <c r="D162" t="inlineStr">
        <is>
          <t>Micro / Kém TK</t>
        </is>
      </c>
      <c r="E162" t="n">
        <v>29.8</v>
      </c>
      <c r="F162" t="n">
        <v>0.003427</v>
      </c>
      <c r="G162" t="n">
        <v>12.45283018867925</v>
      </c>
      <c r="H162" t="n">
        <v>12.45283018867925</v>
      </c>
      <c r="I162" t="n">
        <v>6.049822064056939</v>
      </c>
      <c r="J162" t="n">
        <v>10.37037037037037</v>
      </c>
      <c r="K162" t="n">
        <v>9.025385904521089</v>
      </c>
      <c r="L162" t="n">
        <v>0.3856148880878531</v>
      </c>
      <c r="M162" t="n">
        <v>53.05779884574877</v>
      </c>
      <c r="N162" t="n">
        <v>0</v>
      </c>
      <c r="O162" t="n">
        <v>0</v>
      </c>
      <c r="P162" t="n">
        <v>34.06</v>
      </c>
      <c r="Q162" t="n">
        <v>27.86</v>
      </c>
      <c r="R162" t="inlineStr">
        <is>
          <t>⚠️ KÉO CAO (&gt;5%)</t>
        </is>
      </c>
      <c r="S162" t="b">
        <v>0</v>
      </c>
      <c r="T162" t="n">
        <v>0</v>
      </c>
      <c r="U162" t="n">
        <v>0</v>
      </c>
      <c r="V162" t="inlineStr">
        <is>
          <t>Petro Vietnam Phuoc An Port Investment &amp; Operation Joint Stock Co</t>
        </is>
      </c>
    </row>
    <row r="163">
      <c r="A163" t="inlineStr">
        <is>
          <t>PTT</t>
        </is>
      </c>
      <c r="B163" t="inlineStr">
        <is>
          <t>UPCOM</t>
        </is>
      </c>
      <c r="C163" t="inlineStr">
        <is>
          <t>Dầu khí &amp; Năng lượng</t>
        </is>
      </c>
      <c r="D163" t="inlineStr">
        <is>
          <t>Micro / Kém TK</t>
        </is>
      </c>
      <c r="E163" t="n">
        <v>8.6</v>
      </c>
      <c r="F163" t="n">
        <v>0.00344</v>
      </c>
      <c r="G163" t="n">
        <v>13.1578947368421</v>
      </c>
      <c r="H163" t="n">
        <v>13.1578947368421</v>
      </c>
      <c r="I163" t="n">
        <v>14.66666666666667</v>
      </c>
      <c r="J163" t="n">
        <v>-15.68627450980392</v>
      </c>
      <c r="K163" t="n">
        <v>9.730450452683948</v>
      </c>
      <c r="L163" t="n">
        <v>1.221001221001221</v>
      </c>
      <c r="M163" t="n">
        <v>50.88027218141365</v>
      </c>
      <c r="N163" t="n">
        <v>0</v>
      </c>
      <c r="O163" t="n">
        <v>0</v>
      </c>
      <c r="P163" t="n">
        <v>9.83</v>
      </c>
      <c r="Q163" t="n">
        <v>8.039999999999999</v>
      </c>
      <c r="R163" t="inlineStr">
        <is>
          <t>🟣 ĐÓNG TRẦN (Không đua)</t>
        </is>
      </c>
      <c r="S163" t="b">
        <v>0</v>
      </c>
      <c r="T163" t="n">
        <v>0</v>
      </c>
      <c r="U163" t="n">
        <v>0</v>
      </c>
      <c r="V163" t="inlineStr">
        <is>
          <t>Indochina Petroleum Transportation Joint Stock Co</t>
        </is>
      </c>
    </row>
    <row r="164">
      <c r="A164" t="inlineStr">
        <is>
          <t>USD</t>
        </is>
      </c>
      <c r="B164" t="inlineStr">
        <is>
          <t>UPCOM</t>
        </is>
      </c>
      <c r="C164" t="inlineStr">
        <is>
          <t>Đầu tư công &amp; Xây dựng</t>
        </is>
      </c>
      <c r="D164" t="inlineStr">
        <is>
          <t>Micro / Kém TK</t>
        </is>
      </c>
      <c r="E164" t="n">
        <v>17.4</v>
      </c>
      <c r="F164" t="n">
        <v>0.0034974</v>
      </c>
      <c r="G164" t="n">
        <v>1.754385964912281</v>
      </c>
      <c r="H164" t="n">
        <v>1.754385964912281</v>
      </c>
      <c r="I164" t="n">
        <v>1.754385964912281</v>
      </c>
      <c r="J164" t="n">
        <v>4.191616766467066</v>
      </c>
      <c r="K164" t="n">
        <v>-1.673058319245875</v>
      </c>
      <c r="L164" t="n">
        <v>2.073233625580196</v>
      </c>
      <c r="M164" t="n">
        <v>57.75557006608709</v>
      </c>
      <c r="N164" t="n">
        <v>0</v>
      </c>
      <c r="O164" t="n">
        <v>0</v>
      </c>
      <c r="P164" t="n">
        <v>18.76</v>
      </c>
      <c r="Q164" t="n">
        <v>16.78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Soc Trang Public Works Joint Stock Co</t>
        </is>
      </c>
    </row>
    <row r="165">
      <c r="A165" t="inlineStr">
        <is>
          <t>INN</t>
        </is>
      </c>
      <c r="B165" t="inlineStr">
        <is>
          <t>HNX</t>
        </is>
      </c>
      <c r="C165" t="inlineStr">
        <is>
          <t>Dịch vụ &amp; Thương mại</t>
        </is>
      </c>
      <c r="D165" t="inlineStr">
        <is>
          <t>Micro / Kém TK</t>
        </is>
      </c>
      <c r="E165" t="n">
        <v>35</v>
      </c>
      <c r="F165" t="n">
        <v>0.0035</v>
      </c>
      <c r="G165" t="n">
        <v>-2.777777777777778</v>
      </c>
      <c r="H165" t="n">
        <v>-2.777777777777778</v>
      </c>
      <c r="I165" t="n">
        <v>-0.8498583569405099</v>
      </c>
      <c r="J165" t="n">
        <v>-1.408450704225352</v>
      </c>
      <c r="K165" t="n">
        <v>-6.205222061935933</v>
      </c>
      <c r="L165" t="n">
        <v>0.07617596648257474</v>
      </c>
      <c r="M165" t="n">
        <v>39.7977239796839</v>
      </c>
      <c r="N165" t="n">
        <v>6.348144582439001</v>
      </c>
      <c r="O165" t="n">
        <v>16.4023452069736</v>
      </c>
      <c r="P165" t="n">
        <v>37.49</v>
      </c>
      <c r="Q165" t="n">
        <v>33.87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Agriculture Printing &amp; Packaging JSC</t>
        </is>
      </c>
    </row>
    <row r="166">
      <c r="A166" t="inlineStr">
        <is>
          <t>C32</t>
        </is>
      </c>
      <c r="B166" t="inlineStr">
        <is>
          <t>HOSE</t>
        </is>
      </c>
      <c r="C166" t="inlineStr">
        <is>
          <t>Đầu tư công &amp; Xây dựng</t>
        </is>
      </c>
      <c r="D166" t="inlineStr">
        <is>
          <t>Micro / Kém TK</t>
        </is>
      </c>
      <c r="E166" t="n">
        <v>15.45</v>
      </c>
      <c r="F166" t="n">
        <v>0.00353805</v>
      </c>
      <c r="G166" t="n">
        <v>2.6578073089701</v>
      </c>
      <c r="H166" t="n">
        <v>3.691275167785235</v>
      </c>
      <c r="I166" t="n">
        <v>2.6578073089701</v>
      </c>
      <c r="J166" t="n">
        <v>0.6514657980456026</v>
      </c>
      <c r="K166" t="n">
        <v>0.2638308836270791</v>
      </c>
      <c r="L166" t="n">
        <v>0.1569702681861023</v>
      </c>
      <c r="M166" t="n">
        <v>55.50755863296291</v>
      </c>
      <c r="N166" t="n">
        <v>7.857287652097001</v>
      </c>
      <c r="O166" t="n">
        <v>11.1567536498706</v>
      </c>
      <c r="P166" t="n">
        <v>16.65</v>
      </c>
      <c r="Q166" t="n">
        <v>14.9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CÔNG TY CỔ PHẦN ĐẦU TƯ XÂY DỰNG 3-2</t>
        </is>
      </c>
    </row>
    <row r="167">
      <c r="A167" t="inlineStr">
        <is>
          <t>HRC</t>
        </is>
      </c>
      <c r="B167" t="inlineStr">
        <is>
          <t>HOSE</t>
        </is>
      </c>
      <c r="C167" t="inlineStr">
        <is>
          <t>BĐS Khu Công Nghiệp</t>
        </is>
      </c>
      <c r="D167" t="inlineStr">
        <is>
          <t>Micro / Kém TK</t>
        </is>
      </c>
      <c r="E167" t="n">
        <v>33.95</v>
      </c>
      <c r="F167" t="n">
        <v>0.003395</v>
      </c>
      <c r="G167" t="n">
        <v>-6.986301369863014</v>
      </c>
      <c r="H167" t="n">
        <v>19.12280701754386</v>
      </c>
      <c r="I167" t="n">
        <v>9.516129032258064</v>
      </c>
      <c r="J167" t="n">
        <v>-2.861230329041488</v>
      </c>
      <c r="K167" t="n">
        <v>15.6953627333857</v>
      </c>
      <c r="L167" t="n">
        <v>0.2782028098483795</v>
      </c>
      <c r="M167" t="n">
        <v>56.48065717463381</v>
      </c>
      <c r="N167" t="n">
        <v>13.85289878129582</v>
      </c>
      <c r="O167" t="n">
        <v>11.7705799770612</v>
      </c>
      <c r="P167" t="n">
        <v>38.8</v>
      </c>
      <c r="Q167" t="n">
        <v>31.74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CÔNG TY CỔ PHẦN CAO SU HÒA BÌNH</t>
        </is>
      </c>
    </row>
    <row r="168">
      <c r="A168" t="inlineStr">
        <is>
          <t>VTD</t>
        </is>
      </c>
      <c r="B168" t="inlineStr">
        <is>
          <t>UPCOM</t>
        </is>
      </c>
      <c r="C168" t="inlineStr">
        <is>
          <t>Dịch vụ Tiêu dùng</t>
        </is>
      </c>
      <c r="D168" t="inlineStr">
        <is>
          <t>Micro / Kém TK</t>
        </is>
      </c>
      <c r="E168" t="n">
        <v>4</v>
      </c>
      <c r="F168" t="n">
        <v>0.0048</v>
      </c>
      <c r="G168" t="n">
        <v>-2.439024390243902</v>
      </c>
      <c r="H168" t="n">
        <v>-2.439024390243902</v>
      </c>
      <c r="I168" t="n">
        <v>-9.090909090909092</v>
      </c>
      <c r="J168" t="n">
        <v>-13.04347826086956</v>
      </c>
      <c r="K168" t="n">
        <v>-5.866468674402058</v>
      </c>
      <c r="L168" t="n">
        <v>0.04730429572280472</v>
      </c>
      <c r="M168" t="n">
        <v>40.96857550603369</v>
      </c>
      <c r="N168" t="n">
        <v>0</v>
      </c>
      <c r="O168" t="n">
        <v>0</v>
      </c>
      <c r="P168" t="n">
        <v>4.57</v>
      </c>
      <c r="Q168" t="n">
        <v>3.74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Vietourist Travel Joint Stock Co</t>
        </is>
      </c>
    </row>
    <row r="169">
      <c r="A169" t="inlineStr">
        <is>
          <t>TSB</t>
        </is>
      </c>
      <c r="B169" t="inlineStr">
        <is>
          <t>HNX</t>
        </is>
      </c>
      <c r="C169" t="inlineStr">
        <is>
          <t>Sản xuất Công nghiệp</t>
        </is>
      </c>
      <c r="D169" t="inlineStr">
        <is>
          <t>Micro / Kém TK</t>
        </is>
      </c>
      <c r="E169" t="n">
        <v>16</v>
      </c>
      <c r="F169" t="n">
        <v>0.0048</v>
      </c>
      <c r="G169" t="n">
        <v>0</v>
      </c>
      <c r="H169" t="n">
        <v>-8.045977011494253</v>
      </c>
      <c r="I169" t="n">
        <v>-14.43850267379679</v>
      </c>
      <c r="J169" t="n">
        <v>-16.66666666666667</v>
      </c>
      <c r="K169" t="n">
        <v>-11.47342129565241</v>
      </c>
      <c r="L169" t="n">
        <v>0.1858966414673442</v>
      </c>
      <c r="M169" t="n">
        <v>34.8656833515596</v>
      </c>
      <c r="N169" t="n">
        <v>0</v>
      </c>
      <c r="O169" t="n">
        <v>-1.86756113877712</v>
      </c>
      <c r="P169" t="n">
        <v>18.29</v>
      </c>
      <c r="Q169" t="n">
        <v>14.96</v>
      </c>
      <c r="R169" t="inlineStr">
        <is>
          <t>🟢 VÙNG MUA CHUẨN</t>
        </is>
      </c>
      <c r="S169" t="b">
        <v>0</v>
      </c>
      <c r="T169" t="n">
        <v>0</v>
      </c>
      <c r="U169" t="n">
        <v>0</v>
      </c>
      <c r="V169" t="inlineStr">
        <is>
          <t>Tiasang Battery JSC</t>
        </is>
      </c>
    </row>
    <row r="170">
      <c r="A170" t="inlineStr">
        <is>
          <t>TXM</t>
        </is>
      </c>
      <c r="B170" t="inlineStr">
        <is>
          <t>HNX</t>
        </is>
      </c>
      <c r="C170" t="inlineStr">
        <is>
          <t>Khai khoáng &amp; VLXD</t>
        </is>
      </c>
      <c r="D170" t="inlineStr">
        <is>
          <t>Micro / Kém TK</t>
        </is>
      </c>
      <c r="E170" t="n">
        <v>3.7</v>
      </c>
      <c r="F170" t="n">
        <v>0.00481</v>
      </c>
      <c r="G170" t="n">
        <v>0</v>
      </c>
      <c r="H170" t="n">
        <v>0</v>
      </c>
      <c r="I170" t="n">
        <v>-7.5</v>
      </c>
      <c r="J170" t="n">
        <v>-22.91666666666667</v>
      </c>
      <c r="K170" t="n">
        <v>-3.427444284158156</v>
      </c>
      <c r="L170" t="n">
        <v>0.6647661173823556</v>
      </c>
      <c r="M170" t="n">
        <v>44.81663405194707</v>
      </c>
      <c r="N170" t="n">
        <v>22.13043077780689</v>
      </c>
      <c r="O170" t="n">
        <v>1.05513681668252</v>
      </c>
      <c r="P170" t="n">
        <v>4.23</v>
      </c>
      <c r="Q170" t="n">
        <v>3.46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Vicem Gypsum &amp; Cement JSC</t>
        </is>
      </c>
    </row>
    <row r="171">
      <c r="A171" t="inlineStr">
        <is>
          <t>CMM</t>
        </is>
      </c>
      <c r="B171" t="inlineStr">
        <is>
          <t>UPCOM</t>
        </is>
      </c>
      <c r="C171" t="inlineStr">
        <is>
          <t>Thực phẩm &amp; Tiêu dùng</t>
        </is>
      </c>
      <c r="D171" t="inlineStr">
        <is>
          <t>Micro / Kém TK</t>
        </is>
      </c>
      <c r="E171" t="n">
        <v>16.1</v>
      </c>
      <c r="F171" t="n">
        <v>0.00483</v>
      </c>
      <c r="G171" t="n">
        <v>-5.294117647058823</v>
      </c>
      <c r="H171" t="n">
        <v>-4.166666666666667</v>
      </c>
      <c r="I171" t="n">
        <v>3.870967741935484</v>
      </c>
      <c r="J171" t="n">
        <v>-12.02185792349727</v>
      </c>
      <c r="K171" t="n">
        <v>-7.594110950824822</v>
      </c>
      <c r="L171" t="n">
        <v>1.738626485076789</v>
      </c>
      <c r="M171" t="n">
        <v>48.76596804612966</v>
      </c>
      <c r="N171" t="n">
        <v>0</v>
      </c>
      <c r="O171" t="n">
        <v>0</v>
      </c>
      <c r="P171" t="n">
        <v>18.4</v>
      </c>
      <c r="Q171" t="n">
        <v>15.05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Camimex JSC</t>
        </is>
      </c>
    </row>
    <row r="172">
      <c r="A172" t="inlineStr">
        <is>
          <t>HKT</t>
        </is>
      </c>
      <c r="B172" t="inlineStr">
        <is>
          <t>HNX</t>
        </is>
      </c>
      <c r="C172" t="inlineStr">
        <is>
          <t>Thực phẩm &amp; Tiêu dùng</t>
        </is>
      </c>
      <c r="D172" t="inlineStr">
        <is>
          <t>Micro / Kém TK</t>
        </is>
      </c>
      <c r="E172" t="n">
        <v>14.6</v>
      </c>
      <c r="F172" t="n">
        <v>0.0073</v>
      </c>
      <c r="G172" t="n">
        <v>0</v>
      </c>
      <c r="H172" t="n">
        <v>1.388888888888889</v>
      </c>
      <c r="I172" t="n">
        <v>8.148148148148149</v>
      </c>
      <c r="J172" t="n">
        <v>0.6896551724137931</v>
      </c>
      <c r="K172" t="n">
        <v>-2.038555395269267</v>
      </c>
      <c r="L172" t="n">
        <v>0.1458799845367216</v>
      </c>
      <c r="M172" t="n">
        <v>67.98770989203642</v>
      </c>
      <c r="N172" t="n">
        <v>48.47377336452477</v>
      </c>
      <c r="O172" t="n">
        <v>4.89850819533061</v>
      </c>
      <c r="P172" t="n">
        <v>16.26</v>
      </c>
      <c r="Q172" t="n">
        <v>13.84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QP HOLDINGS JOINT STOCK COMPANY</t>
        </is>
      </c>
    </row>
    <row r="173">
      <c r="A173" t="inlineStr">
        <is>
          <t>ICN</t>
        </is>
      </c>
      <c r="B173" t="inlineStr">
        <is>
          <t>UPCOM</t>
        </is>
      </c>
      <c r="C173" t="inlineStr">
        <is>
          <t>Đầu tư công &amp; Xây dựng</t>
        </is>
      </c>
      <c r="D173" t="inlineStr">
        <is>
          <t>Micro / Kém TK</t>
        </is>
      </c>
      <c r="E173" t="n">
        <v>24.2</v>
      </c>
      <c r="F173" t="n">
        <v>0.00484</v>
      </c>
      <c r="G173" t="n">
        <v>-3.2</v>
      </c>
      <c r="H173" t="n">
        <v>-2.419354838709677</v>
      </c>
      <c r="I173" t="n">
        <v>0.4149377593360996</v>
      </c>
      <c r="J173" t="n">
        <v>-8.679245283018869</v>
      </c>
      <c r="K173" t="n">
        <v>-5.846799122867833</v>
      </c>
      <c r="L173" t="n">
        <v>0.7141581860382075</v>
      </c>
      <c r="M173" t="n">
        <v>43.38994025035974</v>
      </c>
      <c r="N173" t="n">
        <v>0</v>
      </c>
      <c r="O173" t="n">
        <v>0</v>
      </c>
      <c r="P173" t="n">
        <v>26.66</v>
      </c>
      <c r="Q173" t="n">
        <v>23.08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IDICO Investment Construction Oil and Natural Gas JSC</t>
        </is>
      </c>
    </row>
    <row r="174">
      <c r="A174" t="inlineStr">
        <is>
          <t>CLW</t>
        </is>
      </c>
      <c r="B174" t="inlineStr">
        <is>
          <t>HOSE</t>
        </is>
      </c>
      <c r="C174" t="inlineStr">
        <is>
          <t>Điện &amp; Năng lượng</t>
        </is>
      </c>
      <c r="D174" t="inlineStr">
        <is>
          <t>Micro / Kém TK</t>
        </is>
      </c>
      <c r="E174" t="n">
        <v>48</v>
      </c>
      <c r="F174" t="n">
        <v>0.004848</v>
      </c>
      <c r="G174" t="n">
        <v>-5.88235294117647</v>
      </c>
      <c r="H174" t="n">
        <v>-5.697445972495088</v>
      </c>
      <c r="I174" t="n">
        <v>14.83253588516746</v>
      </c>
      <c r="J174" t="n">
        <v>24.5136186770428</v>
      </c>
      <c r="K174" t="n">
        <v>-9.124890256653243</v>
      </c>
      <c r="L174" t="n">
        <v>0.02048868557981966</v>
      </c>
      <c r="M174" t="n">
        <v>49.38014812986992</v>
      </c>
      <c r="N174" t="n">
        <v>10.0859217573273</v>
      </c>
      <c r="O174" t="n">
        <v>25.3755592032341</v>
      </c>
      <c r="P174" t="n">
        <v>54.86</v>
      </c>
      <c r="Q174" t="n">
        <v>44.88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CÔNG TY CỔ PHẦN CẤP NƯỚC CHỢ LỚN</t>
        </is>
      </c>
    </row>
    <row r="175">
      <c r="A175" t="inlineStr">
        <is>
          <t>CPI</t>
        </is>
      </c>
      <c r="B175" t="inlineStr">
        <is>
          <t>UPCOM</t>
        </is>
      </c>
      <c r="C175" t="inlineStr">
        <is>
          <t>Cảng biển &amp; Vận tải</t>
        </is>
      </c>
      <c r="D175" t="inlineStr">
        <is>
          <t>Micro / Kém TK</t>
        </is>
      </c>
      <c r="E175" t="n">
        <v>2.7</v>
      </c>
      <c r="F175" t="n">
        <v>0.00486</v>
      </c>
      <c r="G175" t="n">
        <v>3.846153846153846</v>
      </c>
      <c r="H175" t="n">
        <v>3.846153846153846</v>
      </c>
      <c r="I175" t="n">
        <v>-27.02702702702703</v>
      </c>
      <c r="J175" t="n">
        <v>-54.23728813559322</v>
      </c>
      <c r="K175" t="n">
        <v>0.4187095619956906</v>
      </c>
      <c r="L175" t="n">
        <v>16.75587619269258</v>
      </c>
      <c r="M175" t="n">
        <v>34.41869275656114</v>
      </c>
      <c r="N175" t="n">
        <v>0</v>
      </c>
      <c r="O175" t="n">
        <v>0</v>
      </c>
      <c r="P175" t="n">
        <v>3.09</v>
      </c>
      <c r="Q175" t="n">
        <v>2.52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Cai Lan Port Investment Joint Stock Co</t>
        </is>
      </c>
    </row>
    <row r="176">
      <c r="A176" t="inlineStr">
        <is>
          <t>STC</t>
        </is>
      </c>
      <c r="B176" t="inlineStr">
        <is>
          <t>HNX</t>
        </is>
      </c>
      <c r="C176" t="inlineStr">
        <is>
          <t>Sản xuất Công nghiệp</t>
        </is>
      </c>
      <c r="D176" t="inlineStr">
        <is>
          <t>Micro / Kém TK</t>
        </is>
      </c>
      <c r="E176" t="n">
        <v>12</v>
      </c>
      <c r="F176" t="n">
        <v>0.004872</v>
      </c>
      <c r="G176" t="n">
        <v>2.564102564102564</v>
      </c>
      <c r="H176" t="n">
        <v>3.448275862068965</v>
      </c>
      <c r="I176" t="n">
        <v>5.263157894736842</v>
      </c>
      <c r="J176" t="n">
        <v>-12.40875912408759</v>
      </c>
      <c r="K176" t="n">
        <v>0.0208315779108097</v>
      </c>
      <c r="L176" t="n">
        <v>6.368627450980392</v>
      </c>
      <c r="M176" t="n">
        <v>50.67245209272161</v>
      </c>
      <c r="N176" t="n">
        <v>33.59026151138262</v>
      </c>
      <c r="O176" t="n">
        <v>1.51907155150963</v>
      </c>
      <c r="P176" t="n">
        <v>13.66</v>
      </c>
      <c r="Q176" t="n">
        <v>11.25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Book &amp; Educational Equipment JSC</t>
        </is>
      </c>
    </row>
    <row r="177">
      <c r="A177" t="inlineStr">
        <is>
          <t>TMC</t>
        </is>
      </c>
      <c r="B177" t="inlineStr">
        <is>
          <t>HNX</t>
        </is>
      </c>
      <c r="C177" t="inlineStr">
        <is>
          <t>Bán lẻ &amp; Phân phối</t>
        </is>
      </c>
      <c r="D177" t="inlineStr">
        <is>
          <t>Micro / Kém TK</t>
        </is>
      </c>
      <c r="E177" t="n">
        <v>6.9</v>
      </c>
      <c r="F177" t="n">
        <v>0.00414</v>
      </c>
      <c r="G177" t="n">
        <v>9.523809523809524</v>
      </c>
      <c r="H177" t="n">
        <v>6.153846153846154</v>
      </c>
      <c r="I177" t="n">
        <v>4.545454545454546</v>
      </c>
      <c r="J177" t="n">
        <v>-2.816901408450704</v>
      </c>
      <c r="K177" t="n">
        <v>2.726401869687999</v>
      </c>
      <c r="L177" t="n">
        <v>0.8921601427456228</v>
      </c>
      <c r="M177" t="n">
        <v>50.42983465087148</v>
      </c>
      <c r="N177" t="n">
        <v>7.693897936095152</v>
      </c>
      <c r="O177" t="n">
        <v>5.87245959526821</v>
      </c>
      <c r="P177" t="n">
        <v>7.89</v>
      </c>
      <c r="Q177" t="n">
        <v>6.45</v>
      </c>
      <c r="R177" t="inlineStr">
        <is>
          <t>🟣 ĐÓNG TRẦN (Không đua)</t>
        </is>
      </c>
      <c r="S177" t="b">
        <v>0</v>
      </c>
      <c r="T177" t="n">
        <v>0</v>
      </c>
      <c r="U177" t="n">
        <v>0</v>
      </c>
      <c r="V177" t="inlineStr">
        <is>
          <t>Thu Duc Trading &amp; Import-Export JSC</t>
        </is>
      </c>
    </row>
    <row r="178">
      <c r="A178" t="inlineStr">
        <is>
          <t>HBH</t>
        </is>
      </c>
      <c r="B178" t="inlineStr">
        <is>
          <t>UPCOM</t>
        </is>
      </c>
      <c r="C178" t="inlineStr">
        <is>
          <t>Thực phẩm &amp; Tiêu dùng</t>
        </is>
      </c>
      <c r="D178" t="inlineStr">
        <is>
          <t>Micro / Kém TK</t>
        </is>
      </c>
      <c r="E178" t="n">
        <v>5</v>
      </c>
      <c r="F178" t="n">
        <v>0.005</v>
      </c>
      <c r="G178" t="n">
        <v>-9.090909090909092</v>
      </c>
      <c r="H178" t="n">
        <v>-9.090909090909092</v>
      </c>
      <c r="I178" t="n">
        <v>-7.407407407407407</v>
      </c>
      <c r="J178" t="n">
        <v>-13.79310344827586</v>
      </c>
      <c r="K178" t="n">
        <v>-12.51835337506725</v>
      </c>
      <c r="L178" t="n">
        <v>3.173847496627787</v>
      </c>
      <c r="M178" t="n">
        <v>42.94414708002319</v>
      </c>
      <c r="N178" t="n">
        <v>0</v>
      </c>
      <c r="O178" t="n">
        <v>0</v>
      </c>
      <c r="P178" t="n">
        <v>5.71</v>
      </c>
      <c r="Q178" t="n">
        <v>4.68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Habeco - Hai Phong Joint Stock Co</t>
        </is>
      </c>
    </row>
    <row r="179">
      <c r="A179" t="inlineStr">
        <is>
          <t>LCM</t>
        </is>
      </c>
      <c r="B179" t="inlineStr">
        <is>
          <t>UPCOM</t>
        </is>
      </c>
      <c r="C179" t="inlineStr">
        <is>
          <t>Khai khoáng &amp; VLXD</t>
        </is>
      </c>
      <c r="D179" t="inlineStr">
        <is>
          <t>Micro / Kém TK</t>
        </is>
      </c>
      <c r="E179" t="n">
        <v>500</v>
      </c>
      <c r="F179" t="n">
        <v>0.005</v>
      </c>
      <c r="G179" t="n">
        <v>0</v>
      </c>
      <c r="H179" t="n">
        <v>0</v>
      </c>
      <c r="I179" t="n">
        <v>-16.66666666666667</v>
      </c>
      <c r="J179" t="n">
        <v>-28.57142857142857</v>
      </c>
      <c r="K179" t="n">
        <v>-3.427444284158156</v>
      </c>
      <c r="L179" t="n">
        <v>0.3026533620248721</v>
      </c>
      <c r="M179" t="n">
        <v>33.92986740428631</v>
      </c>
      <c r="N179" t="n">
        <v>0</v>
      </c>
      <c r="O179" t="n">
        <v>0</v>
      </c>
      <c r="P179" t="n">
        <v>571.5</v>
      </c>
      <c r="Q179" t="n">
        <v>467.5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Lao Cai Mineral Exploitation &amp; Processing JSC</t>
        </is>
      </c>
    </row>
    <row r="180">
      <c r="A180" t="inlineStr">
        <is>
          <t>QCC</t>
        </is>
      </c>
      <c r="B180" t="inlineStr">
        <is>
          <t>UPCOM</t>
        </is>
      </c>
      <c r="C180" t="inlineStr">
        <is>
          <t>Đầu tư công &amp; Xây dựng</t>
        </is>
      </c>
      <c r="D180" t="inlineStr">
        <is>
          <t>Micro / Kém TK</t>
        </is>
      </c>
      <c r="E180" t="n">
        <v>10</v>
      </c>
      <c r="F180" t="n">
        <v>0.005</v>
      </c>
      <c r="G180" t="n">
        <v>2.040816326530612</v>
      </c>
      <c r="H180" t="n">
        <v>2.040816326530612</v>
      </c>
      <c r="I180" t="n">
        <v>2.040816326530612</v>
      </c>
      <c r="J180" t="n">
        <v>-40.82840236686391</v>
      </c>
      <c r="K180" t="n">
        <v>-1.386627957627543</v>
      </c>
      <c r="L180" t="n">
        <v>0.9322270905192505</v>
      </c>
      <c r="M180" t="n">
        <v>43.68714924263296</v>
      </c>
      <c r="N180" t="n">
        <v>0</v>
      </c>
      <c r="O180" t="n">
        <v>0</v>
      </c>
      <c r="P180" t="n">
        <v>11.43</v>
      </c>
      <c r="Q180" t="n">
        <v>9.35</v>
      </c>
      <c r="R180" t="inlineStr">
        <is>
          <t>🟢 VÙNG MUA CHUẨN</t>
        </is>
      </c>
      <c r="S180" t="b">
        <v>0</v>
      </c>
      <c r="T180" t="n">
        <v>0</v>
      </c>
      <c r="U180" t="n">
        <v>0</v>
      </c>
      <c r="V180" t="inlineStr">
        <is>
          <t>Construction Investment and Telecommunications Infrastructure Development Joint Stock Company</t>
        </is>
      </c>
    </row>
    <row r="181">
      <c r="A181" t="inlineStr">
        <is>
          <t>VQC</t>
        </is>
      </c>
      <c r="B181" t="inlineStr">
        <is>
          <t>UPCOM</t>
        </is>
      </c>
      <c r="C181" t="inlineStr">
        <is>
          <t>Khai khoáng &amp; VLXD</t>
        </is>
      </c>
      <c r="D181" t="inlineStr">
        <is>
          <t>Micro / Kém TK</t>
        </is>
      </c>
      <c r="E181" t="n">
        <v>12.6</v>
      </c>
      <c r="F181" t="n">
        <v>0.00504</v>
      </c>
      <c r="G181" t="n">
        <v>0</v>
      </c>
      <c r="H181" t="n">
        <v>0</v>
      </c>
      <c r="I181" t="n">
        <v>0.8</v>
      </c>
      <c r="J181" t="n">
        <v>-3.076923076923077</v>
      </c>
      <c r="K181" t="n">
        <v>-3.427444284158156</v>
      </c>
      <c r="L181" t="n">
        <v>0.9501187648456056</v>
      </c>
      <c r="M181" t="n">
        <v>45.28625547436643</v>
      </c>
      <c r="N181" t="n">
        <v>0</v>
      </c>
      <c r="O181" t="n">
        <v>0</v>
      </c>
      <c r="P181" t="n">
        <v>14.4</v>
      </c>
      <c r="Q181" t="n">
        <v>11.78</v>
      </c>
      <c r="R181" t="inlineStr">
        <is>
          <t>🟢 VÙNG MUA CHUẨN</t>
        </is>
      </c>
      <c r="S181" t="b">
        <v>0</v>
      </c>
      <c r="T181" t="n">
        <v>0</v>
      </c>
      <c r="U181" t="n">
        <v>0</v>
      </c>
      <c r="V181" t="inlineStr">
        <is>
          <t>Vinacomin Quacontrol Joint Stock Company</t>
        </is>
      </c>
    </row>
    <row r="182">
      <c r="A182" t="inlineStr">
        <is>
          <t>UPC</t>
        </is>
      </c>
      <c r="B182" t="inlineStr">
        <is>
          <t>UPCOM</t>
        </is>
      </c>
      <c r="C182" t="inlineStr">
        <is>
          <t>Hóa chất &amp; Chế biến</t>
        </is>
      </c>
      <c r="D182" t="inlineStr">
        <is>
          <t>Micro / Kém TK</t>
        </is>
      </c>
      <c r="E182" t="n">
        <v>31</v>
      </c>
      <c r="F182" t="n">
        <v>0.005084</v>
      </c>
      <c r="G182" t="n">
        <v>13.97058823529412</v>
      </c>
      <c r="H182" t="n">
        <v>-2.821316614420063</v>
      </c>
      <c r="I182" t="n">
        <v>-6.060606060606061</v>
      </c>
      <c r="J182" t="n">
        <v>-0.6410256410256411</v>
      </c>
      <c r="K182" t="n">
        <v>-6.248760898578219</v>
      </c>
      <c r="L182" t="n">
        <v>4.312952005259698</v>
      </c>
      <c r="M182" t="n">
        <v>52.20272376342955</v>
      </c>
      <c r="N182" t="n">
        <v>0</v>
      </c>
      <c r="O182" t="n">
        <v>0</v>
      </c>
      <c r="P182" t="n">
        <v>35.43</v>
      </c>
      <c r="Q182" t="n">
        <v>28.99</v>
      </c>
      <c r="R182" t="inlineStr">
        <is>
          <t>🟣 ĐÓNG TRẦN (Không đua)</t>
        </is>
      </c>
      <c r="S182" t="b">
        <v>0</v>
      </c>
      <c r="T182" t="n">
        <v>0</v>
      </c>
      <c r="U182" t="n">
        <v>0</v>
      </c>
      <c r="V182" t="inlineStr">
        <is>
          <t>Vung Tau Urban and Parks Development JSC</t>
        </is>
      </c>
    </row>
    <row r="183">
      <c r="A183" t="inlineStr">
        <is>
          <t>TYA</t>
        </is>
      </c>
      <c r="B183" t="inlineStr">
        <is>
          <t>HOSE</t>
        </is>
      </c>
      <c r="C183" t="inlineStr">
        <is>
          <t>Dầu khí &amp; Năng lượng</t>
        </is>
      </c>
      <c r="D183" t="inlineStr">
        <is>
          <t>Micro / Kém TK</t>
        </is>
      </c>
      <c r="E183" t="n">
        <v>16.95</v>
      </c>
      <c r="F183" t="n">
        <v>0.005085</v>
      </c>
      <c r="G183" t="n">
        <v>0.8928571428571428</v>
      </c>
      <c r="H183" t="n">
        <v>0.2958579881656805</v>
      </c>
      <c r="I183" t="n">
        <v>0.8928571428571429</v>
      </c>
      <c r="J183" t="n">
        <v>0.5934718100890207</v>
      </c>
      <c r="K183" t="n">
        <v>-3.131586295992475</v>
      </c>
      <c r="L183" t="n">
        <v>0.1410503549767267</v>
      </c>
      <c r="M183" t="n">
        <v>50.03354091026518</v>
      </c>
      <c r="N183" t="n">
        <v>4.186778435289993</v>
      </c>
      <c r="O183" t="n">
        <v>20.2600068029482</v>
      </c>
      <c r="P183" t="n">
        <v>18.16</v>
      </c>
      <c r="Q183" t="n">
        <v>16.4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CÔNG TY CỔ PHẦN DÂY VÀ CÁP ĐIỆN TAYA VIỆT NAM</t>
        </is>
      </c>
    </row>
    <row r="184">
      <c r="A184" t="inlineStr">
        <is>
          <t>TDS</t>
        </is>
      </c>
      <c r="B184" t="inlineStr">
        <is>
          <t>UPCOM</t>
        </is>
      </c>
      <c r="C184" t="inlineStr">
        <is>
          <t>Khai khoáng &amp; VLXD</t>
        </is>
      </c>
      <c r="D184" t="inlineStr">
        <is>
          <t>Micro / Kém TK</t>
        </is>
      </c>
      <c r="E184" t="n">
        <v>8.300000000000001</v>
      </c>
      <c r="F184" t="n">
        <v>0.0050879</v>
      </c>
      <c r="G184" t="n">
        <v>3.75</v>
      </c>
      <c r="H184" t="n">
        <v>2.469135802469136</v>
      </c>
      <c r="I184" t="n">
        <v>1.219512195121951</v>
      </c>
      <c r="J184" t="n">
        <v>3.75</v>
      </c>
      <c r="K184" t="n">
        <v>-0.9583084816890199</v>
      </c>
      <c r="L184" t="n">
        <v>0.8603206905020877</v>
      </c>
      <c r="M184" t="n">
        <v>55.82810785588684</v>
      </c>
      <c r="N184" t="n">
        <v>0</v>
      </c>
      <c r="O184" t="n">
        <v>0</v>
      </c>
      <c r="P184" t="n">
        <v>8.970000000000001</v>
      </c>
      <c r="Q184" t="n">
        <v>8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Thu Duc Steel JSC</t>
        </is>
      </c>
    </row>
    <row r="185">
      <c r="A185" t="inlineStr">
        <is>
          <t>MKP</t>
        </is>
      </c>
      <c r="B185" t="inlineStr">
        <is>
          <t>UPCOM</t>
        </is>
      </c>
      <c r="C185" t="inlineStr">
        <is>
          <t>Y tế &amp; Dược phẩm</t>
        </is>
      </c>
      <c r="D185" t="inlineStr">
        <is>
          <t>Micro / Kém TK</t>
        </is>
      </c>
      <c r="E185" t="n">
        <v>25.6</v>
      </c>
      <c r="F185" t="n">
        <v>0.00512</v>
      </c>
      <c r="G185" t="n">
        <v>1.99203187250996</v>
      </c>
      <c r="H185" t="n">
        <v>1.99203187250996</v>
      </c>
      <c r="I185" t="n">
        <v>-4.83271375464684</v>
      </c>
      <c r="J185" t="n">
        <v>2.4</v>
      </c>
      <c r="K185" t="n">
        <v>-1.435412411648195</v>
      </c>
      <c r="L185" t="n">
        <v>0.8078360092901141</v>
      </c>
      <c r="M185" t="n">
        <v>47.40932257842657</v>
      </c>
      <c r="N185" t="n">
        <v>0</v>
      </c>
      <c r="O185" t="n">
        <v>0</v>
      </c>
      <c r="P185" t="n">
        <v>28.87</v>
      </c>
      <c r="Q185" t="n">
        <v>24.11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Mekophar Chemical Pharmaceutical Joint Stock Company</t>
        </is>
      </c>
    </row>
    <row r="186">
      <c r="A186" t="inlineStr">
        <is>
          <t>MGC</t>
        </is>
      </c>
      <c r="B186" t="inlineStr">
        <is>
          <t>UPCOM</t>
        </is>
      </c>
      <c r="C186" t="inlineStr">
        <is>
          <t>Dầu khí &amp; Năng lượng</t>
        </is>
      </c>
      <c r="D186" t="inlineStr">
        <is>
          <t>Micro / Kém TK</t>
        </is>
      </c>
      <c r="E186" t="n">
        <v>10.3</v>
      </c>
      <c r="F186" t="n">
        <v>0.00515</v>
      </c>
      <c r="G186" t="n">
        <v>-4.62962962962963</v>
      </c>
      <c r="H186" t="n">
        <v>-6.363636363636363</v>
      </c>
      <c r="I186" t="n">
        <v>-1.904761904761905</v>
      </c>
      <c r="J186" t="n">
        <v>-4.62962962962963</v>
      </c>
      <c r="K186" t="n">
        <v>-9.791080647794519</v>
      </c>
      <c r="L186" t="n">
        <v>0.3402633638436149</v>
      </c>
      <c r="M186" t="n">
        <v>48.28202715192111</v>
      </c>
      <c r="N186" t="n">
        <v>0</v>
      </c>
      <c r="O186" t="n">
        <v>0</v>
      </c>
      <c r="P186" t="n">
        <v>11.77</v>
      </c>
      <c r="Q186" t="n">
        <v>9.630000000000001</v>
      </c>
      <c r="R186" t="inlineStr">
        <is>
          <t>🟢 VÙNG MUA CHUẨN</t>
        </is>
      </c>
      <c r="S186" t="b">
        <v>0</v>
      </c>
      <c r="T186" t="n">
        <v>0</v>
      </c>
      <c r="U186" t="n">
        <v>0</v>
      </c>
      <c r="V186" t="inlineStr">
        <is>
          <t>Vinacomin - Mining Geology Joint Stock Co</t>
        </is>
      </c>
    </row>
    <row r="187">
      <c r="A187" t="inlineStr">
        <is>
          <t>GCB</t>
        </is>
      </c>
      <c r="B187" t="inlineStr">
        <is>
          <t>UPCOM</t>
        </is>
      </c>
      <c r="C187" t="inlineStr">
        <is>
          <t>Bán lẻ &amp; Phân phối</t>
        </is>
      </c>
      <c r="D187" t="inlineStr">
        <is>
          <t>Micro / Kém TK</t>
        </is>
      </c>
      <c r="E187" t="n">
        <v>4.9</v>
      </c>
      <c r="F187" t="n">
        <v>0.0049049</v>
      </c>
      <c r="G187" t="n">
        <v>-14.03508771929824</v>
      </c>
      <c r="H187" t="n">
        <v>-2</v>
      </c>
      <c r="I187" t="n">
        <v>-3.92156862745098</v>
      </c>
      <c r="J187" t="n">
        <v>-34.66666666666666</v>
      </c>
      <c r="K187" t="n">
        <v>-5.427444284158156</v>
      </c>
      <c r="L187" t="n">
        <v>0.2246787497895741</v>
      </c>
      <c r="M187" t="n">
        <v>42.975643654366</v>
      </c>
      <c r="N187" t="n">
        <v>0</v>
      </c>
      <c r="O187" t="n">
        <v>0</v>
      </c>
      <c r="P187" t="n">
        <v>5.6</v>
      </c>
      <c r="Q187" t="n">
        <v>4.58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Petec Binh Dinh Joint Stock Co</t>
        </is>
      </c>
    </row>
    <row r="188">
      <c r="A188" t="inlineStr">
        <is>
          <t>ISH</t>
        </is>
      </c>
      <c r="B188" t="inlineStr">
        <is>
          <t>UPCOM</t>
        </is>
      </c>
      <c r="C188" t="inlineStr">
        <is>
          <t>Điện &amp; Năng lượng</t>
        </is>
      </c>
      <c r="D188" t="inlineStr">
        <is>
          <t>Micro / Kém TK</t>
        </is>
      </c>
      <c r="E188" t="n">
        <v>20.7</v>
      </c>
      <c r="F188" t="n">
        <v>0.00414</v>
      </c>
      <c r="G188" t="n">
        <v>0.4854368932038834</v>
      </c>
      <c r="H188" t="n">
        <v>0.4854368932038835</v>
      </c>
      <c r="I188" t="n">
        <v>-10</v>
      </c>
      <c r="J188" t="n">
        <v>-16.86746987951807</v>
      </c>
      <c r="K188" t="n">
        <v>-2.942007390954272</v>
      </c>
      <c r="L188" t="n">
        <v>0.2364765001477978</v>
      </c>
      <c r="M188" t="n">
        <v>36.31681102658043</v>
      </c>
      <c r="N188" t="n">
        <v>0</v>
      </c>
      <c r="O188" t="n">
        <v>0</v>
      </c>
      <c r="P188" t="n">
        <v>22.65</v>
      </c>
      <c r="Q188" t="n">
        <v>19.82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IDICO Srok Phu Mieng Hydropower Joint Stock Co</t>
        </is>
      </c>
    </row>
    <row r="189">
      <c r="A189" t="inlineStr">
        <is>
          <t>PXS</t>
        </is>
      </c>
      <c r="B189" t="inlineStr">
        <is>
          <t>UPCOM</t>
        </is>
      </c>
      <c r="C189" t="inlineStr">
        <is>
          <t>Dầu khí &amp; Năng lượng</t>
        </is>
      </c>
      <c r="D189" t="inlineStr">
        <is>
          <t>Micro / Kém TK</t>
        </is>
      </c>
      <c r="E189" t="n">
        <v>2.3</v>
      </c>
      <c r="F189" t="n">
        <v>0.00414</v>
      </c>
      <c r="G189" t="n">
        <v>4.545454545454546</v>
      </c>
      <c r="H189" t="n">
        <v>0</v>
      </c>
      <c r="I189" t="n">
        <v>-4.166666666666667</v>
      </c>
      <c r="J189" t="n">
        <v>-4.166666666666667</v>
      </c>
      <c r="K189" t="n">
        <v>-3.427444284158156</v>
      </c>
      <c r="L189" t="n">
        <v>0.07438838797263747</v>
      </c>
      <c r="M189" t="n">
        <v>41.60361858670311</v>
      </c>
      <c r="N189" t="n">
        <v>0</v>
      </c>
      <c r="O189" t="n">
        <v>0</v>
      </c>
      <c r="P189" t="n">
        <v>2.63</v>
      </c>
      <c r="Q189" t="n">
        <v>2.15</v>
      </c>
      <c r="R189" t="inlineStr">
        <is>
          <t>🟢 VÙNG MUA CHUẨN</t>
        </is>
      </c>
      <c r="S189" t="b">
        <v>0</v>
      </c>
      <c r="T189" t="n">
        <v>0</v>
      </c>
      <c r="U189" t="n">
        <v>0</v>
      </c>
      <c r="V189" t="inlineStr">
        <is>
          <t>Petroleum Equipment Assembly &amp; Metal Structure JSC</t>
        </is>
      </c>
    </row>
    <row r="190">
      <c r="A190" t="inlineStr">
        <is>
          <t>PSL</t>
        </is>
      </c>
      <c r="B190" t="inlineStr">
        <is>
          <t>UPCOM</t>
        </is>
      </c>
      <c r="C190" t="inlineStr">
        <is>
          <t>Hóa chất &amp; Chế biến</t>
        </is>
      </c>
      <c r="D190" t="inlineStr">
        <is>
          <t>Micro / Kém TK</t>
        </is>
      </c>
      <c r="E190" t="n">
        <v>4.6</v>
      </c>
      <c r="F190" t="n">
        <v>0.0041446</v>
      </c>
      <c r="G190" t="n">
        <v>-9.803921568627452</v>
      </c>
      <c r="H190" t="n">
        <v>-9.803921568627452</v>
      </c>
      <c r="I190" t="n">
        <v>-28.125</v>
      </c>
      <c r="J190" t="n">
        <v>-17.85714285714286</v>
      </c>
      <c r="K190" t="n">
        <v>-13.23136585278561</v>
      </c>
      <c r="L190" t="n">
        <v>0.2913500404203719</v>
      </c>
      <c r="M190" t="n">
        <v>35.27959695281294</v>
      </c>
      <c r="N190" t="n">
        <v>0</v>
      </c>
      <c r="O190" t="n">
        <v>0</v>
      </c>
      <c r="P190" t="n">
        <v>5.26</v>
      </c>
      <c r="Q190" t="n">
        <v>4.3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Phu Son Livestock Joint Stock Co</t>
        </is>
      </c>
    </row>
    <row r="191">
      <c r="A191" t="inlineStr">
        <is>
          <t>PVV</t>
        </is>
      </c>
      <c r="B191" t="inlineStr">
        <is>
          <t>UPCOM</t>
        </is>
      </c>
      <c r="C191" t="inlineStr">
        <is>
          <t>Đầu tư công &amp; Xây dựng</t>
        </is>
      </c>
      <c r="D191" t="inlineStr">
        <is>
          <t>Micro / Kém TK</t>
        </is>
      </c>
      <c r="E191" t="n">
        <v>1.1</v>
      </c>
      <c r="F191" t="n">
        <v>0.0041844</v>
      </c>
      <c r="G191" t="n">
        <v>-8.333333333333332</v>
      </c>
      <c r="H191" t="n">
        <v>-26.66666666666667</v>
      </c>
      <c r="I191" t="n">
        <v>-15.38461538461539</v>
      </c>
      <c r="J191" t="n">
        <v>-31.25</v>
      </c>
      <c r="K191" t="n">
        <v>-30.09411095082482</v>
      </c>
      <c r="L191" t="n">
        <v>2.604587470044506</v>
      </c>
      <c r="M191" t="n">
        <v>39.80031241282214</v>
      </c>
      <c r="N191" t="n">
        <v>0.1771098639213393</v>
      </c>
      <c r="O191" t="n">
        <v>0</v>
      </c>
      <c r="P191" t="n">
        <v>1.26</v>
      </c>
      <c r="Q191" t="n">
        <v>1.03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Vinaconex PVC Construction Investment JSC</t>
        </is>
      </c>
    </row>
    <row r="192">
      <c r="A192" t="inlineStr">
        <is>
          <t>BKG</t>
        </is>
      </c>
      <c r="B192" t="inlineStr">
        <is>
          <t>HOSE</t>
        </is>
      </c>
      <c r="C192" t="inlineStr">
        <is>
          <t>Hàng tiêu dùng</t>
        </is>
      </c>
      <c r="D192" t="inlineStr">
        <is>
          <t>Micro / Kém TK</t>
        </is>
      </c>
      <c r="E192" t="n">
        <v>2</v>
      </c>
      <c r="F192" t="n">
        <v>0.004196</v>
      </c>
      <c r="G192" t="n">
        <v>-0.4975124378109453</v>
      </c>
      <c r="H192" t="n">
        <v>-1.96078431372549</v>
      </c>
      <c r="I192" t="n">
        <v>14.28571428571429</v>
      </c>
      <c r="J192" t="n">
        <v>-6.976744186046512</v>
      </c>
      <c r="K192" t="n">
        <v>-5.388228597883645</v>
      </c>
      <c r="L192" t="n">
        <v>0.01662664872182638</v>
      </c>
      <c r="M192" t="n">
        <v>63.12632130787281</v>
      </c>
      <c r="N192" t="n">
        <v>23.91046010898388</v>
      </c>
      <c r="O192" t="n">
        <v>0.7960819801795381</v>
      </c>
      <c r="P192" t="n">
        <v>2.29</v>
      </c>
      <c r="Q192" t="n">
        <v>1.87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BKG Viet Nam Investment Joint Stock Company</t>
        </is>
      </c>
    </row>
    <row r="193">
      <c r="A193" t="inlineStr">
        <is>
          <t>TNB</t>
        </is>
      </c>
      <c r="B193" t="inlineStr">
        <is>
          <t>UPCOM</t>
        </is>
      </c>
      <c r="C193" t="inlineStr">
        <is>
          <t>Khai khoáng &amp; VLXD</t>
        </is>
      </c>
      <c r="D193" t="inlineStr">
        <is>
          <t>Micro / Kém TK</t>
        </is>
      </c>
      <c r="E193" t="n">
        <v>7</v>
      </c>
      <c r="F193" t="n">
        <v>0.0042</v>
      </c>
      <c r="G193" t="n">
        <v>-30.69306930693069</v>
      </c>
      <c r="H193" t="n">
        <v>-30.69306930693069</v>
      </c>
      <c r="I193" t="n">
        <v>-35.77981651376147</v>
      </c>
      <c r="J193" t="n">
        <v>-30</v>
      </c>
      <c r="K193" t="n">
        <v>-34.12051359108884</v>
      </c>
      <c r="L193" t="n">
        <v>7.853403141361256</v>
      </c>
      <c r="M193" t="n">
        <v>38.06987939539205</v>
      </c>
      <c r="N193" t="n">
        <v>0</v>
      </c>
      <c r="O193" t="n">
        <v>0</v>
      </c>
      <c r="P193" t="n">
        <v>8</v>
      </c>
      <c r="Q193" t="n">
        <v>6.54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Nha Be Steel JSC</t>
        </is>
      </c>
    </row>
    <row r="194">
      <c r="A194" t="inlineStr">
        <is>
          <t>EMS</t>
        </is>
      </c>
      <c r="B194" t="inlineStr">
        <is>
          <t>UPCOM</t>
        </is>
      </c>
      <c r="C194" t="inlineStr">
        <is>
          <t>Cảng biển &amp; Vận tải</t>
        </is>
      </c>
      <c r="D194" t="inlineStr">
        <is>
          <t>Micro / Kém TK</t>
        </is>
      </c>
      <c r="E194" t="n">
        <v>20.7</v>
      </c>
      <c r="F194" t="n">
        <v>0.0042435</v>
      </c>
      <c r="G194" t="n">
        <v>13.11475409836066</v>
      </c>
      <c r="H194" t="n">
        <v>-3.271028037383178</v>
      </c>
      <c r="I194" t="n">
        <v>14.3646408839779</v>
      </c>
      <c r="J194" t="n">
        <v>13.11475409836066</v>
      </c>
      <c r="K194" t="n">
        <v>-6.698472321541333</v>
      </c>
      <c r="L194" t="n">
        <v>1.981154868325683</v>
      </c>
      <c r="M194" t="n">
        <v>52.25536409300422</v>
      </c>
      <c r="N194" t="n">
        <v>0</v>
      </c>
      <c r="O194" t="n">
        <v>0</v>
      </c>
      <c r="P194" t="n">
        <v>23.66</v>
      </c>
      <c r="Q194" t="n">
        <v>19.35</v>
      </c>
      <c r="R194" t="inlineStr">
        <is>
          <t>🟣 ĐÓNG TRẦN (Không đua)</t>
        </is>
      </c>
      <c r="S194" t="b">
        <v>0</v>
      </c>
      <c r="T194" t="n">
        <v>0</v>
      </c>
      <c r="U194" t="n">
        <v>0</v>
      </c>
      <c r="V194" t="inlineStr">
        <is>
          <t>VNPost Express Joint Stock Co</t>
        </is>
      </c>
    </row>
    <row r="195">
      <c r="A195" t="inlineStr">
        <is>
          <t>USC</t>
        </is>
      </c>
      <c r="B195" t="inlineStr">
        <is>
          <t>UPCOM</t>
        </is>
      </c>
      <c r="C195" t="inlineStr">
        <is>
          <t>Đầu tư công &amp; Xây dựng</t>
        </is>
      </c>
      <c r="D195" t="inlineStr">
        <is>
          <t>Micro / Kém TK</t>
        </is>
      </c>
      <c r="E195" t="n">
        <v>8.6</v>
      </c>
      <c r="F195" t="n">
        <v>0.0043</v>
      </c>
      <c r="G195" t="n">
        <v>-12.24489795918367</v>
      </c>
      <c r="H195" t="n">
        <v>-12.24489795918367</v>
      </c>
      <c r="I195" t="n">
        <v>-12.24489795918367</v>
      </c>
      <c r="J195" t="n">
        <v>-7.526881720430108</v>
      </c>
      <c r="K195" t="n">
        <v>-15.67234224334183</v>
      </c>
      <c r="L195" t="n">
        <v>0.7326007326007326</v>
      </c>
      <c r="M195" t="n">
        <v>40.27684250288061</v>
      </c>
      <c r="N195" t="n">
        <v>0</v>
      </c>
      <c r="O195" t="n">
        <v>0</v>
      </c>
      <c r="P195" t="n">
        <v>9.83</v>
      </c>
      <c r="Q195" t="n">
        <v>8.039999999999999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Union of Survey &amp; Construction JSC</t>
        </is>
      </c>
    </row>
    <row r="196">
      <c r="A196" t="inlineStr">
        <is>
          <t>VPD</t>
        </is>
      </c>
      <c r="B196" t="inlineStr">
        <is>
          <t>HOSE</t>
        </is>
      </c>
      <c r="C196" t="inlineStr">
        <is>
          <t>Dầu khí &amp; Năng lượng</t>
        </is>
      </c>
      <c r="D196" t="inlineStr">
        <is>
          <t>Mid-Cap (Dòng tiền)</t>
        </is>
      </c>
      <c r="E196" t="n">
        <v>20.65</v>
      </c>
      <c r="F196" t="n">
        <v>0.0043365</v>
      </c>
      <c r="G196" t="n">
        <v>0</v>
      </c>
      <c r="H196" t="n">
        <v>0.4866180048661801</v>
      </c>
      <c r="I196" t="n">
        <v>0.7317073170731707</v>
      </c>
      <c r="J196" t="n">
        <v>-0.7211538461538461</v>
      </c>
      <c r="K196" t="n">
        <v>-2.940826279291976</v>
      </c>
      <c r="L196" t="n">
        <v>0.1466787734860655</v>
      </c>
      <c r="M196" t="n">
        <v>49.89768587105964</v>
      </c>
      <c r="N196" t="n">
        <v>7.648188938489153</v>
      </c>
      <c r="O196" t="n">
        <v>18.7543074531711</v>
      </c>
      <c r="P196" t="n">
        <v>22.19</v>
      </c>
      <c r="Q196" t="n">
        <v>19.95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CÔNG TY CỔ PHẦN PHÁT TRIỂN ĐIỆN LỰC VIỆT NAM</t>
        </is>
      </c>
    </row>
    <row r="197">
      <c r="A197" t="inlineStr">
        <is>
          <t>PSE</t>
        </is>
      </c>
      <c r="B197" t="inlineStr">
        <is>
          <t>HNX</t>
        </is>
      </c>
      <c r="C197" t="inlineStr">
        <is>
          <t>Dầu khí &amp; Năng lượng</t>
        </is>
      </c>
      <c r="D197" t="inlineStr">
        <is>
          <t>Micro / Kém TK</t>
        </is>
      </c>
      <c r="E197" t="n">
        <v>9.5</v>
      </c>
      <c r="F197" t="n">
        <v>0.00475</v>
      </c>
      <c r="G197" t="n">
        <v>0</v>
      </c>
      <c r="H197" t="n">
        <v>2.150537634408602</v>
      </c>
      <c r="I197" t="n">
        <v>-10.37735849056604</v>
      </c>
      <c r="J197" t="n">
        <v>-9.523809523809524</v>
      </c>
      <c r="K197" t="n">
        <v>-1.276906649749554</v>
      </c>
      <c r="L197" t="n">
        <v>2.777392028884877</v>
      </c>
      <c r="M197" t="n">
        <v>35.61227797062797</v>
      </c>
      <c r="N197" t="n">
        <v>7.300639328513323</v>
      </c>
      <c r="O197" t="n">
        <v>8.886324752278821</v>
      </c>
      <c r="P197" t="n">
        <v>10.18</v>
      </c>
      <c r="Q197" t="n">
        <v>9.19</v>
      </c>
      <c r="R197" t="inlineStr">
        <is>
          <t>🟢 VÙNG MUA CHUẨN</t>
        </is>
      </c>
      <c r="S197" t="b">
        <v>0</v>
      </c>
      <c r="T197" t="n">
        <v>0</v>
      </c>
      <c r="U197" t="n">
        <v>0</v>
      </c>
      <c r="V197" t="inlineStr">
        <is>
          <t>South-East PetroVietnam Fertilizer and Chemical Joint Stock Company</t>
        </is>
      </c>
    </row>
    <row r="198">
      <c r="A198" t="inlineStr">
        <is>
          <t>PRC</t>
        </is>
      </c>
      <c r="B198" t="inlineStr">
        <is>
          <t>HNX</t>
        </is>
      </c>
      <c r="C198" t="inlineStr">
        <is>
          <t>Cảng biển &amp; Vận tải</t>
        </is>
      </c>
      <c r="D198" t="inlineStr">
        <is>
          <t>Micro / Kém TK</t>
        </is>
      </c>
      <c r="E198" t="n">
        <v>8.699999999999999</v>
      </c>
      <c r="F198" t="n">
        <v>0.00435</v>
      </c>
      <c r="G198" t="n">
        <v>-2.247191011235955</v>
      </c>
      <c r="H198" t="n">
        <v>-3.333333333333333</v>
      </c>
      <c r="I198" t="n">
        <v>-13</v>
      </c>
      <c r="J198" t="n">
        <v>-17.92452830188679</v>
      </c>
      <c r="K198" t="n">
        <v>-6.760777617491489</v>
      </c>
      <c r="L198" t="n">
        <v>2.515723270440228</v>
      </c>
      <c r="M198" t="n">
        <v>35.41047846252253</v>
      </c>
      <c r="N198" t="n">
        <v>19.32520386424111</v>
      </c>
      <c r="O198" t="n">
        <v>3.71578342815698</v>
      </c>
      <c r="P198" t="n">
        <v>9.94</v>
      </c>
      <c r="Q198" t="n">
        <v>8.130000000000001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PORTSERCO LOGISTICS JOINT STOCK COMPANY</t>
        </is>
      </c>
    </row>
    <row r="199">
      <c r="A199" t="inlineStr">
        <is>
          <t>HEP</t>
        </is>
      </c>
      <c r="B199" t="inlineStr">
        <is>
          <t>UPCOM</t>
        </is>
      </c>
      <c r="C199" t="inlineStr">
        <is>
          <t>Cảng biển &amp; Vận tải</t>
        </is>
      </c>
      <c r="D199" t="inlineStr">
        <is>
          <t>Micro / Kém TK</t>
        </is>
      </c>
      <c r="E199" t="n">
        <v>11</v>
      </c>
      <c r="F199" t="n">
        <v>0.0044</v>
      </c>
      <c r="G199" t="n">
        <v>0</v>
      </c>
      <c r="H199" t="n">
        <v>-8.333333333333334</v>
      </c>
      <c r="I199" t="n">
        <v>0.9174311926605505</v>
      </c>
      <c r="J199" t="n">
        <v>-3.508771929824561</v>
      </c>
      <c r="K199" t="n">
        <v>-11.76077761749149</v>
      </c>
      <c r="L199" t="n">
        <v>0.6503800658509817</v>
      </c>
      <c r="M199" t="n">
        <v>49.67411503130796</v>
      </c>
      <c r="N199" t="n">
        <v>0</v>
      </c>
      <c r="O199" t="n">
        <v>0</v>
      </c>
      <c r="P199" t="n">
        <v>12.08</v>
      </c>
      <c r="Q199" t="n">
        <v>10.51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Hue Urban Environment and Public Works Joint Stock Co</t>
        </is>
      </c>
    </row>
    <row r="200">
      <c r="A200" t="inlineStr">
        <is>
          <t>MIE</t>
        </is>
      </c>
      <c r="B200" t="inlineStr">
        <is>
          <t>UPCOM</t>
        </is>
      </c>
      <c r="C200" t="inlineStr">
        <is>
          <t>Công nghệ &amp; Viễn thông</t>
        </is>
      </c>
      <c r="D200" t="inlineStr">
        <is>
          <t>Micro / Kém TK</t>
        </is>
      </c>
      <c r="E200" t="n">
        <v>5.5</v>
      </c>
      <c r="F200" t="n">
        <v>0.0044</v>
      </c>
      <c r="G200" t="n">
        <v>0</v>
      </c>
      <c r="H200" t="n">
        <v>0</v>
      </c>
      <c r="I200" t="n">
        <v>0</v>
      </c>
      <c r="J200" t="n">
        <v>-31.25</v>
      </c>
      <c r="K200" t="n">
        <v>-3.427444284158156</v>
      </c>
      <c r="L200" t="n">
        <v>3.675626005053986</v>
      </c>
      <c r="M200" t="n">
        <v>38.66351327559102</v>
      </c>
      <c r="N200" t="n">
        <v>0</v>
      </c>
      <c r="O200" t="n">
        <v>0</v>
      </c>
      <c r="P200" t="n">
        <v>6.29</v>
      </c>
      <c r="Q200" t="n">
        <v>5.14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Machines and Industrial Equipment Corporation</t>
        </is>
      </c>
    </row>
    <row r="201">
      <c r="A201" t="inlineStr">
        <is>
          <t>VGV</t>
        </is>
      </c>
      <c r="B201" t="inlineStr">
        <is>
          <t>UPCOM</t>
        </is>
      </c>
      <c r="C201" t="inlineStr">
        <is>
          <t>Bất động sản Dân dụng</t>
        </is>
      </c>
      <c r="D201" t="inlineStr">
        <is>
          <t>Mid-Cap (Dòng tiền)</t>
        </is>
      </c>
      <c r="E201" t="n">
        <v>44.7</v>
      </c>
      <c r="F201" t="n">
        <v>0.00447</v>
      </c>
      <c r="G201" t="n">
        <v>-6.485355648535565</v>
      </c>
      <c r="H201" t="n">
        <v>-14.69465648854962</v>
      </c>
      <c r="I201" t="n">
        <v>-13.8728323699422</v>
      </c>
      <c r="J201" t="n">
        <v>9.024390243902438</v>
      </c>
      <c r="K201" t="n">
        <v>-18.12210077270777</v>
      </c>
      <c r="L201" t="n">
        <v>0.2719793295709526</v>
      </c>
      <c r="M201" t="n">
        <v>44.32521573407509</v>
      </c>
      <c r="N201" t="n">
        <v>0</v>
      </c>
      <c r="O201" t="n">
        <v>0</v>
      </c>
      <c r="P201" t="n">
        <v>51.09</v>
      </c>
      <c r="Q201" t="n">
        <v>41.79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Viet Nam National Construction Consultants Corporation - JSC</t>
        </is>
      </c>
    </row>
    <row r="202">
      <c r="A202" t="inlineStr">
        <is>
          <t>CAP</t>
        </is>
      </c>
      <c r="B202" t="inlineStr">
        <is>
          <t>HNX</t>
        </is>
      </c>
      <c r="C202" t="inlineStr">
        <is>
          <t>Khai khoáng &amp; VLXD</t>
        </is>
      </c>
      <c r="D202" t="inlineStr">
        <is>
          <t>Micro / Kém TK</t>
        </is>
      </c>
      <c r="E202" t="n">
        <v>40.3</v>
      </c>
      <c r="F202" t="n">
        <v>0.0044733</v>
      </c>
      <c r="G202" t="n">
        <v>0.75</v>
      </c>
      <c r="H202" t="n">
        <v>0.75</v>
      </c>
      <c r="I202" t="n">
        <v>-0.4938271604938271</v>
      </c>
      <c r="J202" t="n">
        <v>-10.44444444444444</v>
      </c>
      <c r="K202" t="n">
        <v>-2.677444284158156</v>
      </c>
      <c r="L202" t="n">
        <v>0.05267591263391418</v>
      </c>
      <c r="M202" t="n">
        <v>42.71955792340867</v>
      </c>
      <c r="N202" t="n">
        <v>7.246563663327458</v>
      </c>
      <c r="O202" t="n">
        <v>37.3865678828468</v>
      </c>
      <c r="P202" t="n">
        <v>43.51</v>
      </c>
      <c r="Q202" t="n">
        <v>38.84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Yen Bai Joint Stock Forest Agricultural Products and Foodstuff Company</t>
        </is>
      </c>
    </row>
    <row r="203">
      <c r="A203" t="inlineStr">
        <is>
          <t>TV3</t>
        </is>
      </c>
      <c r="B203" t="inlineStr">
        <is>
          <t>HNX</t>
        </is>
      </c>
      <c r="C203" t="inlineStr">
        <is>
          <t>Đầu tư công &amp; Xây dựng</t>
        </is>
      </c>
      <c r="D203" t="inlineStr">
        <is>
          <t>Micro / Kém TK</t>
        </is>
      </c>
      <c r="E203" t="n">
        <v>14</v>
      </c>
      <c r="F203" t="n">
        <v>0.004494</v>
      </c>
      <c r="G203" t="n">
        <v>7.692307692307693</v>
      </c>
      <c r="H203" t="n">
        <v>6.060606060606061</v>
      </c>
      <c r="I203" t="n">
        <v>-8.496732026143791</v>
      </c>
      <c r="J203" t="n">
        <v>-7.28476821192053</v>
      </c>
      <c r="K203" t="n">
        <v>2.633161776447905</v>
      </c>
      <c r="L203" t="n">
        <v>1.295791704511203</v>
      </c>
      <c r="M203" t="n">
        <v>43.83231381282391</v>
      </c>
      <c r="N203" t="n">
        <v>10.02717507691201</v>
      </c>
      <c r="O203" t="n">
        <v>8.098693430101511</v>
      </c>
      <c r="P203" t="n">
        <v>16</v>
      </c>
      <c r="Q203" t="n">
        <v>13.09</v>
      </c>
      <c r="R203" t="inlineStr">
        <is>
          <t>⚠️ KÉO CAO (&gt;5%)</t>
        </is>
      </c>
      <c r="S203" t="b">
        <v>0</v>
      </c>
      <c r="T203" t="n">
        <v>0</v>
      </c>
      <c r="U203" t="n">
        <v>0</v>
      </c>
      <c r="V203" t="inlineStr">
        <is>
          <t>Power Engineering Consulting 3 JSC</t>
        </is>
      </c>
    </row>
    <row r="204">
      <c r="A204" t="inlineStr">
        <is>
          <t>DTL</t>
        </is>
      </c>
      <c r="B204" t="inlineStr">
        <is>
          <t>HOSE</t>
        </is>
      </c>
      <c r="C204" t="inlineStr">
        <is>
          <t>Khai khoáng &amp; VLXD</t>
        </is>
      </c>
      <c r="D204" t="inlineStr">
        <is>
          <t>Micro / Kém TK</t>
        </is>
      </c>
      <c r="E204" t="n">
        <v>11.5</v>
      </c>
      <c r="F204" t="n">
        <v>0.0046</v>
      </c>
      <c r="G204" t="n">
        <v>2.222222222222222</v>
      </c>
      <c r="H204" t="n">
        <v>4.545454545454546</v>
      </c>
      <c r="I204" t="n">
        <v>6.976744186046512</v>
      </c>
      <c r="J204" t="n">
        <v>12.74509803921569</v>
      </c>
      <c r="K204" t="n">
        <v>1.11801026129639</v>
      </c>
      <c r="L204" t="n">
        <v>1.719136134092618</v>
      </c>
      <c r="M204" t="n">
        <v>79.36029815454228</v>
      </c>
      <c r="N204" t="n">
        <v>0</v>
      </c>
      <c r="O204" t="n">
        <v>-14.0758400148082</v>
      </c>
      <c r="P204" t="n">
        <v>12.32</v>
      </c>
      <c r="Q204" t="n">
        <v>11.13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CÔNG TY CỔ PHẦN ĐẠI THIÊN LỘC</t>
        </is>
      </c>
    </row>
    <row r="205">
      <c r="A205" t="inlineStr">
        <is>
          <t>BTD</t>
        </is>
      </c>
      <c r="B205" t="inlineStr">
        <is>
          <t>UPCOM</t>
        </is>
      </c>
      <c r="C205" t="inlineStr">
        <is>
          <t>Khai khoáng &amp; VLXD</t>
        </is>
      </c>
      <c r="D205" t="inlineStr">
        <is>
          <t>Micro / Kém TK</t>
        </is>
      </c>
      <c r="E205" t="n">
        <v>15.7</v>
      </c>
      <c r="F205" t="n">
        <v>0.00471</v>
      </c>
      <c r="G205" t="n">
        <v>-7.647058823529412</v>
      </c>
      <c r="H205" t="n">
        <v>-12.77777777777778</v>
      </c>
      <c r="I205" t="n">
        <v>-7.647058823529412</v>
      </c>
      <c r="J205" t="n">
        <v>-12.77777777777778</v>
      </c>
      <c r="K205" t="n">
        <v>-16.20522206193593</v>
      </c>
      <c r="L205" t="n">
        <v>1.702127659574468</v>
      </c>
      <c r="M205" t="n">
        <v>44.16076387142625</v>
      </c>
      <c r="N205" t="n">
        <v>0</v>
      </c>
      <c r="O205" t="n">
        <v>0</v>
      </c>
      <c r="P205" t="n">
        <v>17.95</v>
      </c>
      <c r="Q205" t="n">
        <v>14.68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Thuduc Centrifugal Concrete Joint Stock Co</t>
        </is>
      </c>
    </row>
    <row r="206">
      <c r="A206" t="inlineStr">
        <is>
          <t>ASG</t>
        </is>
      </c>
      <c r="B206" t="inlineStr">
        <is>
          <t>HOSE</t>
        </is>
      </c>
      <c r="C206" t="inlineStr">
        <is>
          <t>Cảng biển &amp; Vận tải</t>
        </is>
      </c>
      <c r="D206" t="inlineStr">
        <is>
          <t>Micro / Kém TK</t>
        </is>
      </c>
      <c r="E206" t="n">
        <v>15.8</v>
      </c>
      <c r="F206" t="n">
        <v>0.00474</v>
      </c>
      <c r="G206" t="n">
        <v>-1.863354037267081</v>
      </c>
      <c r="H206" t="n">
        <v>-0.3154574132492113</v>
      </c>
      <c r="I206" t="n">
        <v>-1.25</v>
      </c>
      <c r="J206" t="n">
        <v>-1.25</v>
      </c>
      <c r="K206" t="n">
        <v>-3.742901697407367</v>
      </c>
      <c r="L206" t="n">
        <v>3.471217818918137</v>
      </c>
      <c r="M206" t="n">
        <v>46.57990254156949</v>
      </c>
      <c r="N206" t="n">
        <v>11.23041172750671</v>
      </c>
      <c r="O206" t="n">
        <v>9.08766030754556</v>
      </c>
      <c r="P206" t="n">
        <v>17.63</v>
      </c>
      <c r="Q206" t="n">
        <v>14.97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ASG Corp.</t>
        </is>
      </c>
    </row>
    <row r="207">
      <c r="A207" t="inlineStr">
        <is>
          <t>SID</t>
        </is>
      </c>
      <c r="B207" t="inlineStr">
        <is>
          <t>UPCOM</t>
        </is>
      </c>
      <c r="C207" t="inlineStr">
        <is>
          <t>Bất động sản Dân dụng</t>
        </is>
      </c>
      <c r="D207" t="inlineStr">
        <is>
          <t>Micro / Kém TK</t>
        </is>
      </c>
      <c r="E207" t="n">
        <v>9.5</v>
      </c>
      <c r="F207" t="n">
        <v>0.00475</v>
      </c>
      <c r="G207" t="n">
        <v>-8.653846153846153</v>
      </c>
      <c r="H207" t="n">
        <v>-10.37735849056604</v>
      </c>
      <c r="I207" t="n">
        <v>-14.41441441441441</v>
      </c>
      <c r="J207" t="n">
        <v>-29.62962962962963</v>
      </c>
      <c r="K207" t="n">
        <v>-13.80480277472419</v>
      </c>
      <c r="L207" t="n">
        <v>0.8196049504139006</v>
      </c>
      <c r="M207" t="n">
        <v>38.12314643895183</v>
      </c>
      <c r="N207" t="n">
        <v>0</v>
      </c>
      <c r="O207" t="n">
        <v>0</v>
      </c>
      <c r="P207" t="n">
        <v>10.86</v>
      </c>
      <c r="Q207" t="n">
        <v>8.880000000000001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Saigon Coop Investment Development JSC</t>
        </is>
      </c>
    </row>
    <row r="208">
      <c r="A208" t="inlineStr">
        <is>
          <t>SSC</t>
        </is>
      </c>
      <c r="B208" t="inlineStr">
        <is>
          <t>HOSE</t>
        </is>
      </c>
      <c r="C208" t="inlineStr">
        <is>
          <t>Khai khoáng &amp; VLXD</t>
        </is>
      </c>
      <c r="D208" t="inlineStr">
        <is>
          <t>Micro / Kém TK</t>
        </is>
      </c>
      <c r="E208" t="n">
        <v>21.75</v>
      </c>
      <c r="F208" t="n">
        <v>0.00435</v>
      </c>
      <c r="G208" t="n">
        <v>-0.4576659038901602</v>
      </c>
      <c r="H208" t="n">
        <v>-1.136363636363636</v>
      </c>
      <c r="I208" t="n">
        <v>-3.761061946902655</v>
      </c>
      <c r="J208" t="n">
        <v>-16.66666666666667</v>
      </c>
      <c r="K208" t="n">
        <v>-4.563807920521792</v>
      </c>
      <c r="L208" t="n">
        <v>2.028911995942176</v>
      </c>
      <c r="M208" t="n">
        <v>43.91298381125545</v>
      </c>
      <c r="N208" t="n">
        <v>20.09051910391297</v>
      </c>
      <c r="O208" t="n">
        <v>4.06731463415511</v>
      </c>
      <c r="P208" t="n">
        <v>23.58</v>
      </c>
      <c r="Q208" t="n">
        <v>20.92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CÔNG TY CỔ PHẦN GIỐNG CÂY TRỒNG MIỀN NAM</t>
        </is>
      </c>
    </row>
    <row r="209">
      <c r="A209" t="inlineStr">
        <is>
          <t>BTU</t>
        </is>
      </c>
      <c r="B209" t="inlineStr">
        <is>
          <t>UPCOM</t>
        </is>
      </c>
      <c r="C209" t="inlineStr">
        <is>
          <t>Đầu tư công &amp; Xây dựng</t>
        </is>
      </c>
      <c r="D209" t="inlineStr">
        <is>
          <t>Micro / Kém TK</t>
        </is>
      </c>
      <c r="E209" t="n">
        <v>13.6</v>
      </c>
      <c r="F209" t="n">
        <v>0.0136136</v>
      </c>
      <c r="G209" t="n">
        <v>0</v>
      </c>
      <c r="H209" t="n">
        <v>0</v>
      </c>
      <c r="I209" t="n">
        <v>-6.206896551724138</v>
      </c>
      <c r="J209" t="n">
        <v>-11.11111111111111</v>
      </c>
      <c r="K209" t="n">
        <v>-3.427444284158156</v>
      </c>
      <c r="L209" t="n">
        <v>5.408618127786033</v>
      </c>
      <c r="M209" t="n">
        <v>37.61912132465053</v>
      </c>
      <c r="N209" t="n">
        <v>0</v>
      </c>
      <c r="O209" t="n">
        <v>0</v>
      </c>
      <c r="P209" t="n">
        <v>15.54</v>
      </c>
      <c r="Q209" t="n">
        <v>12.72</v>
      </c>
      <c r="R209" t="inlineStr">
        <is>
          <t>🟢 VÙNG MUA CHUẨN</t>
        </is>
      </c>
      <c r="S209" t="b">
        <v>0</v>
      </c>
      <c r="T209" t="n">
        <v>0</v>
      </c>
      <c r="U209" t="n">
        <v>0</v>
      </c>
      <c r="V209" t="inlineStr">
        <is>
          <t>Bentre urban project joint stock Co</t>
        </is>
      </c>
    </row>
    <row r="210">
      <c r="A210" t="inlineStr">
        <is>
          <t>HEC</t>
        </is>
      </c>
      <c r="B210" t="inlineStr">
        <is>
          <t>UPCOM</t>
        </is>
      </c>
      <c r="C210" t="inlineStr">
        <is>
          <t>Đầu tư công &amp; Xây dựng</t>
        </is>
      </c>
      <c r="D210" t="inlineStr">
        <is>
          <t>Micro / Kém TK</t>
        </is>
      </c>
      <c r="E210" t="n">
        <v>27.3</v>
      </c>
      <c r="F210" t="n">
        <v>0.01365</v>
      </c>
      <c r="G210" t="n">
        <v>0</v>
      </c>
      <c r="H210" t="n">
        <v>0.3676470588235294</v>
      </c>
      <c r="I210" t="n">
        <v>-1.08695652173913</v>
      </c>
      <c r="J210" t="n">
        <v>-7.77027027027027</v>
      </c>
      <c r="K210" t="n">
        <v>-3.059797225334626</v>
      </c>
      <c r="L210" t="n">
        <v>2.133788541555532</v>
      </c>
      <c r="M210" t="n">
        <v>38.69789273405221</v>
      </c>
      <c r="N210" t="n">
        <v>0</v>
      </c>
      <c r="O210" t="n">
        <v>0</v>
      </c>
      <c r="P210" t="n">
        <v>29.25</v>
      </c>
      <c r="Q210" t="n">
        <v>26.42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Hydraulic Engineering Consultant Corporation II</t>
        </is>
      </c>
    </row>
    <row r="211">
      <c r="A211" t="inlineStr">
        <is>
          <t>DVN</t>
        </is>
      </c>
      <c r="B211" t="inlineStr">
        <is>
          <t>UPCOM</t>
        </is>
      </c>
      <c r="C211" t="inlineStr">
        <is>
          <t>Y tế &amp; Dược phẩm</t>
        </is>
      </c>
      <c r="D211" t="inlineStr">
        <is>
          <t>Micro / Kém TK</t>
        </is>
      </c>
      <c r="E211" t="n">
        <v>17.1</v>
      </c>
      <c r="F211" t="n">
        <v>0.0136971</v>
      </c>
      <c r="G211" t="n">
        <v>0</v>
      </c>
      <c r="H211" t="n">
        <v>0.5882352941176471</v>
      </c>
      <c r="I211" t="n">
        <v>-0.5813953488372093</v>
      </c>
      <c r="J211" t="n">
        <v>-9.523809523809524</v>
      </c>
      <c r="K211" t="n">
        <v>-2.839208990040508</v>
      </c>
      <c r="L211" t="n">
        <v>0.1467261386845938</v>
      </c>
      <c r="M211" t="n">
        <v>46.46558273491871</v>
      </c>
      <c r="N211" t="n">
        <v>0</v>
      </c>
      <c r="O211" t="n">
        <v>0</v>
      </c>
      <c r="P211" t="n">
        <v>18.32</v>
      </c>
      <c r="Q211" t="n">
        <v>16.55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Viet Nam Pharmaceutical Corporation - Joint Stock Co</t>
        </is>
      </c>
    </row>
    <row r="212">
      <c r="A212" t="inlineStr">
        <is>
          <t>SBB</t>
        </is>
      </c>
      <c r="B212" t="inlineStr">
        <is>
          <t>UPCOM</t>
        </is>
      </c>
      <c r="C212" t="inlineStr">
        <is>
          <t>Thực phẩm &amp; Tiêu dùng</t>
        </is>
      </c>
      <c r="D212" t="inlineStr">
        <is>
          <t>Micro / Kém TK</t>
        </is>
      </c>
      <c r="E212" t="n">
        <v>18.5</v>
      </c>
      <c r="F212" t="n">
        <v>0.0137455</v>
      </c>
      <c r="G212" t="n">
        <v>-1.06951871657754</v>
      </c>
      <c r="H212" t="n">
        <v>-2.116402116402116</v>
      </c>
      <c r="I212" t="n">
        <v>-7.5</v>
      </c>
      <c r="J212" t="n">
        <v>-18.50220264317181</v>
      </c>
      <c r="K212" t="n">
        <v>-5.543846400560271</v>
      </c>
      <c r="L212" t="n">
        <v>0.154880400229298</v>
      </c>
      <c r="M212" t="n">
        <v>47.44552411704548</v>
      </c>
      <c r="N212" t="n">
        <v>0</v>
      </c>
      <c r="O212" t="n">
        <v>0</v>
      </c>
      <c r="P212" t="n">
        <v>20.27</v>
      </c>
      <c r="Q212" t="n">
        <v>17.7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Saigon Binh Tay Beer Group Joint Stock Company</t>
        </is>
      </c>
    </row>
    <row r="213">
      <c r="A213" t="inlineStr">
        <is>
          <t>GMH</t>
        </is>
      </c>
      <c r="B213" t="inlineStr">
        <is>
          <t>HOSE</t>
        </is>
      </c>
      <c r="C213" t="inlineStr">
        <is>
          <t>Khai khoáng &amp; VLXD</t>
        </is>
      </c>
      <c r="D213" t="inlineStr">
        <is>
          <t>Micro / Kém TK</t>
        </is>
      </c>
      <c r="E213" t="n">
        <v>6.26</v>
      </c>
      <c r="F213" t="n">
        <v>0.013772</v>
      </c>
      <c r="G213" t="n">
        <v>0.3205128205128205</v>
      </c>
      <c r="H213" t="n">
        <v>-6.567164179104478</v>
      </c>
      <c r="I213" t="n">
        <v>-6.567164179104478</v>
      </c>
      <c r="J213" t="n">
        <v>-10.44349070100143</v>
      </c>
      <c r="K213" t="n">
        <v>-9.994608463262633</v>
      </c>
      <c r="L213" t="n">
        <v>2.074884466660379</v>
      </c>
      <c r="M213" t="n">
        <v>23.902398322209</v>
      </c>
      <c r="N213" t="n">
        <v>6.327914980317758</v>
      </c>
      <c r="O213" t="n">
        <v>9.078298899213721</v>
      </c>
      <c r="P213" t="n">
        <v>6.96</v>
      </c>
      <c r="Q213" t="n">
        <v>5.94</v>
      </c>
      <c r="R213" t="inlineStr">
        <is>
          <t>🟢 VÙNG MUA CHUẨN</t>
        </is>
      </c>
      <c r="S213" t="b">
        <v>1</v>
      </c>
      <c r="T213" t="n">
        <v>0</v>
      </c>
      <c r="U213" t="n">
        <v>0</v>
      </c>
      <c r="V213" t="inlineStr">
        <is>
          <t>Minh Hung Quang Tri JSC</t>
        </is>
      </c>
    </row>
    <row r="214">
      <c r="A214" t="inlineStr">
        <is>
          <t>TDH</t>
        </is>
      </c>
      <c r="B214" t="inlineStr">
        <is>
          <t>HOSE</t>
        </is>
      </c>
      <c r="C214" t="inlineStr">
        <is>
          <t>Bất động sản Dân dụng</t>
        </is>
      </c>
      <c r="D214" t="inlineStr">
        <is>
          <t>Micro / Kém TK</t>
        </is>
      </c>
      <c r="E214" t="n">
        <v>2.72</v>
      </c>
      <c r="F214" t="n">
        <v>0.013872</v>
      </c>
      <c r="G214" t="n">
        <v>0.7407407407407408</v>
      </c>
      <c r="H214" t="n">
        <v>0.7407407407407407</v>
      </c>
      <c r="I214" t="n">
        <v>-13.65079365079365</v>
      </c>
      <c r="J214" t="n">
        <v>-19.76401179941003</v>
      </c>
      <c r="K214" t="n">
        <v>-2.686703543417415</v>
      </c>
      <c r="L214" t="n">
        <v>0.5669674744100341</v>
      </c>
      <c r="M214" t="n">
        <v>31.68114138213549</v>
      </c>
      <c r="N214" t="n">
        <v>2.934197281832993</v>
      </c>
      <c r="O214" t="n">
        <v>74.2946434679675</v>
      </c>
      <c r="P214" t="n">
        <v>3.11</v>
      </c>
      <c r="Q214" t="n">
        <v>2.54</v>
      </c>
      <c r="R214" t="inlineStr">
        <is>
          <t>🟢 VÙNG MUA CHUẨN</t>
        </is>
      </c>
      <c r="S214" t="b">
        <v>0</v>
      </c>
      <c r="T214" t="n">
        <v>0</v>
      </c>
      <c r="U214" t="n">
        <v>0</v>
      </c>
      <c r="V214" t="inlineStr">
        <is>
          <t>CÔNG TY CỔ PHẦN PHÁT TRIỂN NHÀ THỦ ĐỨC</t>
        </is>
      </c>
    </row>
    <row r="215">
      <c r="A215" t="inlineStr">
        <is>
          <t>MGG</t>
        </is>
      </c>
      <c r="B215" t="inlineStr">
        <is>
          <t>UPCOM</t>
        </is>
      </c>
      <c r="C215" t="inlineStr">
        <is>
          <t>Hóa chất &amp; Chế biến</t>
        </is>
      </c>
      <c r="D215" t="inlineStr">
        <is>
          <t>Micro / Kém TK</t>
        </is>
      </c>
      <c r="E215" t="n">
        <v>23.8</v>
      </c>
      <c r="F215" t="n">
        <v>0.01428</v>
      </c>
      <c r="G215" t="n">
        <v>-1.652892561983471</v>
      </c>
      <c r="H215" t="n">
        <v>-0.8333333333333334</v>
      </c>
      <c r="I215" t="n">
        <v>10.69767441860465</v>
      </c>
      <c r="J215" t="n">
        <v>3.478260869565217</v>
      </c>
      <c r="K215" t="n">
        <v>-4.260777617491489</v>
      </c>
      <c r="L215" t="n">
        <v>0.7946756729909605</v>
      </c>
      <c r="M215" t="n">
        <v>45.68879605792142</v>
      </c>
      <c r="N215" t="n">
        <v>0</v>
      </c>
      <c r="O215" t="n">
        <v>0</v>
      </c>
      <c r="P215" t="n">
        <v>26.71</v>
      </c>
      <c r="Q215" t="n">
        <v>22.48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Duc Giang Corporation</t>
        </is>
      </c>
    </row>
    <row r="216">
      <c r="A216" t="inlineStr">
        <is>
          <t>VIG</t>
        </is>
      </c>
      <c r="B216" t="inlineStr">
        <is>
          <t>HNX</t>
        </is>
      </c>
      <c r="C216" t="inlineStr">
        <is>
          <t>Chứng khoán</t>
        </is>
      </c>
      <c r="D216" t="inlineStr">
        <is>
          <t>Micro / Kém TK</t>
        </is>
      </c>
      <c r="E216" t="n">
        <v>4.1</v>
      </c>
      <c r="F216" t="n">
        <v>0.01435</v>
      </c>
      <c r="G216" t="n">
        <v>0</v>
      </c>
      <c r="H216" t="n">
        <v>2.5</v>
      </c>
      <c r="I216" t="n">
        <v>2.5</v>
      </c>
      <c r="J216" t="n">
        <v>7.894736842105263</v>
      </c>
      <c r="K216" t="n">
        <v>-0.9274442841581556</v>
      </c>
      <c r="L216" t="n">
        <v>0.1049124505600077</v>
      </c>
      <c r="M216" t="n">
        <v>56.61333649719968</v>
      </c>
      <c r="N216" t="n">
        <v>12.72648882071078</v>
      </c>
      <c r="O216" t="n">
        <v>4.21511130093077</v>
      </c>
      <c r="P216" t="n">
        <v>4.69</v>
      </c>
      <c r="Q216" t="n">
        <v>3.83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Viet Nam Financial Investment Securities Corporation</t>
        </is>
      </c>
    </row>
    <row r="217">
      <c r="A217" t="inlineStr">
        <is>
          <t>SAM</t>
        </is>
      </c>
      <c r="B217" t="inlineStr">
        <is>
          <t>HOSE</t>
        </is>
      </c>
      <c r="C217" t="inlineStr">
        <is>
          <t>Sản xuất Công nghiệp</t>
        </is>
      </c>
      <c r="D217" t="inlineStr">
        <is>
          <t>Mid-Cap (Dòng tiền)</t>
        </is>
      </c>
      <c r="E217" t="n">
        <v>6</v>
      </c>
      <c r="F217" t="n">
        <v>0.00912</v>
      </c>
      <c r="G217" t="n">
        <v>-0.9900990099009901</v>
      </c>
      <c r="H217" t="n">
        <v>-1.153212520593081</v>
      </c>
      <c r="I217" t="n">
        <v>-1.639344262295082</v>
      </c>
      <c r="J217" t="n">
        <v>5.078809106830122</v>
      </c>
      <c r="K217" t="n">
        <v>-4.580656804751237</v>
      </c>
      <c r="L217" t="n">
        <v>0.09373487214748435</v>
      </c>
      <c r="M217" t="n">
        <v>38.42965509027366</v>
      </c>
      <c r="N217" t="n">
        <v>21.98335273974861</v>
      </c>
      <c r="O217" t="n">
        <v>2.68533849537206</v>
      </c>
      <c r="P217" t="n">
        <v>6.55</v>
      </c>
      <c r="Q217" t="n">
        <v>5.75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CÔNG TY CỔ PHẦN SAM HOLDINGS</t>
        </is>
      </c>
    </row>
    <row r="218">
      <c r="A218" t="inlineStr">
        <is>
          <t>VET</t>
        </is>
      </c>
      <c r="B218" t="inlineStr">
        <is>
          <t>UPCOM</t>
        </is>
      </c>
      <c r="C218" t="inlineStr">
        <is>
          <t>Y tế &amp; Dược phẩm</t>
        </is>
      </c>
      <c r="D218" t="inlineStr">
        <is>
          <t>Micro / Kém TK</t>
        </is>
      </c>
      <c r="E218" t="n">
        <v>13.2</v>
      </c>
      <c r="F218" t="n">
        <v>0.01452</v>
      </c>
      <c r="G218" t="n">
        <v>-2.222222222222222</v>
      </c>
      <c r="H218" t="n">
        <v>0.7633587786259542</v>
      </c>
      <c r="I218" t="n">
        <v>0.7633587786259542</v>
      </c>
      <c r="J218" t="n">
        <v>-5.714285714285714</v>
      </c>
      <c r="K218" t="n">
        <v>-2.664085505532201</v>
      </c>
      <c r="L218" t="n">
        <v>5.922735226813838</v>
      </c>
      <c r="M218" t="n">
        <v>44.64714235142208</v>
      </c>
      <c r="N218" t="n">
        <v>0</v>
      </c>
      <c r="O218" t="n">
        <v>0</v>
      </c>
      <c r="P218" t="n">
        <v>15.09</v>
      </c>
      <c r="Q218" t="n">
        <v>12.34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Navetco National Veterinary Joint Stock Co</t>
        </is>
      </c>
    </row>
    <row r="219">
      <c r="A219" t="inlineStr">
        <is>
          <t>VCX</t>
        </is>
      </c>
      <c r="B219" t="inlineStr">
        <is>
          <t>UPCOM</t>
        </is>
      </c>
      <c r="C219" t="inlineStr">
        <is>
          <t>Khai khoáng &amp; VLXD</t>
        </is>
      </c>
      <c r="D219" t="inlineStr">
        <is>
          <t>Micro / Kém TK</t>
        </is>
      </c>
      <c r="E219" t="n">
        <v>12</v>
      </c>
      <c r="F219" t="n">
        <v>0.01452</v>
      </c>
      <c r="G219" t="n">
        <v>-4</v>
      </c>
      <c r="H219" t="n">
        <v>0</v>
      </c>
      <c r="I219" t="n">
        <v>0</v>
      </c>
      <c r="J219" t="n">
        <v>7.142857142857143</v>
      </c>
      <c r="K219" t="n">
        <v>-3.427444284158156</v>
      </c>
      <c r="L219" t="n">
        <v>0.5053563597636102</v>
      </c>
      <c r="M219" t="n">
        <v>55.00990393067493</v>
      </c>
      <c r="N219" t="n">
        <v>0</v>
      </c>
      <c r="O219" t="n">
        <v>0</v>
      </c>
      <c r="P219" t="n">
        <v>13.72</v>
      </c>
      <c r="Q219" t="n">
        <v>11.22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Yen Binh Cement Joint Stock Co</t>
        </is>
      </c>
    </row>
    <row r="220">
      <c r="A220" t="inlineStr">
        <is>
          <t>DP1</t>
        </is>
      </c>
      <c r="B220" t="inlineStr">
        <is>
          <t>UPCOM</t>
        </is>
      </c>
      <c r="C220" t="inlineStr">
        <is>
          <t>Y tế &amp; Dược phẩm</t>
        </is>
      </c>
      <c r="D220" t="inlineStr">
        <is>
          <t>Micro / Kém TK</t>
        </is>
      </c>
      <c r="E220" t="n">
        <v>29.2</v>
      </c>
      <c r="F220" t="n">
        <v>0.0146</v>
      </c>
      <c r="G220" t="n">
        <v>0</v>
      </c>
      <c r="H220" t="n">
        <v>0.6896551724137931</v>
      </c>
      <c r="I220" t="n">
        <v>3.546099290780142</v>
      </c>
      <c r="J220" t="n">
        <v>0.3436426116838488</v>
      </c>
      <c r="K220" t="n">
        <v>-2.737789111744362</v>
      </c>
      <c r="L220" t="n">
        <v>1.693480101608806</v>
      </c>
      <c r="M220" t="n">
        <v>54.99758035647105</v>
      </c>
      <c r="N220" t="n">
        <v>0</v>
      </c>
      <c r="O220" t="n">
        <v>0</v>
      </c>
      <c r="P220" t="n">
        <v>31.43</v>
      </c>
      <c r="Q220" t="n">
        <v>28.19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Central Pharmaceutical CPC1.JSC</t>
        </is>
      </c>
    </row>
    <row r="221">
      <c r="A221" t="inlineStr">
        <is>
          <t>TDF</t>
        </is>
      </c>
      <c r="B221" t="inlineStr">
        <is>
          <t>UPCOM</t>
        </is>
      </c>
      <c r="C221" t="inlineStr">
        <is>
          <t>Đầu tư công &amp; Xây dựng</t>
        </is>
      </c>
      <c r="D221" t="inlineStr">
        <is>
          <t>Micro / Kém TK</t>
        </is>
      </c>
      <c r="E221" t="n">
        <v>7.3</v>
      </c>
      <c r="F221" t="n">
        <v>0.0146</v>
      </c>
      <c r="G221" t="n">
        <v>0</v>
      </c>
      <c r="H221" t="n">
        <v>0</v>
      </c>
      <c r="I221" t="n">
        <v>-2.666666666666667</v>
      </c>
      <c r="J221" t="n">
        <v>-8.75</v>
      </c>
      <c r="K221" t="n">
        <v>-3.427444284158156</v>
      </c>
      <c r="L221" t="n">
        <v>7.528703180877095</v>
      </c>
      <c r="M221" t="n">
        <v>46.78911184981011</v>
      </c>
      <c r="N221" t="n">
        <v>0</v>
      </c>
      <c r="O221" t="n">
        <v>0</v>
      </c>
      <c r="P221" t="n">
        <v>8.34</v>
      </c>
      <c r="Q221" t="n">
        <v>6.83</v>
      </c>
      <c r="R221" t="inlineStr">
        <is>
          <t>🟢 VÙNG MUA CHUẨN</t>
        </is>
      </c>
      <c r="S221" t="b">
        <v>0</v>
      </c>
      <c r="T221" t="n">
        <v>0</v>
      </c>
      <c r="U221" t="n">
        <v>0</v>
      </c>
      <c r="V221" t="inlineStr">
        <is>
          <t>Trung Do JSC</t>
        </is>
      </c>
    </row>
    <row r="222">
      <c r="A222" t="inlineStr">
        <is>
          <t>PPP</t>
        </is>
      </c>
      <c r="B222" t="inlineStr">
        <is>
          <t>HNX</t>
        </is>
      </c>
      <c r="C222" t="inlineStr">
        <is>
          <t>Y tế &amp; Dược phẩm</t>
        </is>
      </c>
      <c r="D222" t="inlineStr">
        <is>
          <t>Micro / Kém TK</t>
        </is>
      </c>
      <c r="E222" t="n">
        <v>19.8</v>
      </c>
      <c r="F222" t="n">
        <v>0.0146718</v>
      </c>
      <c r="G222" t="n">
        <v>10</v>
      </c>
      <c r="H222" t="n">
        <v>8.791208791208792</v>
      </c>
      <c r="I222" t="n">
        <v>8.791208791208792</v>
      </c>
      <c r="J222" t="n">
        <v>10</v>
      </c>
      <c r="K222" t="n">
        <v>5.363764507050636</v>
      </c>
      <c r="L222" t="n">
        <v>1.1968020673504</v>
      </c>
      <c r="M222" t="n">
        <v>72.02777470351595</v>
      </c>
      <c r="N222" t="n">
        <v>5.875605769761776</v>
      </c>
      <c r="O222" t="n">
        <v>21.6775384847285</v>
      </c>
      <c r="P222" t="n">
        <v>21.21</v>
      </c>
      <c r="Q222" t="n">
        <v>19.16</v>
      </c>
      <c r="R222" t="inlineStr">
        <is>
          <t>🟣 ĐÓNG TRẦN (Không đua)</t>
        </is>
      </c>
      <c r="S222" t="b">
        <v>0</v>
      </c>
      <c r="T222" t="n">
        <v>0</v>
      </c>
      <c r="U222" t="n">
        <v>0</v>
      </c>
      <c r="V222" t="inlineStr">
        <is>
          <t>Phong Phu Pharmaceutical JSC</t>
        </is>
      </c>
    </row>
    <row r="223">
      <c r="A223" t="inlineStr">
        <is>
          <t>FCM</t>
        </is>
      </c>
      <c r="B223" t="inlineStr">
        <is>
          <t>HOSE</t>
        </is>
      </c>
      <c r="C223" t="inlineStr">
        <is>
          <t>Khai khoáng &amp; VLXD</t>
        </is>
      </c>
      <c r="D223" t="inlineStr">
        <is>
          <t>Micro / Kém TK</t>
        </is>
      </c>
      <c r="E223" t="n">
        <v>2.88</v>
      </c>
      <c r="F223" t="n">
        <v>0.014688</v>
      </c>
      <c r="G223" t="n">
        <v>-0.3460207612456748</v>
      </c>
      <c r="H223" t="n">
        <v>1.76678445229682</v>
      </c>
      <c r="I223" t="n">
        <v>-1.706484641638225</v>
      </c>
      <c r="J223" t="n">
        <v>-7.096774193548387</v>
      </c>
      <c r="K223" t="n">
        <v>-1.660659831861336</v>
      </c>
      <c r="L223" t="n">
        <v>0.9853263652083193</v>
      </c>
      <c r="M223" t="n">
        <v>50.29606212313098</v>
      </c>
      <c r="N223" t="n">
        <v>7.57843482690776</v>
      </c>
      <c r="O223" t="n">
        <v>3.22254001277436</v>
      </c>
      <c r="P223" t="n">
        <v>3.13</v>
      </c>
      <c r="Q223" t="n">
        <v>2.77</v>
      </c>
      <c r="R223" t="inlineStr">
        <is>
          <t>🟢 VÙNG MUA CHUẨN</t>
        </is>
      </c>
      <c r="S223" t="b">
        <v>0</v>
      </c>
      <c r="T223" t="n">
        <v>0</v>
      </c>
      <c r="U223" t="n">
        <v>0</v>
      </c>
      <c r="V223" t="inlineStr">
        <is>
          <t>CÔNG TY CỔ PHẦN KHOÁNG SẢN FECON</t>
        </is>
      </c>
    </row>
    <row r="224">
      <c r="A224" t="inlineStr">
        <is>
          <t>SB1</t>
        </is>
      </c>
      <c r="B224" t="inlineStr">
        <is>
          <t>UPCOM</t>
        </is>
      </c>
      <c r="C224" t="inlineStr">
        <is>
          <t>Thực phẩm &amp; Tiêu dùng</t>
        </is>
      </c>
      <c r="D224" t="inlineStr">
        <is>
          <t>Micro / Kém TK</t>
        </is>
      </c>
      <c r="E224" t="n">
        <v>7</v>
      </c>
      <c r="F224" t="n">
        <v>0.0147</v>
      </c>
      <c r="G224" t="n">
        <v>0</v>
      </c>
      <c r="H224" t="n">
        <v>0</v>
      </c>
      <c r="I224" t="n">
        <v>6.060606060606061</v>
      </c>
      <c r="J224" t="n">
        <v>-7.894736842105263</v>
      </c>
      <c r="K224" t="n">
        <v>-3.427444284158156</v>
      </c>
      <c r="L224" t="n">
        <v>4.552845528455284</v>
      </c>
      <c r="M224" t="n">
        <v>49.74318485541394</v>
      </c>
      <c r="N224" t="n">
        <v>0</v>
      </c>
      <c r="O224" t="n">
        <v>0</v>
      </c>
      <c r="P224" t="n">
        <v>7.56</v>
      </c>
      <c r="Q224" t="n">
        <v>6.75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SaiGon - NgheTinh beer Joint Stock Co</t>
        </is>
      </c>
    </row>
    <row r="225">
      <c r="A225" t="inlineStr">
        <is>
          <t>IPA</t>
        </is>
      </c>
      <c r="B225" t="inlineStr">
        <is>
          <t>HNX</t>
        </is>
      </c>
      <c r="C225" t="inlineStr">
        <is>
          <t>Bán lẻ &amp; Phân phối</t>
        </is>
      </c>
      <c r="D225" t="inlineStr">
        <is>
          <t>Mid-Cap (Dòng tiền)</t>
        </is>
      </c>
      <c r="E225" t="n">
        <v>12.3</v>
      </c>
      <c r="F225" t="n">
        <v>0.01476</v>
      </c>
      <c r="G225" t="n">
        <v>-1.6</v>
      </c>
      <c r="H225" t="n">
        <v>-0.8064516129032258</v>
      </c>
      <c r="I225" t="n">
        <v>-5.384615384615385</v>
      </c>
      <c r="J225" t="n">
        <v>-4.425675962398647</v>
      </c>
      <c r="K225" t="n">
        <v>-4.233895897061381</v>
      </c>
      <c r="L225" t="n">
        <v>0.04930865161383109</v>
      </c>
      <c r="M225" t="n">
        <v>44.2646538377471</v>
      </c>
      <c r="N225" t="n">
        <v>5.354376351626335</v>
      </c>
      <c r="O225" t="n">
        <v>12.2576310950612</v>
      </c>
      <c r="P225" t="n">
        <v>14.06</v>
      </c>
      <c r="Q225" t="n">
        <v>11.5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IPA Investment Group Joint Stock Co</t>
        </is>
      </c>
    </row>
    <row r="226">
      <c r="A226" t="inlineStr">
        <is>
          <t>SDN</t>
        </is>
      </c>
      <c r="B226" t="inlineStr">
        <is>
          <t>HNX</t>
        </is>
      </c>
      <c r="C226" t="inlineStr">
        <is>
          <t>Hóa chất &amp; Chế biến</t>
        </is>
      </c>
      <c r="D226" t="inlineStr">
        <is>
          <t>Micro / Kém TK</t>
        </is>
      </c>
      <c r="E226" t="n">
        <v>16</v>
      </c>
      <c r="F226" t="n">
        <v>0.0144</v>
      </c>
      <c r="G226" t="n">
        <v>6.666666666666667</v>
      </c>
      <c r="H226" t="n">
        <v>0</v>
      </c>
      <c r="I226" t="n">
        <v>-11.11111111111111</v>
      </c>
      <c r="J226" t="n">
        <v>-11.11111111111111</v>
      </c>
      <c r="K226" t="n">
        <v>-3.427444284158156</v>
      </c>
      <c r="L226" t="n">
        <v>4.007123775601069</v>
      </c>
      <c r="M226" t="n">
        <v>36.8285810984469</v>
      </c>
      <c r="N226" t="n">
        <v>9.055705550111757</v>
      </c>
      <c r="O226" t="n">
        <v>7.53634194403182</v>
      </c>
      <c r="P226" t="n">
        <v>18.29</v>
      </c>
      <c r="Q226" t="n">
        <v>14.96</v>
      </c>
      <c r="R226" t="inlineStr">
        <is>
          <t>⚠️ KÉO CAO (&gt;5%)</t>
        </is>
      </c>
      <c r="S226" t="b">
        <v>0</v>
      </c>
      <c r="T226" t="n">
        <v>0</v>
      </c>
      <c r="U226" t="n">
        <v>0</v>
      </c>
      <c r="V226" t="inlineStr">
        <is>
          <t>Dong Nai Paint Corp.</t>
        </is>
      </c>
    </row>
    <row r="227">
      <c r="A227" t="inlineStr">
        <is>
          <t>HPI</t>
        </is>
      </c>
      <c r="B227" t="inlineStr">
        <is>
          <t>UPCOM</t>
        </is>
      </c>
      <c r="C227" t="inlineStr">
        <is>
          <t>Bất động sản Dân dụng</t>
        </is>
      </c>
      <c r="D227" t="inlineStr">
        <is>
          <t>Micro / Kém TK</t>
        </is>
      </c>
      <c r="E227" t="n">
        <v>20.5</v>
      </c>
      <c r="F227" t="n">
        <v>0.0123</v>
      </c>
      <c r="G227" t="n">
        <v>18.49710982658959</v>
      </c>
      <c r="H227" t="n">
        <v>-15.98360655737705</v>
      </c>
      <c r="I227" t="n">
        <v>7.329842931937173</v>
      </c>
      <c r="J227" t="n">
        <v>13.88888888888889</v>
      </c>
      <c r="K227" t="n">
        <v>-19.4110508415352</v>
      </c>
      <c r="L227" t="n">
        <v>7.272727272727272</v>
      </c>
      <c r="M227" t="n">
        <v>49.80276883809829</v>
      </c>
      <c r="N227" t="n">
        <v>0</v>
      </c>
      <c r="O227" t="n">
        <v>0</v>
      </c>
      <c r="P227" t="n">
        <v>23.43</v>
      </c>
      <c r="Q227" t="n">
        <v>19.17</v>
      </c>
      <c r="R227" t="inlineStr">
        <is>
          <t>🟣 ĐÓNG TRẦN (Không đua)</t>
        </is>
      </c>
      <c r="S227" t="b">
        <v>0</v>
      </c>
      <c r="T227" t="n">
        <v>0</v>
      </c>
      <c r="U227" t="n">
        <v>0</v>
      </c>
      <c r="V227" t="inlineStr">
        <is>
          <t>Hiep Phuoc Industrial Park JSC</t>
        </is>
      </c>
    </row>
    <row r="228">
      <c r="A228" t="inlineStr">
        <is>
          <t>VAF</t>
        </is>
      </c>
      <c r="B228" t="inlineStr">
        <is>
          <t>UPCOM</t>
        </is>
      </c>
      <c r="C228" t="inlineStr">
        <is>
          <t>Hóa chất &amp; Chế biến</t>
        </is>
      </c>
      <c r="D228" t="inlineStr">
        <is>
          <t>Micro / Kém TK</t>
        </is>
      </c>
      <c r="E228" t="n">
        <v>17.6</v>
      </c>
      <c r="F228" t="n">
        <v>0.0123376</v>
      </c>
      <c r="G228" t="n">
        <v>-14.97584541062802</v>
      </c>
      <c r="H228" t="n">
        <v>-14.97584541062802</v>
      </c>
      <c r="I228" t="n">
        <v>-34.81481481481482</v>
      </c>
      <c r="J228" t="n">
        <v>-18.13953488372093</v>
      </c>
      <c r="K228" t="n">
        <v>-18.40328969478617</v>
      </c>
      <c r="L228" t="n">
        <v>7.808409913673071</v>
      </c>
      <c r="M228" t="n">
        <v>41.43728567733901</v>
      </c>
      <c r="N228" t="n">
        <v>3.273952454732352</v>
      </c>
      <c r="O228" t="n">
        <v>31.8765965615499</v>
      </c>
      <c r="P228" t="n">
        <v>20.12</v>
      </c>
      <c r="Q228" t="n">
        <v>16.46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Van Dien Fused Magnesium Phosphate Fertilizer Joint Stock Company</t>
        </is>
      </c>
    </row>
    <row r="229">
      <c r="A229" t="inlineStr">
        <is>
          <t>HD6</t>
        </is>
      </c>
      <c r="B229" t="inlineStr">
        <is>
          <t>UPCOM</t>
        </is>
      </c>
      <c r="C229" t="inlineStr">
        <is>
          <t>Đầu tư công &amp; Xây dựng</t>
        </is>
      </c>
      <c r="D229" t="inlineStr">
        <is>
          <t>Micro / Kém TK</t>
        </is>
      </c>
      <c r="E229" t="n">
        <v>7.3</v>
      </c>
      <c r="F229" t="n">
        <v>0.01241</v>
      </c>
      <c r="G229" t="n">
        <v>-1.351351351351351</v>
      </c>
      <c r="H229" t="n">
        <v>4.285714285714286</v>
      </c>
      <c r="I229" t="n">
        <v>-1.351351351351351</v>
      </c>
      <c r="J229" t="n">
        <v>-8.75</v>
      </c>
      <c r="K229" t="n">
        <v>0.85827000155613</v>
      </c>
      <c r="L229" t="n">
        <v>1.936990827778727</v>
      </c>
      <c r="M229" t="n">
        <v>49.71851963760456</v>
      </c>
      <c r="N229" t="n">
        <v>0</v>
      </c>
      <c r="O229" t="n">
        <v>0</v>
      </c>
      <c r="P229" t="n">
        <v>8.34</v>
      </c>
      <c r="Q229" t="n">
        <v>6.83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Hanoi Housing Development and Investment Joint Stock Co No 6</t>
        </is>
      </c>
    </row>
    <row r="230">
      <c r="A230" t="inlineStr">
        <is>
          <t>MDF</t>
        </is>
      </c>
      <c r="B230" t="inlineStr">
        <is>
          <t>UPCOM</t>
        </is>
      </c>
      <c r="C230" t="inlineStr">
        <is>
          <t>Khai khoáng &amp; VLXD</t>
        </is>
      </c>
      <c r="D230" t="inlineStr">
        <is>
          <t>Micro / Kém TK</t>
        </is>
      </c>
      <c r="E230" t="n">
        <v>5.6</v>
      </c>
      <c r="F230" t="n">
        <v>0.012432</v>
      </c>
      <c r="G230" t="n">
        <v>-12.5</v>
      </c>
      <c r="H230" t="n">
        <v>-13.84615384615385</v>
      </c>
      <c r="I230" t="n">
        <v>1.818181818181818</v>
      </c>
      <c r="J230" t="n">
        <v>12</v>
      </c>
      <c r="K230" t="n">
        <v>-17.273598130312</v>
      </c>
      <c r="L230" t="n">
        <v>4.614904895541004</v>
      </c>
      <c r="M230" t="n">
        <v>43.7961132380314</v>
      </c>
      <c r="N230" t="n">
        <v>0</v>
      </c>
      <c r="O230" t="n">
        <v>0</v>
      </c>
      <c r="P230" t="n">
        <v>6.4</v>
      </c>
      <c r="Q230" t="n">
        <v>5.24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MDF VRG Quang Tri Wood Joint Stock Co</t>
        </is>
      </c>
    </row>
    <row r="231">
      <c r="A231" t="inlineStr">
        <is>
          <t>GHC</t>
        </is>
      </c>
      <c r="B231" t="inlineStr">
        <is>
          <t>HOSE</t>
        </is>
      </c>
      <c r="C231" t="inlineStr">
        <is>
          <t>Điện &amp; Năng lượng</t>
        </is>
      </c>
      <c r="D231" t="inlineStr">
        <is>
          <t>Micro / Kém TK</t>
        </is>
      </c>
      <c r="E231" t="n">
        <v>25.35</v>
      </c>
      <c r="F231" t="n">
        <v>0.012675</v>
      </c>
      <c r="G231" t="n">
        <v>0</v>
      </c>
      <c r="H231" t="n">
        <v>5.625</v>
      </c>
      <c r="I231" t="n">
        <v>3.469387755102041</v>
      </c>
      <c r="J231" t="n">
        <v>2.424242424242424</v>
      </c>
      <c r="K231" t="n">
        <v>2.197555715841844</v>
      </c>
      <c r="L231" t="n">
        <v>0.2438013506594827</v>
      </c>
      <c r="M231" t="n">
        <v>64.95874433738091</v>
      </c>
      <c r="N231" t="n">
        <v>0</v>
      </c>
      <c r="O231" t="n">
        <v>0</v>
      </c>
      <c r="P231" t="n">
        <v>27.16</v>
      </c>
      <c r="Q231" t="n">
        <v>24.53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Gia Lai Hydropower Joint Stock Company</t>
        </is>
      </c>
    </row>
    <row r="232">
      <c r="A232" t="inlineStr">
        <is>
          <t>HAD</t>
        </is>
      </c>
      <c r="B232" t="inlineStr">
        <is>
          <t>HNX</t>
        </is>
      </c>
      <c r="C232" t="inlineStr">
        <is>
          <t>Thực phẩm &amp; Tiêu dùng</t>
        </is>
      </c>
      <c r="D232" t="inlineStr">
        <is>
          <t>Micro / Kém TK</t>
        </is>
      </c>
      <c r="E232" t="n">
        <v>12.7</v>
      </c>
      <c r="F232" t="n">
        <v>0.0127</v>
      </c>
      <c r="G232" t="n">
        <v>0</v>
      </c>
      <c r="H232" t="n">
        <v>0</v>
      </c>
      <c r="I232" t="n">
        <v>-3.053435114503817</v>
      </c>
      <c r="J232" t="n">
        <v>-5.223880597014926</v>
      </c>
      <c r="K232" t="n">
        <v>-3.427444284158156</v>
      </c>
      <c r="L232" t="n">
        <v>3.027779880402695</v>
      </c>
      <c r="M232" t="n">
        <v>38.69878287566253</v>
      </c>
      <c r="N232" t="n">
        <v>5.155227554991665</v>
      </c>
      <c r="O232" t="n">
        <v>12.9078660722276</v>
      </c>
      <c r="P232" t="n">
        <v>13.94</v>
      </c>
      <c r="Q232" t="n">
        <v>12.13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Ha Noi - Hai Duong Beer Joint Stock Company</t>
        </is>
      </c>
    </row>
    <row r="233">
      <c r="A233" t="inlineStr">
        <is>
          <t>CC1</t>
        </is>
      </c>
      <c r="B233" t="inlineStr">
        <is>
          <t>UPCOM</t>
        </is>
      </c>
      <c r="C233" t="inlineStr">
        <is>
          <t>Đầu tư công &amp; Xây dựng</t>
        </is>
      </c>
      <c r="D233" t="inlineStr">
        <is>
          <t>Micro / Kém TK</t>
        </is>
      </c>
      <c r="E233" t="n">
        <v>36.8</v>
      </c>
      <c r="F233" t="n">
        <v>0.01288</v>
      </c>
      <c r="G233" t="n">
        <v>5.142857142857142</v>
      </c>
      <c r="H233" t="n">
        <v>13.23076923076923</v>
      </c>
      <c r="I233" t="n">
        <v>-3.157894736842105</v>
      </c>
      <c r="J233" t="n">
        <v>9.850746268656716</v>
      </c>
      <c r="K233" t="n">
        <v>9.803324946611074</v>
      </c>
      <c r="L233" t="n">
        <v>0.05454389614842173</v>
      </c>
      <c r="M233" t="n">
        <v>49.48578842449683</v>
      </c>
      <c r="N233" t="n">
        <v>0</v>
      </c>
      <c r="O233" t="n">
        <v>0</v>
      </c>
      <c r="P233" t="n">
        <v>42.06</v>
      </c>
      <c r="Q233" t="n">
        <v>34.41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Construction Corporation No.1 Joint Stock Co</t>
        </is>
      </c>
    </row>
    <row r="234">
      <c r="A234" t="inlineStr">
        <is>
          <t>SGS</t>
        </is>
      </c>
      <c r="B234" t="inlineStr">
        <is>
          <t>UPCOM</t>
        </is>
      </c>
      <c r="C234" t="inlineStr">
        <is>
          <t>Cảng biển &amp; Vận tải</t>
        </is>
      </c>
      <c r="D234" t="inlineStr">
        <is>
          <t>Micro / Kém TK</t>
        </is>
      </c>
      <c r="E234" t="n">
        <v>13</v>
      </c>
      <c r="F234" t="n">
        <v>0.013</v>
      </c>
      <c r="G234" t="n">
        <v>0</v>
      </c>
      <c r="H234" t="n">
        <v>0</v>
      </c>
      <c r="I234" t="n">
        <v>0.7751937984496124</v>
      </c>
      <c r="J234" t="n">
        <v>-3.703703703703704</v>
      </c>
      <c r="K234" t="n">
        <v>-3.427444284158156</v>
      </c>
      <c r="L234" t="n">
        <v>2.613695765812859</v>
      </c>
      <c r="M234" t="n">
        <v>42.67968665616339</v>
      </c>
      <c r="N234" t="n">
        <v>20.66014240559388</v>
      </c>
      <c r="O234" t="n">
        <v>3.69896337836081</v>
      </c>
      <c r="P234" t="n">
        <v>14.32</v>
      </c>
      <c r="Q234" t="n">
        <v>12.4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Saigon Shipping Joint Stock Co</t>
        </is>
      </c>
    </row>
    <row r="235">
      <c r="A235" t="inlineStr">
        <is>
          <t>TD6</t>
        </is>
      </c>
      <c r="B235" t="inlineStr">
        <is>
          <t>HNX</t>
        </is>
      </c>
      <c r="C235" t="inlineStr">
        <is>
          <t>Dầu khí &amp; Năng lượng</t>
        </is>
      </c>
      <c r="D235" t="inlineStr">
        <is>
          <t>Micro / Kém TK</t>
        </is>
      </c>
      <c r="E235" t="n">
        <v>6.1</v>
      </c>
      <c r="F235" t="n">
        <v>0.0134017</v>
      </c>
      <c r="G235" t="n">
        <v>-1.612903225806452</v>
      </c>
      <c r="H235" t="n">
        <v>-1.612903225806452</v>
      </c>
      <c r="I235" t="n">
        <v>-3.174603174603174</v>
      </c>
      <c r="J235" t="n">
        <v>0</v>
      </c>
      <c r="K235" t="n">
        <v>-5.040347509964607</v>
      </c>
      <c r="L235" t="n">
        <v>0.4680642549746474</v>
      </c>
      <c r="M235" t="n">
        <v>44.16559331335836</v>
      </c>
      <c r="N235" t="n">
        <v>0</v>
      </c>
      <c r="O235" t="n">
        <v>0</v>
      </c>
      <c r="P235" t="n">
        <v>6.97</v>
      </c>
      <c r="Q235" t="n">
        <v>5.7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Deo Nai Coc Sau TKV Coal Joint Stock Company</t>
        </is>
      </c>
    </row>
    <row r="236">
      <c r="A236" t="inlineStr">
        <is>
          <t>ABR</t>
        </is>
      </c>
      <c r="B236" t="inlineStr">
        <is>
          <t>HOSE</t>
        </is>
      </c>
      <c r="C236" t="inlineStr">
        <is>
          <t>Viễn thông</t>
        </is>
      </c>
      <c r="D236" t="inlineStr">
        <is>
          <t>Micro / Kém TK</t>
        </is>
      </c>
      <c r="E236" t="n">
        <v>10.5</v>
      </c>
      <c r="F236" t="n">
        <v>0.0131355</v>
      </c>
      <c r="G236" t="n">
        <v>1.449275362318841</v>
      </c>
      <c r="H236" t="n">
        <v>1.449275362318841</v>
      </c>
      <c r="I236" t="n">
        <v>-3.669724770642202</v>
      </c>
      <c r="J236" t="n">
        <v>-4.109589041095891</v>
      </c>
      <c r="K236" t="n">
        <v>-1.978168921839315</v>
      </c>
      <c r="L236" t="n">
        <v>19.16507085407889</v>
      </c>
      <c r="M236" t="n">
        <v>44.10172474885631</v>
      </c>
      <c r="N236" t="n">
        <v>13.07485466365123</v>
      </c>
      <c r="O236" t="n">
        <v>6.67545263074919</v>
      </c>
      <c r="P236" t="n">
        <v>11.69</v>
      </c>
      <c r="Q236" t="n">
        <v>9.960000000000001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Viet Brand Invest Joint Stock Co</t>
        </is>
      </c>
    </row>
    <row r="237">
      <c r="A237" t="inlineStr">
        <is>
          <t>CHP</t>
        </is>
      </c>
      <c r="B237" t="inlineStr">
        <is>
          <t>HOSE</t>
        </is>
      </c>
      <c r="C237" t="inlineStr">
        <is>
          <t>Dầu khí &amp; Năng lượng</t>
        </is>
      </c>
      <c r="D237" t="inlineStr">
        <is>
          <t>Mid-Cap (Dòng tiền)</t>
        </is>
      </c>
      <c r="E237" t="n">
        <v>26.2</v>
      </c>
      <c r="F237" t="n">
        <v>0.0131786</v>
      </c>
      <c r="G237" t="n">
        <v>0</v>
      </c>
      <c r="H237" t="n">
        <v>-0.7575757575757576</v>
      </c>
      <c r="I237" t="n">
        <v>-1.132075471698113</v>
      </c>
      <c r="J237" t="n">
        <v>-3.142329020332717</v>
      </c>
      <c r="K237" t="n">
        <v>-4.185020041733913</v>
      </c>
      <c r="L237" t="n">
        <v>0.5627185009089651</v>
      </c>
      <c r="M237" t="n">
        <v>42.25177334106728</v>
      </c>
      <c r="N237" t="n">
        <v>11.66725418564971</v>
      </c>
      <c r="O237" t="n">
        <v>17.2693393266551</v>
      </c>
      <c r="P237" t="n">
        <v>28.07</v>
      </c>
      <c r="Q237" t="n">
        <v>25.35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CÔNG TY CỔ PHẦN THỦY ĐIỆN MIỀN TRUNG</t>
        </is>
      </c>
    </row>
    <row r="238">
      <c r="A238" t="inlineStr">
        <is>
          <t>APF</t>
        </is>
      </c>
      <c r="B238" t="inlineStr">
        <is>
          <t>UPCOM</t>
        </is>
      </c>
      <c r="C238" t="inlineStr">
        <is>
          <t>Hóa chất &amp; Phân bón</t>
        </is>
      </c>
      <c r="D238" t="inlineStr">
        <is>
          <t>Mid-Cap (Dòng tiền)</t>
        </is>
      </c>
      <c r="E238" t="n">
        <v>42</v>
      </c>
      <c r="F238" t="n">
        <v>0.013188</v>
      </c>
      <c r="G238" t="n">
        <v>0</v>
      </c>
      <c r="H238" t="n">
        <v>-3.669724770642202</v>
      </c>
      <c r="I238" t="n">
        <v>-6.666666666666667</v>
      </c>
      <c r="J238" t="n">
        <v>-10.63829787234043</v>
      </c>
      <c r="K238" t="n">
        <v>-7.097169054800357</v>
      </c>
      <c r="L238" t="n">
        <v>0.1496235585628514</v>
      </c>
      <c r="M238" t="n">
        <v>27.54055605257921</v>
      </c>
      <c r="N238" t="n">
        <v>7.280631706436886</v>
      </c>
      <c r="O238" t="n">
        <v>16.0150761593986</v>
      </c>
      <c r="P238" t="n">
        <v>44.99</v>
      </c>
      <c r="Q238" t="n">
        <v>40.64</v>
      </c>
      <c r="R238" t="inlineStr">
        <is>
          <t>🟢 VÙNG MUA CHUẨN</t>
        </is>
      </c>
      <c r="S238" t="b">
        <v>0</v>
      </c>
      <c r="T238" t="n">
        <v>0</v>
      </c>
      <c r="U238" t="n">
        <v>0</v>
      </c>
      <c r="V238" t="inlineStr">
        <is>
          <t>Quang Ngai Agricultural Products And Foodstuff Joint Stock Co</t>
        </is>
      </c>
    </row>
    <row r="239">
      <c r="A239" t="inlineStr">
        <is>
          <t>PCC</t>
        </is>
      </c>
      <c r="B239" t="inlineStr">
        <is>
          <t>UPCOM</t>
        </is>
      </c>
      <c r="C239" t="inlineStr">
        <is>
          <t>Dầu khí &amp; Năng lượng</t>
        </is>
      </c>
      <c r="D239" t="inlineStr">
        <is>
          <t>Micro / Kém TK</t>
        </is>
      </c>
      <c r="E239" t="n">
        <v>32</v>
      </c>
      <c r="F239" t="n">
        <v>0.013216</v>
      </c>
      <c r="G239" t="n">
        <v>6.666666666666667</v>
      </c>
      <c r="H239" t="n">
        <v>-0.3115264797507788</v>
      </c>
      <c r="I239" t="n">
        <v>31.14754098360656</v>
      </c>
      <c r="J239" t="n">
        <v>25.49019607843137</v>
      </c>
      <c r="K239" t="n">
        <v>-3.738970763908934</v>
      </c>
      <c r="L239" t="n">
        <v>0.1569611112694657</v>
      </c>
      <c r="M239" t="n">
        <v>52.90014076887376</v>
      </c>
      <c r="N239" t="n">
        <v>0</v>
      </c>
      <c r="O239" t="n">
        <v>0</v>
      </c>
      <c r="P239" t="n">
        <v>36.58</v>
      </c>
      <c r="Q239" t="n">
        <v>29.92</v>
      </c>
      <c r="R239" t="inlineStr">
        <is>
          <t>⚠️ KÉO CAO (&gt;5%)</t>
        </is>
      </c>
      <c r="S239" t="b">
        <v>0</v>
      </c>
      <c r="T239" t="n">
        <v>0</v>
      </c>
      <c r="U239" t="n">
        <v>0</v>
      </c>
      <c r="V239" t="inlineStr">
        <is>
          <t>Petrolimex Construction 1 Joint Stock Company Group</t>
        </is>
      </c>
    </row>
    <row r="240">
      <c r="A240" t="inlineStr">
        <is>
          <t>THN</t>
        </is>
      </c>
      <c r="B240" t="inlineStr">
        <is>
          <t>UPCOM</t>
        </is>
      </c>
      <c r="C240" t="inlineStr">
        <is>
          <t>Điện &amp; Năng lượng</t>
        </is>
      </c>
      <c r="D240" t="inlineStr">
        <is>
          <t>Micro / Kém TK</t>
        </is>
      </c>
      <c r="E240" t="n">
        <v>7.8</v>
      </c>
      <c r="F240" t="n">
        <v>0.01326</v>
      </c>
      <c r="G240" t="n">
        <v>39.28571428571428</v>
      </c>
      <c r="H240" t="n">
        <v>39.28571428571428</v>
      </c>
      <c r="I240" t="n">
        <v>39.28571428571428</v>
      </c>
      <c r="J240" t="n">
        <v>27.8688524590164</v>
      </c>
      <c r="K240" t="n">
        <v>35.85827000155613</v>
      </c>
      <c r="L240" t="n">
        <v>4</v>
      </c>
      <c r="M240" t="n">
        <v>50</v>
      </c>
      <c r="N240" t="n">
        <v>0</v>
      </c>
      <c r="O240" t="n">
        <v>0</v>
      </c>
      <c r="P240" t="n">
        <v>8.57</v>
      </c>
      <c r="Q240" t="n">
        <v>7.45</v>
      </c>
      <c r="R240" t="inlineStr">
        <is>
          <t>🟣 ĐÓNG TRẦN (Không đua)</t>
        </is>
      </c>
      <c r="S240" t="b">
        <v>0</v>
      </c>
      <c r="T240" t="n">
        <v>0</v>
      </c>
      <c r="U240" t="n">
        <v>0</v>
      </c>
      <c r="V240" t="inlineStr">
        <is>
          <t>Thanh Hoa Water Supply Joint Stock Co</t>
        </is>
      </c>
    </row>
    <row r="241">
      <c r="A241" t="inlineStr">
        <is>
          <t>A32</t>
        </is>
      </c>
      <c r="B241" t="inlineStr">
        <is>
          <t>UPCOM</t>
        </is>
      </c>
      <c r="C241" t="inlineStr">
        <is>
          <t>Thực phẩm &amp; Tiêu dùng</t>
        </is>
      </c>
      <c r="D241" t="inlineStr">
        <is>
          <t>Micro / Kém TK</t>
        </is>
      </c>
      <c r="E241" t="n">
        <v>25</v>
      </c>
      <c r="F241" t="n">
        <v>0.013275</v>
      </c>
      <c r="G241" t="n">
        <v>-13.79310344827586</v>
      </c>
      <c r="H241" t="n">
        <v>-13.79310344827586</v>
      </c>
      <c r="I241" t="n">
        <v>-9.090909090909092</v>
      </c>
      <c r="J241" t="n">
        <v>-19.35483870967742</v>
      </c>
      <c r="K241" t="n">
        <v>-17.22054773243402</v>
      </c>
      <c r="L241" t="n">
        <v>2.79510461902882</v>
      </c>
      <c r="M241" t="n">
        <v>32.96968595602331</v>
      </c>
      <c r="N241" t="n">
        <v>0</v>
      </c>
      <c r="O241" t="n">
        <v>0</v>
      </c>
      <c r="P241" t="n">
        <v>28.57</v>
      </c>
      <c r="Q241" t="n">
        <v>23.38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32 JSC</t>
        </is>
      </c>
    </row>
    <row r="242">
      <c r="A242" t="inlineStr">
        <is>
          <t>FHS</t>
        </is>
      </c>
      <c r="B242" t="inlineStr">
        <is>
          <t>UPCOM</t>
        </is>
      </c>
      <c r="C242" t="inlineStr">
        <is>
          <t>Dịch vụ Tiêu dùng</t>
        </is>
      </c>
      <c r="D242" t="inlineStr">
        <is>
          <t>Micro / Kém TK</t>
        </is>
      </c>
      <c r="E242" t="n">
        <v>25.2</v>
      </c>
      <c r="F242" t="n">
        <v>0.0133056</v>
      </c>
      <c r="G242" t="n">
        <v>-1.176470588235294</v>
      </c>
      <c r="H242" t="n">
        <v>-1.176470588235294</v>
      </c>
      <c r="I242" t="n">
        <v>-6.666666666666667</v>
      </c>
      <c r="J242" t="n">
        <v>2.857142857142857</v>
      </c>
      <c r="K242" t="n">
        <v>-4.60391487239345</v>
      </c>
      <c r="L242" t="n">
        <v>0.235980290282573</v>
      </c>
      <c r="M242" t="n">
        <v>38.69544882922617</v>
      </c>
      <c r="N242" t="n">
        <v>0</v>
      </c>
      <c r="O242" t="n">
        <v>0</v>
      </c>
      <c r="P242" t="n">
        <v>28.8</v>
      </c>
      <c r="Q242" t="n">
        <v>23.56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Ho Chi Minh City Book Distribution Corporation</t>
        </is>
      </c>
    </row>
    <row r="243">
      <c r="A243" t="inlineStr">
        <is>
          <t>MAC</t>
        </is>
      </c>
      <c r="B243" t="inlineStr">
        <is>
          <t>HNX</t>
        </is>
      </c>
      <c r="C243" t="inlineStr">
        <is>
          <t>Cảng biển &amp; Vận tải</t>
        </is>
      </c>
      <c r="D243" t="inlineStr">
        <is>
          <t>Micro / Kém TK</t>
        </is>
      </c>
      <c r="E243" t="n">
        <v>10.3</v>
      </c>
      <c r="F243" t="n">
        <v>0.01339</v>
      </c>
      <c r="G243" t="n">
        <v>0.9803921568627451</v>
      </c>
      <c r="H243" t="n">
        <v>0</v>
      </c>
      <c r="I243" t="n">
        <v>-1.904761904761905</v>
      </c>
      <c r="J243" t="n">
        <v>-15.57377049180328</v>
      </c>
      <c r="K243" t="n">
        <v>-3.427444284158156</v>
      </c>
      <c r="L243" t="n">
        <v>2.571329674133413</v>
      </c>
      <c r="M243" t="n">
        <v>43.73498111463039</v>
      </c>
      <c r="N243" t="n">
        <v>4.85872708520528</v>
      </c>
      <c r="O243" t="n">
        <v>19.4306310276583</v>
      </c>
      <c r="P243" t="n">
        <v>11.33</v>
      </c>
      <c r="Q243" t="n">
        <v>9.83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Marine Supply &amp; Engineering Service JSC</t>
        </is>
      </c>
    </row>
    <row r="244">
      <c r="A244" t="inlineStr">
        <is>
          <t>L12</t>
        </is>
      </c>
      <c r="B244" t="inlineStr">
        <is>
          <t>UPCOM</t>
        </is>
      </c>
      <c r="C244" t="inlineStr">
        <is>
          <t>Đầu tư công &amp; Xây dựng</t>
        </is>
      </c>
      <c r="D244" t="inlineStr">
        <is>
          <t>Micro / Kém TK</t>
        </is>
      </c>
      <c r="E244" t="n">
        <v>4.5</v>
      </c>
      <c r="F244" t="n">
        <v>0.01305</v>
      </c>
      <c r="G244" t="n">
        <v>-2.173913043478261</v>
      </c>
      <c r="H244" t="n">
        <v>9.75609756097561</v>
      </c>
      <c r="I244" t="n">
        <v>-10</v>
      </c>
      <c r="J244" t="n">
        <v>0</v>
      </c>
      <c r="K244" t="n">
        <v>6.328653276817453</v>
      </c>
      <c r="L244" t="n">
        <v>6.979542719614922</v>
      </c>
      <c r="M244" t="n">
        <v>46.85564636109948</v>
      </c>
      <c r="N244" t="n">
        <v>0</v>
      </c>
      <c r="O244" t="n">
        <v>0</v>
      </c>
      <c r="P244" t="n">
        <v>5.14</v>
      </c>
      <c r="Q244" t="n">
        <v>4.21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Licogi 12 Joint Stock Co</t>
        </is>
      </c>
    </row>
    <row r="245">
      <c r="A245" t="inlineStr">
        <is>
          <t>JVC</t>
        </is>
      </c>
      <c r="B245" t="inlineStr">
        <is>
          <t>HOSE</t>
        </is>
      </c>
      <c r="C245" t="inlineStr">
        <is>
          <t>Bán lẻ &amp; Phân phối</t>
        </is>
      </c>
      <c r="D245" t="inlineStr">
        <is>
          <t>Micro / Kém TK</t>
        </is>
      </c>
      <c r="E245" t="n">
        <v>2.85</v>
      </c>
      <c r="F245" t="n">
        <v>0.017385</v>
      </c>
      <c r="G245" t="n">
        <v>0</v>
      </c>
      <c r="H245" t="n">
        <v>0.352112676056338</v>
      </c>
      <c r="I245" t="n">
        <v>4.395604395604396</v>
      </c>
      <c r="J245" t="n">
        <v>-5.629139072847682</v>
      </c>
      <c r="K245" t="n">
        <v>-3.075331608101818</v>
      </c>
      <c r="L245" t="n">
        <v>0.1695170778034755</v>
      </c>
      <c r="M245" t="n">
        <v>53.75262850599497</v>
      </c>
      <c r="N245" t="n">
        <v>6.357623694261207</v>
      </c>
      <c r="O245" t="n">
        <v>8.51431381271728</v>
      </c>
      <c r="P245" t="n">
        <v>3.23</v>
      </c>
      <c r="Q245" t="n">
        <v>2.68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CÔNG TY CỔ PHẦN THIẾT BỊ Y TẾ VIỆT NHẬT</t>
        </is>
      </c>
    </row>
    <row r="246">
      <c r="A246" t="inlineStr">
        <is>
          <t>TTL</t>
        </is>
      </c>
      <c r="B246" t="inlineStr">
        <is>
          <t>HNX</t>
        </is>
      </c>
      <c r="C246" t="inlineStr">
        <is>
          <t>Đầu tư công &amp; Xây dựng</t>
        </is>
      </c>
      <c r="D246" t="inlineStr">
        <is>
          <t>Micro / Kém TK</t>
        </is>
      </c>
      <c r="E246" t="n">
        <v>8.300000000000001</v>
      </c>
      <c r="F246" t="n">
        <v>0.01743</v>
      </c>
      <c r="G246" t="n">
        <v>0</v>
      </c>
      <c r="H246" t="n">
        <v>15.27777777777778</v>
      </c>
      <c r="I246" t="n">
        <v>-12.63157894736842</v>
      </c>
      <c r="J246" t="n">
        <v>18.57142857142857</v>
      </c>
      <c r="K246" t="n">
        <v>11.85033349361962</v>
      </c>
      <c r="L246" t="n">
        <v>0.009844113770766685</v>
      </c>
      <c r="M246" t="n">
        <v>49.85252655759156</v>
      </c>
      <c r="N246" t="n">
        <v>3.867771967162337</v>
      </c>
      <c r="O246" t="n">
        <v>8.30256025730924</v>
      </c>
      <c r="P246" t="n">
        <v>9.49</v>
      </c>
      <c r="Q246" t="n">
        <v>7.76</v>
      </c>
      <c r="R246" t="inlineStr">
        <is>
          <t>🟢 VÙNG MUA CHUẨN</t>
        </is>
      </c>
      <c r="S246" t="b">
        <v>1</v>
      </c>
      <c r="T246" t="n">
        <v>0</v>
      </c>
      <c r="U246" t="n">
        <v>0</v>
      </c>
      <c r="V246" t="inlineStr">
        <is>
          <t>Thang Long JSC</t>
        </is>
      </c>
    </row>
    <row r="247">
      <c r="A247" t="inlineStr">
        <is>
          <t>D11</t>
        </is>
      </c>
      <c r="B247" t="inlineStr">
        <is>
          <t>HNX</t>
        </is>
      </c>
      <c r="C247" t="inlineStr">
        <is>
          <t>Bất động sản Dân dụng</t>
        </is>
      </c>
      <c r="D247" t="inlineStr">
        <is>
          <t>Micro / Kém TK</t>
        </is>
      </c>
      <c r="E247" t="n">
        <v>11.7</v>
      </c>
      <c r="F247" t="n">
        <v>0.0175851</v>
      </c>
      <c r="G247" t="n">
        <v>0</v>
      </c>
      <c r="H247" t="n">
        <v>0</v>
      </c>
      <c r="I247" t="n">
        <v>1.739130434782609</v>
      </c>
      <c r="J247" t="n">
        <v>8.151260396050427</v>
      </c>
      <c r="K247" t="n">
        <v>-3.427444284158156</v>
      </c>
      <c r="L247" t="n">
        <v>1.99046483909416</v>
      </c>
      <c r="M247" t="n">
        <v>54.98645448936563</v>
      </c>
      <c r="N247" t="n">
        <v>14.41936720668635</v>
      </c>
      <c r="O247" t="n">
        <v>3.72624716822053</v>
      </c>
      <c r="P247" t="n">
        <v>12.53</v>
      </c>
      <c r="Q247" t="n">
        <v>11.32</v>
      </c>
      <c r="R247" t="inlineStr">
        <is>
          <t>🟢 VÙNG MUA CHUẨN</t>
        </is>
      </c>
      <c r="S247" t="b">
        <v>0</v>
      </c>
      <c r="T247" t="n">
        <v>0</v>
      </c>
      <c r="U247" t="n">
        <v>0</v>
      </c>
      <c r="V247" t="inlineStr">
        <is>
          <t>Real Estate 11 JSC</t>
        </is>
      </c>
    </row>
    <row r="248">
      <c r="A248" t="inlineStr">
        <is>
          <t>VC6</t>
        </is>
      </c>
      <c r="B248" t="inlineStr">
        <is>
          <t>HNX</t>
        </is>
      </c>
      <c r="C248" t="inlineStr">
        <is>
          <t>Đầu tư công &amp; Xây dựng</t>
        </is>
      </c>
      <c r="D248" t="inlineStr">
        <is>
          <t>Micro / Kém TK</t>
        </is>
      </c>
      <c r="E248" t="n">
        <v>17.6</v>
      </c>
      <c r="F248" t="n">
        <v>0.0176</v>
      </c>
      <c r="G248" t="n">
        <v>6.666666666666667</v>
      </c>
      <c r="H248" t="n">
        <v>-6.382978723404255</v>
      </c>
      <c r="I248" t="n">
        <v>-2.222222222222222</v>
      </c>
      <c r="J248" t="n">
        <v>-17.37089201877934</v>
      </c>
      <c r="K248" t="n">
        <v>-9.810423007562411</v>
      </c>
      <c r="L248" t="n">
        <v>2.56986829424992</v>
      </c>
      <c r="M248" t="n">
        <v>46.43023214626916</v>
      </c>
      <c r="N248" t="n">
        <v>6.279665398019644</v>
      </c>
      <c r="O248" t="n">
        <v>20.2747501648444</v>
      </c>
      <c r="P248" t="n">
        <v>20.12</v>
      </c>
      <c r="Q248" t="n">
        <v>16.46</v>
      </c>
      <c r="R248" t="inlineStr">
        <is>
          <t>⚠️ KÉO CAO (&gt;5%)</t>
        </is>
      </c>
      <c r="S248" t="b">
        <v>0</v>
      </c>
      <c r="T248" t="n">
        <v>0</v>
      </c>
      <c r="U248" t="n">
        <v>0</v>
      </c>
      <c r="V248" t="inlineStr">
        <is>
          <t>Visicons Construction And Investment Joint Stock Company</t>
        </is>
      </c>
    </row>
    <row r="249">
      <c r="A249" t="inlineStr">
        <is>
          <t>BRR</t>
        </is>
      </c>
      <c r="B249" t="inlineStr">
        <is>
          <t>UPCOM</t>
        </is>
      </c>
      <c r="C249" t="inlineStr">
        <is>
          <t>Hóa chất &amp; Chế biến</t>
        </is>
      </c>
      <c r="D249" t="inlineStr">
        <is>
          <t>Micro / Kém TK</t>
        </is>
      </c>
      <c r="E249" t="n">
        <v>16</v>
      </c>
      <c r="F249" t="n">
        <v>0.017616</v>
      </c>
      <c r="G249" t="n">
        <v>-13.04347826086956</v>
      </c>
      <c r="H249" t="n">
        <v>-8.571428571428571</v>
      </c>
      <c r="I249" t="n">
        <v>-5.882352941176471</v>
      </c>
      <c r="J249" t="n">
        <v>-7.514450867052023</v>
      </c>
      <c r="K249" t="n">
        <v>-11.99887285558673</v>
      </c>
      <c r="L249" t="n">
        <v>11.86742118027486</v>
      </c>
      <c r="M249" t="n">
        <v>46.19090587036659</v>
      </c>
      <c r="N249" t="n">
        <v>0</v>
      </c>
      <c r="O249" t="n">
        <v>0</v>
      </c>
      <c r="P249" t="n">
        <v>18.29</v>
      </c>
      <c r="Q249" t="n">
        <v>14.96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BaRia Rubber Joint Stock Co</t>
        </is>
      </c>
    </row>
    <row r="250">
      <c r="A250" t="inlineStr">
        <is>
          <t>NED</t>
        </is>
      </c>
      <c r="B250" t="inlineStr">
        <is>
          <t>UPCOM</t>
        </is>
      </c>
      <c r="C250" t="inlineStr">
        <is>
          <t>Điện &amp; Năng lượng</t>
        </is>
      </c>
      <c r="D250" t="inlineStr">
        <is>
          <t>Micro / Kém TK</t>
        </is>
      </c>
      <c r="E250" t="n">
        <v>5.9</v>
      </c>
      <c r="F250" t="n">
        <v>0.0177</v>
      </c>
      <c r="G250" t="n">
        <v>1.724137931034483</v>
      </c>
      <c r="H250" t="n">
        <v>0</v>
      </c>
      <c r="I250" t="n">
        <v>1.724137931034483</v>
      </c>
      <c r="J250" t="n">
        <v>-1.666666666666667</v>
      </c>
      <c r="K250" t="n">
        <v>-3.427444284158156</v>
      </c>
      <c r="L250" t="n">
        <v>0.7879030616599805</v>
      </c>
      <c r="M250" t="n">
        <v>54.63149329489772</v>
      </c>
      <c r="N250" t="n">
        <v>0</v>
      </c>
      <c r="O250" t="n">
        <v>0</v>
      </c>
      <c r="P250" t="n">
        <v>6.32</v>
      </c>
      <c r="Q250" t="n">
        <v>5.71</v>
      </c>
      <c r="R250" t="inlineStr">
        <is>
          <t>🟢 VÙNG MUA CHUẨN</t>
        </is>
      </c>
      <c r="S250" t="b">
        <v>0</v>
      </c>
      <c r="T250" t="n">
        <v>0</v>
      </c>
      <c r="U250" t="n">
        <v>0</v>
      </c>
      <c r="V250" t="inlineStr">
        <is>
          <t>North - West Electric Investment and DevelopmentJoint Stock Co</t>
        </is>
      </c>
    </row>
    <row r="251">
      <c r="A251" t="inlineStr">
        <is>
          <t>NAW</t>
        </is>
      </c>
      <c r="B251" t="inlineStr">
        <is>
          <t>UPCOM</t>
        </is>
      </c>
      <c r="C251" t="inlineStr">
        <is>
          <t>Điện &amp; Năng lượng</t>
        </is>
      </c>
      <c r="D251" t="inlineStr">
        <is>
          <t>Micro / Kém TK</t>
        </is>
      </c>
      <c r="E251" t="n">
        <v>7.4</v>
      </c>
      <c r="F251" t="n">
        <v>0.01776</v>
      </c>
      <c r="G251" t="n">
        <v>-1.333333333333333</v>
      </c>
      <c r="H251" t="n">
        <v>-1.333333333333333</v>
      </c>
      <c r="I251" t="n">
        <v>-15.90909090909091</v>
      </c>
      <c r="J251" t="n">
        <v>13.84615384615385</v>
      </c>
      <c r="K251" t="n">
        <v>-4.760777617491489</v>
      </c>
      <c r="L251" t="n">
        <v>6.193548387096774</v>
      </c>
      <c r="M251" t="n">
        <v>43.99298694701198</v>
      </c>
      <c r="N251" t="n">
        <v>0</v>
      </c>
      <c r="O251" t="n">
        <v>0</v>
      </c>
      <c r="P251" t="n">
        <v>8.460000000000001</v>
      </c>
      <c r="Q251" t="n">
        <v>6.92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Nghe An Water Supply Joint Stock Co</t>
        </is>
      </c>
    </row>
    <row r="252">
      <c r="A252" t="inlineStr">
        <is>
          <t>ABC</t>
        </is>
      </c>
      <c r="B252" t="inlineStr">
        <is>
          <t>UPCOM</t>
        </is>
      </c>
      <c r="C252" t="inlineStr">
        <is>
          <t>Viễn thông</t>
        </is>
      </c>
      <c r="D252" t="inlineStr">
        <is>
          <t>Micro / Kém TK</t>
        </is>
      </c>
      <c r="E252" t="n">
        <v>10.1</v>
      </c>
      <c r="F252" t="n">
        <v>0.01818</v>
      </c>
      <c r="G252" t="n">
        <v>-0.9803921568627451</v>
      </c>
      <c r="H252" t="n">
        <v>1</v>
      </c>
      <c r="I252" t="n">
        <v>-1.941747572815534</v>
      </c>
      <c r="J252" t="n">
        <v>-0.9803921568627451</v>
      </c>
      <c r="K252" t="n">
        <v>-2.427444284158156</v>
      </c>
      <c r="L252" t="n">
        <v>2.34009360374415</v>
      </c>
      <c r="M252" t="n">
        <v>50.79342573573851</v>
      </c>
      <c r="N252" t="n">
        <v>10.82250734349985</v>
      </c>
      <c r="O252" t="n">
        <v>0</v>
      </c>
      <c r="P252" t="n">
        <v>10.94</v>
      </c>
      <c r="Q252" t="n">
        <v>9.720000000000001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VMG Media JSC</t>
        </is>
      </c>
    </row>
    <row r="253">
      <c r="A253" t="inlineStr">
        <is>
          <t>BLI</t>
        </is>
      </c>
      <c r="B253" t="inlineStr">
        <is>
          <t>UPCOM</t>
        </is>
      </c>
      <c r="C253" t="inlineStr">
        <is>
          <t>Bất động sản Dân dụng</t>
        </is>
      </c>
      <c r="D253" t="inlineStr">
        <is>
          <t>Micro / Kém TK</t>
        </is>
      </c>
      <c r="E253" t="n">
        <v>8.199999999999999</v>
      </c>
      <c r="F253" t="n">
        <v>0.0147682</v>
      </c>
      <c r="G253" t="n">
        <v>2.5</v>
      </c>
      <c r="H253" t="n">
        <v>2.5</v>
      </c>
      <c r="I253" t="n">
        <v>1.234567901234568</v>
      </c>
      <c r="J253" t="n">
        <v>1.234567901234568</v>
      </c>
      <c r="K253" t="n">
        <v>-0.9274442841581556</v>
      </c>
      <c r="L253" t="n">
        <v>1.128923573566515</v>
      </c>
      <c r="M253" t="n">
        <v>54.67786406909838</v>
      </c>
      <c r="N253" t="n">
        <v>0</v>
      </c>
      <c r="O253" t="n">
        <v>0</v>
      </c>
      <c r="P253" t="n">
        <v>9.07</v>
      </c>
      <c r="Q253" t="n">
        <v>7.8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Bao Long Insurance Corporation</t>
        </is>
      </c>
    </row>
    <row r="254">
      <c r="A254" t="inlineStr">
        <is>
          <t>STP</t>
        </is>
      </c>
      <c r="B254" t="inlineStr">
        <is>
          <t>HNX</t>
        </is>
      </c>
      <c r="C254" t="inlineStr">
        <is>
          <t>Hóa chất &amp; Chế biến</t>
        </is>
      </c>
      <c r="D254" t="inlineStr">
        <is>
          <t>Micro / Kém TK</t>
        </is>
      </c>
      <c r="E254" t="n">
        <v>7.4</v>
      </c>
      <c r="F254" t="n">
        <v>0.0185</v>
      </c>
      <c r="G254" t="n">
        <v>2.777777777777778</v>
      </c>
      <c r="H254" t="n">
        <v>2.777777777777778</v>
      </c>
      <c r="I254" t="n">
        <v>1.36986301369863</v>
      </c>
      <c r="J254" t="n">
        <v>-1.333333333333333</v>
      </c>
      <c r="K254" t="n">
        <v>-0.6496665063803779</v>
      </c>
      <c r="L254" t="n">
        <v>10.52299273913501</v>
      </c>
      <c r="M254" t="n">
        <v>49.00964055769233</v>
      </c>
      <c r="N254" t="n">
        <v>5.270387622053097</v>
      </c>
      <c r="O254" t="n">
        <v>8.10056351131794</v>
      </c>
      <c r="P254" t="n">
        <v>8.460000000000001</v>
      </c>
      <c r="Q254" t="n">
        <v>6.92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Song Da Industry Trade JSC</t>
        </is>
      </c>
    </row>
    <row r="255">
      <c r="A255" t="inlineStr">
        <is>
          <t>NHH</t>
        </is>
      </c>
      <c r="B255" t="inlineStr">
        <is>
          <t>HOSE</t>
        </is>
      </c>
      <c r="C255" t="inlineStr">
        <is>
          <t>Sản xuất Công nghiệp</t>
        </is>
      </c>
      <c r="D255" t="inlineStr">
        <is>
          <t>Micro / Kém TK</t>
        </is>
      </c>
      <c r="E255" t="n">
        <v>9.75</v>
      </c>
      <c r="F255" t="n">
        <v>0.018525</v>
      </c>
      <c r="G255" t="n">
        <v>-0.5102040816326531</v>
      </c>
      <c r="H255" t="n">
        <v>0.827300930713547</v>
      </c>
      <c r="I255" t="n">
        <v>-6.25</v>
      </c>
      <c r="J255" t="n">
        <v>-1.015228426395939</v>
      </c>
      <c r="K255" t="n">
        <v>-2.600143353444609</v>
      </c>
      <c r="L255" t="n">
        <v>0.4464311937922567</v>
      </c>
      <c r="M255" t="n">
        <v>49.53890617005164</v>
      </c>
      <c r="N255" t="n">
        <v>12.69853508396857</v>
      </c>
      <c r="O255" t="n">
        <v>5.25571618029131</v>
      </c>
      <c r="P255" t="n">
        <v>10.76</v>
      </c>
      <c r="Q255" t="n">
        <v>9.289999999999999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Hanoi Plastics Joint Stock Company</t>
        </is>
      </c>
    </row>
    <row r="256">
      <c r="A256" t="inlineStr">
        <is>
          <t>TV1</t>
        </is>
      </c>
      <c r="B256" t="inlineStr">
        <is>
          <t>UPCOM</t>
        </is>
      </c>
      <c r="C256" t="inlineStr">
        <is>
          <t>Đầu tư công &amp; Xây dựng</t>
        </is>
      </c>
      <c r="D256" t="inlineStr">
        <is>
          <t>Micro / Kém TK</t>
        </is>
      </c>
      <c r="E256" t="n">
        <v>18.6</v>
      </c>
      <c r="F256" t="n">
        <v>0.0186</v>
      </c>
      <c r="G256" t="n">
        <v>-1.063829787234043</v>
      </c>
      <c r="H256" t="n">
        <v>0.5405405405405406</v>
      </c>
      <c r="I256" t="n">
        <v>-7</v>
      </c>
      <c r="J256" t="n">
        <v>-5.583756345177665</v>
      </c>
      <c r="K256" t="n">
        <v>-2.886903743617615</v>
      </c>
      <c r="L256" t="n">
        <v>0.1614022628597253</v>
      </c>
      <c r="M256" t="n">
        <v>33.6316260531411</v>
      </c>
      <c r="N256" t="n">
        <v>0</v>
      </c>
      <c r="O256" t="n">
        <v>0</v>
      </c>
      <c r="P256" t="n">
        <v>20.16</v>
      </c>
      <c r="Q256" t="n">
        <v>17.89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Power Engineering Consulting Joint Stock Company 1</t>
        </is>
      </c>
    </row>
    <row r="257">
      <c r="A257" t="inlineStr">
        <is>
          <t>NSL</t>
        </is>
      </c>
      <c r="B257" t="inlineStr">
        <is>
          <t>UPCOM</t>
        </is>
      </c>
      <c r="C257" t="inlineStr">
        <is>
          <t>Điện &amp; Năng lượng</t>
        </is>
      </c>
      <c r="D257" t="inlineStr">
        <is>
          <t>Micro / Kém TK</t>
        </is>
      </c>
      <c r="E257" t="n">
        <v>15.5</v>
      </c>
      <c r="F257" t="n">
        <v>0.0186</v>
      </c>
      <c r="G257" t="n">
        <v>0</v>
      </c>
      <c r="H257" t="n">
        <v>0</v>
      </c>
      <c r="I257" t="n">
        <v>0</v>
      </c>
      <c r="J257" t="n">
        <v>-13.88888888888889</v>
      </c>
      <c r="K257" t="n">
        <v>-3.427444284158156</v>
      </c>
      <c r="L257" t="n">
        <v>1.487173131738753</v>
      </c>
      <c r="M257" t="n">
        <v>44.5607445506216</v>
      </c>
      <c r="N257" t="n">
        <v>0</v>
      </c>
      <c r="O257" t="n">
        <v>0</v>
      </c>
      <c r="P257" t="n">
        <v>17.72</v>
      </c>
      <c r="Q257" t="n">
        <v>14.49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Son La Water Supply Joint Stock Co</t>
        </is>
      </c>
    </row>
    <row r="258">
      <c r="A258" t="inlineStr">
        <is>
          <t>GMX</t>
        </is>
      </c>
      <c r="B258" t="inlineStr">
        <is>
          <t>HNX</t>
        </is>
      </c>
      <c r="C258" t="inlineStr">
        <is>
          <t>Khai khoáng &amp; VLXD</t>
        </is>
      </c>
      <c r="D258" t="inlineStr">
        <is>
          <t>Micro / Kém TK</t>
        </is>
      </c>
      <c r="E258" t="n">
        <v>18.4</v>
      </c>
      <c r="F258" t="n">
        <v>0.0186392</v>
      </c>
      <c r="G258" t="n">
        <v>9.523809523809524</v>
      </c>
      <c r="H258" t="n">
        <v>8.235294117647058</v>
      </c>
      <c r="I258" t="n">
        <v>6.976744186046512</v>
      </c>
      <c r="J258" t="n">
        <v>12.88343558282209</v>
      </c>
      <c r="K258" t="n">
        <v>4.807849833488902</v>
      </c>
      <c r="L258" t="n">
        <v>0.7306298346526315</v>
      </c>
      <c r="M258" t="n">
        <v>61.09034802570403</v>
      </c>
      <c r="N258" t="n">
        <v>9.671729922408547</v>
      </c>
      <c r="O258" t="n">
        <v>14.702452769436</v>
      </c>
      <c r="P258" t="n">
        <v>21.03</v>
      </c>
      <c r="Q258" t="n">
        <v>17.2</v>
      </c>
      <c r="R258" t="inlineStr">
        <is>
          <t>🟣 ĐÓNG TRẦN (Không đua)</t>
        </is>
      </c>
      <c r="S258" t="b">
        <v>0</v>
      </c>
      <c r="T258" t="n">
        <v>0</v>
      </c>
      <c r="U258" t="n">
        <v>0</v>
      </c>
      <c r="V258" t="inlineStr">
        <is>
          <t>My Xuan Brick Tile Pottery and Construction JSC</t>
        </is>
      </c>
    </row>
    <row r="259">
      <c r="A259" t="inlineStr">
        <is>
          <t>PGV</t>
        </is>
      </c>
      <c r="B259" t="inlineStr">
        <is>
          <t>HOSE</t>
        </is>
      </c>
      <c r="C259" t="inlineStr">
        <is>
          <t>Điện &amp; Năng lượng</t>
        </is>
      </c>
      <c r="D259" t="inlineStr">
        <is>
          <t>Large-Cap (Bluechip)</t>
        </is>
      </c>
      <c r="E259" t="n">
        <v>20.85</v>
      </c>
      <c r="F259" t="n">
        <v>0.018765</v>
      </c>
      <c r="G259" t="n">
        <v>0.7246376811594203</v>
      </c>
      <c r="H259" t="n">
        <v>1.45985401459854</v>
      </c>
      <c r="I259" t="n">
        <v>-1.882352941176471</v>
      </c>
      <c r="J259" t="n">
        <v>2.58769886524282</v>
      </c>
      <c r="K259" t="n">
        <v>-1.967590269559615</v>
      </c>
      <c r="L259" t="n">
        <v>0.2741207197191786</v>
      </c>
      <c r="M259" t="n">
        <v>45.05658515860392</v>
      </c>
      <c r="N259" t="n">
        <v>5.167172529139879</v>
      </c>
      <c r="O259" t="n">
        <v>29.0906588353442</v>
      </c>
      <c r="P259" t="n">
        <v>23.31</v>
      </c>
      <c r="Q259" t="n">
        <v>19.73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Power Generation Corp. 3</t>
        </is>
      </c>
    </row>
    <row r="260">
      <c r="A260" t="inlineStr">
        <is>
          <t>LPT</t>
        </is>
      </c>
      <c r="B260" t="inlineStr">
        <is>
          <t>UPCOM</t>
        </is>
      </c>
      <c r="C260" t="inlineStr">
        <is>
          <t>Dịch vụ &amp; Thương mại</t>
        </is>
      </c>
      <c r="D260" t="inlineStr">
        <is>
          <t>Micro / Kém TK</t>
        </is>
      </c>
      <c r="E260" t="n">
        <v>6.3</v>
      </c>
      <c r="F260" t="n">
        <v>0.0189</v>
      </c>
      <c r="G260" t="n">
        <v>0</v>
      </c>
      <c r="H260" t="n">
        <v>-1.5625</v>
      </c>
      <c r="I260" t="n">
        <v>-3.076923076923077</v>
      </c>
      <c r="J260" t="n">
        <v>-16</v>
      </c>
      <c r="K260" t="n">
        <v>-4.989944284158156</v>
      </c>
      <c r="L260" t="n">
        <v>1.983438290276194</v>
      </c>
      <c r="M260" t="n">
        <v>38.86397808901554</v>
      </c>
      <c r="N260" t="n">
        <v>0</v>
      </c>
      <c r="O260" t="n">
        <v>0</v>
      </c>
      <c r="P260" t="n">
        <v>7.09</v>
      </c>
      <c r="Q260" t="n">
        <v>5.94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Lap Phuong Thanh Production &amp; Trading JSC</t>
        </is>
      </c>
    </row>
    <row r="261">
      <c r="A261" t="inlineStr">
        <is>
          <t>VBC</t>
        </is>
      </c>
      <c r="B261" t="inlineStr">
        <is>
          <t>HNX</t>
        </is>
      </c>
      <c r="C261" t="inlineStr">
        <is>
          <t>Hóa chất &amp; Chế biến</t>
        </is>
      </c>
      <c r="D261" t="inlineStr">
        <is>
          <t>Micro / Kém TK</t>
        </is>
      </c>
      <c r="E261" t="n">
        <v>18.9</v>
      </c>
      <c r="F261" t="n">
        <v>0.0189</v>
      </c>
      <c r="G261" t="n">
        <v>-1.047120418848168</v>
      </c>
      <c r="H261" t="n">
        <v>-2.072538860103627</v>
      </c>
      <c r="I261" t="n">
        <v>7.386363636363637</v>
      </c>
      <c r="J261" t="n">
        <v>2.717391304347826</v>
      </c>
      <c r="K261" t="n">
        <v>-5.499983144261782</v>
      </c>
      <c r="L261" t="n">
        <v>7.690828686791002</v>
      </c>
      <c r="M261" t="n">
        <v>46.93702711570067</v>
      </c>
      <c r="N261" t="n">
        <v>4.752182603295415</v>
      </c>
      <c r="O261" t="n">
        <v>17.7928425937009</v>
      </c>
      <c r="P261" t="n">
        <v>21.6</v>
      </c>
      <c r="Q261" t="n">
        <v>17.67</v>
      </c>
      <c r="R261" t="inlineStr">
        <is>
          <t>🟢 VÙNG MUA CHUẨN</t>
        </is>
      </c>
      <c r="S261" t="b">
        <v>0</v>
      </c>
      <c r="T261" t="n">
        <v>0</v>
      </c>
      <c r="U261" t="n">
        <v>0</v>
      </c>
      <c r="V261" t="inlineStr">
        <is>
          <t>Vinh Plastic &amp; Bags JSC</t>
        </is>
      </c>
    </row>
    <row r="262">
      <c r="A262" t="inlineStr">
        <is>
          <t>CRV</t>
        </is>
      </c>
      <c r="B262" t="inlineStr">
        <is>
          <t>HOSE</t>
        </is>
      </c>
      <c r="C262" t="inlineStr">
        <is>
          <t>Bất động sản Dân dụng</t>
        </is>
      </c>
      <c r="D262" t="inlineStr">
        <is>
          <t>Large-Cap (Bluechip)</t>
        </is>
      </c>
      <c r="E262" t="n">
        <v>23</v>
      </c>
      <c r="F262" t="n">
        <v>0.018446</v>
      </c>
      <c r="G262" t="n">
        <v>3.603603603603604</v>
      </c>
      <c r="H262" t="n">
        <v>7.981220657276995</v>
      </c>
      <c r="I262" t="n">
        <v>4.072398190045249</v>
      </c>
      <c r="J262" t="n">
        <v>-9.62671905697446</v>
      </c>
      <c r="K262" t="n">
        <v>4.55377637311884</v>
      </c>
      <c r="L262" t="n">
        <v>2.927007299270074</v>
      </c>
      <c r="M262" t="n">
        <v>46.32481414992918</v>
      </c>
      <c r="N262" t="n">
        <v>0</v>
      </c>
      <c r="O262" t="n">
        <v>1.01045893661186</v>
      </c>
      <c r="P262" t="n">
        <v>26.29</v>
      </c>
      <c r="Q262" t="n">
        <v>21.51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CRV Real Estate Group Joint Stock Company</t>
        </is>
      </c>
    </row>
    <row r="263">
      <c r="A263" t="inlineStr">
        <is>
          <t>AGX</t>
        </is>
      </c>
      <c r="B263" t="inlineStr">
        <is>
          <t>UPCOM</t>
        </is>
      </c>
      <c r="C263" t="inlineStr">
        <is>
          <t>Thực phẩm &amp; Tiêu dùng</t>
        </is>
      </c>
      <c r="D263" t="inlineStr">
        <is>
          <t>Mid-Cap (Dòng tiền)</t>
        </is>
      </c>
      <c r="E263" t="n">
        <v>143</v>
      </c>
      <c r="F263" t="n">
        <v>0.014872</v>
      </c>
      <c r="G263" t="n">
        <v>14.4</v>
      </c>
      <c r="H263" t="n">
        <v>-3.378378378378379</v>
      </c>
      <c r="I263" t="n">
        <v>-1.379310344827586</v>
      </c>
      <c r="J263" t="n">
        <v>9.16030534351145</v>
      </c>
      <c r="K263" t="n">
        <v>-6.805822662536534</v>
      </c>
      <c r="L263" t="n">
        <v>1.999038923594426</v>
      </c>
      <c r="M263" t="n">
        <v>49.10737107986463</v>
      </c>
      <c r="N263" t="n">
        <v>0</v>
      </c>
      <c r="O263" t="n">
        <v>0</v>
      </c>
      <c r="P263" t="n">
        <v>163.45</v>
      </c>
      <c r="Q263" t="n">
        <v>133.71</v>
      </c>
      <c r="R263" t="inlineStr">
        <is>
          <t>🟣 ĐÓNG TRẦN (Không đua)</t>
        </is>
      </c>
      <c r="S263" t="b">
        <v>0</v>
      </c>
      <c r="T263" t="n">
        <v>0</v>
      </c>
      <c r="U263" t="n">
        <v>0</v>
      </c>
      <c r="V263" t="inlineStr">
        <is>
          <t>Saigon Export Foodstuffs &amp; Agricultural Products JSC</t>
        </is>
      </c>
    </row>
    <row r="264">
      <c r="A264" t="inlineStr">
        <is>
          <t>MPT</t>
        </is>
      </c>
      <c r="B264" t="inlineStr">
        <is>
          <t>UPCOM</t>
        </is>
      </c>
      <c r="C264" t="inlineStr">
        <is>
          <t>Hóa chất &amp; Chế biến</t>
        </is>
      </c>
      <c r="D264" t="inlineStr">
        <is>
          <t>Micro / Kém TK</t>
        </is>
      </c>
      <c r="E264" t="n">
        <v>0.6</v>
      </c>
      <c r="F264" t="n">
        <v>0.015</v>
      </c>
      <c r="G264" t="n">
        <v>0</v>
      </c>
      <c r="H264" t="n">
        <v>0</v>
      </c>
      <c r="I264" t="n">
        <v>0</v>
      </c>
      <c r="J264" t="n">
        <v>-14.28571428571429</v>
      </c>
      <c r="K264" t="n">
        <v>-3.427444284158156</v>
      </c>
      <c r="L264" t="n">
        <v>2.379790816387239</v>
      </c>
      <c r="M264" t="n">
        <v>40.91827720667175</v>
      </c>
      <c r="N264" t="n">
        <v>0</v>
      </c>
      <c r="O264" t="n">
        <v>-0.432486251423214</v>
      </c>
      <c r="P264" t="n">
        <v>0.6899999999999999</v>
      </c>
      <c r="Q264" t="n">
        <v>0.5600000000000001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MPT Group Joint Stock Company</t>
        </is>
      </c>
    </row>
    <row r="265">
      <c r="A265" t="inlineStr">
        <is>
          <t>HPO</t>
        </is>
      </c>
      <c r="B265" t="inlineStr">
        <is>
          <t>UPCOM</t>
        </is>
      </c>
      <c r="C265" t="inlineStr">
        <is>
          <t>Khai khoáng &amp; VLXD</t>
        </is>
      </c>
      <c r="D265" t="inlineStr">
        <is>
          <t>Micro / Kém TK</t>
        </is>
      </c>
      <c r="E265" t="n">
        <v>15</v>
      </c>
      <c r="F265" t="n">
        <v>0.015</v>
      </c>
      <c r="G265" t="n">
        <v>0</v>
      </c>
      <c r="H265" t="n">
        <v>0.6711409395973155</v>
      </c>
      <c r="I265" t="n">
        <v>0</v>
      </c>
      <c r="J265" t="n">
        <v>-1.96078431372549</v>
      </c>
      <c r="K265" t="n">
        <v>-2.75630334456084</v>
      </c>
      <c r="L265" t="n">
        <v>1.79372197309417</v>
      </c>
      <c r="M265" t="n">
        <v>40.52646024687374</v>
      </c>
      <c r="N265" t="n">
        <v>0</v>
      </c>
      <c r="O265" t="n">
        <v>0</v>
      </c>
      <c r="P265" t="n">
        <v>16.07</v>
      </c>
      <c r="Q265" t="n">
        <v>14.51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Hapulico Industry Joint Stock Company</t>
        </is>
      </c>
    </row>
    <row r="266">
      <c r="A266" t="inlineStr">
        <is>
          <t>ITD</t>
        </is>
      </c>
      <c r="B266" t="inlineStr">
        <is>
          <t>HOSE</t>
        </is>
      </c>
      <c r="C266" t="inlineStr">
        <is>
          <t>Cảng biển &amp; Vận tải</t>
        </is>
      </c>
      <c r="D266" t="inlineStr">
        <is>
          <t>Micro / Kém TK</t>
        </is>
      </c>
      <c r="E266" t="n">
        <v>10.1</v>
      </c>
      <c r="F266" t="n">
        <v>0.01515</v>
      </c>
      <c r="G266" t="n">
        <v>-2.884615384615385</v>
      </c>
      <c r="H266" t="n">
        <v>-1.941747572815534</v>
      </c>
      <c r="I266" t="n">
        <v>-8.181818181818182</v>
      </c>
      <c r="J266" t="n">
        <v>-15.84522961297188</v>
      </c>
      <c r="K266" t="n">
        <v>-5.369191856973689</v>
      </c>
      <c r="L266" t="n">
        <v>0.707088562842496</v>
      </c>
      <c r="M266" t="n">
        <v>30.35646419708416</v>
      </c>
      <c r="N266" t="n">
        <v>4.309395664432223</v>
      </c>
      <c r="O266" t="n">
        <v>22.5135741302555</v>
      </c>
      <c r="P266" t="n">
        <v>11.22</v>
      </c>
      <c r="Q266" t="n">
        <v>9.59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CÔNG TY CỔ PHẦN CÔNG NGHỆ TIÊN PHONG</t>
        </is>
      </c>
    </row>
    <row r="267">
      <c r="A267" t="inlineStr">
        <is>
          <t>SBH</t>
        </is>
      </c>
      <c r="B267" t="inlineStr">
        <is>
          <t>UPCOM</t>
        </is>
      </c>
      <c r="C267" t="inlineStr">
        <is>
          <t>Điện &amp; Năng lượng</t>
        </is>
      </c>
      <c r="D267" t="inlineStr">
        <is>
          <t>Mid-Cap (Dòng tiền)</t>
        </is>
      </c>
      <c r="E267" t="n">
        <v>38</v>
      </c>
      <c r="F267" t="n">
        <v>0.0152</v>
      </c>
      <c r="G267" t="n">
        <v>0</v>
      </c>
      <c r="H267" t="n">
        <v>-0.783289817232376</v>
      </c>
      <c r="I267" t="n">
        <v>-1.041666666666667</v>
      </c>
      <c r="J267" t="n">
        <v>-3.79746835443038</v>
      </c>
      <c r="K267" t="n">
        <v>-4.210734101390532</v>
      </c>
      <c r="L267" t="n">
        <v>0.927267458707621</v>
      </c>
      <c r="M267" t="n">
        <v>40.74560761107896</v>
      </c>
      <c r="N267" t="n">
        <v>0</v>
      </c>
      <c r="O267" t="n">
        <v>0</v>
      </c>
      <c r="P267" t="n">
        <v>40.71</v>
      </c>
      <c r="Q267" t="n">
        <v>36.77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Song Ba Ha Hydro Power Joint Stock Co</t>
        </is>
      </c>
    </row>
    <row r="268">
      <c r="A268" t="inlineStr">
        <is>
          <t>HAR</t>
        </is>
      </c>
      <c r="B268" t="inlineStr">
        <is>
          <t>HOSE</t>
        </is>
      </c>
      <c r="C268" t="inlineStr">
        <is>
          <t>Bất động sản Dân dụng</t>
        </is>
      </c>
      <c r="D268" t="inlineStr">
        <is>
          <t>Micro / Kém TK</t>
        </is>
      </c>
      <c r="E268" t="n">
        <v>2.5</v>
      </c>
      <c r="F268" t="n">
        <v>0.01525</v>
      </c>
      <c r="G268" t="n">
        <v>-1.574803149606299</v>
      </c>
      <c r="H268" t="n">
        <v>0.8064516129032258</v>
      </c>
      <c r="I268" t="n">
        <v>3.305785123966942</v>
      </c>
      <c r="J268" t="n">
        <v>-15.25423728813559</v>
      </c>
      <c r="K268" t="n">
        <v>-2.62099267125493</v>
      </c>
      <c r="L268" t="n">
        <v>0.2946735343312782</v>
      </c>
      <c r="M268" t="n">
        <v>52.63032618371544</v>
      </c>
      <c r="N268" t="n">
        <v>18.41676249522085</v>
      </c>
      <c r="O268" t="n">
        <v>1.18848536951543</v>
      </c>
      <c r="P268" t="n">
        <v>2.81</v>
      </c>
      <c r="Q268" t="n">
        <v>2.36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CÔNG TY CỔ PHẦN ĐẦU TƯ THƯƠNG MẠI BẤT ĐỘNG SẢN AN DƯƠNG THẢO ĐIỀN</t>
        </is>
      </c>
    </row>
    <row r="269">
      <c r="A269" t="inlineStr">
        <is>
          <t>DRG</t>
        </is>
      </c>
      <c r="B269" t="inlineStr">
        <is>
          <t>UPCOM</t>
        </is>
      </c>
      <c r="C269" t="inlineStr">
        <is>
          <t>Hóa chất &amp; Chế biến</t>
        </is>
      </c>
      <c r="D269" t="inlineStr">
        <is>
          <t>Micro / Kém TK</t>
        </is>
      </c>
      <c r="E269" t="n">
        <v>7.8</v>
      </c>
      <c r="F269" t="n">
        <v>0.0156</v>
      </c>
      <c r="G269" t="n">
        <v>2.631578947368421</v>
      </c>
      <c r="H269" t="n">
        <v>-7.142857142857143</v>
      </c>
      <c r="I269" t="n">
        <v>-7.142857142857143</v>
      </c>
      <c r="J269" t="n">
        <v>6.849315068493151</v>
      </c>
      <c r="K269" t="n">
        <v>-10.5703014270153</v>
      </c>
      <c r="L269" t="n">
        <v>5.404309937174897</v>
      </c>
      <c r="M269" t="n">
        <v>48.60865758052541</v>
      </c>
      <c r="N269" t="n">
        <v>0</v>
      </c>
      <c r="O269" t="n">
        <v>0</v>
      </c>
      <c r="P269" t="n">
        <v>8.92</v>
      </c>
      <c r="Q269" t="n">
        <v>7.29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DakLak Rubber Joint Stock Co</t>
        </is>
      </c>
    </row>
    <row r="270">
      <c r="A270" t="inlineStr">
        <is>
          <t>SVC</t>
        </is>
      </c>
      <c r="B270" t="inlineStr">
        <is>
          <t>HOSE</t>
        </is>
      </c>
      <c r="C270" t="inlineStr">
        <is>
          <t>Bán lẻ &amp; Tiêu dùng</t>
        </is>
      </c>
      <c r="D270" t="inlineStr">
        <is>
          <t>Mid-Cap (Dòng tiền)</t>
        </is>
      </c>
      <c r="E270" t="n">
        <v>17.35</v>
      </c>
      <c r="F270" t="n">
        <v>0.015615</v>
      </c>
      <c r="G270" t="n">
        <v>0.5797101449275363</v>
      </c>
      <c r="H270" t="n">
        <v>-4.40771349862259</v>
      </c>
      <c r="I270" t="n">
        <v>-6.216216216216216</v>
      </c>
      <c r="J270" t="n">
        <v>-7.219251336898396</v>
      </c>
      <c r="K270" t="n">
        <v>-7.835157782780746</v>
      </c>
      <c r="L270" t="n">
        <v>1.025933314334567</v>
      </c>
      <c r="M270" t="n">
        <v>49.21474567547654</v>
      </c>
      <c r="N270" t="n">
        <v>2.880975462756891</v>
      </c>
      <c r="O270" t="n">
        <v>23.4424326727712</v>
      </c>
      <c r="P270" t="n">
        <v>19.83</v>
      </c>
      <c r="Q270" t="n">
        <v>16.22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CÔNG TY CỔ PHẦN DỊCH VỤ TỔNG HỢP SÀI GÒN</t>
        </is>
      </c>
    </row>
    <row r="271">
      <c r="A271" t="inlineStr">
        <is>
          <t>TVT</t>
        </is>
      </c>
      <c r="B271" t="inlineStr">
        <is>
          <t>HOSE</t>
        </is>
      </c>
      <c r="C271" t="inlineStr">
        <is>
          <t>Hóa chất &amp; Chế biến</t>
        </is>
      </c>
      <c r="D271" t="inlineStr">
        <is>
          <t>Micro / Kém TK</t>
        </is>
      </c>
      <c r="E271" t="n">
        <v>15.8</v>
      </c>
      <c r="F271" t="n">
        <v>0.01738</v>
      </c>
      <c r="G271" t="n">
        <v>2.26537216828479</v>
      </c>
      <c r="H271" t="n">
        <v>12.05673758865248</v>
      </c>
      <c r="I271" t="n">
        <v>1.935483870967742</v>
      </c>
      <c r="J271" t="n">
        <v>0.6369426751592356</v>
      </c>
      <c r="K271" t="n">
        <v>8.629293304494325</v>
      </c>
      <c r="L271" t="n">
        <v>1.066511537715726</v>
      </c>
      <c r="M271" t="n">
        <v>55.65779554178152</v>
      </c>
      <c r="N271" t="n">
        <v>6.900556516780756</v>
      </c>
      <c r="O271" t="n">
        <v>9.06465361540452</v>
      </c>
      <c r="P271" t="n">
        <v>18.06</v>
      </c>
      <c r="Q271" t="n">
        <v>14.77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TỔNG CÔNG TY VIỆT THẮNG - CTCP</t>
        </is>
      </c>
    </row>
    <row r="272">
      <c r="A272" t="inlineStr">
        <is>
          <t>STT</t>
        </is>
      </c>
      <c r="B272" t="inlineStr">
        <is>
          <t>UPCOM</t>
        </is>
      </c>
      <c r="C272" t="inlineStr">
        <is>
          <t>Dịch vụ Tiêu dùng</t>
        </is>
      </c>
      <c r="D272" t="inlineStr">
        <is>
          <t>Micro / Kém TK</t>
        </is>
      </c>
      <c r="E272" t="n">
        <v>1.3</v>
      </c>
      <c r="F272" t="n">
        <v>0.01612</v>
      </c>
      <c r="G272" t="n">
        <v>0</v>
      </c>
      <c r="H272" t="n">
        <v>0</v>
      </c>
      <c r="I272" t="n">
        <v>0</v>
      </c>
      <c r="J272" t="n">
        <v>0</v>
      </c>
      <c r="K272" t="n">
        <v>-3.427444284158156</v>
      </c>
      <c r="L272" t="n">
        <v>14.06015250729937</v>
      </c>
      <c r="M272" t="n">
        <v>52.10708469550775</v>
      </c>
      <c r="N272" t="n">
        <v>0</v>
      </c>
      <c r="O272" t="n">
        <v>0</v>
      </c>
      <c r="P272" t="n">
        <v>1.49</v>
      </c>
      <c r="Q272" t="n">
        <v>1.22</v>
      </c>
      <c r="R272" t="inlineStr">
        <is>
          <t>🟢 VÙNG MUA CHUẨN</t>
        </is>
      </c>
      <c r="S272" t="b">
        <v>1</v>
      </c>
      <c r="T272" t="n">
        <v>0</v>
      </c>
      <c r="U272" t="n">
        <v>0</v>
      </c>
      <c r="V272" t="inlineStr">
        <is>
          <t>Saigontourist Transport Corporation</t>
        </is>
      </c>
    </row>
    <row r="273">
      <c r="A273" t="inlineStr">
        <is>
          <t>FCS</t>
        </is>
      </c>
      <c r="B273" t="inlineStr">
        <is>
          <t>UPCOM</t>
        </is>
      </c>
      <c r="C273" t="inlineStr">
        <is>
          <t>Thực phẩm &amp; Tiêu dùng</t>
        </is>
      </c>
      <c r="D273" t="inlineStr">
        <is>
          <t>Micro / Kém TK</t>
        </is>
      </c>
      <c r="E273" t="n">
        <v>6.3</v>
      </c>
      <c r="F273" t="n">
        <v>0.0163926</v>
      </c>
      <c r="G273" t="n">
        <v>-4.545454545454546</v>
      </c>
      <c r="H273" t="n">
        <v>1.612903225806452</v>
      </c>
      <c r="I273" t="n">
        <v>-1.5625</v>
      </c>
      <c r="J273" t="n">
        <v>-3.076923076923077</v>
      </c>
      <c r="K273" t="n">
        <v>-1.814541058351704</v>
      </c>
      <c r="L273" t="n">
        <v>28.12212915428263</v>
      </c>
      <c r="M273" t="n">
        <v>48.98900710693155</v>
      </c>
      <c r="N273" t="n">
        <v>0</v>
      </c>
      <c r="O273" t="n">
        <v>0</v>
      </c>
      <c r="P273" t="n">
        <v>7.2</v>
      </c>
      <c r="Q273" t="n">
        <v>5.89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Ho Chi Minh City Food Joint Stock Co</t>
        </is>
      </c>
    </row>
    <row r="274">
      <c r="A274" t="inlineStr">
        <is>
          <t>CPA</t>
        </is>
      </c>
      <c r="B274" t="inlineStr">
        <is>
          <t>UPCOM</t>
        </is>
      </c>
      <c r="C274" t="inlineStr">
        <is>
          <t>Thực phẩm &amp; Tiêu dùng</t>
        </is>
      </c>
      <c r="D274" t="inlineStr">
        <is>
          <t>Micro / Kém TK</t>
        </is>
      </c>
      <c r="E274" t="n">
        <v>5</v>
      </c>
      <c r="F274" t="n">
        <v>0.0165</v>
      </c>
      <c r="G274" t="n">
        <v>-3.846153846153846</v>
      </c>
      <c r="H274" t="n">
        <v>-3.846153846153846</v>
      </c>
      <c r="I274" t="n">
        <v>-41.86046511627907</v>
      </c>
      <c r="J274" t="n">
        <v>-43.18181818181818</v>
      </c>
      <c r="K274" t="n">
        <v>-7.273598130312002</v>
      </c>
      <c r="L274" t="n">
        <v>12.29851858753377</v>
      </c>
      <c r="M274" t="n">
        <v>37.0102169924341</v>
      </c>
      <c r="N274" t="n">
        <v>0</v>
      </c>
      <c r="O274" t="n">
        <v>0</v>
      </c>
      <c r="P274" t="n">
        <v>5.71</v>
      </c>
      <c r="Q274" t="n">
        <v>4.68</v>
      </c>
      <c r="R274" t="inlineStr">
        <is>
          <t>🟢 VÙNG MUA CHUẨN</t>
        </is>
      </c>
      <c r="S274" t="b">
        <v>0</v>
      </c>
      <c r="T274" t="n">
        <v>0</v>
      </c>
      <c r="U274" t="n">
        <v>0</v>
      </c>
      <c r="V274" t="inlineStr">
        <is>
          <t>Phuoc An Coffee Joint Stock Co</t>
        </is>
      </c>
    </row>
    <row r="275">
      <c r="A275" t="inlineStr">
        <is>
          <t>BSQ</t>
        </is>
      </c>
      <c r="B275" t="inlineStr">
        <is>
          <t>UPCOM</t>
        </is>
      </c>
      <c r="C275" t="inlineStr">
        <is>
          <t>Thực phẩm &amp; Tiêu dùng</t>
        </is>
      </c>
      <c r="D275" t="inlineStr">
        <is>
          <t>Micro / Kém TK</t>
        </is>
      </c>
      <c r="E275" t="n">
        <v>16.5</v>
      </c>
      <c r="F275" t="n">
        <v>0.0165</v>
      </c>
      <c r="G275" t="n">
        <v>-2.941176470588235</v>
      </c>
      <c r="H275" t="n">
        <v>3.125</v>
      </c>
      <c r="I275" t="n">
        <v>3.125</v>
      </c>
      <c r="J275" t="n">
        <v>1.851851851851852</v>
      </c>
      <c r="K275" t="n">
        <v>-0.3024442841581556</v>
      </c>
      <c r="L275" t="n">
        <v>0.9827285458074343</v>
      </c>
      <c r="M275" t="n">
        <v>47.88359944046502</v>
      </c>
      <c r="N275" t="n">
        <v>0</v>
      </c>
      <c r="O275" t="n">
        <v>0</v>
      </c>
      <c r="P275" t="n">
        <v>18.86</v>
      </c>
      <c r="Q275" t="n">
        <v>15.43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Sai gon - Quang ngai Beer Joint Stock Co</t>
        </is>
      </c>
    </row>
    <row r="276">
      <c r="A276" t="inlineStr">
        <is>
          <t>TTC</t>
        </is>
      </c>
      <c r="B276" t="inlineStr">
        <is>
          <t>HNX</t>
        </is>
      </c>
      <c r="C276" t="inlineStr">
        <is>
          <t>Khai khoáng &amp; VLXD</t>
        </is>
      </c>
      <c r="D276" t="inlineStr">
        <is>
          <t>Micro / Kém TK</t>
        </is>
      </c>
      <c r="E276" t="n">
        <v>10.4</v>
      </c>
      <c r="F276" t="n">
        <v>0.01664</v>
      </c>
      <c r="G276" t="n">
        <v>4</v>
      </c>
      <c r="H276" t="n">
        <v>4</v>
      </c>
      <c r="I276" t="n">
        <v>4</v>
      </c>
      <c r="J276" t="n">
        <v>26.82926829268293</v>
      </c>
      <c r="K276" t="n">
        <v>0.5725557158418444</v>
      </c>
      <c r="L276" t="n">
        <v>2.547365069256488</v>
      </c>
      <c r="M276" t="n">
        <v>57.41920367814754</v>
      </c>
      <c r="N276" t="n">
        <v>3.476222105991616</v>
      </c>
      <c r="O276" t="n">
        <v>14.9205517316068</v>
      </c>
      <c r="P276" t="n">
        <v>11.89</v>
      </c>
      <c r="Q276" t="n">
        <v>9.720000000000001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Thanh Thanh JSC</t>
        </is>
      </c>
    </row>
    <row r="277">
      <c r="A277" t="inlineStr">
        <is>
          <t>V21</t>
        </is>
      </c>
      <c r="B277" t="inlineStr">
        <is>
          <t>HNX</t>
        </is>
      </c>
      <c r="C277" t="inlineStr">
        <is>
          <t>Bất động sản Dân dụng</t>
        </is>
      </c>
      <c r="D277" t="inlineStr">
        <is>
          <t>Micro / Kém TK</t>
        </is>
      </c>
      <c r="E277" t="n">
        <v>5.4</v>
      </c>
      <c r="F277" t="n">
        <v>0.01674</v>
      </c>
      <c r="G277" t="n">
        <v>-10</v>
      </c>
      <c r="H277" t="n">
        <v>-11.47540983606557</v>
      </c>
      <c r="I277" t="n">
        <v>-1.818181818181818</v>
      </c>
      <c r="J277" t="n">
        <v>0</v>
      </c>
      <c r="K277" t="n">
        <v>-14.90285412022373</v>
      </c>
      <c r="L277" t="n">
        <v>5.894937009745662</v>
      </c>
      <c r="M277" t="n">
        <v>41.15061242371164</v>
      </c>
      <c r="N277" t="n">
        <v>15.19575937008512</v>
      </c>
      <c r="O277" t="n">
        <v>1.94624341323019</v>
      </c>
      <c r="P277" t="n">
        <v>6.17</v>
      </c>
      <c r="Q277" t="n">
        <v>5.05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Vinaconex 21 JSC</t>
        </is>
      </c>
    </row>
    <row r="278">
      <c r="A278" t="inlineStr">
        <is>
          <t>PTP</t>
        </is>
      </c>
      <c r="B278" t="inlineStr">
        <is>
          <t>UPCOM</t>
        </is>
      </c>
      <c r="C278" t="inlineStr">
        <is>
          <t>Viễn thông</t>
        </is>
      </c>
      <c r="D278" t="inlineStr">
        <is>
          <t>Micro / Kém TK</t>
        </is>
      </c>
      <c r="E278" t="n">
        <v>11.2</v>
      </c>
      <c r="F278" t="n">
        <v>0.0168</v>
      </c>
      <c r="G278" t="n">
        <v>0</v>
      </c>
      <c r="H278" t="n">
        <v>0</v>
      </c>
      <c r="I278" t="n">
        <v>0</v>
      </c>
      <c r="J278" t="n">
        <v>1.818181818181818</v>
      </c>
      <c r="K278" t="n">
        <v>-3.427444284158156</v>
      </c>
      <c r="L278" t="n">
        <v>0.2596278667243617</v>
      </c>
      <c r="M278" t="n">
        <v>50.16157885209297</v>
      </c>
      <c r="N278" t="n">
        <v>0</v>
      </c>
      <c r="O278" t="n">
        <v>0</v>
      </c>
      <c r="P278" t="n">
        <v>12.8</v>
      </c>
      <c r="Q278" t="n">
        <v>10.47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PTP JSC</t>
        </is>
      </c>
    </row>
    <row r="279">
      <c r="A279" t="inlineStr">
        <is>
          <t>CIG</t>
        </is>
      </c>
      <c r="B279" t="inlineStr">
        <is>
          <t>HOSE</t>
        </is>
      </c>
      <c r="C279" t="inlineStr">
        <is>
          <t>Bất động sản Dân dụng</t>
        </is>
      </c>
      <c r="D279" t="inlineStr">
        <is>
          <t>Micro / Kém TK</t>
        </is>
      </c>
      <c r="E279" t="n">
        <v>6.3</v>
      </c>
      <c r="F279" t="n">
        <v>0.017136</v>
      </c>
      <c r="G279" t="n">
        <v>-3.076923076923077</v>
      </c>
      <c r="H279" t="n">
        <v>-5.970149253731344</v>
      </c>
      <c r="I279" t="n">
        <v>-7.488986784140969</v>
      </c>
      <c r="J279" t="n">
        <v>-10</v>
      </c>
      <c r="K279" t="n">
        <v>-9.397593537889499</v>
      </c>
      <c r="L279" t="n">
        <v>0.07516511454389697</v>
      </c>
      <c r="M279" t="n">
        <v>35.83284718688256</v>
      </c>
      <c r="N279" t="n">
        <v>2.388210609697659</v>
      </c>
      <c r="O279" t="n">
        <v>36.2487588073657</v>
      </c>
      <c r="P279" t="n">
        <v>7.2</v>
      </c>
      <c r="Q279" t="n">
        <v>5.89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CÔNG TY CỔ PHẦN COMA18</t>
        </is>
      </c>
    </row>
    <row r="280">
      <c r="A280" t="inlineStr">
        <is>
          <t>PMC</t>
        </is>
      </c>
      <c r="B280" t="inlineStr">
        <is>
          <t>HNX</t>
        </is>
      </c>
      <c r="C280" t="inlineStr">
        <is>
          <t>Y tế &amp; Dược phẩm</t>
        </is>
      </c>
      <c r="D280" t="inlineStr">
        <is>
          <t>Micro / Kém TK</t>
        </is>
      </c>
      <c r="E280" t="n">
        <v>119.3</v>
      </c>
      <c r="F280" t="n">
        <v>0.0172985</v>
      </c>
      <c r="G280" t="n">
        <v>0</v>
      </c>
      <c r="H280" t="n">
        <v>4.46584938704028</v>
      </c>
      <c r="I280" t="n">
        <v>4.649122807017544</v>
      </c>
      <c r="J280" t="n">
        <v>-6.724003127443315</v>
      </c>
      <c r="K280" t="n">
        <v>1.038405102882125</v>
      </c>
      <c r="L280" t="n">
        <v>0.2416263956007332</v>
      </c>
      <c r="M280" t="n">
        <v>43.46660649091114</v>
      </c>
      <c r="N280" t="n">
        <v>14.57653527754908</v>
      </c>
      <c r="O280" t="n">
        <v>31.3283421174045</v>
      </c>
      <c r="P280" t="n">
        <v>136.36</v>
      </c>
      <c r="Q280" t="n">
        <v>111.55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Pharmedic Pharmaceutical Medicinal JSC</t>
        </is>
      </c>
    </row>
    <row r="281">
      <c r="A281" t="inlineStr">
        <is>
          <t>DND</t>
        </is>
      </c>
      <c r="B281" t="inlineStr">
        <is>
          <t>UPCOM</t>
        </is>
      </c>
      <c r="C281" t="inlineStr">
        <is>
          <t>Khai khoáng &amp; VLXD</t>
        </is>
      </c>
      <c r="D281" t="inlineStr">
        <is>
          <t>Micro / Kém TK</t>
        </is>
      </c>
      <c r="E281" t="n">
        <v>7.1</v>
      </c>
      <c r="F281" t="n">
        <v>0.01562</v>
      </c>
      <c r="G281" t="n">
        <v>-14.4578313253012</v>
      </c>
      <c r="H281" t="n">
        <v>-12.34567901234568</v>
      </c>
      <c r="I281" t="n">
        <v>-6.578947368421052</v>
      </c>
      <c r="J281" t="n">
        <v>-21.11111111111111</v>
      </c>
      <c r="K281" t="n">
        <v>-15.77312329650383</v>
      </c>
      <c r="L281" t="n">
        <v>29.13907284768212</v>
      </c>
      <c r="M281" t="n">
        <v>46.69230287418451</v>
      </c>
      <c r="N281" t="n">
        <v>0</v>
      </c>
      <c r="O281" t="n">
        <v>0</v>
      </c>
      <c r="P281" t="n">
        <v>8.119999999999999</v>
      </c>
      <c r="Q281" t="n">
        <v>6.64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Dong Nai Material &amp; Building Investment Joint - Stock Co</t>
        </is>
      </c>
    </row>
    <row r="282">
      <c r="A282" t="inlineStr">
        <is>
          <t>VE1</t>
        </is>
      </c>
      <c r="B282" t="inlineStr">
        <is>
          <t>HNX</t>
        </is>
      </c>
      <c r="C282" t="inlineStr">
        <is>
          <t>Đầu tư công &amp; Xây dựng</t>
        </is>
      </c>
      <c r="D282" t="inlineStr">
        <is>
          <t>Micro / Kém TK</t>
        </is>
      </c>
      <c r="E282" t="n">
        <v>2.7</v>
      </c>
      <c r="F282" t="n">
        <v>0.00864</v>
      </c>
      <c r="G282" t="n">
        <v>0</v>
      </c>
      <c r="H282" t="n">
        <v>0</v>
      </c>
      <c r="I282" t="n">
        <v>-3.571428571428572</v>
      </c>
      <c r="J282" t="n">
        <v>-10</v>
      </c>
      <c r="K282" t="n">
        <v>-3.427444284158156</v>
      </c>
      <c r="L282" t="n">
        <v>2.139216177822345</v>
      </c>
      <c r="M282" t="n">
        <v>44.4158845469392</v>
      </c>
      <c r="N282" t="n">
        <v>6.219540090349185</v>
      </c>
      <c r="O282" t="n">
        <v>9.29121575828141</v>
      </c>
      <c r="P282" t="n">
        <v>3.09</v>
      </c>
      <c r="Q282" t="n">
        <v>2.52</v>
      </c>
      <c r="R282" t="inlineStr">
        <is>
          <t>🟢 VÙNG MUA CHUẨN</t>
        </is>
      </c>
      <c r="S282" t="b">
        <v>0</v>
      </c>
      <c r="T282" t="n">
        <v>0</v>
      </c>
      <c r="U282" t="n">
        <v>0</v>
      </c>
      <c r="V282" t="inlineStr">
        <is>
          <t>VNECO1 Electricity Construction JSC</t>
        </is>
      </c>
    </row>
    <row r="283">
      <c r="A283" t="inlineStr">
        <is>
          <t>PGS</t>
        </is>
      </c>
      <c r="B283" t="inlineStr">
        <is>
          <t>HNX</t>
        </is>
      </c>
      <c r="C283" t="inlineStr">
        <is>
          <t>Bán lẻ &amp; Phân phối</t>
        </is>
      </c>
      <c r="D283" t="inlineStr">
        <is>
          <t>Mid-Cap (Dòng tiền)</t>
        </is>
      </c>
      <c r="E283" t="n">
        <v>85.59999999999999</v>
      </c>
      <c r="F283" t="n">
        <v>0.0086456</v>
      </c>
      <c r="G283" t="n">
        <v>9.044585987261145</v>
      </c>
      <c r="H283" t="n">
        <v>1.904761904761905</v>
      </c>
      <c r="I283" t="n">
        <v>15.20861372812921</v>
      </c>
      <c r="J283" t="n">
        <v>55.63636363636363</v>
      </c>
      <c r="K283" t="n">
        <v>-1.522682379396251</v>
      </c>
      <c r="L283" t="n">
        <v>0.4188698807672773</v>
      </c>
      <c r="M283" t="n">
        <v>57.12124034861827</v>
      </c>
      <c r="N283" t="n">
        <v>31.49240135446758</v>
      </c>
      <c r="O283" t="n">
        <v>13.7278470729841</v>
      </c>
      <c r="P283" t="n">
        <v>97.84</v>
      </c>
      <c r="Q283" t="n">
        <v>80.04000000000001</v>
      </c>
      <c r="R283" t="inlineStr">
        <is>
          <t>🟣 ĐÓNG TRẦN (Không đua)</t>
        </is>
      </c>
      <c r="S283" t="b">
        <v>0</v>
      </c>
      <c r="T283" t="n">
        <v>0</v>
      </c>
      <c r="U283" t="n">
        <v>0</v>
      </c>
      <c r="V283" t="inlineStr">
        <is>
          <t>Southern Gas Trading JSC</t>
        </is>
      </c>
    </row>
    <row r="284">
      <c r="A284" t="inlineStr">
        <is>
          <t>VNH</t>
        </is>
      </c>
      <c r="B284" t="inlineStr">
        <is>
          <t>UPCOM</t>
        </is>
      </c>
      <c r="C284" t="inlineStr">
        <is>
          <t>Thực phẩm &amp; Tiêu dùng</t>
        </is>
      </c>
      <c r="D284" t="inlineStr">
        <is>
          <t>Micro / Kém TK</t>
        </is>
      </c>
      <c r="E284" t="n">
        <v>500</v>
      </c>
      <c r="F284" t="n">
        <v>0.008800000000000001</v>
      </c>
      <c r="G284" t="n">
        <v>-16.66666666666666</v>
      </c>
      <c r="H284" t="n">
        <v>0</v>
      </c>
      <c r="I284" t="n">
        <v>-28.57142857142857</v>
      </c>
      <c r="J284" t="n">
        <v>-44.44444444444444</v>
      </c>
      <c r="K284" t="n">
        <v>-3.427444284158156</v>
      </c>
      <c r="L284" t="n">
        <v>0.8810605766691655</v>
      </c>
      <c r="M284" t="n">
        <v>34.64847213945453</v>
      </c>
      <c r="N284" t="n">
        <v>0</v>
      </c>
      <c r="O284" t="n">
        <v>0</v>
      </c>
      <c r="P284" t="n">
        <v>571.5</v>
      </c>
      <c r="Q284" t="n">
        <v>467.5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Viet Nhat Seafood Corp.</t>
        </is>
      </c>
    </row>
    <row r="285">
      <c r="A285" t="inlineStr">
        <is>
          <t>TFC</t>
        </is>
      </c>
      <c r="B285" t="inlineStr">
        <is>
          <t>HNX</t>
        </is>
      </c>
      <c r="C285" t="inlineStr">
        <is>
          <t>Thực phẩm &amp; Tiêu dùng</t>
        </is>
      </c>
      <c r="D285" t="inlineStr">
        <is>
          <t>Micro / Kém TK</t>
        </is>
      </c>
      <c r="E285" t="n">
        <v>40</v>
      </c>
      <c r="F285" t="n">
        <v>0.008840000000000001</v>
      </c>
      <c r="G285" t="n">
        <v>6.666666666666667</v>
      </c>
      <c r="H285" t="n">
        <v>6.382978723404255</v>
      </c>
      <c r="I285" t="n">
        <v>-4.30622009569378</v>
      </c>
      <c r="J285" t="n">
        <v>-11.11111111111111</v>
      </c>
      <c r="K285" t="n">
        <v>2.9555344392461</v>
      </c>
      <c r="L285" t="n">
        <v>1.531266239390265</v>
      </c>
      <c r="M285" t="n">
        <v>41.53132471998334</v>
      </c>
      <c r="N285" t="n">
        <v>4.556502458785553</v>
      </c>
      <c r="O285" t="n">
        <v>29.1822879965143</v>
      </c>
      <c r="P285" t="n">
        <v>44.99</v>
      </c>
      <c r="Q285" t="n">
        <v>37.73</v>
      </c>
      <c r="R285" t="inlineStr">
        <is>
          <t>⚠️ KÉO CAO (&gt;5%)</t>
        </is>
      </c>
      <c r="S285" t="b">
        <v>0</v>
      </c>
      <c r="T285" t="n">
        <v>0</v>
      </c>
      <c r="U285" t="n">
        <v>0</v>
      </c>
      <c r="V285" t="inlineStr">
        <is>
          <t>Trang Corporation Joint Stock Company</t>
        </is>
      </c>
    </row>
    <row r="286">
      <c r="A286" t="inlineStr">
        <is>
          <t>TUG</t>
        </is>
      </c>
      <c r="B286" t="inlineStr">
        <is>
          <t>UPCOM</t>
        </is>
      </c>
      <c r="C286" t="inlineStr">
        <is>
          <t>Cảng biển &amp; Vận tải</t>
        </is>
      </c>
      <c r="D286" t="inlineStr">
        <is>
          <t>Micro / Kém TK</t>
        </is>
      </c>
      <c r="E286" t="n">
        <v>17.8</v>
      </c>
      <c r="F286" t="n">
        <v>0.0089</v>
      </c>
      <c r="G286" t="n">
        <v>-11</v>
      </c>
      <c r="H286" t="n">
        <v>-11</v>
      </c>
      <c r="I286" t="n">
        <v>-10.1010101010101</v>
      </c>
      <c r="J286" t="n">
        <v>-13.17073170731707</v>
      </c>
      <c r="K286" t="n">
        <v>-14.42744428415816</v>
      </c>
      <c r="L286" t="n">
        <v>2.380102344400809</v>
      </c>
      <c r="M286" t="n">
        <v>47.17574653427602</v>
      </c>
      <c r="N286" t="n">
        <v>0</v>
      </c>
      <c r="O286" t="n">
        <v>0</v>
      </c>
      <c r="P286" t="n">
        <v>20.35</v>
      </c>
      <c r="Q286" t="n">
        <v>16.64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Haiphong Port Tugboat and Transport Joint Stock Co</t>
        </is>
      </c>
    </row>
    <row r="287">
      <c r="A287" t="inlineStr">
        <is>
          <t>FTM</t>
        </is>
      </c>
      <c r="B287" t="inlineStr">
        <is>
          <t>UPCOM</t>
        </is>
      </c>
      <c r="C287" t="inlineStr">
        <is>
          <t>Hóa chất &amp; Chế biến</t>
        </is>
      </c>
      <c r="D287" t="inlineStr">
        <is>
          <t>Micro / Kém TK</t>
        </is>
      </c>
      <c r="E287" t="n">
        <v>400</v>
      </c>
      <c r="F287" t="n">
        <v>0.008920000000000001</v>
      </c>
      <c r="G287" t="n">
        <v>0</v>
      </c>
      <c r="H287" t="n">
        <v>0</v>
      </c>
      <c r="I287" t="n">
        <v>0</v>
      </c>
      <c r="J287" t="n">
        <v>0</v>
      </c>
      <c r="K287" t="n">
        <v>-3.427444284158156</v>
      </c>
      <c r="L287" t="n">
        <v>0.6323639921167179</v>
      </c>
      <c r="M287" t="n">
        <v>40.98669897599794</v>
      </c>
      <c r="N287" t="n">
        <v>0</v>
      </c>
      <c r="O287" t="n">
        <v>0</v>
      </c>
      <c r="P287" t="n">
        <v>457.2</v>
      </c>
      <c r="Q287" t="n">
        <v>374</v>
      </c>
      <c r="R287" t="inlineStr">
        <is>
          <t>🟢 VÙNG MUA CHUẨN</t>
        </is>
      </c>
      <c r="S287" t="b">
        <v>1</v>
      </c>
      <c r="T287" t="n">
        <v>0</v>
      </c>
      <c r="U287" t="n">
        <v>0</v>
      </c>
      <c r="V287" t="inlineStr">
        <is>
          <t>Duc Quan Investment and Development JSC</t>
        </is>
      </c>
    </row>
    <row r="288">
      <c r="A288" t="inlineStr">
        <is>
          <t>HUB</t>
        </is>
      </c>
      <c r="B288" t="inlineStr">
        <is>
          <t>HOSE</t>
        </is>
      </c>
      <c r="C288" t="inlineStr">
        <is>
          <t>Đầu tư công &amp; Xây dựng</t>
        </is>
      </c>
      <c r="D288" t="inlineStr">
        <is>
          <t>Micro / Kém TK</t>
        </is>
      </c>
      <c r="E288" t="n">
        <v>10.9</v>
      </c>
      <c r="F288" t="n">
        <v>0.008938</v>
      </c>
      <c r="G288" t="n">
        <v>-1.357466063348416</v>
      </c>
      <c r="H288" t="n">
        <v>2.830188679245283</v>
      </c>
      <c r="I288" t="n">
        <v>-0.9090909090909091</v>
      </c>
      <c r="J288" t="n">
        <v>-9.525691473418966</v>
      </c>
      <c r="K288" t="n">
        <v>-0.5972556049128728</v>
      </c>
      <c r="L288" t="n">
        <v>0.2552390142171244</v>
      </c>
      <c r="M288" t="n">
        <v>48.02482499988162</v>
      </c>
      <c r="N288" t="n">
        <v>4.514271060358372</v>
      </c>
      <c r="O288" t="n">
        <v>12.1850637882758</v>
      </c>
      <c r="P288" t="n">
        <v>11.68</v>
      </c>
      <c r="Q288" t="n">
        <v>10.55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Thua Thien Hue Construction Joint Stock Corp</t>
        </is>
      </c>
    </row>
    <row r="289">
      <c r="A289" t="inlineStr">
        <is>
          <t>BLF</t>
        </is>
      </c>
      <c r="B289" t="inlineStr">
        <is>
          <t>UPCOM</t>
        </is>
      </c>
      <c r="C289" t="inlineStr">
        <is>
          <t>Bán lẻ &amp; Tiêu dùng</t>
        </is>
      </c>
      <c r="D289" t="inlineStr">
        <is>
          <t>Micro / Kém TK</t>
        </is>
      </c>
      <c r="E289" t="n">
        <v>2.5</v>
      </c>
      <c r="F289" t="n">
        <v>0.008999999999999999</v>
      </c>
      <c r="G289" t="n">
        <v>-3.846153846153846</v>
      </c>
      <c r="H289" t="n">
        <v>0</v>
      </c>
      <c r="I289" t="n">
        <v>0</v>
      </c>
      <c r="J289" t="n">
        <v>-3.846153846153846</v>
      </c>
      <c r="K289" t="n">
        <v>-3.427444284158156</v>
      </c>
      <c r="L289" t="n">
        <v>16.06246514221974</v>
      </c>
      <c r="M289" t="n">
        <v>46.72410503129166</v>
      </c>
      <c r="N289" t="n">
        <v>0</v>
      </c>
      <c r="O289" t="n">
        <v>0</v>
      </c>
      <c r="P289" t="n">
        <v>2.86</v>
      </c>
      <c r="Q289" t="n">
        <v>2.34</v>
      </c>
      <c r="R289" t="inlineStr">
        <is>
          <t>🟢 VÙNG MUA CHUẨN</t>
        </is>
      </c>
      <c r="S289" t="b">
        <v>0</v>
      </c>
      <c r="T289" t="n">
        <v>0</v>
      </c>
      <c r="U289" t="n">
        <v>0</v>
      </c>
      <c r="V289" t="inlineStr">
        <is>
          <t>Bac Lieu Fisheries JSC</t>
        </is>
      </c>
    </row>
    <row r="290">
      <c r="A290" t="inlineStr">
        <is>
          <t>PV2</t>
        </is>
      </c>
      <c r="B290" t="inlineStr">
        <is>
          <t>HNX</t>
        </is>
      </c>
      <c r="C290" t="inlineStr">
        <is>
          <t>Bất động sản Dân dụng</t>
        </is>
      </c>
      <c r="D290" t="inlineStr">
        <is>
          <t>Micro / Kém TK</t>
        </is>
      </c>
      <c r="E290" t="n">
        <v>1.8</v>
      </c>
      <c r="F290" t="n">
        <v>0.0122796</v>
      </c>
      <c r="G290" t="n">
        <v>0</v>
      </c>
      <c r="H290" t="n">
        <v>-5.263157894736842</v>
      </c>
      <c r="I290" t="n">
        <v>0</v>
      </c>
      <c r="J290" t="n">
        <v>-5.263157894736842</v>
      </c>
      <c r="K290" t="n">
        <v>-8.690602178894999</v>
      </c>
      <c r="L290" t="n">
        <v>0.1250720167862707</v>
      </c>
      <c r="M290" t="n">
        <v>45.03681754591199</v>
      </c>
      <c r="N290" t="n">
        <v>0</v>
      </c>
      <c r="O290" t="n">
        <v>-4.8417981092596</v>
      </c>
      <c r="P290" t="n">
        <v>2.06</v>
      </c>
      <c r="Q290" t="n">
        <v>1.68</v>
      </c>
      <c r="R290" t="inlineStr">
        <is>
          <t>🟢 VÙNG MUA CHUẨN</t>
        </is>
      </c>
      <c r="S290" t="b">
        <v>1</v>
      </c>
      <c r="T290" t="n">
        <v>0</v>
      </c>
      <c r="U290" t="n">
        <v>0</v>
      </c>
      <c r="V290" t="inlineStr">
        <is>
          <t>Genea Capital Joint Stock Company</t>
        </is>
      </c>
    </row>
    <row r="291">
      <c r="A291" t="inlineStr">
        <is>
          <t>SHE</t>
        </is>
      </c>
      <c r="B291" t="inlineStr">
        <is>
          <t>HNX</t>
        </is>
      </c>
      <c r="C291" t="inlineStr">
        <is>
          <t>Sản xuất Công nghiệp</t>
        </is>
      </c>
      <c r="D291" t="inlineStr">
        <is>
          <t>Micro / Kém TK</t>
        </is>
      </c>
      <c r="E291" t="n">
        <v>6</v>
      </c>
      <c r="F291" t="n">
        <v>0.009048</v>
      </c>
      <c r="G291" t="n">
        <v>0</v>
      </c>
      <c r="H291" t="n">
        <v>7.142857142857143</v>
      </c>
      <c r="I291" t="n">
        <v>-14.28571428571429</v>
      </c>
      <c r="J291" t="n">
        <v>-11.76470588235294</v>
      </c>
      <c r="K291" t="n">
        <v>3.715412858698988</v>
      </c>
      <c r="L291" t="n">
        <v>3.916883116883088</v>
      </c>
      <c r="M291" t="n">
        <v>45.43961760890959</v>
      </c>
      <c r="N291" t="n">
        <v>7.808804036110512</v>
      </c>
      <c r="O291" t="n">
        <v>5.62839322343434</v>
      </c>
      <c r="P291" t="n">
        <v>6.86</v>
      </c>
      <c r="Q291" t="n">
        <v>5.61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Son Ha Development of Renewable Energy JSC</t>
        </is>
      </c>
    </row>
    <row r="292">
      <c r="A292" t="inlineStr">
        <is>
          <t>SJ1</t>
        </is>
      </c>
      <c r="B292" t="inlineStr">
        <is>
          <t>HNX</t>
        </is>
      </c>
      <c r="C292" t="inlineStr">
        <is>
          <t>Hóa chất &amp; Chế biến</t>
        </is>
      </c>
      <c r="D292" t="inlineStr">
        <is>
          <t>Micro / Kém TK</t>
        </is>
      </c>
      <c r="E292" t="n">
        <v>18.1</v>
      </c>
      <c r="F292" t="n">
        <v>0.009050000000000001</v>
      </c>
      <c r="G292" t="n">
        <v>5.232558139534884</v>
      </c>
      <c r="H292" t="n">
        <v>13.125</v>
      </c>
      <c r="I292" t="n">
        <v>9.696969696969697</v>
      </c>
      <c r="J292" t="n">
        <v>11.7283950617284</v>
      </c>
      <c r="K292" t="n">
        <v>9.697555715841844</v>
      </c>
      <c r="L292" t="n">
        <v>2.623983206507464</v>
      </c>
      <c r="M292" t="n">
        <v>59.62407357301399</v>
      </c>
      <c r="N292" t="n">
        <v>32.77767626557596</v>
      </c>
      <c r="O292" t="n">
        <v>4.25414635606666</v>
      </c>
      <c r="P292" t="n">
        <v>20.69</v>
      </c>
      <c r="Q292" t="n">
        <v>16.92</v>
      </c>
      <c r="R292" t="inlineStr">
        <is>
          <t>⚠️ KÉO CAO (&gt;5%)</t>
        </is>
      </c>
      <c r="S292" t="b">
        <v>0</v>
      </c>
      <c r="T292" t="n">
        <v>0</v>
      </c>
      <c r="U292" t="n">
        <v>0</v>
      </c>
      <c r="V292" t="inlineStr">
        <is>
          <t>Hung Hau Agricultural Corp.</t>
        </is>
      </c>
    </row>
    <row r="293">
      <c r="A293" t="inlineStr">
        <is>
          <t>STG</t>
        </is>
      </c>
      <c r="B293" t="inlineStr">
        <is>
          <t>HOSE</t>
        </is>
      </c>
      <c r="C293" t="inlineStr">
        <is>
          <t>Cảng biển &amp; Vận tải</t>
        </is>
      </c>
      <c r="D293" t="inlineStr">
        <is>
          <t>Mid-Cap (Dòng tiền)</t>
        </is>
      </c>
      <c r="E293" t="n">
        <v>32.5</v>
      </c>
      <c r="F293" t="n">
        <v>0.00325</v>
      </c>
      <c r="G293" t="n">
        <v>-6.876790830945559</v>
      </c>
      <c r="H293" t="n">
        <v>-13.33333333333333</v>
      </c>
      <c r="I293" t="n">
        <v>5.51948051948052</v>
      </c>
      <c r="J293" t="n">
        <v>-1.96078431372549</v>
      </c>
      <c r="K293" t="n">
        <v>-16.76077761749149</v>
      </c>
      <c r="L293" t="n">
        <v>0.4504504504512063</v>
      </c>
      <c r="M293" t="n">
        <v>46.72187684904858</v>
      </c>
      <c r="N293" t="n">
        <v>9.133882795870845</v>
      </c>
      <c r="O293" t="n">
        <v>13.6043606138046</v>
      </c>
      <c r="P293" t="n">
        <v>37.15</v>
      </c>
      <c r="Q293" t="n">
        <v>30.39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CÔNG TY CỔ PHẦN KHO VẬN MIỀN NAM</t>
        </is>
      </c>
    </row>
    <row r="294">
      <c r="A294" t="inlineStr">
        <is>
          <t>TSJ</t>
        </is>
      </c>
      <c r="B294" t="inlineStr">
        <is>
          <t>UPCOM</t>
        </is>
      </c>
      <c r="C294" t="inlineStr">
        <is>
          <t>Dịch vụ Tiêu dùng</t>
        </is>
      </c>
      <c r="D294" t="inlineStr">
        <is>
          <t>Mid-Cap (Dòng tiền)</t>
        </is>
      </c>
      <c r="E294" t="n">
        <v>23.1</v>
      </c>
      <c r="F294" t="n">
        <v>0.00924</v>
      </c>
      <c r="G294" t="n">
        <v>0</v>
      </c>
      <c r="H294" t="n">
        <v>0</v>
      </c>
      <c r="I294" t="n">
        <v>-0.4310344827586207</v>
      </c>
      <c r="J294" t="n">
        <v>8.962264150943396</v>
      </c>
      <c r="K294" t="n">
        <v>-3.427444284158156</v>
      </c>
      <c r="L294" t="n">
        <v>5.865102639296188</v>
      </c>
      <c r="M294" t="n">
        <v>48.06465288271957</v>
      </c>
      <c r="N294" t="n">
        <v>5.917263894062225</v>
      </c>
      <c r="O294" t="n">
        <v>30.91712987118</v>
      </c>
      <c r="P294" t="n">
        <v>26.4</v>
      </c>
      <c r="Q294" t="n">
        <v>21.6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Ha Noi Tourist Service Joint Stock Co</t>
        </is>
      </c>
    </row>
    <row r="295">
      <c r="A295" t="inlineStr">
        <is>
          <t>CK8</t>
        </is>
      </c>
      <c r="B295" t="inlineStr">
        <is>
          <t>UPCOM</t>
        </is>
      </c>
      <c r="C295" t="inlineStr">
        <is>
          <t>Sản xuất Công nghiệp</t>
        </is>
      </c>
      <c r="D295" t="inlineStr">
        <is>
          <t>Micro / Kém TK</t>
        </is>
      </c>
      <c r="E295" t="n">
        <v>9.300000000000001</v>
      </c>
      <c r="F295" t="n">
        <v>0.009299999999999999</v>
      </c>
      <c r="G295" t="n">
        <v>13.41463414634146</v>
      </c>
      <c r="H295" t="n">
        <v>13.41463414634146</v>
      </c>
      <c r="I295" t="n">
        <v>66.07142857142857</v>
      </c>
      <c r="J295" t="n">
        <v>66.07142857142857</v>
      </c>
      <c r="K295" t="n">
        <v>9.987189862183307</v>
      </c>
      <c r="L295" t="n">
        <v>4</v>
      </c>
      <c r="M295" t="n">
        <v>50</v>
      </c>
      <c r="N295" t="n">
        <v>0</v>
      </c>
      <c r="O295" t="n">
        <v>0</v>
      </c>
      <c r="P295" t="n">
        <v>10.22</v>
      </c>
      <c r="Q295" t="n">
        <v>8.880000000000001</v>
      </c>
      <c r="R295" t="inlineStr">
        <is>
          <t>🟣 ĐÓNG TRẦN (Không đua)</t>
        </is>
      </c>
      <c r="S295" t="b">
        <v>0</v>
      </c>
      <c r="T295" t="n">
        <v>0</v>
      </c>
      <c r="U295" t="n">
        <v>0</v>
      </c>
      <c r="V295" t="inlineStr">
        <is>
          <t>120 Mechanical Joint Stock Company</t>
        </is>
      </c>
    </row>
    <row r="296">
      <c r="A296" t="inlineStr">
        <is>
          <t>HTI</t>
        </is>
      </c>
      <c r="B296" t="inlineStr">
        <is>
          <t>HOSE</t>
        </is>
      </c>
      <c r="C296" t="inlineStr">
        <is>
          <t>Đầu tư công &amp; Xây dựng</t>
        </is>
      </c>
      <c r="D296" t="inlineStr">
        <is>
          <t>Micro / Kém TK</t>
        </is>
      </c>
      <c r="E296" t="n">
        <v>18.7</v>
      </c>
      <c r="F296" t="n">
        <v>0.009350000000000001</v>
      </c>
      <c r="G296" t="n">
        <v>0</v>
      </c>
      <c r="H296" t="n">
        <v>0</v>
      </c>
      <c r="I296" t="n">
        <v>-0.2666666666666667</v>
      </c>
      <c r="J296" t="n">
        <v>3.601108033240997</v>
      </c>
      <c r="K296" t="n">
        <v>-3.427444284158156</v>
      </c>
      <c r="L296" t="n">
        <v>0.2414350901760062</v>
      </c>
      <c r="M296" t="n">
        <v>57.08696793042769</v>
      </c>
      <c r="N296" t="n">
        <v>3.391421122789993</v>
      </c>
      <c r="O296" t="n">
        <v>23.088563814995</v>
      </c>
      <c r="P296" t="n">
        <v>20.03</v>
      </c>
      <c r="Q296" t="n">
        <v>18.09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CÔNG TY CỔ PHẦN ĐẦU TƯ PHÁT TRIỂN HẠ TẦNG IDICO</t>
        </is>
      </c>
    </row>
    <row r="297">
      <c r="A297" t="inlineStr">
        <is>
          <t>DTT</t>
        </is>
      </c>
      <c r="B297" t="inlineStr">
        <is>
          <t>HOSE</t>
        </is>
      </c>
      <c r="C297" t="inlineStr">
        <is>
          <t>Sản xuất Công nghiệp</t>
        </is>
      </c>
      <c r="D297" t="inlineStr">
        <is>
          <t>Micro / Kém TK</t>
        </is>
      </c>
      <c r="E297" t="n">
        <v>18.4</v>
      </c>
      <c r="F297" t="n">
        <v>0.0094208</v>
      </c>
      <c r="G297" t="n">
        <v>-6.835443037974684</v>
      </c>
      <c r="H297" t="n">
        <v>2.222222222222222</v>
      </c>
      <c r="I297" t="n">
        <v>16.45569620253164</v>
      </c>
      <c r="J297" t="n">
        <v>2.222222222222222</v>
      </c>
      <c r="K297" t="n">
        <v>-1.205222061935933</v>
      </c>
      <c r="L297" t="n">
        <v>5.369690613529103</v>
      </c>
      <c r="M297" t="n">
        <v>56.15368997734243</v>
      </c>
      <c r="N297" t="n">
        <v>8.010529318363163</v>
      </c>
      <c r="O297" t="n">
        <v>13.6110288353115</v>
      </c>
      <c r="P297" t="n">
        <v>20.6</v>
      </c>
      <c r="Q297" t="n">
        <v>17.4</v>
      </c>
      <c r="R297" t="inlineStr">
        <is>
          <t>🟢 VÙNG MUA CHUẨN</t>
        </is>
      </c>
      <c r="S297" t="b">
        <v>0</v>
      </c>
      <c r="T297" t="n">
        <v>0</v>
      </c>
      <c r="U297" t="n">
        <v>0</v>
      </c>
      <c r="V297" t="inlineStr">
        <is>
          <t>CÔNG TY CỔ PHẦN KỸ NGHỆ ĐÔ THÀNH</t>
        </is>
      </c>
    </row>
    <row r="298">
      <c r="A298" t="inlineStr">
        <is>
          <t>PMW</t>
        </is>
      </c>
      <c r="B298" t="inlineStr">
        <is>
          <t>UPCOM</t>
        </is>
      </c>
      <c r="C298" t="inlineStr">
        <is>
          <t>Điện &amp; Năng lượng</t>
        </is>
      </c>
      <c r="D298" t="inlineStr">
        <is>
          <t>Micro / Kém TK</t>
        </is>
      </c>
      <c r="E298" t="n">
        <v>31.5</v>
      </c>
      <c r="F298" t="n">
        <v>0.00945</v>
      </c>
      <c r="G298" t="n">
        <v>-1.5625</v>
      </c>
      <c r="H298" t="n">
        <v>-1.5625</v>
      </c>
      <c r="I298" t="n">
        <v>-5.970149253731344</v>
      </c>
      <c r="J298" t="n">
        <v>-11.26760563380282</v>
      </c>
      <c r="K298" t="n">
        <v>-4.989944284158156</v>
      </c>
      <c r="L298" t="n">
        <v>1.007302946361118</v>
      </c>
      <c r="M298" t="n">
        <v>21.223571893867</v>
      </c>
      <c r="N298" t="n">
        <v>0</v>
      </c>
      <c r="O298" t="n">
        <v>0</v>
      </c>
      <c r="P298" t="n">
        <v>33.75</v>
      </c>
      <c r="Q298" t="n">
        <v>30.48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Phu My Water Supply Joint Stock Co</t>
        </is>
      </c>
    </row>
    <row r="299">
      <c r="A299" t="inlineStr">
        <is>
          <t>MQN</t>
        </is>
      </c>
      <c r="B299" t="inlineStr">
        <is>
          <t>UPCOM</t>
        </is>
      </c>
      <c r="C299" t="inlineStr">
        <is>
          <t>Đầu tư công &amp; Xây dựng</t>
        </is>
      </c>
      <c r="D299" t="inlineStr">
        <is>
          <t>Micro / Kém TK</t>
        </is>
      </c>
      <c r="E299" t="n">
        <v>18</v>
      </c>
      <c r="F299" t="n">
        <v>0.008999999999999999</v>
      </c>
      <c r="G299" t="n">
        <v>-2.173913043478261</v>
      </c>
      <c r="H299" t="n">
        <v>-2.702702702702703</v>
      </c>
      <c r="I299" t="n">
        <v>-5.263157894736842</v>
      </c>
      <c r="J299" t="n">
        <v>-1.639344262295082</v>
      </c>
      <c r="K299" t="n">
        <v>-6.130146986860858</v>
      </c>
      <c r="L299" t="n">
        <v>1.405777746538272</v>
      </c>
      <c r="M299" t="n">
        <v>46.965211138718</v>
      </c>
      <c r="N299" t="n">
        <v>0</v>
      </c>
      <c r="O299" t="n">
        <v>0</v>
      </c>
      <c r="P299" t="n">
        <v>20.57</v>
      </c>
      <c r="Q299" t="n">
        <v>16.83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Quang Ngai Urban Environment Joint Stock Co</t>
        </is>
      </c>
    </row>
    <row r="300">
      <c r="A300" t="inlineStr">
        <is>
          <t>QST</t>
        </is>
      </c>
      <c r="B300" t="inlineStr">
        <is>
          <t>HNX</t>
        </is>
      </c>
      <c r="C300" t="inlineStr">
        <is>
          <t>Bán lẻ &amp; Phân phối</t>
        </is>
      </c>
      <c r="D300" t="inlineStr">
        <is>
          <t>Micro / Kém TK</t>
        </is>
      </c>
      <c r="E300" t="n">
        <v>24.4</v>
      </c>
      <c r="F300" t="n">
        <v>0.00732</v>
      </c>
      <c r="G300" t="n">
        <v>6.550218340611353</v>
      </c>
      <c r="H300" t="n">
        <v>16.74641148325359</v>
      </c>
      <c r="I300" t="n">
        <v>8.444444444444445</v>
      </c>
      <c r="J300" t="n">
        <v>-5.058365758754864</v>
      </c>
      <c r="K300" t="n">
        <v>13.31896719909543</v>
      </c>
      <c r="L300" t="n">
        <v>0.4562564161058514</v>
      </c>
      <c r="M300" t="n">
        <v>52.79378444421869</v>
      </c>
      <c r="N300" t="n">
        <v>4.767988320460872</v>
      </c>
      <c r="O300" t="n">
        <v>30.7649772247834</v>
      </c>
      <c r="P300" t="n">
        <v>27.89</v>
      </c>
      <c r="Q300" t="n">
        <v>22.81</v>
      </c>
      <c r="R300" t="inlineStr">
        <is>
          <t>⚠️ KÉO CAO (&gt;5%)</t>
        </is>
      </c>
      <c r="S300" t="b">
        <v>0</v>
      </c>
      <c r="T300" t="n">
        <v>0</v>
      </c>
      <c r="U300" t="n">
        <v>0</v>
      </c>
      <c r="V300" t="inlineStr">
        <is>
          <t>Quang Ninh Book &amp; Educational Equipment JSC</t>
        </is>
      </c>
    </row>
    <row r="301">
      <c r="A301" t="inlineStr">
        <is>
          <t>BDG</t>
        </is>
      </c>
      <c r="B301" t="inlineStr">
        <is>
          <t>UPCOM</t>
        </is>
      </c>
      <c r="C301" t="inlineStr">
        <is>
          <t>Thực phẩm &amp; Tiêu dùng</t>
        </is>
      </c>
      <c r="D301" t="inlineStr">
        <is>
          <t>Micro / Kém TK</t>
        </is>
      </c>
      <c r="E301" t="n">
        <v>25</v>
      </c>
      <c r="F301" t="n">
        <v>0.0075</v>
      </c>
      <c r="G301" t="n">
        <v>-1.185770750988142</v>
      </c>
      <c r="H301" t="n">
        <v>-2.723735408560311</v>
      </c>
      <c r="I301" t="n">
        <v>-4.21455938697318</v>
      </c>
      <c r="J301" t="n">
        <v>-12.28070175438597</v>
      </c>
      <c r="K301" t="n">
        <v>-6.151179692718467</v>
      </c>
      <c r="L301" t="n">
        <v>3.32871012482663</v>
      </c>
      <c r="M301" t="n">
        <v>38.80255647475988</v>
      </c>
      <c r="N301" t="n">
        <v>0</v>
      </c>
      <c r="O301" t="n">
        <v>0</v>
      </c>
      <c r="P301" t="n">
        <v>27.02</v>
      </c>
      <c r="Q301" t="n">
        <v>24.08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Protrade Garment Joint Stock 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2026-10-23T03:17:14Z</dcterms:created>
  <dcterms:modified xsi:type="dcterms:W3CDTF">2026-10-23T03:17:14Z</dcterms:modified>
</cp:coreProperties>
</file>