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ADMIN\Desktop\OJT Nash Tech\Test design\"/>
    </mc:Choice>
  </mc:AlternateContent>
  <xr:revisionPtr revIDLastSave="0" documentId="13_ncr:1_{F512BCF8-E270-4EC1-A877-8036E762E1C1}" xr6:coauthVersionLast="47" xr6:coauthVersionMax="47" xr10:uidLastSave="{00000000-0000-0000-0000-000000000000}"/>
  <bookViews>
    <workbookView xWindow="-108" yWindow="-108" windowWidth="23256" windowHeight="12456" tabRatio="840" firstSheet="1" activeTab="8" xr2:uid="{00000000-000D-0000-FFFF-FFFF00000000}"/>
  </bookViews>
  <sheets>
    <sheet name="Record of Change" sheetId="4" r:id="rId1"/>
    <sheet name="Instruction" sheetId="5" r:id="rId2"/>
    <sheet name="Cover" sheetId="6" r:id="rId3"/>
    <sheet name="Common checklist" sheetId="7" r:id="rId4"/>
    <sheet name="Assignment 1" sheetId="8" r:id="rId5"/>
    <sheet name="Assignment 2" sheetId="9" r:id="rId6"/>
    <sheet name="Assignment 3" sheetId="15" r:id="rId7"/>
    <sheet name="Assignment 4" sheetId="18" r:id="rId8"/>
    <sheet name="Assignment 5" sheetId="20" r:id="rId9"/>
    <sheet name="Test report" sheetId="10" r:id="rId10"/>
  </sheets>
  <externalReferences>
    <externalReference r:id="rId11"/>
  </externalReferences>
  <definedNames>
    <definedName name="abc" localSheetId="6">#REF!</definedName>
    <definedName name="abc" localSheetId="7">#REF!</definedName>
    <definedName name="abc" localSheetId="8">#REF!</definedName>
    <definedName name="abc">#REF!</definedName>
    <definedName name="CS_IT_1.1_001" localSheetId="6">#REF!</definedName>
    <definedName name="CS_IT_1.1_001" localSheetId="7">#REF!</definedName>
    <definedName name="CS_IT_1.1_001" localSheetId="8">#REF!</definedName>
    <definedName name="CS_IT_1.1_001">#REF!</definedName>
    <definedName name="CS_IT_1.1_002" localSheetId="6">#REF!</definedName>
    <definedName name="CS_IT_1.1_002" localSheetId="7">#REF!</definedName>
    <definedName name="CS_IT_1.1_002" localSheetId="8">#REF!</definedName>
    <definedName name="CS_IT_1.1_002">#REF!</definedName>
    <definedName name="CS_IT_1.1_003" localSheetId="6">#REF!</definedName>
    <definedName name="CS_IT_1.1_003" localSheetId="7">#REF!</definedName>
    <definedName name="CS_IT_1.1_003" localSheetId="8">#REF!</definedName>
    <definedName name="CS_IT_1.1_003">#REF!</definedName>
    <definedName name="CS_IT_1.1_004" localSheetId="6">#REF!</definedName>
    <definedName name="CS_IT_1.1_004" localSheetId="7">#REF!</definedName>
    <definedName name="CS_IT_1.1_004" localSheetId="8">#REF!</definedName>
    <definedName name="CS_IT_1.1_004">#REF!</definedName>
    <definedName name="Check_inputed_mail_address" localSheetId="6">#REF!</definedName>
    <definedName name="Check_inputed_mail_address" localSheetId="7">#REF!</definedName>
    <definedName name="Check_inputed_mail_address" localSheetId="8">#REF!</definedName>
    <definedName name="Check_inputed_mail_address">#REF!</definedName>
    <definedName name="Evaluation" localSheetId="6">#REF!</definedName>
    <definedName name="Evaluation" localSheetId="7">#REF!</definedName>
    <definedName name="Evaluation" localSheetId="8">#REF!</definedName>
    <definedName name="Evaluation">#REF!</definedName>
    <definedName name="JaEnNickname" localSheetId="6">#REF!</definedName>
    <definedName name="JaEnNickname" localSheetId="7">#REF!</definedName>
    <definedName name="JaEnNickname" localSheetId="8">#REF!</definedName>
    <definedName name="JaEnNickname">#REF!</definedName>
    <definedName name="Mail_Magazine" localSheetId="6">#REF!</definedName>
    <definedName name="Mail_Magazine" localSheetId="7">#REF!</definedName>
    <definedName name="Mail_Magazine" localSheetId="8">#REF!</definedName>
    <definedName name="Mail_Magazine">#REF!</definedName>
    <definedName name="project_code" localSheetId="6">#REF!</definedName>
    <definedName name="project_code" localSheetId="7">#REF!</definedName>
    <definedName name="project_code" localSheetId="8">#REF!</definedName>
    <definedName name="project_code">#REF!</definedName>
    <definedName name="ProjectName" localSheetId="6">'[1]Version 1'!#REF!</definedName>
    <definedName name="ProjectName" localSheetId="7">'[1]Version 1'!#REF!</definedName>
    <definedName name="ProjectName" localSheetId="8">'[1]Version 1'!#REF!</definedName>
    <definedName name="ProjectName">'[1]Version 1'!#REF!</definedName>
    <definedName name="Result_CS_IT_1.1_001" localSheetId="6">#REF!</definedName>
    <definedName name="Result_CS_IT_1.1_001" localSheetId="7">#REF!</definedName>
    <definedName name="Result_CS_IT_1.1_001" localSheetId="8">#REF!</definedName>
    <definedName name="Result_CS_IT_1.1_001">#REF!</definedName>
    <definedName name="Result_CS_IT_1.1_002" localSheetId="6">#REF!</definedName>
    <definedName name="Result_CS_IT_1.1_002" localSheetId="7">#REF!</definedName>
    <definedName name="Result_CS_IT_1.1_002" localSheetId="8">#REF!</definedName>
    <definedName name="Result_CS_IT_1.1_002">#REF!</definedName>
    <definedName name="Result_CS_IT_1.1_003" localSheetId="6">#REF!</definedName>
    <definedName name="Result_CS_IT_1.1_003" localSheetId="7">#REF!</definedName>
    <definedName name="Result_CS_IT_1.1_003" localSheetId="8">#REF!</definedName>
    <definedName name="Result_CS_IT_1.1_003">#REF!</definedName>
    <definedName name="Result_CS_IT_1.1_004" localSheetId="6">#REF!</definedName>
    <definedName name="Result_CS_IT_1.1_004" localSheetId="7">#REF!</definedName>
    <definedName name="Result_CS_IT_1.1_004" localSheetId="8">#REF!</definedName>
    <definedName name="Result_CS_IT_1.1_004">#REF!</definedName>
    <definedName name="safa" localSheetId="6">#REF!</definedName>
    <definedName name="safa" localSheetId="7">#REF!</definedName>
    <definedName name="safa" localSheetId="8">#REF!</definedName>
    <definedName name="safa">#REF!</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 i="20" l="1"/>
  <c r="C15" i="20"/>
  <c r="B15" i="20"/>
  <c r="D14" i="20"/>
  <c r="C14" i="20"/>
  <c r="B14" i="20"/>
  <c r="D13" i="20"/>
  <c r="C13" i="20"/>
  <c r="B13" i="20"/>
  <c r="D12" i="20"/>
  <c r="C12" i="20"/>
  <c r="B12" i="20"/>
  <c r="D11" i="20"/>
  <c r="C11" i="20"/>
  <c r="B11" i="20"/>
  <c r="D9" i="20"/>
  <c r="C9" i="20"/>
  <c r="B9" i="20"/>
  <c r="D15" i="18"/>
  <c r="C15" i="18"/>
  <c r="B15" i="18"/>
  <c r="D14" i="18"/>
  <c r="C14" i="18"/>
  <c r="B14" i="18"/>
  <c r="D13" i="18"/>
  <c r="C13" i="18"/>
  <c r="B13" i="18"/>
  <c r="D12" i="18"/>
  <c r="C12" i="18"/>
  <c r="B12" i="18"/>
  <c r="D11" i="18"/>
  <c r="C11" i="18"/>
  <c r="B11" i="18"/>
  <c r="D9" i="18"/>
  <c r="C9" i="18"/>
  <c r="B9" i="18"/>
  <c r="F30" i="10"/>
  <c r="F29" i="10"/>
  <c r="F28" i="10"/>
  <c r="F27" i="10"/>
  <c r="E30" i="10"/>
  <c r="E29" i="10"/>
  <c r="E28" i="10"/>
  <c r="E27" i="10"/>
  <c r="D30" i="10"/>
  <c r="D29" i="10"/>
  <c r="D28" i="10"/>
  <c r="D27" i="10"/>
  <c r="D10" i="20" l="1"/>
  <c r="C10" i="20"/>
  <c r="B10" i="20"/>
  <c r="C10" i="18"/>
  <c r="B10" i="18"/>
  <c r="D10" i="18"/>
  <c r="C30" i="10"/>
  <c r="C29" i="10"/>
  <c r="C28" i="10"/>
  <c r="C27" i="10"/>
  <c r="C31" i="10" l="1"/>
  <c r="F52" i="10" s="1"/>
  <c r="D11" i="15"/>
  <c r="C19" i="10" s="1"/>
  <c r="C11" i="15"/>
  <c r="B11" i="15"/>
  <c r="D11" i="9"/>
  <c r="C11" i="9"/>
  <c r="B11" i="9"/>
  <c r="C11" i="8"/>
  <c r="B11" i="8"/>
  <c r="D11" i="8"/>
  <c r="C18" i="10"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C15" i="8"/>
  <c r="B15" i="8"/>
  <c r="G20" i="10" l="1"/>
  <c r="B10" i="15"/>
  <c r="C10" i="15"/>
  <c r="C20" i="10"/>
  <c r="D10" i="15"/>
  <c r="D14" i="9"/>
  <c r="C14" i="9"/>
  <c r="B14" i="9"/>
  <c r="D13" i="9"/>
  <c r="C13" i="9"/>
  <c r="B13" i="9"/>
  <c r="D12" i="9"/>
  <c r="C12" i="9"/>
  <c r="B12" i="9"/>
  <c r="D9" i="9"/>
  <c r="C9" i="9"/>
  <c r="B9" i="9"/>
  <c r="D14" i="8"/>
  <c r="E18" i="10" s="1"/>
  <c r="E20" i="10" s="1"/>
  <c r="C14" i="8"/>
  <c r="B14" i="8"/>
  <c r="D13" i="8"/>
  <c r="C13" i="8"/>
  <c r="B13" i="8"/>
  <c r="D12" i="8"/>
  <c r="D18" i="10" s="1"/>
  <c r="D20" i="10" s="1"/>
  <c r="C12" i="8"/>
  <c r="B12" i="8"/>
  <c r="D9" i="8"/>
  <c r="C9" i="8"/>
  <c r="B9" i="8"/>
  <c r="A49" i="8" l="1"/>
  <c r="B10" i="8"/>
  <c r="D10" i="8"/>
  <c r="F18" i="10"/>
  <c r="F20" i="10" s="1"/>
  <c r="D21" i="10" s="1"/>
  <c r="G52" i="10" s="1"/>
  <c r="D10" i="9"/>
  <c r="C10" i="9"/>
  <c r="B10" i="9"/>
  <c r="C1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6FEB66EB-6571-4669-880D-C4EBDD049060}">
      <text>
        <r>
          <rPr>
            <b/>
            <sz val="8"/>
            <color indexed="8"/>
            <rFont val="Times New Roman"/>
            <family val="1"/>
          </rPr>
          <t xml:space="preserve">Pass
Fail
Untested
N/A
</t>
        </r>
      </text>
    </comment>
    <comment ref="G17" authorId="0" shapeId="0" xr:uid="{2AEAA1A1-D042-47C0-8EA1-71230B4367ED}">
      <text>
        <r>
          <rPr>
            <b/>
            <sz val="8"/>
            <color indexed="8"/>
            <rFont val="Times New Roman"/>
            <family val="1"/>
          </rPr>
          <t xml:space="preserve">Pass
Fail
Untested
N/A
</t>
        </r>
      </text>
    </comment>
    <comment ref="H17" authorId="0" shapeId="0" xr:uid="{4A4F029D-BF41-4A99-AD59-625B195DC27F}">
      <text>
        <r>
          <rPr>
            <b/>
            <sz val="8"/>
            <color indexed="8"/>
            <rFont val="Times New Roman"/>
            <family val="1"/>
          </rPr>
          <t xml:space="preserve">Pass
Fail
Untested
N/A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9D2B01E2-C3AF-44FE-B38F-94DEB11180A8}">
      <text>
        <r>
          <rPr>
            <b/>
            <sz val="8"/>
            <color indexed="8"/>
            <rFont val="Times New Roman"/>
            <family val="1"/>
          </rPr>
          <t xml:space="preserve">Pass
Fail
Untested
N/A
</t>
        </r>
      </text>
    </comment>
    <comment ref="G17" authorId="0" shapeId="0" xr:uid="{0E0BE31D-2012-418D-957A-409402565C10}">
      <text>
        <r>
          <rPr>
            <b/>
            <sz val="8"/>
            <color indexed="8"/>
            <rFont val="Times New Roman"/>
            <family val="1"/>
          </rPr>
          <t xml:space="preserve">Pass
Fail
Untested
N/A
</t>
        </r>
      </text>
    </comment>
    <comment ref="H17" authorId="0" shapeId="0" xr:uid="{E15FD43C-CCC5-4AB4-BA6B-84C72A5158B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<sst xmlns="http://schemas.openxmlformats.org/spreadsheetml/2006/main" count="1129" uniqueCount="803">
  <si>
    <r>
      <t xml:space="preserve">Security Classification: </t>
    </r>
    <r>
      <rPr>
        <b/>
        <sz val="11"/>
        <rFont val="Times New Roman"/>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</si>
  <si>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</si>
  <si>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</si>
  <si>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</si>
  <si>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</si>
  <si>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</si>
  <si>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</si>
  <si>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</si>
  <si>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</si>
  <si>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</si>
  <si>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</si>
  <si>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</si>
  <si>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</si>
  <si>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</si>
  <si>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</si>
  <si>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</si>
  <si>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</si>
  <si>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</si>
  <si>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</si>
  <si>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</si>
  <si>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</si>
  <si>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</si>
  <si>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</si>
  <si>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</si>
  <si>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</si>
  <si>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</si>
  <si>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</si>
  <si>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</si>
  <si>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</si>
  <si>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</si>
  <si>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</si>
  <si>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</si>
  <si>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</si>
  <si>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</si>
  <si>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</si>
  <si>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</si>
  <si>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</si>
  <si>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</si>
  <si>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</si>
  <si>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</si>
  <si>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</si>
  <si>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</si>
  <si>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</si>
  <si>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</si>
  <si>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</si>
  <si>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</si>
  <si>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</si>
  <si>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</si>
  <si>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</si>
  <si>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</si>
  <si>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</si>
  <si>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</si>
  <si>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</si>
  <si>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</si>
  <si>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</si>
  <si>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</si>
  <si>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</si>
  <si>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</si>
  <si>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</si>
  <si>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</si>
  <si>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</si>
  <si>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</si>
  <si>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</si>
  <si>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</si>
  <si>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</si>
  <si>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</si>
  <si>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</si>
  <si>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</si>
  <si>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</si>
  <si>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</si>
  <si>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</si>
  <si>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</si>
  <si>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</si>
  <si>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</si>
  <si>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</si>
  <si>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</si>
  <si>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</si>
  <si>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</si>
  <si>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</si>
  <si>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</si>
  <si>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</si>
  <si>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</si>
  <si>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</si>
  <si>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</si>
  <si>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</si>
  <si>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</si>
  <si>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</si>
  <si>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</si>
  <si>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</si>
  <si>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</si>
  <si>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</si>
  <si>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</si>
  <si>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</si>
  <si>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</si>
  <si>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</si>
  <si>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</si>
  <si>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</si>
  <si>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</si>
  <si>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</si>
  <si>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</si>
  <si>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</si>
  <si>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</si>
  <si>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</si>
  <si>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</si>
  <si>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</si>
  <si>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</si>
  <si>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</si>
  <si>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</si>
  <si>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</si>
  <si>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</si>
  <si>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</si>
  <si>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</si>
  <si>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</si>
  <si>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</si>
  <si>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</si>
  <si>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</si>
  <si>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</si>
  <si>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</si>
  <si>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</si>
  <si>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</si>
  <si>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</si>
  <si>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</si>
  <si>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</si>
  <si>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</si>
  <si>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</si>
  <si>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</si>
  <si>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</si>
  <si>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</si>
  <si>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</si>
  <si>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</si>
  <si>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</si>
  <si>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</si>
  <si>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</si>
  <si>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</si>
  <si>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</si>
  <si>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</si>
  <si>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</si>
  <si>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</si>
  <si>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</si>
  <si>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</si>
  <si>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</si>
  <si>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</si>
  <si>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</si>
  <si>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</si>
  <si>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</si>
  <si>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</si>
  <si>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</si>
  <si>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</si>
  <si>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</si>
  <si>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</si>
  <si>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</si>
  <si>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</si>
  <si>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</si>
  <si>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</si>
  <si>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</si>
  <si>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</si>
  <si>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</si>
  <si>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</si>
  <si>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</si>
  <si>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</si>
  <si>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</si>
  <si>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</si>
  <si>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</si>
  <si>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</si>
  <si>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</si>
  <si>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</si>
  <si>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</si>
  <si>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</si>
  <si>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</si>
  <si>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</si>
  <si>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</si>
  <si>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</si>
  <si>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</si>
  <si>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</si>
  <si>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</si>
  <si>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</si>
  <si>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</si>
  <si>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</si>
  <si>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</si>
  <si>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</si>
  <si>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</si>
  <si>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</si>
  <si>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</si>
  <si>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</si>
  <si>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</si>
  <si>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</si>
  <si>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</si>
  <si>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</si>
  <si>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</si>
  <si>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</si>
  <si>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</si>
  <si>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</si>
  <si>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</si>
  <si>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</si>
  <si>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</si>
  <si>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</si>
  <si>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</si>
  <si>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</si>
  <si>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</si>
  <si>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Pham Anh Duc</t>
  </si>
  <si>
    <t>View production function</t>
  </si>
  <si>
    <t>1.  View product function - Original Price</t>
  </si>
  <si>
    <r>
      <t xml:space="preserve">                      </t>
    </r>
    <r>
      <rPr>
        <b/>
        <sz val="10"/>
        <color theme="0"/>
        <rFont val="Arial"/>
        <family val="2"/>
      </rPr>
      <t xml:space="preserve">   2.  View product function - Discounted Price</t>
    </r>
  </si>
  <si>
    <t>Check currency</t>
  </si>
  <si>
    <t>Verify the price has 2 commas and the value is 696,696,696</t>
  </si>
  <si>
    <t>Verify the price has 2 commas and the value is 1,000,000</t>
  </si>
  <si>
    <t>Verify the price has 2 commas and the value is 999,999,999</t>
  </si>
  <si>
    <t>Verify the price has no comma and the value is 456</t>
  </si>
  <si>
    <r>
      <t xml:space="preserve">                                                                                      </t>
    </r>
    <r>
      <rPr>
        <b/>
        <sz val="10"/>
        <color theme="0"/>
        <rFont val="Arial"/>
        <family val="2"/>
      </rPr>
      <t xml:space="preserve">                         2.1. Check Price</t>
    </r>
  </si>
  <si>
    <t>Check price has no comma between 0 - 999</t>
  </si>
  <si>
    <t>Check price has a comma between 1,000 - 999,999</t>
  </si>
  <si>
    <t>Check price has 2 commas between 1,000,000 - 999,999,999</t>
  </si>
  <si>
    <t xml:space="preserve">                                                                                                             2.2. Check Rounding Function (with format x.y)</t>
  </si>
  <si>
    <t>3. View product function - Display Photos</t>
  </si>
  <si>
    <t>3.1. Big Photo Frame</t>
  </si>
  <si>
    <t>Check with 1 image</t>
  </si>
  <si>
    <t>Check with 5 images</t>
  </si>
  <si>
    <t>Check with 1-5 images</t>
  </si>
  <si>
    <t>Check with more than 5 images</t>
  </si>
  <si>
    <t>Check the max number of photo list</t>
  </si>
  <si>
    <t xml:space="preserve">           3.2. Photo List</t>
  </si>
  <si>
    <t xml:space="preserve">                                          3.3. Button to view the next photo '&gt;'</t>
  </si>
  <si>
    <t>Disable when it's the first photo in the photo list</t>
  </si>
  <si>
    <t>Check that there is no comma when price = 999</t>
  </si>
  <si>
    <t>Check that there are 2 commas when price = 1,000,000</t>
  </si>
  <si>
    <t>Check that there are 2 commas when price = 999,999,999</t>
  </si>
  <si>
    <t>1. On edit product page, select currency = VND
2. Go to product view page, check the currency</t>
  </si>
  <si>
    <t>The currency = VND</t>
  </si>
  <si>
    <t>1. Go to edit product
2. Input price 1,000
3. Check the original price in the product function</t>
  </si>
  <si>
    <t>1. Go to edit product
2. Input price 999,999
3. Check the original price in the product view page</t>
  </si>
  <si>
    <t>1. Go to edit product
2. Input price 1,000,000
3. Check the original price in the product view page</t>
  </si>
  <si>
    <t>1. Go to edit product
2. Input price 696,696,696
3. Check the original price in the product view page</t>
  </si>
  <si>
    <t>1. Go to edit product
2. Input price 5,000
3. Check the original price in the product view page</t>
  </si>
  <si>
    <t>1. Go to edit product
2. Input price 456
3. Check the original price in the product function</t>
  </si>
  <si>
    <t>1. Go to edit product
2. Input price 999,999,999
3. Check the original price in the product view page</t>
  </si>
  <si>
    <t xml:space="preserve">Check with 0 image </t>
  </si>
  <si>
    <t>Check the initial status</t>
  </si>
  <si>
    <t xml:space="preserve">Click on any photo </t>
  </si>
  <si>
    <t xml:space="preserve">                                           3.4. Button to view the previous photo '&lt;'</t>
  </si>
  <si>
    <t>1. Go to edit product
2. Input price 1,000
3. Check the discounted price in the product function</t>
  </si>
  <si>
    <t>1. Go to edit product
2. Input price 999,999
3. Check the discounted price in the product view page</t>
  </si>
  <si>
    <t>1. Go to edit product
2. Input price 1,000,000
3. Check the discounted price in the product view page</t>
  </si>
  <si>
    <t>1. Go to edit product
2. Input price 999,999,999
3. Check the discounted price in the product view page</t>
  </si>
  <si>
    <t>1. Go to edit product
2. Input price 999
3. Check the original price in the product view page</t>
  </si>
  <si>
    <t>1. Go to edit product
2. Input price 999
3. Check the discounted price in the product view page</t>
  </si>
  <si>
    <t>1. Go to edit product
2. Input price 123
3. Check the discounted price in the product function</t>
  </si>
  <si>
    <t>Verify the price has no comma and the value is 123</t>
  </si>
  <si>
    <t>1. Go to edit product
2. Input price 456,789
3. Check the discounted price in the product view page</t>
  </si>
  <si>
    <t>1. Go to edit product
2. Input price 123,456,789
3. Check the discounted price in the product view page</t>
  </si>
  <si>
    <t>Verify the price has 2 commas and the value is 123,456,789</t>
  </si>
  <si>
    <t>1. Go to edit product
2. Input price 1,000
3. Check the discounted price in the product view page</t>
  </si>
  <si>
    <t>1. Go to edit product
2. Upload 0 image
3. Check the display image of big photo frame in the product view page</t>
  </si>
  <si>
    <t xml:space="preserve">1. Go to product view page 
2. Click to next button </t>
  </si>
  <si>
    <t xml:space="preserve">1. Go to product view page 
2. Click to back button </t>
  </si>
  <si>
    <t>1. Go to product view page 
2. Click to any images in the photo list</t>
  </si>
  <si>
    <t>1. Go to product view page 
2. Check the next button when there are 1 image in the photo list</t>
  </si>
  <si>
    <t>1. Go to product view page 
2. Check the next button when there are no image in the photo list</t>
  </si>
  <si>
    <t>Disable when scrolling to the last image in the photo list</t>
  </si>
  <si>
    <t>Enable when user focus on the close-to-last image</t>
  </si>
  <si>
    <t>1. Go to product view page 
2. Check the next button when scrolling to the last image in the photo list</t>
  </si>
  <si>
    <t>1. Go to product view page 
2. Check the next button when focus on the close-to-last image</t>
  </si>
  <si>
    <t>1. Go to product view page 
2. Check the back button when focus on the first image in the photo list</t>
  </si>
  <si>
    <t>1. Go to product view page 
2. Check the back button when focus on second image in the photo list</t>
  </si>
  <si>
    <t xml:space="preserve">Enable when user focus on second image
</t>
  </si>
  <si>
    <t>Check that there is a comma when price = 1,000</t>
  </si>
  <si>
    <t>Check that there is a comma when price = 999,999</t>
  </si>
  <si>
    <t>Verify the price has a comma and the value is 1,000</t>
  </si>
  <si>
    <t>Verify the price has a comma and the value is 999,999</t>
  </si>
  <si>
    <t>Verify the price has no comma and the value is 999</t>
  </si>
  <si>
    <t>Verify the price has a comma and the value is 5,000</t>
  </si>
  <si>
    <t>Verify the price has a comma and the value is 456,789</t>
  </si>
  <si>
    <t>If the price value is a float when y&gt;5</t>
  </si>
  <si>
    <t>If the price value is a float when y=5</t>
  </si>
  <si>
    <t xml:space="preserve">If the price value is a float when y&lt;5
</t>
  </si>
  <si>
    <t>If the price value is a float when price is interger</t>
  </si>
  <si>
    <t>Verify the price has rounded up and the value is 1,000</t>
  </si>
  <si>
    <t xml:space="preserve">Click 'next' button  </t>
  </si>
  <si>
    <t xml:space="preserve">Click 'back' button </t>
  </si>
  <si>
    <t>Check with no image</t>
  </si>
  <si>
    <t>The photo list won't display any images</t>
  </si>
  <si>
    <t>The photo list will display the uploaded image</t>
  </si>
  <si>
    <t>The photo list will display the 2 uploaded images</t>
  </si>
  <si>
    <t>The photo list will display the 5 uploaded images</t>
  </si>
  <si>
    <t>1. Go to edit product
2. Upload 0 image
3. Check the displayed image of the photo list in the product view page</t>
  </si>
  <si>
    <t>1. Go to edit product
2. Upload 1 image
3. Check the displayed image of the photo list in the product view page</t>
  </si>
  <si>
    <t>1. Go to edit product
2. Upload 5 images
3. Check the displayed images of the photo list in the product view page</t>
  </si>
  <si>
    <t>1. Go to edit product
2. Upload 2 images
3. Check the displayed images of the photo list in the product view page</t>
  </si>
  <si>
    <t>1. Go to edit product
2. Upload 10 images
3. Check the displayed images of the photo list in the product view page</t>
  </si>
  <si>
    <t>The button is disabled</t>
  </si>
  <si>
    <t>The button is enabled</t>
  </si>
  <si>
    <t>Disable when there are no images in the photo list</t>
  </si>
  <si>
    <t>Disable when there is only an image in the photo list</t>
  </si>
  <si>
    <t>1. Go to product view page 
2. Check the back button when there are an image in the photo list</t>
  </si>
  <si>
    <t>1. Go to product view page 
2. Check the back button when there are no images in the photo list</t>
  </si>
  <si>
    <t>1. Go to edit product
2. Upload 15 images 
3. Check the displayed images of the photo list in the product view page</t>
  </si>
  <si>
    <t>Verify that there are 15 images in the photo list in which the first 5 images are displayed and 10 images is scrolled</t>
  </si>
  <si>
    <t>Verify that there are 10 images in the photo list in which the first 5 images are displayed and 5 images is scrolled</t>
  </si>
  <si>
    <t>1. Go to product view page 
2. Choose a product with images in the photo list
3. Check the initial status of the big photo frame</t>
  </si>
  <si>
    <t>Big photo frame doesn't show any images</t>
  </si>
  <si>
    <t xml:space="preserve">Big photo frame show the first image in the photo list </t>
  </si>
  <si>
    <t>It will show the next image at the big photo frame</t>
  </si>
  <si>
    <t>It will show the previous image at the big photo frame</t>
  </si>
  <si>
    <t>It will show the chosen image at the big photo frame</t>
  </si>
  <si>
    <t>1. Go to product view page
2. Choose product has original price at 184,562 and get 10% off
3. Check the discounted price in the product view page</t>
  </si>
  <si>
    <t>Verify the price has rounded down and the value is 18455</t>
  </si>
  <si>
    <t>Verify the price has rounded up and the value is 166,106</t>
  </si>
  <si>
    <t>1. Go to product view page
2. Choose product has original price at 155,055 and get 10% off
3. Check the discounted price in the product view page</t>
  </si>
  <si>
    <t>Verify the price has rounded up and the value is 139,550</t>
  </si>
  <si>
    <t>1. Fields Test</t>
  </si>
  <si>
    <t>2. Functions Test</t>
  </si>
  <si>
    <t>Check when user does not enter any characters</t>
  </si>
  <si>
    <t>Check when user enters 10 characters</t>
  </si>
  <si>
    <t>Check when user enters more than 10 characters</t>
  </si>
  <si>
    <t xml:space="preserve">                                         1.1. Phone number Field</t>
  </si>
  <si>
    <t xml:space="preserve">      1.2. Password Field</t>
  </si>
  <si>
    <t xml:space="preserve">Check when user enters 6 characters </t>
  </si>
  <si>
    <t xml:space="preserve">Check when user enters 50 characters </t>
  </si>
  <si>
    <t>1.3. Birthday Field</t>
  </si>
  <si>
    <t>Check when user enters invalid phone number</t>
  </si>
  <si>
    <t>Check when user enters valid phone number</t>
  </si>
  <si>
    <t>Check when user enters invalid password</t>
  </si>
  <si>
    <t>Check when user enters valid password</t>
  </si>
  <si>
    <t>1.4. Gender Field</t>
  </si>
  <si>
    <t>Check when user doesn't enter gender</t>
  </si>
  <si>
    <t>Check when user enter gender</t>
  </si>
  <si>
    <t>1.5. Fullname Field</t>
  </si>
  <si>
    <t xml:space="preserve">Check when user enters between 6-50  characters </t>
  </si>
  <si>
    <t xml:space="preserve">Check when user enters more than 50 characters </t>
  </si>
  <si>
    <t>Check when user enters only non-alphanumeric</t>
  </si>
  <si>
    <t>Check when user does not enter any digits</t>
  </si>
  <si>
    <t>Check when user enters 6 digits</t>
  </si>
  <si>
    <t>Check when user enters valid SMS verification code</t>
  </si>
  <si>
    <t>Check when the user click on the checkbox</t>
  </si>
  <si>
    <t>2.1. Login by phone number</t>
  </si>
  <si>
    <t>Check when user doesn't enter any fields</t>
  </si>
  <si>
    <t>Check when user enters invalid SMS verification code</t>
  </si>
  <si>
    <t>Check when user enters more than 6 digits</t>
  </si>
  <si>
    <t>2.3. Login by Facebook</t>
  </si>
  <si>
    <t>Check the button status</t>
  </si>
  <si>
    <t>2.4. Login by Google</t>
  </si>
  <si>
    <t>Sign up with Phone number function</t>
  </si>
  <si>
    <t>Check when the user clicks the button login with Google</t>
  </si>
  <si>
    <t>Check when the user clicks the button login with Facebook</t>
  </si>
  <si>
    <t>2.2. Login by Email</t>
  </si>
  <si>
    <t>Check when the user clicks the button login with Email</t>
  </si>
  <si>
    <t>Check when user enters both numeric and non-numeric</t>
  </si>
  <si>
    <t>Check when user enters only non-numeric</t>
  </si>
  <si>
    <t>Check when user enters alphanumeric and non-alphanumeric</t>
  </si>
  <si>
    <t>Check when the user clicks on the eye icon</t>
  </si>
  <si>
    <t>Check when user enter only alphanumeric</t>
  </si>
  <si>
    <t>Check the scrollbar of the day</t>
  </si>
  <si>
    <t>Check the scrollbar of the month</t>
  </si>
  <si>
    <t>Check out the scrollbar of the year</t>
  </si>
  <si>
    <t>Check the sort order of day</t>
  </si>
  <si>
    <t>Check the sort order of month</t>
  </si>
  <si>
    <t>Check the sort order of  year</t>
  </si>
  <si>
    <t>2.5. Slide to get code</t>
  </si>
  <si>
    <t>When the user does not enter a phone number</t>
  </si>
  <si>
    <t>When the user enter invalid phone number</t>
  </si>
  <si>
    <t>When the user enter valid phone number</t>
  </si>
  <si>
    <t>Check the scrollbar</t>
  </si>
  <si>
    <t>Check when the user clicks the button clear all</t>
  </si>
  <si>
    <t>Check when user doesn't select day</t>
  </si>
  <si>
    <t>Check when user doesn't select month</t>
  </si>
  <si>
    <t>Check when user doesn't select year</t>
  </si>
  <si>
    <t>Check when user enters less than 10 characters</t>
  </si>
  <si>
    <t>1. 
2. The screen shows a warning message: Please enter phone number</t>
  </si>
  <si>
    <t>1. 
2. The screen shows a warning message: Please enter Password value</t>
  </si>
  <si>
    <t xml:space="preserve">Check when user enters less than 6 characters </t>
  </si>
  <si>
    <t>1. 
2. The screen shows a warning message: The length of Password should be 6-50 characters</t>
  </si>
  <si>
    <t>Check when user enters from keyboard</t>
  </si>
  <si>
    <t>Check when user select only year</t>
  </si>
  <si>
    <t>Check when user select only month</t>
  </si>
  <si>
    <t>Check when user select only day</t>
  </si>
  <si>
    <t>When the user select a future date</t>
  </si>
  <si>
    <t>Check when user select invalid birthday</t>
  </si>
  <si>
    <t>Check when user select valid birthday</t>
  </si>
  <si>
    <t>1. 
2. Error message: The name length should be 6 - 50 characters.</t>
  </si>
  <si>
    <t>1. 
2. 
3.Error message: Wrong birthday format</t>
  </si>
  <si>
    <t>1. 
2. 
3. Error message: Wrong birthday format</t>
  </si>
  <si>
    <t>1.
2.  The SMS Verification Code displayed: 1234567
3. Error message: Please enter only 6 digits</t>
  </si>
  <si>
    <t>1.
2.  The SMS Verification Code displayed: abc123
3. Error message: Incorrect SMS Verification Code</t>
  </si>
  <si>
    <t>1.
2.  The SMS Verification Code displayed: abcdef
3. Error message: Incorrect SMS Verification Code</t>
  </si>
  <si>
    <t xml:space="preserve">Check when user enters less than 6 digits </t>
  </si>
  <si>
    <t>1.6. SMS Verification Code</t>
  </si>
  <si>
    <t>1.7. Checkbox</t>
  </si>
  <si>
    <t>Check when the user doesn't click on the checkbox</t>
  </si>
  <si>
    <t>1. 
2. Checkbox is ticked
3. Switch to the products page</t>
  </si>
  <si>
    <t>1. 
2. Checkbox is not ticked
3. Switch to the products page</t>
  </si>
  <si>
    <t xml:space="preserve">Check when user click clear all button </t>
  </si>
  <si>
    <t xml:space="preserve">Check when user copy code </t>
  </si>
  <si>
    <t>Check when user enters an already existing phone number</t>
  </si>
  <si>
    <t>Check when user enters expired code number</t>
  </si>
  <si>
    <t>Check when the user doesn't agree with mandatory terms</t>
  </si>
  <si>
    <t>1. 
2. 
3. The screen shows a warning message: You need to agree with mandatory terms conditions</t>
  </si>
  <si>
    <t>1. 
2. The button is visible and clickable</t>
  </si>
  <si>
    <t>1. 
2. The checkbox is visible and clickable</t>
  </si>
  <si>
    <t>1. 
2. Go to screen login with email</t>
  </si>
  <si>
    <t>1. 
2. Go to screen login with facebook</t>
  </si>
  <si>
    <t>1. 
2. Go to screen login with google</t>
  </si>
  <si>
    <t>1. 
2. 
3. The screen shows a warning message: Please enter phone number</t>
  </si>
  <si>
    <t>1. 
2. The login screen with phone number displayed: 0123456789
3. The screen shows a warning message: Invalid phone number</t>
  </si>
  <si>
    <t>2. Product display page</t>
  </si>
  <si>
    <t>1. Search function by Search box</t>
  </si>
  <si>
    <t>Check when user enters product name</t>
  </si>
  <si>
    <t>Check when user enters category name</t>
  </si>
  <si>
    <t>Check when user enters brand name</t>
  </si>
  <si>
    <t>Check when user enters supplier name</t>
  </si>
  <si>
    <t>Check when search criteria is not match</t>
  </si>
  <si>
    <t>Check when user click on Search box</t>
  </si>
  <si>
    <t xml:space="preserve">Check the initial status </t>
  </si>
  <si>
    <t>Check when user enter space</t>
  </si>
  <si>
    <t>Check when user enter password with uppercase letters</t>
  </si>
  <si>
    <t>Check when user enter password without uppercase letters</t>
  </si>
  <si>
    <t>Check when user enters text in Search box</t>
  </si>
  <si>
    <t>Check when user does not enter anything</t>
  </si>
  <si>
    <t>1. Go to homepage
2. Does not enter anything to the search box
3. Click search button</t>
  </si>
  <si>
    <t>1. Go to homepage
2. Enter: Iphone
3. Click search button</t>
  </si>
  <si>
    <t>1. 
2. Show search suggestion
3. Display product page with products keyword which matching with the entered name</t>
  </si>
  <si>
    <t>1. Go to homepage
2. Enter: Phone
3. Click search button</t>
  </si>
  <si>
    <t xml:space="preserve">1. 
2. Show search suggestion
3. Display product page with category is phone </t>
  </si>
  <si>
    <t>1. Go to homepage
2. Enter: Apple
3. Click search button</t>
  </si>
  <si>
    <t>1. 
2. Show search suggestion
3. Display product page with brand is Apple</t>
  </si>
  <si>
    <t>1. Go to homepage
2. Enter: Vinamilk
3. Click search button</t>
  </si>
  <si>
    <t>1. 
2. Show search suggestion
3. Display product page with supplier name is Vinamilk</t>
  </si>
  <si>
    <t>1. Go to homepage
2. Enter: 123@fwtr
3. Click search button</t>
  </si>
  <si>
    <t xml:space="preserve">1. 
2. 
3. Display message “Search No Result” </t>
  </si>
  <si>
    <t>1. Go to homepage
2. Click on the search box</t>
  </si>
  <si>
    <t>Check the sort button</t>
  </si>
  <si>
    <t>Disable when there are no products found</t>
  </si>
  <si>
    <t>Enable when user focus on the close-to-last product page</t>
  </si>
  <si>
    <t>2.1. Button to view the next page '&gt;'</t>
  </si>
  <si>
    <t>2.2. Button to view the previous page '&lt;'</t>
  </si>
  <si>
    <t>Enable when user focus on second product page</t>
  </si>
  <si>
    <t>1. Go to homepage
2. Enter product: milk
3. Check the sort button</t>
  </si>
  <si>
    <t>1. 
2. Show search suggestion
3. Product can be sorted by ‘Price low to high’ and ‘Price high to low’</t>
  </si>
  <si>
    <t>1. Go to homepage
2. Enter product: Iphone 20
3. Check the next button when there are no products found</t>
  </si>
  <si>
    <t>1.
2.
3. The button is disabled</t>
  </si>
  <si>
    <t>1. Go to homepage 
2. Enter product: Iphone 14
3. Check the next button when focus on the close-to-last product page</t>
  </si>
  <si>
    <t>1.
2.
3. The button is enable</t>
  </si>
  <si>
    <t>1. Go to homepage 
2. Enter product: Iphone 14
3. Check the next button when focus on the second product page</t>
  </si>
  <si>
    <t>Asignment 3</t>
  </si>
  <si>
    <t>Search Product function by Search box</t>
  </si>
  <si>
    <t>1. 
2. The field displayed: Please enter your phone number</t>
  </si>
  <si>
    <t>1. 
2. 
3.  
4. The screen shows a error message: Username or Password is incorrect</t>
  </si>
  <si>
    <t>1.
2. 
3. Unable to paste</t>
  </si>
  <si>
    <t xml:space="preserve">Check when user copied and pasted phone number </t>
  </si>
  <si>
    <t>1. Go to the sign up screen
2. Enter: 092542495
3. Enter valid data into other fields
4. Click sign up</t>
  </si>
  <si>
    <t>1. Go to the sign up screen
2. Enter: 092542495
3. Clicks the button clear all</t>
  </si>
  <si>
    <t xml:space="preserve">1. Go to sign up screen
2. Check the field </t>
  </si>
  <si>
    <t>1. Go to the sign up screen
2. Enter: ghjkasdjf</t>
  </si>
  <si>
    <t>1. Go to the sign up screen
2. Enter: fjr03516</t>
  </si>
  <si>
    <t xml:space="preserve">1. Go to the sign up screen
2. Enter 10 numbers: 0923458475
</t>
  </si>
  <si>
    <t xml:space="preserve">1. Go to the sign up screen
2. Not enter any characters
</t>
  </si>
  <si>
    <t>1. Go to the sign up screen
2. Enter: 0125489@</t>
  </si>
  <si>
    <t>1. Go to the sign up screen
2. Enter: g123456
3. Click on the eye icon on the right</t>
  </si>
  <si>
    <t>1. Go to the sign up screen
2. Enter: g123456
3. Click on the button clear all on the right</t>
  </si>
  <si>
    <t>1. Go to the sign up screen
2. Enter: g123456
3. Click sign in</t>
  </si>
  <si>
    <t xml:space="preserve">1. Go to the sign up screen 
2. Click on the day section and scroll down 
</t>
  </si>
  <si>
    <t>1. Go to the sign up screen
2. Click on the month section and scroll down</t>
  </si>
  <si>
    <t xml:space="preserve">1. Go to the sign up screen
2. Click on the year section and scroll down </t>
  </si>
  <si>
    <t>1. Go to the sign up screen
2. In the day section, check if day is sorted from smallest to largest or largest to smallest</t>
  </si>
  <si>
    <t>1. Go to the sign up screen
2. In the month section, check if month is sorted from smallest to largest or largest to smallest</t>
  </si>
  <si>
    <t>1. Go to the sign up screen
2. In the year section, check if year is sorted from smallest to largest or largest to smallest</t>
  </si>
  <si>
    <t>1. Go to the sign up screen
2. Select: 31/02/2022
3. Click sign in</t>
  </si>
  <si>
    <t>1. Go to the sign up screen
2. Select: 24/05/1999
3. Click sign up</t>
  </si>
  <si>
    <t xml:space="preserve">1. Go to the sign up screen
2. Select future date: 01/01/2023
3. Click sign up
</t>
  </si>
  <si>
    <t>1. Go to the sign up screen
2. Select only year
3. Click sign up</t>
  </si>
  <si>
    <t>1. Go to the sign up screen
2. Select only month
3. Click sign up</t>
  </si>
  <si>
    <t>1. Go to the sign up screen
2. Select only day
3. Click sign up</t>
  </si>
  <si>
    <t>1. Go to the sign up screen
2. Doesn't select year
3. Click sign up</t>
  </si>
  <si>
    <t>1. Go to the sign up screen
2. Doesn't select month
3. Click sign up</t>
  </si>
  <si>
    <t>1. Go to the sign up screen
2. Doesn't select day
3. Click sign up</t>
  </si>
  <si>
    <t>1. Go to the sign up screen
2. Enter: abcde</t>
  </si>
  <si>
    <t>1. Go to the sign up screen
2. Enter: Le Van</t>
  </si>
  <si>
    <t>1. Go to the sign up screen
2. Enter: Pham Anh Duc</t>
  </si>
  <si>
    <t xml:space="preserve">1. Go to the sign up screen
2. Enter: Pham Anh DucPham Anh DucPham Anh DucPham Anh DucDu </t>
  </si>
  <si>
    <t xml:space="preserve">1. Go to the sign up screen
2. Enter: Pham Anh DucPham Anh DucPham Anh DucPham Anh DucDuc  </t>
  </si>
  <si>
    <t>1. Go to the sign up screen
2. Enter: Pham Anh Duc
3. Click on the button clear all on the right</t>
  </si>
  <si>
    <t xml:space="preserve">1. Go to the sign up screen
2. Enter: Nguyen Van @123 </t>
  </si>
  <si>
    <t>1. Go to the sign up screen
2. Not enter any characters
3. Click sign in</t>
  </si>
  <si>
    <t>1. Go to the sign up screen
2. Enter: 12345
3. Click sign in</t>
  </si>
  <si>
    <t>1. Go to the sign up screen 
2. Enter: 1234567
3. Click sign in</t>
  </si>
  <si>
    <t>1. Go to the sign up screen
2. Enter: abc123
3. Click sign in</t>
  </si>
  <si>
    <t>1. Go to the sign up screen
2. Enter: abcdef
3. Click sign in</t>
  </si>
  <si>
    <t>1. Go to the sign up screen
2. Enter: 123456
3. Click button clear all</t>
  </si>
  <si>
    <t>1. Go to the sign up screen
2. Check the checkbox is visible and clickable</t>
  </si>
  <si>
    <t>1. Go to the sign up screen
2. Doesn't click to the checkbox
3. Click sign in</t>
  </si>
  <si>
    <t>1. Go to the sign up screen
2. Click to the checkbox
3. Click sign in</t>
  </si>
  <si>
    <t>1. Go to the sign up screen
2. Not enter any fields
3. Click sign in</t>
  </si>
  <si>
    <t>1. Go to the sign up screen
2. Enter all field but doesn't click agree with mandatory terms
3. Click sign in</t>
  </si>
  <si>
    <t>1. Go to the sign up screen
2. Check the button is visible and clickable</t>
  </si>
  <si>
    <t>1. Go to the sign up screen
2. Check the button login with Email</t>
  </si>
  <si>
    <t>1. Go to the sign up screen
2. Check the button login with Facebook</t>
  </si>
  <si>
    <t>1. Go to the sign up screen
2. Check the button login with Google</t>
  </si>
  <si>
    <t>1. Go to the sign up screen
2. Not enter phone number
3. Slide to get the code</t>
  </si>
  <si>
    <t>1. Go to the sign up screen
2. Enter: 0123456789
3. Slide to get the code</t>
  </si>
  <si>
    <t>1. Go to the sign up screen
2. Enter: 0923456789
3. Slide to get the code</t>
  </si>
  <si>
    <t>1. Go to the sign up screen
2. Not enter any characters
3. Click sign up</t>
  </si>
  <si>
    <t xml:space="preserve">1. Go to the sign up screen
2. Enter: 092343
3. Click sign up
</t>
  </si>
  <si>
    <t>1. Go to the sign up screen
2. Enter: 092343gehfhw
3. Click sign up</t>
  </si>
  <si>
    <t xml:space="preserve"> 1. Go to the sign up screen
2. Enter: 01234567890123456789012345678901234567890123456789
3. Click sign up</t>
  </si>
  <si>
    <t>1. Go to the sign up screen
2. Enter: "            "
3. Click sign up</t>
  </si>
  <si>
    <t>1. Go to the sign up screen
2. Enter: G12345
3. Click sign up</t>
  </si>
  <si>
    <t>1. Go to the sign up screen
2. Enter: g123456
3. Click sign up</t>
  </si>
  <si>
    <t>1. Go to the sign up screen
2. Enter: 09234abcd@
3. Click sign up</t>
  </si>
  <si>
    <t>1. Go to the sign up screen
2. Enter: abcdfred789
3. Click sign up</t>
  </si>
  <si>
    <t xml:space="preserve">Check when user enter numbers and special characters </t>
  </si>
  <si>
    <t xml:space="preserve">1. 
2. The screen shows a warning message: Password must contain alphanumeric characters
</t>
  </si>
  <si>
    <t xml:space="preserve">1. Go to the sign up screen
2. Enter: @#$%^&amp;
</t>
  </si>
  <si>
    <t>1. 
2. The screen shows a warning message: Password must contain alphanumeric characters</t>
  </si>
  <si>
    <t xml:space="preserve"> 1. Go to the sign up screen
2. Enter: 01234567890123456789012345678901234567890123456789abcdefpg
</t>
  </si>
  <si>
    <t xml:space="preserve">1. Go to the sign up screen
2. Enter: 09234
</t>
  </si>
  <si>
    <t>1.
2.  
3. Unable to copy and paste</t>
  </si>
  <si>
    <t>Check when user copied and pasted password</t>
  </si>
  <si>
    <t>1. Go to the sign up screen
2. Copy: 094548952abc
3. Paste it to the phone number filed</t>
  </si>
  <si>
    <t>1. Go to the sign up screen
2. Copy the number: 094548952
3. Paste it to the phone number filed</t>
  </si>
  <si>
    <t>1. 
2. The field displayed: Password must be at least 6 alphanumeric characters</t>
  </si>
  <si>
    <t>1. 
2. Date/month/year fields displayed: Day/Month/Year</t>
  </si>
  <si>
    <t xml:space="preserve">1. Go to the sign up screen 
2. Enters: + Days: 24 
               + Month: May
               + Year: 1999 
from keyboard
</t>
  </si>
  <si>
    <t>1. 
2. Can not enter from keyboard</t>
  </si>
  <si>
    <t xml:space="preserve">1. 
2. The day section can scroll up and down
  </t>
  </si>
  <si>
    <t xml:space="preserve">1. 
2. The month section can scroll up and down
</t>
  </si>
  <si>
    <t xml:space="preserve">1. 
2. The year section can scroll up and down
</t>
  </si>
  <si>
    <t xml:space="preserve">1. 
2. Day is sorted from smallest to largest </t>
  </si>
  <si>
    <t xml:space="preserve">1. 
2. Month is sorted from smallest to largest </t>
  </si>
  <si>
    <t>1. Go to the sign up screen
2. Click on the gender section and check the  scrollbar</t>
  </si>
  <si>
    <t>1. 
2. No scrollbar</t>
  </si>
  <si>
    <t xml:space="preserve">1. Go to the sign up screen
2. Check the field </t>
  </si>
  <si>
    <t>1. 
2. Gender field displayed: Gender</t>
  </si>
  <si>
    <t xml:space="preserve">1. Go to the sign up screen
2. Check the fullname field </t>
  </si>
  <si>
    <t>1. 
2. Fullname filed displayed: Fullname</t>
  </si>
  <si>
    <t>1. Go to the sign up screen
2. Doesn't select gender
3. Click sign up</t>
  </si>
  <si>
    <t>1. Go to the sign up screen
2. Select gender
3. Click sign up</t>
  </si>
  <si>
    <t xml:space="preserve">1. Go to the sign up screen
2. Not enter any characters
3. Enter valid data for other fields
4. Click sign up </t>
  </si>
  <si>
    <t>1.
2. 
3. 
4. Error message: Please enter Full Name</t>
  </si>
  <si>
    <t>1. 
2. No error message and the fullname displayed: Le Van</t>
  </si>
  <si>
    <t>1. 
2. No error message the fullname displayed: Pham Anh Duc</t>
  </si>
  <si>
    <t xml:space="preserve">1. 
2. No error message the fullname displayed: Pham Anh DucPham Anh DucPham Anh DucPham Anh DucDu </t>
  </si>
  <si>
    <t>1. Go to the sign up screen
2. Copy "Pham Anh Duc" 
2. Paste it to the fullname field</t>
  </si>
  <si>
    <t>1. 
2. No error message the fullname displayed: Pham Anh Duc
3. Name is pasted</t>
  </si>
  <si>
    <t>1. 
2. 
3. Clear all the fullname field</t>
  </si>
  <si>
    <t xml:space="preserve">1.
2. Error message: Name cannot contain special characters </t>
  </si>
  <si>
    <t>1.
2. Error message: Name cannot contain special characters</t>
  </si>
  <si>
    <t>1. Go to the sign up screen
2. Check the button can slide</t>
  </si>
  <si>
    <t>1. 
2. The button can slide 
3. The field displayed: Enter 6 digits</t>
  </si>
  <si>
    <t>1.
2.  
3. Error message: Please enter 6 digits</t>
  </si>
  <si>
    <t>1. Go to the sign up screen
2. Enter: 123456
3. Enter valid data for other fields
4. Click sign in</t>
  </si>
  <si>
    <t xml:space="preserve">1.
2.  
3. 
4. Sign up successfully </t>
  </si>
  <si>
    <t>1.
2.  
3. 
4. Error message: Incorrect SMS Verification Code</t>
  </si>
  <si>
    <t>1. Go to the sign up screen
2. Copy "123456" 
2. Paste it to the SMS Verification Code field</t>
  </si>
  <si>
    <t xml:space="preserve">1.
2.  
3. Don't show any error message and able to paste
</t>
  </si>
  <si>
    <t>1. 
2. 
3. The field is clear</t>
  </si>
  <si>
    <t>Check when user only phone number and missing entered mandatory fields</t>
  </si>
  <si>
    <t>1. Go to the sign up screen
2. Not fill in mandatory fields such as: Full name, password, sms code, date of birth, and agree with mandatory terms
3. Click sign in</t>
  </si>
  <si>
    <t>1. Go to the sign up screen
2. Enter: 0912345678
3. Enter valid data for other fields
4. Click sign in</t>
  </si>
  <si>
    <t>Check when the user enter valid phone number</t>
  </si>
  <si>
    <t>1.
2.
3.   The screen shows a error pop up: Please enter SMS code</t>
  </si>
  <si>
    <t>1. 
2. 
3.  The screen shows a error pop up: Please enter SMS code</t>
  </si>
  <si>
    <t xml:space="preserve">1.
2.  The screen shows a error pop up: Please enter SMS Code </t>
  </si>
  <si>
    <t>1.
2. 
3.  
4. The screen shows a warning message: Registered phone number, please enter another phone number</t>
  </si>
  <si>
    <t>1.
2. 
3.  
4. The screen shows a error pop up: SMS verifycation code is expired</t>
  </si>
  <si>
    <t xml:space="preserve">1. 
2. Year is sorted from largest to smallest </t>
  </si>
  <si>
    <t xml:space="preserve">1. 
2.
3.
4. The screen doesn't display any warning message and displays the notification: Sign up successfully </t>
  </si>
  <si>
    <t>1. 
2. 
3. The screen doesn't display any warning message and displays the notification: Sign up successfully</t>
  </si>
  <si>
    <t>1.
2. 
3.  
4. The screen doesn't display any warning message and displays the notification: Sign up successfully</t>
  </si>
  <si>
    <t>1. 
2. The login screen with phone number displayed: 0923456789 
3. The screen doesn't display any warning message and countdown 1 minute for the user to enter the code</t>
  </si>
  <si>
    <t>1. 
2. The box displayed: Search on Lazada</t>
  </si>
  <si>
    <t xml:space="preserve">1. Go to homepage
2. Check the box </t>
  </si>
  <si>
    <t>1.
2. The user's search history is listed from newest to oldest</t>
  </si>
  <si>
    <t>Check when user enters all product name,category name , brand name, supplier name</t>
  </si>
  <si>
    <t>1. Go to homepage
2. Enter: Men's sports shoes nike 
3. Click search button</t>
  </si>
  <si>
    <t xml:space="preserve">1. 
2. Show search suggestion
3. Display product page with product name: shoe,category name: men's shoe, brand name: nike, supplier name: nike </t>
  </si>
  <si>
    <t>Check when user enters only special characters</t>
  </si>
  <si>
    <t>1. Go to homepage
2. Enter: !@#$%^&amp;
3. Click search button</t>
  </si>
  <si>
    <t>Check when &lt; 10 results are found</t>
  </si>
  <si>
    <t>Check when = 10 results are found</t>
  </si>
  <si>
    <t>Check when &gt; 10 results are found</t>
  </si>
  <si>
    <t>Check when users search with prices from low to high</t>
  </si>
  <si>
    <t>Check when users search with prices from high to low</t>
  </si>
  <si>
    <t xml:space="preserve">1. Go to homepage
2. Enter: Shoe
3. Click search button
4. Choose to sort in order from: low to high
</t>
  </si>
  <si>
    <t>1. 
2. Show search suggestion
3. Display product page result
4. Products are sorted in order from: low to high</t>
  </si>
  <si>
    <t>1. Go to homepage
2. Enter: Shoe
3. Click search button
4. Choose to sort in order from: high to low</t>
  </si>
  <si>
    <t>Check when users search with suggestion</t>
  </si>
  <si>
    <t>Check when users search with history</t>
  </si>
  <si>
    <t xml:space="preserve">1. Go to homepage
2. Enter: Shoe
</t>
  </si>
  <si>
    <t>Check when users search with many keyword</t>
  </si>
  <si>
    <t xml:space="preserve">1. Go to homepage
2. Enter: Shoe hat T-shirt
3. Click search button
</t>
  </si>
  <si>
    <t>1. Go to homepage
2. Enter a keyword that the product has 10 results
3. Check the display page</t>
  </si>
  <si>
    <t>Check when users change position of keywords</t>
  </si>
  <si>
    <t>1. Go to homepage
2. Enter a keyword that the product has 5 results
3. Check the display page</t>
  </si>
  <si>
    <t xml:space="preserve">1. 
2. 
3.That product has 5 result and the button next and previous is disable </t>
  </si>
  <si>
    <t>1. Go to homepage
2. Enter a keyword that the product has 50 results
3. Check the display page</t>
  </si>
  <si>
    <t xml:space="preserve">1. 
2. 
3. That product has 10 result and the button next and previous is disable </t>
  </si>
  <si>
    <t>1. 
2. 
3. That product has 50 result and pagination is available</t>
  </si>
  <si>
    <t>1. 
2. Search history is displayed under the search box</t>
  </si>
  <si>
    <t>1. 
2. Search suggestion is displayed under the search box</t>
  </si>
  <si>
    <t>1. Go to homepage
2. Enter: Men's T-shirt
3. Click search button
4. Enter: T-Shirt Men
5. Click search button</t>
  </si>
  <si>
    <t>1. 
2. Show search suggestion
3. Search result shows products with name matched with the entered keyword</t>
  </si>
  <si>
    <t xml:space="preserve">1. 
2. Doen't displayed any message
</t>
  </si>
  <si>
    <t>1. Go to the sign up screen
2. Enter: 123456789
3. Enter valid data into other fields
4. Click sign up</t>
  </si>
  <si>
    <t>1. 
2. 
3. The screen doesn't display any error message and displays the notification: Sign up successfully</t>
  </si>
  <si>
    <t>1. 
2. The screen shows a error message: The length of Password should be 6-50 characters.</t>
  </si>
  <si>
    <t xml:space="preserve">1. 
2. 
3. The screen doesn't display any error message and displays the notification: Sign up successfully
</t>
  </si>
  <si>
    <t>1. 
2. 
3. Sign up successfully</t>
  </si>
  <si>
    <t>1. 
2. The screen shows a error message: Password must contain alphanumeric characters</t>
  </si>
  <si>
    <t>1. 
2. 
3. The password in the sign up screen displayed: g123456</t>
  </si>
  <si>
    <t xml:space="preserve">1. 
2. 
3. </t>
  </si>
  <si>
    <t>1. 
2. 
3.  The screen shows a warning message: Username or Password is incorrect</t>
  </si>
  <si>
    <t>1. 
2.
3. Clear all the password field</t>
  </si>
  <si>
    <t>1. 
2. 
3.The screen doesn't display any warning message and displays the notification: Sign up successfully</t>
  </si>
  <si>
    <t>1. 
2. 
3. Page reload</t>
  </si>
  <si>
    <t>1. 
2. 
3. Display product page result
4. Products are sorted in order from: high to low</t>
  </si>
  <si>
    <t>1.
2. 
3. Showing men's t-shirt related products
4. 
5. Same results with men's t-shirts</t>
  </si>
  <si>
    <t>1. 
2. 
3. Display product page result</t>
  </si>
  <si>
    <t>Disable when there is only one product page</t>
  </si>
  <si>
    <t xml:space="preserve">Disable when user focus to the last product page </t>
  </si>
  <si>
    <t xml:space="preserve">1. Go to homepage 
2. Enter product: Iphone 14
3. Check the next button when focus to the last product page </t>
  </si>
  <si>
    <t>1. Go to homepage
2. Enter product but only one product found
3. Check the next button when there are only one product page</t>
  </si>
  <si>
    <t xml:space="preserve">Disable when there is only one product page </t>
  </si>
  <si>
    <t xml:space="preserve">1. Go to homepage
2. Enter product but only one product found
3. Check the next button when there are only one product page </t>
  </si>
  <si>
    <t>1.1. Full name field</t>
  </si>
  <si>
    <t>Check when user enters less than 2 characters</t>
  </si>
  <si>
    <t xml:space="preserve">Check when user enters 2 characters </t>
  </si>
  <si>
    <t xml:space="preserve">Check when user enters between 2-50  characters </t>
  </si>
  <si>
    <t>Check when user copy and paste fullname</t>
  </si>
  <si>
    <t xml:space="preserve">Check when user enters alphanumeric </t>
  </si>
  <si>
    <t>Check when user enters space</t>
  </si>
  <si>
    <t>1. Go to the add new address screen
2. Enter: "Pham Anh Duc"</t>
  </si>
  <si>
    <t xml:space="preserve">1. Go to the sign up screen
2. Enter: @#$%^
</t>
  </si>
  <si>
    <t>1. 
2. No error message are displayed</t>
  </si>
  <si>
    <t>Check when user enters special characters</t>
  </si>
  <si>
    <t>Check when user enters alphanumeric and special characters</t>
  </si>
  <si>
    <t>1.2. Phone number Field</t>
  </si>
  <si>
    <t>1. Go to add new address screen
2. Enter: "              "</t>
  </si>
  <si>
    <t>1. Go to add new address screen
2. Enter: "Pham %^&amp;"</t>
  </si>
  <si>
    <t>1. Go to add new address screen
2. Enter: "@#$%^&amp;"</t>
  </si>
  <si>
    <t>1. Go to add new address screen
2. Enter: "Nguyen Van 123"</t>
  </si>
  <si>
    <t>1. Go to add new address screen
2. Enter: Pham Anh Duc
3. Click on the button clear all on the right</t>
  </si>
  <si>
    <t>1. Go to add new address screen
2. Copy "Pham Anh Duc" 
2. Paste it to the fullname field</t>
  </si>
  <si>
    <t xml:space="preserve">1. Go to add new address screen
2. Enter: "Pham Anh DucPham Anh DucPham Anh DucPham Anh DucDuc"  </t>
  </si>
  <si>
    <t>1. Go to add new address screen
2. Enter: "Pham Anh DucPham Anh DucPham Anh DucPham Anh DucDu"</t>
  </si>
  <si>
    <t>1. Go to add new address screen
2. Enter: "ab"</t>
  </si>
  <si>
    <t>1. Go to add new address screen
2. Enter: "a"</t>
  </si>
  <si>
    <t xml:space="preserve">1. Go to add new address screen
2. Check the fullname field </t>
  </si>
  <si>
    <t xml:space="preserve">1. Go to add new address screen
2. Not enter any characters
3. Enter valid data for other fields
4. Click save </t>
  </si>
  <si>
    <t>1. Go to add new address screen
2. Check the phone number field</t>
  </si>
  <si>
    <t>1. 
2. The field displayed: "Please enter your phone number"</t>
  </si>
  <si>
    <t>1. Go to add new address screen
2. Not enter any characters</t>
  </si>
  <si>
    <t xml:space="preserve">1. Go to the sign up screen
2. Enter numbers: 09234
</t>
  </si>
  <si>
    <t xml:space="preserve">1. Go to the sign up screen
2. Enter numbers: 09234584754
</t>
  </si>
  <si>
    <t>1. 
2. The screen shows a warning message: The length of Phone number should be 10 characters.</t>
  </si>
  <si>
    <t>1. 
2. The screen shows error message: The length of Phone number should be 10 characters.</t>
  </si>
  <si>
    <t xml:space="preserve">1. Go to add new address screen
2. Enter numbers: "09234"
</t>
  </si>
  <si>
    <t xml:space="preserve">1. Go to the sign up screen
2. Enter numbers: "09234584754"
</t>
  </si>
  <si>
    <t>1.
2. The screen shows a error message: Please enter valid phone number</t>
  </si>
  <si>
    <t>1. 
2. The screen shows a error message: Please enter valid phone number</t>
  </si>
  <si>
    <t>1. Go to add new address screen
2. Enter 10 numbers: "0923458475"</t>
  </si>
  <si>
    <t>1. Go to add new address screen
2. Enter: "fjr03516"</t>
  </si>
  <si>
    <t>1. Go to add new address screen
2. Enter: ghjkasdjf</t>
  </si>
  <si>
    <t>1. Go to add new address screen
2. Copy the number: "094548952"
3. Paste it to the phone number filed</t>
  </si>
  <si>
    <t>1.
2. 
3. Available to paste</t>
  </si>
  <si>
    <t>1. 
2. 
3. Clear all the phone number field</t>
  </si>
  <si>
    <t>1. Go to add new address screen
2. Enter: "123456789"</t>
  </si>
  <si>
    <t>1.3. Address Field</t>
  </si>
  <si>
    <t>Check when user enters less than 5 characters</t>
  </si>
  <si>
    <t xml:space="preserve">Check when user enters 5 characters </t>
  </si>
  <si>
    <t>Check when user enters between 5 - 350  characters</t>
  </si>
  <si>
    <t xml:space="preserve">Check when user enters 350 characters </t>
  </si>
  <si>
    <t xml:space="preserve">Check when user enters more than 350 characters </t>
  </si>
  <si>
    <t>Check when user copy and paste address field</t>
  </si>
  <si>
    <t>1. 
2. Fullname filed displayed: "Enter fullname"</t>
  </si>
  <si>
    <t>1. Go to add new address screen
2. Check the address field</t>
  </si>
  <si>
    <t>1. 
2. The field displayed: "Please enter your address"</t>
  </si>
  <si>
    <t>1. Go to add new address screen
2. Enter: "18TL"</t>
  </si>
  <si>
    <t>1. Go to add new address screen
2. Enter: "18NTL"</t>
  </si>
  <si>
    <t>1. Go to add new address screen
2. Enter: "18 ngõ 254 đường Mỹ Đình"</t>
  </si>
  <si>
    <t>1. Go to add new address screen
2. Enter: 350 characters</t>
  </si>
  <si>
    <t>1. Go to add new address screen
2. Enter more than 350 characters</t>
  </si>
  <si>
    <t>1. Go to add new address screen
2. Enter: "092542495"
3. Clicks the button clear all</t>
  </si>
  <si>
    <t>1. Go to add new address screen
2. Enter: "18 ngõ 254 đường Mỹ Đình"
3. Clicks the button clear all</t>
  </si>
  <si>
    <t>1. 
2. 
3. Clear all the address field</t>
  </si>
  <si>
    <t>1. Go to add new address screen
2. Enter: "@@@@@@@@@@@@@@@@@@@"</t>
  </si>
  <si>
    <t>1. Go to add new address screen
2. Copy the number: "18 ngõ 254 đường Mỹ Đình"
3. Paste it to the address filed</t>
  </si>
  <si>
    <t>1. Go to add new address screen
2. Enter: "18 ngõ 254 @@@ đường Mỹ Đình"</t>
  </si>
  <si>
    <t>1. Go to add new address screen
2. Enter: "                       "</t>
  </si>
  <si>
    <t>1.
2. The screen displayed a error message: "Please enter only house number, street name, apartment/building/company name here (Length from 5-350 characters)"</t>
  </si>
  <si>
    <t>1.
2. The screen displayed a error message: "Please enter valid address"</t>
  </si>
  <si>
    <t>1. 
2. The screen displayed a error message: "The addresslength should be 5 - 350 characters."</t>
  </si>
  <si>
    <t>1. 
2. The screen displayed a error message: "Please enter your address"</t>
  </si>
  <si>
    <t>1.
2. The screen displayed a error message: "Please enter valid phone number"</t>
  </si>
  <si>
    <t>1.
2. 
3. The screen displayed a error message: "Please enter valid phone number"</t>
  </si>
  <si>
    <t>1. 
2. The screen displayed a error message: "The length of Phone number should be 10 characters."</t>
  </si>
  <si>
    <t>1. 
2. The screen displayed a error message: "The length of Phone number should be 10 characters"</t>
  </si>
  <si>
    <t>1. 
2. The screen displayed a error message: "Please enter phone number"</t>
  </si>
  <si>
    <t>1. 
2. The screen displayed a error message: "The name length should be 2 - 50 characters."</t>
  </si>
  <si>
    <t xml:space="preserve">1. 
2. The screen displayed a error message: "Name cannot contain special characters" </t>
  </si>
  <si>
    <t xml:space="preserve">1. 
2.The screen displayed a error message: "Name cannot contain special characters" </t>
  </si>
  <si>
    <t>1. 
2. No error message and the fullname displayed: Pham Anh Duc
3. Name is pasted</t>
  </si>
  <si>
    <t>1. 
2. The screen displayed a error message: The name length should be 2 - 50 characters.</t>
  </si>
  <si>
    <t xml:space="preserve">1.
2. 
3. 
4. The screen displayed a error message: "Please enter your Full name" </t>
  </si>
  <si>
    <t>1.4. Province Field</t>
  </si>
  <si>
    <t xml:space="preserve">Check the scrollbar </t>
  </si>
  <si>
    <t>1. Go to add new address screen
2. Check the province field</t>
  </si>
  <si>
    <t>Check when user select province</t>
  </si>
  <si>
    <t>1. Go to add new address screen
2. Doesn't select province
3. Click save</t>
  </si>
  <si>
    <t>1. Go to add new address screen
2. Click on the province section and check the  scrollbar</t>
  </si>
  <si>
    <t>1. 
2. The field displayed: "Please select your Province"</t>
  </si>
  <si>
    <t>1. 
2. 
3. The screen displayed warning message: "This is required information"</t>
  </si>
  <si>
    <t>1. 
2. The scrollbar can scroll up and down</t>
  </si>
  <si>
    <t>1. 
2. No error message are displayed and the user continues to select to the district field</t>
  </si>
  <si>
    <t>1.5. District Field</t>
  </si>
  <si>
    <t>Check when user select district</t>
  </si>
  <si>
    <t>1. Go to add new address screen
2. Check the district field</t>
  </si>
  <si>
    <t>1. Go to add new address screen
2. Doesn't select district
3. Click save</t>
  </si>
  <si>
    <t>1. Go to add new address screen
2. Click on the district section and check the  scrollbar</t>
  </si>
  <si>
    <t>1. Go to add new address screen
2. Select province</t>
  </si>
  <si>
    <t>1. Go to add new address screen
2. Select district</t>
  </si>
  <si>
    <t>1. 
2. The field displayed: "Please select your District"</t>
  </si>
  <si>
    <t>1. 
2. No error message are displayed and the user continues to select to the ward field</t>
  </si>
  <si>
    <t>1.6. Ward Field</t>
  </si>
  <si>
    <t>Check when user select ward</t>
  </si>
  <si>
    <t>1. Go to add new address screen
2. Check the ward field</t>
  </si>
  <si>
    <t>1. Go to add new address screen
2. Doesn't select ward
3. Click save</t>
  </si>
  <si>
    <t>1. Go to add new address screen
2. Click on the ward section and check the  scrollbar</t>
  </si>
  <si>
    <t>1. 
2. The field displayed: "Please select your Ward"</t>
  </si>
  <si>
    <t>1.7. Home/Office address selection box</t>
  </si>
  <si>
    <t>Check when user doesn't select ward</t>
  </si>
  <si>
    <t>Check when user doesn't select district</t>
  </si>
  <si>
    <t>Check when user doesn't select province</t>
  </si>
  <si>
    <t>Check when user doesn't enter any characters</t>
  </si>
  <si>
    <t>Check when user doesn't select address selection box</t>
  </si>
  <si>
    <t>1. Go to add new address screen
2. Check the address selection box</t>
  </si>
  <si>
    <t>1. Go to the add new address screen
2. Enter valid information in all other fields
3. Doesn't click to the checkbox
4. Click save</t>
  </si>
  <si>
    <t>Check when user select address selection box is home</t>
  </si>
  <si>
    <t>Check when user select address selection box is office</t>
  </si>
  <si>
    <t>1. 
2. The field displayed 2 boxs: Home (with orange border) and Office (With blue border)</t>
  </si>
  <si>
    <t>1.
2.
3. Don't click in any box
4. No error message are displayed and user is redirected to the Address Book screen</t>
  </si>
  <si>
    <t>1. Go to the add new address screen
2. Enter valid information in all other fields
3. Click to the home address selection box
4. Click save</t>
  </si>
  <si>
    <t>1. Go to the add new address screen
2. Enter valid information in all other fields
3. Click to the office address selection box
4. Click save</t>
  </si>
  <si>
    <t>Add new address screen</t>
  </si>
  <si>
    <t>Check sorted of the scrollbar</t>
  </si>
  <si>
    <t>1. 
2. Scrollbar sorted by alphabetically</t>
  </si>
  <si>
    <t xml:space="preserve">Note: Phần này các tỉnh được sắp xếp theo thứ tự bảng chữ cái nhưng có thành phố Hồ Chí Minh là được đặt lên đầu nên em không rõ lắm cách sắp xếp của phần này ạ 
</t>
  </si>
  <si>
    <t>1. Go to add new address screen
2. Select ward
3. Click save</t>
  </si>
  <si>
    <t>1. 
2. 
3. No error message are displayed and user is redirected to the Address Book screen</t>
  </si>
  <si>
    <t>1.
2.
3. 
4. Displayed message:" New address can be added successfully" and user is redirected to the Address Book screen with address information displayed as office</t>
  </si>
  <si>
    <t>1.
2.
3. 
4. Displayed message:" New address can be added successfully" and user is redirected to the Address Book screen with address information displayed as home</t>
  </si>
  <si>
    <t>Check when user enters invalid fullname</t>
  </si>
  <si>
    <t>Check when user enters invalid address</t>
  </si>
  <si>
    <t>1. Go to add new address screen
2. Doesn't select any fields
3. Click save</t>
  </si>
  <si>
    <t>Check when user enters valid information all fields</t>
  </si>
  <si>
    <t>1. Go to add new address screen
2. Enters valid information all fields
3. Click save</t>
  </si>
  <si>
    <t xml:space="preserve">1.
2.
3. Displayed message:" New address can be added successfully" and user is redirected to the Address Book screen </t>
  </si>
  <si>
    <t>1. 
2. 
3. Fields: Full name, phone number, address, province, and district displayed a error message: "This is required information"</t>
  </si>
  <si>
    <t>1.
2. The screen displayed a error message in fullname field: "Name cannot contain special characters" 
3. 
4. Can not save information</t>
  </si>
  <si>
    <t>1. Go to add new address screen
2. Enter: "Nguyen @1234"
3. Enter valid information in all other fields
4. Click save</t>
  </si>
  <si>
    <t>1. Go to add new address screen
2. Enter: "123456789"
3. Enter valid information in all other fields
4. Click save</t>
  </si>
  <si>
    <t>1. Go to add new address screen
2. Enter: "18 ngõ 254 @#$%^&amp;*"
3. Enter valid information in all other fields
4. Click save</t>
  </si>
  <si>
    <t>1.
2. The screen displayed a error message in phone number field: "Please enter valid phone number" 
3. 
4. Can not save information</t>
  </si>
  <si>
    <t>1.
2. The screen doen't displayed any error message in address field
3. 
4. User is redirected to the Address Book screen</t>
  </si>
  <si>
    <t>Address Book</t>
  </si>
  <si>
    <t>Check when user successfully enter new address</t>
  </si>
  <si>
    <t>Check when the user clicks on the add new address box</t>
  </si>
  <si>
    <t>Check when the user clicks on the edit box</t>
  </si>
  <si>
    <t>1. Go to address book screen
2. Check the screen</t>
  </si>
  <si>
    <t>1. 
2. The user's information is displayed in the form of a table: column 1: full name, column 2: address, column 3: postcode, column 4: phone number and at the end of each user's information line there will be an edit box</t>
  </si>
  <si>
    <t>1. Go to address book screen
2. Check the screen when user successfully enter new address</t>
  </si>
  <si>
    <t>1. 
2. The latest information added appear at the top of Address Book</t>
  </si>
  <si>
    <t>1. Go to address book screen
2. Clicks on the add new address box</t>
  </si>
  <si>
    <t>1. Go to address book screen
2. Clicks on the edit box</t>
  </si>
  <si>
    <t>1. 
2. Switch to the add a new address screen</t>
  </si>
  <si>
    <t>1. 
2. Switch to the edit address screen with the information in editable sections</t>
  </si>
  <si>
    <t>Check when the user clicks on the "Select default billing address"</t>
  </si>
  <si>
    <t xml:space="preserve">Check when the user clicks on the "Select your default delivery address" </t>
  </si>
  <si>
    <t xml:space="preserve">1. Go to address book screen
2. Clicks on the "Select your default delivery address" </t>
  </si>
  <si>
    <t>1. Go to address book screen
2. Clicks on the "Select default billing address"</t>
  </si>
  <si>
    <t>1.
2. Switch to the default delivery address screen with the user's addresses in the address book section and have a blank box at the end of each address line for the user to select the default delivery address</t>
  </si>
  <si>
    <t>1.
2. Switch to the select default billing address screen with the user's addresses in the address book section and have a blank box at the end of each address line for the user to select default billing address</t>
  </si>
  <si>
    <t>Add New Address function</t>
  </si>
  <si>
    <t xml:space="preserve"> Delete Address function</t>
  </si>
  <si>
    <t>Asignment 5</t>
  </si>
  <si>
    <t>Asignment 4</t>
  </si>
  <si>
    <t xml:space="preserve"> Delete Address function test</t>
  </si>
  <si>
    <t>Check when the user click delete default address</t>
  </si>
  <si>
    <t>Check when the user click delete normal address</t>
  </si>
  <si>
    <t>Confirmation pop-up test</t>
  </si>
  <si>
    <t>Check when user click "x" in the top right corner</t>
  </si>
  <si>
    <t>Check when user click "Cancel"</t>
  </si>
  <si>
    <t>Check when user click "Delete"</t>
  </si>
  <si>
    <t xml:space="preserve">1.
2. 
3. The screen displayed a error message: "You cannot delete your default address" </t>
  </si>
  <si>
    <t>1. Go to the Address Book screen
2. Click "Edit" in the default address line 
3. Click "Delete" in the top right corner</t>
  </si>
  <si>
    <t>1. Go to the Address Book screen
2. Click "Edit" in the normal address line 
3. Click "Delete" in the top right corner
4. Click "Delete"</t>
  </si>
  <si>
    <t>1.
2.
3. A confirmation pop-up is displayed
4. The deleted address is not displayed in Address Book anymore</t>
  </si>
  <si>
    <t xml:space="preserve">1. Go to the Edit address screen
2. Click "Delete" in the top right corner
3. Check the pop-up 
</t>
  </si>
  <si>
    <t>1. 
2. 
3. A confirmation pop-up is displayed</t>
  </si>
  <si>
    <t>1.
2.
3. The confirmation pop-up displays information about the user's address with the fields: Full name, address, phone number. Cancel box to exit and delete box to confirm deletion.</t>
  </si>
  <si>
    <t xml:space="preserve">1. Go to the Edit address screen
2. Click "Delete" in the top right corner
3. Check the confirmation pop-up </t>
  </si>
  <si>
    <t>1. Go to the Edit address screen
2. Click "Delete" in the top right corner
3. Click "x" in the top right corner</t>
  </si>
  <si>
    <t>1.
2.
3. Back to the address edit screen</t>
  </si>
  <si>
    <t>1. Go to the Edit address screen
2. Click "Delete" in the top right corner
3. Click "Cancel" box at the bottom left</t>
  </si>
  <si>
    <t>1. Go to the Edit address screen
2. Click "Delete" in the top right corner
3. Click "Delete" box at the bottom right</t>
  </si>
  <si>
    <t>1.
2. 
3. That address is deleted and it's not displayed in Address Book anymore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</si>
</sst>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71">
    <font>
      <sz val="11"/>
      <color theme="1"/>
      <name val="Arial"/>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Times New Roman"/>
      <family val="2"/>
      <scheme val="major"/>
    </font>
    <font>
      <sz val="10"/>
      <name val="Times New Roman"/>
      <family val="2"/>
      <scheme val="major"/>
    </font>
    <font>
      <b/>
      <sz val="10"/>
      <color indexed="60"/>
      <name val="Times New Roman"/>
      <family val="2"/>
      <scheme val="major"/>
    </font>
    <font>
      <i/>
      <sz val="10"/>
      <color indexed="17"/>
      <name val="Times New Roman"/>
      <family val="2"/>
      <scheme val="major"/>
    </font>
    <font>
      <u/>
      <sz val="10"/>
      <color indexed="12"/>
      <name val="Times New Roman"/>
      <family val="2"/>
      <scheme val="major"/>
    </font>
    <font>
      <b/>
      <sz val="20"/>
      <color indexed="10"/>
      <name val="Times New Roman"/>
      <family val="2"/>
      <scheme val="major"/>
    </font>
    <font>
      <sz val="11"/>
      <name val="Times New Roman"/>
      <family val="2"/>
      <scheme val="major"/>
    </font>
    <font>
      <b/>
      <sz val="11"/>
      <name val="Times New Roman"/>
      <family val="2"/>
      <scheme val="major"/>
    </font>
    <font>
      <sz val="11"/>
      <color theme="1"/>
      <name val="Times New Roman"/>
      <family val="2"/>
      <scheme val="major"/>
    </font>
    <font>
      <b/>
      <sz val="10"/>
      <color theme="0"/>
      <name val="Times New Roman"/>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Arial"/>
      <family val="2"/>
      <scheme val="minor"/>
    </font>
    <font>
      <sz val="11"/>
      <color theme="1"/>
      <name val="Arial"/>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Arial"/>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Times New Roman"/>
      <family val="2"/>
      <scheme val="major"/>
    </font>
    <font>
      <b/>
      <sz val="18"/>
      <color theme="6"/>
      <name val="Times New Roman"/>
      <family val="2"/>
      <scheme val="major"/>
    </font>
    <font>
      <b/>
      <sz val="10"/>
      <color theme="2"/>
      <name val="Arial"/>
      <family val="2"/>
    </font>
    <font>
      <b/>
      <sz val="10"/>
      <color theme="4"/>
      <name val="Arial"/>
      <family val="2"/>
    </font>
    <font>
      <sz val="11"/>
      <color theme="0"/>
      <name val="Arial"/>
      <family val="2"/>
    </font>
    <font>
      <b/>
      <sz val="10"/>
      <color rgb="FFFFFF00"/>
      <name val="Arial"/>
      <family val="2"/>
    </font>
  </fonts>
  <fills count="36">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92D050"/>
        <bgColor indexed="64"/>
      </patternFill>
    </fill>
    <fill>
      <patternFill patternType="solid">
        <fgColor rgb="FF92D050"/>
        <bgColor indexed="26"/>
      </patternFill>
    </fill>
    <fill>
      <patternFill patternType="solid">
        <fgColor rgb="FF92D050"/>
        <bgColor indexed="41"/>
      </patternFill>
    </fill>
    <fill>
      <patternFill patternType="solid">
        <fgColor rgb="FF00B0F0"/>
        <bgColor indexed="64"/>
      </patternFill>
    </fill>
    <fill>
      <patternFill patternType="solid">
        <fgColor rgb="FF00B0F0"/>
        <bgColor indexed="26"/>
      </patternFill>
    </fill>
    <fill>
      <patternFill patternType="solid">
        <fgColor rgb="FF00B0F0"/>
        <bgColor indexed="41"/>
      </patternFill>
    </fill>
    <fill>
      <patternFill patternType="solid">
        <fgColor theme="9" tint="0.59999389629810485"/>
        <bgColor indexed="26"/>
      </patternFill>
    </fill>
    <fill>
      <patternFill patternType="solid">
        <fgColor theme="9" tint="0.59999389629810485"/>
        <bgColor indexed="41"/>
      </patternFill>
    </fill>
    <fill>
      <patternFill patternType="solid">
        <fgColor theme="9" tint="0.59999389629810485"/>
        <bgColor indexed="64"/>
      </patternFill>
    </fill>
    <fill>
      <patternFill patternType="solid">
        <fgColor rgb="FFFFFF00"/>
        <bgColor indexed="32"/>
      </patternFill>
    </fill>
    <fill>
      <patternFill patternType="solid">
        <fgColor rgb="FFFFFF00"/>
        <bgColor indexed="64"/>
      </patternFill>
    </fill>
    <fill>
      <patternFill patternType="solid">
        <fgColor rgb="FFFFFF00"/>
        <bgColor indexed="26"/>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305">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52" fillId="25" borderId="6" xfId="0" quotePrefix="1" applyFont="1" applyFill="1" applyBorder="1" applyAlignment="1">
      <alignment horizontal="left" vertical="center" wrapText="1"/>
    </xf>
    <xf numFmtId="0" fontId="52" fillId="25" borderId="6" xfId="5" applyFont="1" applyFill="1" applyBorder="1" applyAlignment="1">
      <alignment horizontal="left" vertical="center" wrapText="1"/>
    </xf>
    <xf numFmtId="0" fontId="34" fillId="25" borderId="6" xfId="0" applyFont="1" applyFill="1" applyBorder="1" applyAlignment="1">
      <alignment vertical="center" wrapText="1"/>
    </xf>
    <xf numFmtId="0" fontId="3" fillId="26" borderId="6" xfId="5" applyFont="1" applyFill="1" applyBorder="1" applyAlignment="1">
      <alignment horizontal="left" vertical="center"/>
    </xf>
    <xf numFmtId="0" fontId="37" fillId="26" borderId="6" xfId="5" applyFont="1" applyFill="1" applyBorder="1" applyAlignment="1">
      <alignment horizontal="left" vertical="center"/>
    </xf>
    <xf numFmtId="0" fontId="37" fillId="25" borderId="6" xfId="0" applyFont="1" applyFill="1" applyBorder="1" applyAlignment="1">
      <alignment horizontal="left"/>
    </xf>
    <xf numFmtId="0" fontId="37" fillId="25" borderId="6" xfId="0" applyFont="1" applyFill="1" applyBorder="1"/>
    <xf numFmtId="0" fontId="37" fillId="25" borderId="6" xfId="5" applyFont="1" applyFill="1" applyBorder="1" applyAlignment="1">
      <alignment horizontal="center" vertical="top" wrapText="1"/>
    </xf>
    <xf numFmtId="0" fontId="67" fillId="28" borderId="6" xfId="5" applyFont="1" applyFill="1" applyBorder="1" applyAlignment="1">
      <alignment horizontal="left" vertical="center" wrapText="1"/>
    </xf>
    <xf numFmtId="0" fontId="67" fillId="28" borderId="6" xfId="0" applyFont="1" applyFill="1" applyBorder="1" applyAlignment="1">
      <alignment vertical="center" wrapText="1"/>
    </xf>
    <xf numFmtId="0" fontId="26" fillId="28" borderId="0" xfId="0" applyFont="1" applyFill="1" applyAlignment="1">
      <alignment vertical="top"/>
    </xf>
    <xf numFmtId="0" fontId="36" fillId="27" borderId="0" xfId="0" applyFont="1" applyFill="1"/>
    <xf numFmtId="0" fontId="37" fillId="28" borderId="6" xfId="5" applyFont="1" applyFill="1" applyBorder="1" applyAlignment="1">
      <alignment horizontal="left" vertical="top" wrapText="1"/>
    </xf>
    <xf numFmtId="0" fontId="37" fillId="28" borderId="6" xfId="0" applyFont="1" applyFill="1" applyBorder="1" applyAlignment="1">
      <alignment vertical="top" wrapText="1"/>
    </xf>
    <xf numFmtId="0" fontId="69" fillId="27" borderId="0" xfId="0" applyFont="1" applyFill="1"/>
    <xf numFmtId="0" fontId="37" fillId="28" borderId="6" xfId="0" applyFont="1" applyFill="1" applyBorder="1" applyAlignment="1">
      <alignment horizontal="left"/>
    </xf>
    <xf numFmtId="0" fontId="3" fillId="29" borderId="15" xfId="5" applyFont="1" applyFill="1" applyBorder="1" applyAlignment="1">
      <alignment horizontal="center" vertical="center"/>
    </xf>
    <xf numFmtId="0" fontId="3" fillId="29" borderId="16" xfId="5" applyFont="1" applyFill="1" applyBorder="1" applyAlignment="1">
      <alignment horizontal="center" vertical="center"/>
    </xf>
    <xf numFmtId="0" fontId="3" fillId="29" borderId="11" xfId="5" applyFont="1" applyFill="1" applyBorder="1" applyAlignment="1">
      <alignment horizontal="center" vertical="center"/>
    </xf>
    <xf numFmtId="0" fontId="37" fillId="28" borderId="6" xfId="0" applyFont="1" applyFill="1" applyBorder="1"/>
    <xf numFmtId="0" fontId="37" fillId="28" borderId="6" xfId="5" applyFont="1" applyFill="1" applyBorder="1" applyAlignment="1">
      <alignment horizontal="center" vertical="top" wrapText="1"/>
    </xf>
    <xf numFmtId="0" fontId="1" fillId="27" borderId="6" xfId="0" applyFont="1" applyFill="1" applyBorder="1" applyAlignment="1">
      <alignment horizontal="left" vertical="top"/>
    </xf>
    <xf numFmtId="0" fontId="1" fillId="28" borderId="6" xfId="5" applyFont="1" applyFill="1" applyBorder="1" applyAlignment="1">
      <alignment horizontal="left" vertical="top" wrapText="1"/>
    </xf>
    <xf numFmtId="0" fontId="1" fillId="28" borderId="6" xfId="0" quotePrefix="1" applyFont="1" applyFill="1" applyBorder="1" applyAlignment="1">
      <alignment horizontal="left" vertical="top" wrapText="1"/>
    </xf>
    <xf numFmtId="0" fontId="1" fillId="28" borderId="0" xfId="0" applyFont="1" applyFill="1"/>
    <xf numFmtId="0" fontId="1" fillId="30" borderId="6" xfId="5" applyFont="1" applyFill="1" applyBorder="1" applyAlignment="1">
      <alignment horizontal="left" vertical="top" wrapText="1"/>
    </xf>
    <xf numFmtId="0" fontId="1" fillId="30" borderId="6" xfId="0" quotePrefix="1" applyFont="1" applyFill="1" applyBorder="1" applyAlignment="1">
      <alignment horizontal="left" vertical="top" wrapText="1"/>
    </xf>
    <xf numFmtId="0" fontId="26" fillId="30" borderId="6" xfId="0" applyFont="1" applyFill="1" applyBorder="1" applyAlignment="1">
      <alignment vertical="top" wrapText="1"/>
    </xf>
    <xf numFmtId="0" fontId="1" fillId="30" borderId="6" xfId="5" applyFont="1" applyFill="1" applyBorder="1" applyAlignment="1">
      <alignment horizontal="center" vertical="top" wrapText="1"/>
    </xf>
    <xf numFmtId="0" fontId="37" fillId="30" borderId="6" xfId="0" applyFont="1" applyFill="1" applyBorder="1" applyAlignment="1">
      <alignment horizontal="left"/>
    </xf>
    <xf numFmtId="0" fontId="37" fillId="30" borderId="6" xfId="0" applyFont="1" applyFill="1" applyBorder="1"/>
    <xf numFmtId="0" fontId="37" fillId="30" borderId="6" xfId="5" applyFont="1" applyFill="1" applyBorder="1" applyAlignment="1">
      <alignment horizontal="center" vertical="top" wrapText="1"/>
    </xf>
    <xf numFmtId="0" fontId="36" fillId="32" borderId="0" xfId="0" applyFont="1" applyFill="1"/>
    <xf numFmtId="0" fontId="1" fillId="30" borderId="6" xfId="0" applyFont="1" applyFill="1" applyBorder="1" applyAlignment="1">
      <alignment horizontal="left"/>
    </xf>
    <xf numFmtId="0" fontId="1" fillId="30" borderId="6" xfId="0" applyFont="1" applyFill="1" applyBorder="1"/>
    <xf numFmtId="0" fontId="1" fillId="32" borderId="6" xfId="0" applyFont="1" applyFill="1" applyBorder="1" applyAlignment="1">
      <alignment horizontal="left" vertical="top"/>
    </xf>
    <xf numFmtId="0" fontId="1" fillId="32" borderId="6" xfId="0" applyFont="1" applyFill="1" applyBorder="1" applyAlignment="1">
      <alignment horizontal="left"/>
    </xf>
    <xf numFmtId="0" fontId="1" fillId="32" borderId="6" xfId="0" applyFont="1" applyFill="1" applyBorder="1"/>
    <xf numFmtId="0" fontId="70" fillId="33" borderId="6" xfId="5" applyFont="1" applyFill="1" applyBorder="1" applyAlignment="1">
      <alignment horizontal="left" vertical="center" wrapText="1"/>
    </xf>
    <xf numFmtId="0" fontId="70" fillId="33" borderId="15" xfId="5" applyFont="1" applyFill="1" applyBorder="1" applyAlignment="1">
      <alignment horizontal="center" vertical="center" wrapText="1"/>
    </xf>
    <xf numFmtId="0" fontId="70" fillId="33" borderId="11" xfId="5" applyFont="1" applyFill="1" applyBorder="1" applyAlignment="1">
      <alignment horizontal="center" vertical="center" wrapText="1"/>
    </xf>
    <xf numFmtId="0" fontId="70" fillId="33" borderId="6" xfId="5" applyFont="1" applyFill="1" applyBorder="1" applyAlignment="1">
      <alignment horizontal="center" vertical="center" wrapText="1"/>
    </xf>
    <xf numFmtId="0" fontId="52" fillId="33" borderId="16" xfId="5" applyFont="1" applyFill="1" applyBorder="1" applyAlignment="1">
      <alignment horizontal="center" vertical="center" wrapText="1"/>
    </xf>
    <xf numFmtId="0" fontId="1" fillId="34" borderId="6" xfId="0" applyFont="1" applyFill="1" applyBorder="1" applyAlignment="1">
      <alignment horizontal="left" vertical="top"/>
    </xf>
    <xf numFmtId="0" fontId="1" fillId="35" borderId="6" xfId="5" applyFont="1" applyFill="1" applyBorder="1" applyAlignment="1">
      <alignment horizontal="left" vertical="top" wrapText="1"/>
    </xf>
    <xf numFmtId="0" fontId="1" fillId="35" borderId="6" xfId="0" quotePrefix="1" applyFont="1" applyFill="1"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5" fillId="0" borderId="0" xfId="0" applyFont="1" applyAlignment="1">
      <alignment horizontal="center" vertical="center"/>
    </xf>
    <xf numFmtId="0" fontId="6" fillId="0" borderId="0" xfId="0" applyFont="1" applyAlignment="1">
      <alignment horizontal="right" vertical="center"/>
    </xf>
    <xf numFmtId="0" fontId="52" fillId="24" borderId="15" xfId="0" applyFont="1" applyFill="1" applyBorder="1" applyAlignment="1">
      <alignment horizontal="center" vertical="center"/>
    </xf>
    <xf numFmtId="0" fontId="52" fillId="24" borderId="16" xfId="0" applyFont="1" applyFill="1" applyBorder="1" applyAlignment="1">
      <alignment horizontal="center" vertical="center"/>
    </xf>
    <xf numFmtId="0" fontId="52" fillId="24" borderId="11" xfId="0" applyFont="1" applyFill="1" applyBorder="1" applyAlignment="1">
      <alignment horizontal="center" vertical="center"/>
    </xf>
    <xf numFmtId="0" fontId="3" fillId="27" borderId="15" xfId="0" applyFont="1" applyFill="1" applyBorder="1" applyAlignment="1">
      <alignment horizontal="center" vertical="top"/>
    </xf>
    <xf numFmtId="0" fontId="3" fillId="27" borderId="16" xfId="0" applyFont="1" applyFill="1" applyBorder="1" applyAlignment="1">
      <alignment horizontal="center" vertical="top"/>
    </xf>
    <xf numFmtId="0" fontId="3" fillId="27" borderId="11" xfId="0" applyFont="1" applyFill="1" applyBorder="1" applyAlignment="1">
      <alignment horizontal="center" vertical="top"/>
    </xf>
    <xf numFmtId="0" fontId="3" fillId="26" borderId="15" xfId="5" applyFont="1" applyFill="1" applyBorder="1" applyAlignment="1">
      <alignment horizontal="center" vertical="center"/>
    </xf>
    <xf numFmtId="0" fontId="3" fillId="26" borderId="16" xfId="5" applyFont="1" applyFill="1" applyBorder="1" applyAlignment="1">
      <alignment horizontal="center" vertical="center"/>
    </xf>
    <xf numFmtId="0" fontId="3" fillId="26" borderId="11" xfId="5" applyFont="1" applyFill="1" applyBorder="1" applyAlignment="1">
      <alignment horizontal="center" vertical="center"/>
    </xf>
    <xf numFmtId="0" fontId="3" fillId="19" borderId="7" xfId="0" applyFont="1" applyFill="1" applyBorder="1" applyAlignment="1">
      <alignment horizontal="center" wrapText="1"/>
    </xf>
    <xf numFmtId="0" fontId="68" fillId="27" borderId="15" xfId="0" applyFont="1" applyFill="1" applyBorder="1" applyAlignment="1">
      <alignment horizontal="left" vertical="center"/>
    </xf>
    <xf numFmtId="0" fontId="67" fillId="27" borderId="16" xfId="0" applyFont="1" applyFill="1" applyBorder="1" applyAlignment="1">
      <alignment horizontal="left" vertical="center"/>
    </xf>
    <xf numFmtId="0" fontId="67" fillId="27" borderId="11" xfId="0" applyFont="1" applyFill="1" applyBorder="1" applyAlignment="1">
      <alignment horizontal="left" vertical="center"/>
    </xf>
    <xf numFmtId="0" fontId="3" fillId="27" borderId="15" xfId="0" applyFont="1" applyFill="1" applyBorder="1" applyAlignment="1">
      <alignment horizontal="left" vertical="center"/>
    </xf>
    <xf numFmtId="0" fontId="37" fillId="27" borderId="16" xfId="0" applyFont="1" applyFill="1" applyBorder="1" applyAlignment="1">
      <alignment horizontal="left" vertical="center"/>
    </xf>
    <xf numFmtId="0" fontId="37" fillId="27" borderId="11" xfId="0" applyFont="1" applyFill="1" applyBorder="1" applyAlignment="1">
      <alignment horizontal="left" vertical="center"/>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1" fillId="30" borderId="15" xfId="5" applyFont="1" applyFill="1" applyBorder="1" applyAlignment="1">
      <alignment horizontal="center" vertical="top" wrapText="1"/>
    </xf>
    <xf numFmtId="0" fontId="1" fillId="30" borderId="16" xfId="5" applyFont="1" applyFill="1" applyBorder="1" applyAlignment="1">
      <alignment horizontal="center" vertical="top" wrapText="1"/>
    </xf>
    <xf numFmtId="0" fontId="1" fillId="30" borderId="11" xfId="5" applyFont="1" applyFill="1" applyBorder="1" applyAlignment="1">
      <alignment horizontal="center" vertical="top" wrapText="1"/>
    </xf>
    <xf numFmtId="0" fontId="1" fillId="31" borderId="15" xfId="5" applyFont="1" applyFill="1" applyBorder="1" applyAlignment="1">
      <alignment horizontal="center" vertical="center"/>
    </xf>
    <xf numFmtId="0" fontId="3" fillId="31" borderId="16" xfId="5" applyFont="1" applyFill="1" applyBorder="1" applyAlignment="1">
      <alignment horizontal="center" vertical="center"/>
    </xf>
    <xf numFmtId="0" fontId="3" fillId="31" borderId="11" xfId="5" applyFont="1" applyFill="1" applyBorder="1" applyAlignment="1">
      <alignment horizontal="center" vertical="center"/>
    </xf>
    <xf numFmtId="0" fontId="1" fillId="31" borderId="16" xfId="5" applyFont="1" applyFill="1" applyBorder="1" applyAlignment="1">
      <alignment horizontal="center" vertical="center"/>
    </xf>
    <xf numFmtId="0" fontId="1" fillId="31" borderId="11" xfId="5" applyFont="1" applyFill="1" applyBorder="1" applyAlignment="1">
      <alignment horizontal="center" vertical="center"/>
    </xf>
    <xf numFmtId="0" fontId="52" fillId="35" borderId="15" xfId="5" applyFont="1" applyFill="1" applyBorder="1" applyAlignment="1">
      <alignment horizontal="center" vertical="top" wrapText="1"/>
    </xf>
    <xf numFmtId="0" fontId="1" fillId="35" borderId="16" xfId="5" applyFont="1" applyFill="1" applyBorder="1" applyAlignment="1">
      <alignment horizontal="center" vertical="top" wrapText="1"/>
    </xf>
    <xf numFmtId="0" fontId="1" fillId="35" borderId="11" xfId="5" applyFont="1" applyFill="1" applyBorder="1" applyAlignment="1">
      <alignment horizontal="center"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0" fontId="3" fillId="31" borderId="6" xfId="5" applyFont="1" applyFill="1" applyBorder="1" applyAlignment="1">
      <alignment horizontal="left" vertical="center"/>
    </xf>
    <xf numFmtId="0" fontId="37" fillId="31" borderId="6" xfId="5" applyFont="1" applyFill="1" applyBorder="1" applyAlignment="1">
      <alignment horizontal="left" vertical="center"/>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2400300</xdr:colOff>
      <xdr:row>64</xdr:row>
      <xdr:rowOff>487679</xdr:rowOff>
    </xdr:from>
    <xdr:to>
      <xdr:col>8</xdr:col>
      <xdr:colOff>60960</xdr:colOff>
      <xdr:row>65</xdr:row>
      <xdr:rowOff>998034</xdr:rowOff>
    </xdr:to>
    <xdr:pic>
      <xdr:nvPicPr>
        <xdr:cNvPr id="3" name="Picture 2">
          <a:extLst>
            <a:ext uri="{FF2B5EF4-FFF2-40B4-BE49-F238E27FC236}">
              <a16:creationId xmlns:a16="http://schemas.microsoft.com/office/drawing/2014/main" id="{57B3631A-3433-4F9D-8A51-E000651258C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361420" y="28422599"/>
          <a:ext cx="2324100" cy="10132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8.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9765625" style="17" customWidth="1"/>
    <col min="4" max="4" width="31.3984375" style="17" customWidth="1"/>
    <col min="5" max="5" width="34.3984375" style="17" customWidth="1"/>
    <col min="6" max="6" width="12.296875" style="17" customWidth="1"/>
    <col min="7" max="16384" width="0" style="17" hidden="1"/>
  </cols>
  <sheetData>
    <row r="1" spans="1:6">
      <c r="A1" s="15"/>
      <c r="B1" s="16"/>
      <c r="C1" s="16"/>
      <c r="D1" s="16"/>
      <c r="E1" s="71" t="s">
        <v>0</v>
      </c>
      <c r="F1" s="16"/>
    </row>
    <row r="2" spans="1:6" ht="21">
      <c r="A2" s="37" t="s">
        <v>1</v>
      </c>
      <c r="B2" s="18"/>
      <c r="C2" s="18"/>
      <c r="D2" s="18"/>
      <c r="E2" s="18"/>
      <c r="F2" s="18"/>
    </row>
    <row r="3" spans="1:6">
      <c r="A3" s="18"/>
      <c r="B3" s="18"/>
      <c r="C3" s="18"/>
      <c r="D3" s="18"/>
      <c r="E3" s="18"/>
      <c r="F3" s="18"/>
    </row>
    <row r="4" spans="1:6" ht="15" customHeight="1">
      <c r="A4" s="216" t="s">
        <v>2</v>
      </c>
      <c r="B4" s="217"/>
      <c r="C4" s="217"/>
      <c r="D4" s="217"/>
      <c r="E4" s="218"/>
      <c r="F4" s="18"/>
    </row>
    <row r="5" spans="1:6">
      <c r="A5" s="219" t="s">
        <v>3</v>
      </c>
      <c r="B5" s="219"/>
      <c r="C5" s="220" t="s">
        <v>4</v>
      </c>
      <c r="D5" s="220"/>
      <c r="E5" s="220"/>
      <c r="F5" s="18"/>
    </row>
    <row r="6" spans="1:6" ht="29.25" customHeight="1">
      <c r="A6" s="221" t="s">
        <v>5</v>
      </c>
      <c r="B6" s="222"/>
      <c r="C6" s="215" t="s">
        <v>6</v>
      </c>
      <c r="D6" s="215"/>
      <c r="E6" s="215"/>
      <c r="F6" s="18"/>
    </row>
    <row r="7" spans="1:6" ht="29.25" customHeight="1">
      <c r="A7" s="145"/>
      <c r="B7" s="145"/>
      <c r="C7" s="146"/>
      <c r="D7" s="146"/>
      <c r="E7" s="146"/>
      <c r="F7" s="18"/>
    </row>
    <row r="8" spans="1:6" s="147" customFormat="1" ht="29.25" customHeight="1">
      <c r="A8" s="213" t="s">
        <v>7</v>
      </c>
      <c r="B8" s="214"/>
      <c r="C8" s="214"/>
      <c r="D8" s="214"/>
      <c r="E8" s="214"/>
      <c r="F8" s="214"/>
    </row>
    <row r="9" spans="1:6" s="147" customFormat="1" ht="15" customHeight="1">
      <c r="A9" s="148" t="s">
        <v>8</v>
      </c>
      <c r="B9" s="148" t="s">
        <v>9</v>
      </c>
      <c r="C9" s="148" t="s">
        <v>10</v>
      </c>
      <c r="D9" s="148" t="s">
        <v>11</v>
      </c>
      <c r="E9" s="148" t="s">
        <v>12</v>
      </c>
      <c r="F9" s="148" t="s">
        <v>13</v>
      </c>
    </row>
    <row r="10" spans="1:6" s="147" customFormat="1" ht="39.6">
      <c r="A10" s="130" t="s">
        <v>14</v>
      </c>
      <c r="B10" s="131" t="s">
        <v>15</v>
      </c>
      <c r="C10" s="132" t="s">
        <v>16</v>
      </c>
      <c r="D10" s="150" t="s">
        <v>17</v>
      </c>
      <c r="E10" s="133" t="s">
        <v>18</v>
      </c>
      <c r="F10" s="149" t="s">
        <v>19</v>
      </c>
    </row>
    <row r="11" spans="1:6" s="147" customFormat="1" ht="26.4">
      <c r="A11" s="130">
        <v>1.3</v>
      </c>
      <c r="B11" s="131">
        <v>43082</v>
      </c>
      <c r="C11" s="132" t="s">
        <v>16</v>
      </c>
      <c r="D11" s="150" t="s">
        <v>20</v>
      </c>
      <c r="E11" s="133" t="s">
        <v>18</v>
      </c>
      <c r="F11" s="149" t="s">
        <v>19</v>
      </c>
    </row>
    <row r="12" spans="1:6" s="147" customFormat="1" ht="105.6">
      <c r="A12" s="162">
        <v>1.4</v>
      </c>
      <c r="B12" s="163" t="s">
        <v>21</v>
      </c>
      <c r="C12" s="164" t="s">
        <v>16</v>
      </c>
      <c r="D12" s="165" t="s">
        <v>22</v>
      </c>
      <c r="E12" s="166" t="s">
        <v>18</v>
      </c>
      <c r="F12" s="149" t="s">
        <v>19</v>
      </c>
    </row>
    <row r="13" spans="1:6" s="147" customFormat="1" ht="30" customHeight="1">
      <c r="A13" s="215" t="s">
        <v>23</v>
      </c>
      <c r="B13" s="215"/>
      <c r="C13" s="215"/>
      <c r="D13" s="215"/>
      <c r="E13" s="215"/>
      <c r="F13" s="215"/>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09765625" defaultRowHeight="13.8"/>
  <cols>
    <col min="1" max="1" width="4" style="79" customWidth="1"/>
    <col min="2" max="2" width="16.09765625" style="80" customWidth="1"/>
    <col min="3" max="3" width="19" style="80" customWidth="1"/>
    <col min="4" max="4" width="20.3984375" style="80" customWidth="1"/>
    <col min="5" max="5" width="16.296875" style="80" customWidth="1"/>
    <col min="6" max="6" width="19" style="80" customWidth="1"/>
    <col min="7" max="7" width="15" style="82" customWidth="1"/>
    <col min="8" max="8" width="23.59765625" style="82" customWidth="1"/>
    <col min="9" max="9" width="25.3984375" style="82" customWidth="1"/>
    <col min="10" max="10" width="21" style="82" customWidth="1"/>
    <col min="11" max="11" width="11.3984375" style="82" customWidth="1"/>
    <col min="12" max="12" width="17.296875" style="82" customWidth="1"/>
    <col min="13" max="13" width="17.296875" style="80" customWidth="1"/>
    <col min="14" max="14" width="14.09765625" style="80" customWidth="1"/>
    <col min="15" max="15" width="18.3984375" style="80" customWidth="1"/>
    <col min="16" max="16384" width="9.09765625" style="80"/>
  </cols>
  <sheetData>
    <row r="1" spans="1:12">
      <c r="G1" s="81" t="s">
        <v>113</v>
      </c>
    </row>
    <row r="2" spans="1:12" s="84" customFormat="1" ht="24.6">
      <c r="A2" s="83"/>
      <c r="C2" s="282" t="s">
        <v>114</v>
      </c>
      <c r="D2" s="282"/>
      <c r="E2" s="282"/>
      <c r="F2" s="282"/>
      <c r="G2" s="282"/>
      <c r="H2" s="85" t="s">
        <v>115</v>
      </c>
      <c r="I2" s="86"/>
      <c r="J2" s="86"/>
      <c r="K2" s="86"/>
      <c r="L2" s="86"/>
    </row>
    <row r="3" spans="1:12" s="84" customFormat="1" ht="22.8">
      <c r="A3" s="83"/>
      <c r="C3" s="283" t="s">
        <v>116</v>
      </c>
      <c r="D3" s="283"/>
      <c r="E3" s="157"/>
      <c r="F3" s="284" t="s">
        <v>117</v>
      </c>
      <c r="G3" s="284"/>
      <c r="H3" s="86"/>
      <c r="I3" s="86"/>
      <c r="J3" s="87"/>
      <c r="K3" s="86"/>
      <c r="L3" s="86"/>
    </row>
    <row r="4" spans="1:12">
      <c r="A4" s="83"/>
      <c r="D4" s="88"/>
      <c r="E4" s="88"/>
      <c r="H4" s="89"/>
    </row>
    <row r="5" spans="1:12" s="90" customFormat="1">
      <c r="A5" s="83"/>
      <c r="D5" s="91"/>
      <c r="E5" s="91"/>
      <c r="G5" s="92"/>
      <c r="H5" s="93"/>
      <c r="I5" s="92"/>
      <c r="J5" s="92"/>
      <c r="K5" s="92"/>
      <c r="L5" s="92"/>
    </row>
    <row r="6" spans="1:12" ht="21.75" customHeight="1">
      <c r="B6" s="285" t="s">
        <v>118</v>
      </c>
      <c r="C6" s="285"/>
      <c r="D6" s="94"/>
      <c r="E6" s="94"/>
      <c r="F6" s="94"/>
      <c r="G6" s="95"/>
      <c r="H6" s="95"/>
    </row>
    <row r="7" spans="1:12">
      <c r="B7" s="96" t="s">
        <v>119</v>
      </c>
      <c r="C7" s="97"/>
      <c r="D7" s="97"/>
      <c r="E7" s="97"/>
      <c r="F7" s="97"/>
      <c r="G7" s="98"/>
    </row>
    <row r="8" spans="1:12">
      <c r="A8" s="99" t="s">
        <v>58</v>
      </c>
      <c r="B8" s="160" t="s">
        <v>120</v>
      </c>
      <c r="C8" s="160" t="s">
        <v>121</v>
      </c>
      <c r="D8" s="160" t="s">
        <v>122</v>
      </c>
      <c r="E8" s="160" t="s">
        <v>123</v>
      </c>
      <c r="F8" s="160" t="s">
        <v>124</v>
      </c>
      <c r="G8" s="160" t="s">
        <v>125</v>
      </c>
      <c r="H8" s="160" t="s">
        <v>126</v>
      </c>
      <c r="I8" s="159" t="s">
        <v>127</v>
      </c>
      <c r="L8" s="80"/>
    </row>
    <row r="9" spans="1:12" s="125" customFormat="1" ht="14.4">
      <c r="A9" s="121"/>
      <c r="B9" s="122" t="s">
        <v>128</v>
      </c>
      <c r="C9" s="122" t="s">
        <v>129</v>
      </c>
      <c r="D9" s="122" t="s">
        <v>130</v>
      </c>
      <c r="E9" s="122" t="s">
        <v>131</v>
      </c>
      <c r="F9" s="122" t="s">
        <v>132</v>
      </c>
      <c r="G9" s="122" t="s">
        <v>133</v>
      </c>
      <c r="H9" s="122" t="s">
        <v>134</v>
      </c>
      <c r="I9" s="123"/>
      <c r="J9" s="124"/>
      <c r="K9" s="124"/>
    </row>
    <row r="10" spans="1:12">
      <c r="A10" s="100">
        <v>1</v>
      </c>
      <c r="B10" s="101" t="s">
        <v>66</v>
      </c>
      <c r="C10" s="101" t="s">
        <v>135</v>
      </c>
      <c r="D10" s="101" t="s">
        <v>136</v>
      </c>
      <c r="E10" s="101" t="s">
        <v>137</v>
      </c>
      <c r="F10" s="101" t="s">
        <v>138</v>
      </c>
      <c r="G10" s="101" t="s">
        <v>139</v>
      </c>
      <c r="H10" s="101" t="s">
        <v>139</v>
      </c>
      <c r="I10" s="102"/>
      <c r="L10" s="80"/>
    </row>
    <row r="11" spans="1:12" ht="20.25" customHeight="1">
      <c r="A11" s="100">
        <v>2</v>
      </c>
      <c r="B11" s="101" t="s">
        <v>67</v>
      </c>
      <c r="C11" s="101" t="s">
        <v>140</v>
      </c>
      <c r="D11" s="101" t="s">
        <v>141</v>
      </c>
      <c r="E11" s="101" t="s">
        <v>142</v>
      </c>
      <c r="F11" s="101" t="s">
        <v>138</v>
      </c>
      <c r="G11" s="101" t="s">
        <v>139</v>
      </c>
      <c r="H11" s="101" t="s">
        <v>143</v>
      </c>
      <c r="I11" s="102" t="s">
        <v>144</v>
      </c>
      <c r="L11" s="80"/>
    </row>
    <row r="12" spans="1:12" ht="20.25" customHeight="1">
      <c r="A12" s="100">
        <v>3</v>
      </c>
      <c r="B12" s="101" t="s">
        <v>145</v>
      </c>
      <c r="C12" s="101" t="s">
        <v>146</v>
      </c>
      <c r="D12" s="101" t="s">
        <v>141</v>
      </c>
      <c r="E12" s="101" t="s">
        <v>137</v>
      </c>
      <c r="F12" s="101" t="s">
        <v>147</v>
      </c>
      <c r="G12" s="101" t="s">
        <v>139</v>
      </c>
      <c r="H12" s="101" t="s">
        <v>139</v>
      </c>
      <c r="I12" s="102"/>
      <c r="L12" s="80"/>
    </row>
    <row r="13" spans="1:12" ht="15" customHeight="1">
      <c r="B13" s="103"/>
      <c r="C13" s="97"/>
      <c r="D13" s="97"/>
      <c r="E13" s="97"/>
      <c r="F13" s="97"/>
      <c r="G13" s="98"/>
    </row>
    <row r="14" spans="1:12" ht="21.75" customHeight="1">
      <c r="B14" s="285" t="s">
        <v>148</v>
      </c>
      <c r="C14" s="285"/>
      <c r="D14" s="285"/>
      <c r="E14" s="94"/>
      <c r="F14" s="94"/>
      <c r="G14" s="95"/>
      <c r="H14" s="95"/>
    </row>
    <row r="15" spans="1:12">
      <c r="B15" s="96" t="s">
        <v>149</v>
      </c>
      <c r="C15" s="97"/>
      <c r="D15" s="97"/>
      <c r="E15" s="97"/>
      <c r="F15" s="97"/>
      <c r="G15" s="98"/>
    </row>
    <row r="16" spans="1:12" ht="31.5" customHeight="1">
      <c r="A16" s="99" t="s">
        <v>58</v>
      </c>
      <c r="B16" s="160" t="s">
        <v>150</v>
      </c>
      <c r="C16" s="160" t="s">
        <v>41</v>
      </c>
      <c r="D16" s="160" t="s">
        <v>43</v>
      </c>
      <c r="E16" s="160" t="s">
        <v>143</v>
      </c>
      <c r="F16" s="160" t="s">
        <v>45</v>
      </c>
      <c r="G16" s="160" t="s">
        <v>151</v>
      </c>
      <c r="L16" s="80"/>
    </row>
    <row r="17" spans="1:12" s="125" customFormat="1" ht="39.6">
      <c r="A17" s="121"/>
      <c r="B17" s="122" t="s">
        <v>128</v>
      </c>
      <c r="C17" s="126" t="s">
        <v>152</v>
      </c>
      <c r="D17" s="126" t="s">
        <v>153</v>
      </c>
      <c r="E17" s="126" t="s">
        <v>154</v>
      </c>
      <c r="F17" s="126" t="s">
        <v>155</v>
      </c>
      <c r="G17" s="126" t="s">
        <v>156</v>
      </c>
      <c r="H17" s="124"/>
      <c r="I17" s="124"/>
      <c r="J17" s="124"/>
      <c r="K17" s="124"/>
    </row>
    <row r="18" spans="1:12">
      <c r="A18" s="100">
        <v>1</v>
      </c>
      <c r="B18" s="101" t="s">
        <v>66</v>
      </c>
      <c r="C18" s="104">
        <f>'Assignment 1'!D11</f>
        <v>0</v>
      </c>
      <c r="D18" s="104">
        <f>'Assignment 1'!D12</f>
        <v>0</v>
      </c>
      <c r="E18" s="104">
        <f>'Assignment 1'!D14</f>
        <v>0</v>
      </c>
      <c r="F18" s="104">
        <f>'Assignment 1'!D13</f>
        <v>0</v>
      </c>
      <c r="G18" s="104">
        <f>'Assignment 1'!D15</f>
        <v>0</v>
      </c>
      <c r="L18" s="80"/>
    </row>
    <row r="19" spans="1:12" ht="20.25" customHeight="1">
      <c r="A19" s="100">
        <v>2</v>
      </c>
      <c r="B19" s="101" t="s">
        <v>145</v>
      </c>
      <c r="C19" s="104">
        <f>'Assignment 3'!D11</f>
        <v>0</v>
      </c>
      <c r="D19" s="104">
        <f>'Assignment 3'!D12</f>
        <v>0</v>
      </c>
      <c r="E19" s="104">
        <f>'Assignment 3'!D14</f>
        <v>0</v>
      </c>
      <c r="F19" s="104">
        <f>'Assignment 3'!D13</f>
        <v>0</v>
      </c>
      <c r="G19" s="104">
        <f>'Assignment 3'!D15</f>
        <v>0</v>
      </c>
      <c r="L19" s="80"/>
    </row>
    <row r="20" spans="1:12" ht="20.25" customHeight="1">
      <c r="A20" s="100">
        <v>3</v>
      </c>
      <c r="B20" s="101" t="s">
        <v>99</v>
      </c>
      <c r="C20" s="104">
        <f>SUM(C18:C19)</f>
        <v>0</v>
      </c>
      <c r="D20" s="104">
        <f t="shared" ref="D20:G20" si="0">SUM(D18:D19)</f>
        <v>0</v>
      </c>
      <c r="E20" s="104">
        <f t="shared" si="0"/>
        <v>0</v>
      </c>
      <c r="F20" s="104">
        <f t="shared" si="0"/>
        <v>0</v>
      </c>
      <c r="G20" s="104">
        <f t="shared" si="0"/>
        <v>0</v>
      </c>
      <c r="L20" s="80"/>
    </row>
    <row r="21" spans="1:12" ht="20.25" customHeight="1">
      <c r="A21" s="106"/>
      <c r="B21" s="107"/>
      <c r="C21" s="120" t="s">
        <v>157</v>
      </c>
      <c r="D21" s="119" t="e">
        <f>SUM(C20,D20,G20)/SUM(C20:G20)</f>
        <v>#DIV/0!</v>
      </c>
      <c r="E21" s="108"/>
      <c r="F21" s="108"/>
      <c r="G21" s="108"/>
      <c r="L21" s="80"/>
    </row>
    <row r="22" spans="1:12">
      <c r="B22" s="103"/>
      <c r="C22" s="97"/>
      <c r="D22" s="97"/>
      <c r="E22" s="97"/>
      <c r="F22" s="97"/>
      <c r="G22" s="98"/>
    </row>
    <row r="23" spans="1:12" ht="21.75" customHeight="1">
      <c r="B23" s="285" t="s">
        <v>158</v>
      </c>
      <c r="C23" s="285"/>
      <c r="D23" s="285"/>
      <c r="E23" s="94"/>
      <c r="F23" s="94"/>
      <c r="G23" s="95"/>
      <c r="H23" s="95"/>
    </row>
    <row r="24" spans="1:12" ht="21.75" customHeight="1">
      <c r="B24" s="96" t="s">
        <v>159</v>
      </c>
      <c r="C24" s="158"/>
      <c r="D24" s="158"/>
      <c r="E24" s="94"/>
      <c r="F24" s="94"/>
      <c r="G24" s="95"/>
      <c r="H24" s="95"/>
    </row>
    <row r="25" spans="1:12" ht="14.4">
      <c r="B25" s="105" t="s">
        <v>160</v>
      </c>
      <c r="C25" s="97"/>
      <c r="D25" s="97"/>
      <c r="E25" s="97"/>
      <c r="F25" s="97"/>
      <c r="G25" s="98"/>
    </row>
    <row r="26" spans="1:12" ht="18.75" customHeight="1">
      <c r="A26" s="99" t="s">
        <v>58</v>
      </c>
      <c r="B26" s="160" t="s">
        <v>161</v>
      </c>
      <c r="C26" s="160" t="s">
        <v>162</v>
      </c>
      <c r="D26" s="160" t="s">
        <v>163</v>
      </c>
      <c r="E26" s="160" t="s">
        <v>164</v>
      </c>
      <c r="F26" s="160" t="s">
        <v>165</v>
      </c>
      <c r="G26" s="286" t="s">
        <v>110</v>
      </c>
      <c r="H26" s="287"/>
    </row>
    <row r="27" spans="1:12">
      <c r="A27" s="100">
        <v>1</v>
      </c>
      <c r="B27" s="101" t="s">
        <v>166</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80"/>
      <c r="H27" s="281"/>
    </row>
    <row r="28" spans="1:12" ht="20.25" customHeight="1">
      <c r="A28" s="100">
        <v>2</v>
      </c>
      <c r="B28" s="101" t="s">
        <v>167</v>
      </c>
      <c r="C28" s="104" t="e">
        <f>COUNTIFS(#REF!, "*Major*",#REF!,"*Open*")</f>
        <v>#REF!</v>
      </c>
      <c r="D28" s="104" t="e">
        <f>COUNTIFS(#REF!, "*Major*",#REF!,"*Resolved*")</f>
        <v>#REF!</v>
      </c>
      <c r="E28" s="104" t="e">
        <f>COUNTIFS(#REF!, "*Major*",#REF!,"*Reopened*")</f>
        <v>#REF!</v>
      </c>
      <c r="F28" s="104" t="e">
        <f>COUNTIFS(#REF!, "*Major*",#REF!,"*Closed*") + COUNTIFS(#REF!, "*Major*",#REF!,"*Ready for client test*")</f>
        <v>#REF!</v>
      </c>
      <c r="G28" s="280"/>
      <c r="H28" s="281"/>
    </row>
    <row r="29" spans="1:12" ht="20.25" customHeight="1">
      <c r="A29" s="100">
        <v>3</v>
      </c>
      <c r="B29" s="101" t="s">
        <v>168</v>
      </c>
      <c r="C29" s="104" t="e">
        <f>COUNTIFS(#REF!, "*Normal*",#REF!,"*Open*")</f>
        <v>#REF!</v>
      </c>
      <c r="D29" s="104" t="e">
        <f>COUNTIFS(#REF!, "*Normal*",#REF!,"*Resolved*")</f>
        <v>#REF!</v>
      </c>
      <c r="E29" s="104" t="e">
        <f>COUNTIFS(#REF!, "*Normal*",#REF!,"*Reopened*")</f>
        <v>#REF!</v>
      </c>
      <c r="F29" s="104" t="e">
        <f>COUNTIFS(#REF!, "*Normal*",#REF!,"*Closed*") + COUNTIFS(#REF!, "*Normal*",#REF!,"*Ready for client test*")</f>
        <v>#REF!</v>
      </c>
      <c r="G29" s="280"/>
      <c r="H29" s="281"/>
    </row>
    <row r="30" spans="1:12" ht="20.25" customHeight="1">
      <c r="A30" s="100">
        <v>4</v>
      </c>
      <c r="B30" s="101" t="s">
        <v>169</v>
      </c>
      <c r="C30" s="104" t="e">
        <f>COUNTIFS(#REF!, "*Minor*",#REF!,"*Open*")</f>
        <v>#REF!</v>
      </c>
      <c r="D30" s="104" t="e">
        <f>COUNTIFS(#REF!, "*Minor*",#REF!,"*Resolved*")</f>
        <v>#REF!</v>
      </c>
      <c r="E30" s="104" t="e">
        <f>COUNTIFS(#REF!, "*Minor*",#REF!,"*Reopened*")</f>
        <v>#REF!</v>
      </c>
      <c r="F30" s="104" t="e">
        <f>COUNTIFS(#REF!, "*Minor*",#REF!,"*Closed*") + COUNTIFS(#REF!, "*Minor*",#REF!,"*Ready for client test*")</f>
        <v>#REF!</v>
      </c>
      <c r="G30" s="280"/>
      <c r="H30" s="281"/>
    </row>
    <row r="31" spans="1:12" ht="20.25" customHeight="1">
      <c r="A31" s="100"/>
      <c r="B31" s="99" t="s">
        <v>99</v>
      </c>
      <c r="C31" s="99" t="e">
        <f>SUM(C27:C30)</f>
        <v>#REF!</v>
      </c>
      <c r="D31" s="99">
        <v>0</v>
      </c>
      <c r="E31" s="99">
        <v>0</v>
      </c>
      <c r="F31" s="99" t="e">
        <f>SUM(F27:F30)</f>
        <v>#REF!</v>
      </c>
      <c r="G31" s="280"/>
      <c r="H31" s="281"/>
    </row>
    <row r="32" spans="1:12" ht="20.25" customHeight="1">
      <c r="A32" s="106"/>
      <c r="B32" s="107"/>
      <c r="C32" s="108"/>
      <c r="D32" s="108"/>
      <c r="E32" s="108"/>
      <c r="F32" s="108"/>
      <c r="G32" s="108"/>
      <c r="H32" s="108"/>
    </row>
    <row r="33" spans="1:12" ht="14.4">
      <c r="B33" s="105" t="s">
        <v>170</v>
      </c>
      <c r="C33" s="97"/>
      <c r="D33" s="97"/>
      <c r="E33" s="97"/>
      <c r="F33" s="97"/>
      <c r="G33" s="98"/>
    </row>
    <row r="34" spans="1:12" ht="18.75" customHeight="1">
      <c r="A34" s="99" t="s">
        <v>58</v>
      </c>
      <c r="B34" s="160" t="s">
        <v>171</v>
      </c>
      <c r="C34" s="160" t="s">
        <v>172</v>
      </c>
      <c r="D34" s="160" t="s">
        <v>173</v>
      </c>
      <c r="E34" s="160" t="s">
        <v>124</v>
      </c>
      <c r="F34" s="288" t="s">
        <v>127</v>
      </c>
      <c r="G34" s="289"/>
    </row>
    <row r="35" spans="1:12" s="125" customFormat="1" ht="14.4">
      <c r="A35" s="121"/>
      <c r="B35" s="122" t="s">
        <v>174</v>
      </c>
      <c r="C35" s="126" t="s">
        <v>175</v>
      </c>
      <c r="D35" s="126" t="s">
        <v>176</v>
      </c>
      <c r="E35" s="126" t="s">
        <v>132</v>
      </c>
      <c r="F35" s="291"/>
      <c r="G35" s="292"/>
      <c r="H35" s="124"/>
      <c r="I35" s="124"/>
      <c r="J35" s="124"/>
      <c r="K35" s="124"/>
      <c r="L35" s="124"/>
    </row>
    <row r="36" spans="1:12">
      <c r="A36" s="100">
        <v>1</v>
      </c>
      <c r="B36" s="101" t="s">
        <v>112</v>
      </c>
      <c r="C36" s="104" t="s">
        <v>177</v>
      </c>
      <c r="D36" s="104" t="s">
        <v>169</v>
      </c>
      <c r="E36" s="104" t="s">
        <v>138</v>
      </c>
      <c r="F36" s="280"/>
      <c r="G36" s="281"/>
    </row>
    <row r="37" spans="1:12" ht="20.25" customHeight="1">
      <c r="A37" s="100">
        <v>2</v>
      </c>
      <c r="B37" s="101" t="s">
        <v>111</v>
      </c>
      <c r="C37" s="104" t="s">
        <v>178</v>
      </c>
      <c r="D37" s="104" t="s">
        <v>169</v>
      </c>
      <c r="E37" s="104" t="s">
        <v>138</v>
      </c>
      <c r="F37" s="280"/>
      <c r="G37" s="281"/>
    </row>
    <row r="38" spans="1:12" ht="20.25" customHeight="1">
      <c r="A38" s="106"/>
      <c r="B38" s="107"/>
      <c r="C38" s="108"/>
      <c r="D38" s="108"/>
      <c r="E38" s="108"/>
      <c r="F38" s="108"/>
      <c r="G38" s="108"/>
      <c r="H38" s="108"/>
    </row>
    <row r="39" spans="1:12" ht="21.75" customHeight="1">
      <c r="B39" s="285" t="s">
        <v>179</v>
      </c>
      <c r="C39" s="285"/>
      <c r="D39" s="94"/>
      <c r="E39" s="94"/>
      <c r="F39" s="94"/>
      <c r="G39" s="95"/>
      <c r="H39" s="95"/>
    </row>
    <row r="40" spans="1:12">
      <c r="B40" s="96" t="s">
        <v>180</v>
      </c>
      <c r="C40" s="97"/>
      <c r="D40" s="97"/>
      <c r="E40" s="97"/>
      <c r="F40" s="97"/>
      <c r="G40" s="98"/>
    </row>
    <row r="41" spans="1:12" ht="18.75" customHeight="1">
      <c r="A41" s="99" t="s">
        <v>58</v>
      </c>
      <c r="B41" s="160" t="s">
        <v>62</v>
      </c>
      <c r="C41" s="290" t="s">
        <v>181</v>
      </c>
      <c r="D41" s="290"/>
      <c r="E41" s="290" t="s">
        <v>182</v>
      </c>
      <c r="F41" s="290"/>
      <c r="G41" s="290"/>
      <c r="H41" s="99" t="s">
        <v>183</v>
      </c>
    </row>
    <row r="42" spans="1:12" ht="34.5" customHeight="1">
      <c r="A42" s="100">
        <v>1</v>
      </c>
      <c r="B42" s="161" t="s">
        <v>184</v>
      </c>
      <c r="C42" s="293" t="s">
        <v>185</v>
      </c>
      <c r="D42" s="293"/>
      <c r="E42" s="293" t="s">
        <v>186</v>
      </c>
      <c r="F42" s="293"/>
      <c r="G42" s="293"/>
      <c r="H42" s="109"/>
    </row>
    <row r="43" spans="1:12" ht="34.5" customHeight="1">
      <c r="A43" s="100">
        <v>2</v>
      </c>
      <c r="B43" s="161" t="s">
        <v>184</v>
      </c>
      <c r="C43" s="293" t="s">
        <v>185</v>
      </c>
      <c r="D43" s="293"/>
      <c r="E43" s="293" t="s">
        <v>186</v>
      </c>
      <c r="F43" s="293"/>
      <c r="G43" s="293"/>
      <c r="H43" s="109"/>
    </row>
    <row r="44" spans="1:12" ht="34.5" customHeight="1">
      <c r="A44" s="100">
        <v>3</v>
      </c>
      <c r="B44" s="161" t="s">
        <v>184</v>
      </c>
      <c r="C44" s="293" t="s">
        <v>185</v>
      </c>
      <c r="D44" s="293"/>
      <c r="E44" s="293" t="s">
        <v>186</v>
      </c>
      <c r="F44" s="293"/>
      <c r="G44" s="293"/>
      <c r="H44" s="109"/>
    </row>
    <row r="45" spans="1:12">
      <c r="B45" s="110"/>
      <c r="C45" s="110"/>
      <c r="D45" s="110"/>
      <c r="E45" s="111"/>
      <c r="F45" s="97"/>
      <c r="G45" s="98"/>
    </row>
    <row r="46" spans="1:12" ht="21.75" customHeight="1">
      <c r="B46" s="285" t="s">
        <v>187</v>
      </c>
      <c r="C46" s="285"/>
      <c r="D46" s="94"/>
      <c r="E46" s="94"/>
      <c r="F46" s="94"/>
      <c r="G46" s="95"/>
      <c r="H46" s="95"/>
    </row>
    <row r="47" spans="1:12">
      <c r="B47" s="96" t="s">
        <v>188</v>
      </c>
      <c r="C47" s="110"/>
      <c r="D47" s="110"/>
      <c r="E47" s="111"/>
      <c r="F47" s="97"/>
      <c r="G47" s="98"/>
    </row>
    <row r="48" spans="1:12" s="113" customFormat="1" ht="21" customHeight="1">
      <c r="A48" s="296" t="s">
        <v>58</v>
      </c>
      <c r="B48" s="298" t="s">
        <v>189</v>
      </c>
      <c r="C48" s="288" t="s">
        <v>190</v>
      </c>
      <c r="D48" s="300"/>
      <c r="E48" s="300"/>
      <c r="F48" s="289"/>
      <c r="G48" s="301" t="s">
        <v>157</v>
      </c>
      <c r="H48" s="301" t="s">
        <v>189</v>
      </c>
      <c r="I48" s="294" t="s">
        <v>191</v>
      </c>
      <c r="J48" s="112"/>
      <c r="K48" s="112"/>
      <c r="L48" s="112"/>
    </row>
    <row r="49" spans="1:9">
      <c r="A49" s="297"/>
      <c r="B49" s="299"/>
      <c r="C49" s="114" t="s">
        <v>166</v>
      </c>
      <c r="D49" s="114" t="s">
        <v>167</v>
      </c>
      <c r="E49" s="115" t="s">
        <v>168</v>
      </c>
      <c r="F49" s="115" t="s">
        <v>169</v>
      </c>
      <c r="G49" s="302"/>
      <c r="H49" s="302"/>
      <c r="I49" s="295"/>
    </row>
    <row r="50" spans="1:9" ht="26.4">
      <c r="A50" s="297"/>
      <c r="B50" s="299"/>
      <c r="C50" s="128" t="s">
        <v>192</v>
      </c>
      <c r="D50" s="128" t="s">
        <v>193</v>
      </c>
      <c r="E50" s="128" t="s">
        <v>194</v>
      </c>
      <c r="F50" s="128" t="s">
        <v>195</v>
      </c>
      <c r="G50" s="127" t="s">
        <v>196</v>
      </c>
      <c r="H50" s="127" t="s">
        <v>197</v>
      </c>
      <c r="I50" s="127" t="s">
        <v>197</v>
      </c>
    </row>
    <row r="51" spans="1:9" ht="26.4">
      <c r="A51" s="100">
        <v>1</v>
      </c>
      <c r="B51" s="121" t="s">
        <v>198</v>
      </c>
      <c r="C51" s="128" t="s">
        <v>192</v>
      </c>
      <c r="D51" s="128" t="s">
        <v>193</v>
      </c>
      <c r="E51" s="128" t="s">
        <v>194</v>
      </c>
      <c r="F51" s="128" t="s">
        <v>195</v>
      </c>
      <c r="G51" s="116" t="s">
        <v>196</v>
      </c>
      <c r="H51" s="116" t="s">
        <v>197</v>
      </c>
      <c r="I51" s="116" t="s">
        <v>197</v>
      </c>
    </row>
    <row r="52" spans="1:9">
      <c r="A52" s="100">
        <v>2</v>
      </c>
      <c r="B52" s="100" t="s">
        <v>65</v>
      </c>
      <c r="C52" s="116">
        <v>0</v>
      </c>
      <c r="D52" s="116">
        <v>0</v>
      </c>
      <c r="E52" s="116">
        <v>0</v>
      </c>
      <c r="F52" s="116" t="e">
        <f>SUM(C31:E31)</f>
        <v>#REF!</v>
      </c>
      <c r="G52" s="129" t="e">
        <f>D21</f>
        <v>#DIV/0!</v>
      </c>
      <c r="H52" s="116" t="s">
        <v>197</v>
      </c>
      <c r="I52" s="116" t="s">
        <v>197</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09765625" defaultRowHeight="13.2"/>
  <cols>
    <col min="1" max="1" width="17.296875" style="2" customWidth="1"/>
    <col min="2" max="2" width="11.3984375" style="2" customWidth="1"/>
    <col min="3" max="3" width="18.69921875" style="2" customWidth="1"/>
    <col min="4" max="4" width="21.09765625" style="2" customWidth="1"/>
    <col min="5" max="16384" width="9.09765625" style="2"/>
  </cols>
  <sheetData>
    <row r="1" spans="1:11" s="1" customFormat="1" ht="13.8">
      <c r="B1" s="34"/>
      <c r="C1" s="34"/>
      <c r="D1" s="34"/>
      <c r="E1" s="34"/>
      <c r="F1" s="34"/>
      <c r="G1" s="34"/>
      <c r="H1" s="34"/>
      <c r="I1" s="155" t="s">
        <v>24</v>
      </c>
      <c r="J1" s="34"/>
      <c r="K1" s="34"/>
    </row>
    <row r="2" spans="1:11" ht="25.5" customHeight="1">
      <c r="B2" s="228" t="s">
        <v>25</v>
      </c>
      <c r="C2" s="228"/>
      <c r="D2" s="228"/>
      <c r="E2" s="228"/>
      <c r="F2" s="228"/>
      <c r="G2" s="228"/>
      <c r="H2" s="228"/>
      <c r="I2" s="228"/>
      <c r="J2" s="226" t="s">
        <v>26</v>
      </c>
      <c r="K2" s="226"/>
    </row>
    <row r="3" spans="1:11" ht="28.5" customHeight="1">
      <c r="B3" s="229" t="s">
        <v>27</v>
      </c>
      <c r="C3" s="229"/>
      <c r="D3" s="229"/>
      <c r="E3" s="229"/>
      <c r="F3" s="227" t="s">
        <v>28</v>
      </c>
      <c r="G3" s="227"/>
      <c r="H3" s="227"/>
      <c r="I3" s="227"/>
      <c r="J3" s="226"/>
      <c r="K3" s="226"/>
    </row>
    <row r="4" spans="1:11" ht="18" customHeight="1">
      <c r="B4" s="153"/>
      <c r="C4" s="153"/>
      <c r="D4" s="153"/>
      <c r="E4" s="153"/>
      <c r="F4" s="152"/>
      <c r="G4" s="152"/>
      <c r="H4" s="152"/>
      <c r="I4" s="152"/>
      <c r="J4" s="151"/>
      <c r="K4" s="151"/>
    </row>
    <row r="6" spans="1:11" ht="22.8">
      <c r="A6" s="4" t="s">
        <v>29</v>
      </c>
    </row>
    <row r="7" spans="1:11">
      <c r="A7" s="233" t="s">
        <v>30</v>
      </c>
      <c r="B7" s="233"/>
      <c r="C7" s="233"/>
      <c r="D7" s="233"/>
      <c r="E7" s="233"/>
      <c r="F7" s="233"/>
      <c r="G7" s="233"/>
      <c r="H7" s="233"/>
      <c r="I7" s="233"/>
    </row>
    <row r="8" spans="1:11" ht="20.25" customHeight="1">
      <c r="A8" s="233"/>
      <c r="B8" s="233"/>
      <c r="C8" s="233"/>
      <c r="D8" s="233"/>
      <c r="E8" s="233"/>
      <c r="F8" s="233"/>
      <c r="G8" s="233"/>
      <c r="H8" s="233"/>
      <c r="I8" s="233"/>
    </row>
    <row r="9" spans="1:11">
      <c r="A9" s="233" t="s">
        <v>31</v>
      </c>
      <c r="B9" s="233"/>
      <c r="C9" s="233"/>
      <c r="D9" s="233"/>
      <c r="E9" s="233"/>
      <c r="F9" s="233"/>
      <c r="G9" s="233"/>
      <c r="H9" s="233"/>
      <c r="I9" s="233"/>
    </row>
    <row r="10" spans="1:11" ht="21" customHeight="1">
      <c r="A10" s="233"/>
      <c r="B10" s="233"/>
      <c r="C10" s="233"/>
      <c r="D10" s="233"/>
      <c r="E10" s="233"/>
      <c r="F10" s="233"/>
      <c r="G10" s="233"/>
      <c r="H10" s="233"/>
      <c r="I10" s="233"/>
    </row>
    <row r="11" spans="1:11" ht="13.8">
      <c r="A11" s="234" t="s">
        <v>32</v>
      </c>
      <c r="B11" s="234"/>
      <c r="C11" s="234"/>
      <c r="D11" s="234"/>
      <c r="E11" s="234"/>
      <c r="F11" s="234"/>
      <c r="G11" s="234"/>
      <c r="H11" s="234"/>
      <c r="I11" s="234"/>
    </row>
    <row r="12" spans="1:11">
      <c r="A12" s="3"/>
      <c r="B12" s="3"/>
      <c r="C12" s="3"/>
      <c r="D12" s="3"/>
      <c r="E12" s="3"/>
      <c r="F12" s="3"/>
      <c r="G12" s="3"/>
      <c r="H12" s="3"/>
      <c r="I12" s="3"/>
    </row>
    <row r="13" spans="1:11" ht="22.8">
      <c r="A13" s="4" t="s">
        <v>33</v>
      </c>
    </row>
    <row r="14" spans="1:11">
      <c r="A14" s="134" t="s">
        <v>34</v>
      </c>
      <c r="B14" s="230" t="s">
        <v>35</v>
      </c>
      <c r="C14" s="231"/>
      <c r="D14" s="231"/>
      <c r="E14" s="231"/>
      <c r="F14" s="231"/>
      <c r="G14" s="231"/>
      <c r="H14" s="231"/>
      <c r="I14" s="231"/>
      <c r="J14" s="231"/>
      <c r="K14" s="232"/>
    </row>
    <row r="15" spans="1:11" ht="14.25" customHeight="1">
      <c r="A15" s="134" t="s">
        <v>36</v>
      </c>
      <c r="B15" s="230" t="s">
        <v>37</v>
      </c>
      <c r="C15" s="231"/>
      <c r="D15" s="231"/>
      <c r="E15" s="231"/>
      <c r="F15" s="231"/>
      <c r="G15" s="231"/>
      <c r="H15" s="231"/>
      <c r="I15" s="231"/>
      <c r="J15" s="231"/>
      <c r="K15" s="232"/>
    </row>
    <row r="16" spans="1:11" ht="14.25" customHeight="1">
      <c r="A16" s="134"/>
      <c r="B16" s="230" t="s">
        <v>38</v>
      </c>
      <c r="C16" s="231"/>
      <c r="D16" s="231"/>
      <c r="E16" s="231"/>
      <c r="F16" s="231"/>
      <c r="G16" s="231"/>
      <c r="H16" s="231"/>
      <c r="I16" s="231"/>
      <c r="J16" s="231"/>
      <c r="K16" s="232"/>
    </row>
    <row r="17" spans="1:14" ht="14.25" customHeight="1">
      <c r="A17" s="134"/>
      <c r="B17" s="230" t="s">
        <v>39</v>
      </c>
      <c r="C17" s="231"/>
      <c r="D17" s="231"/>
      <c r="E17" s="231"/>
      <c r="F17" s="231"/>
      <c r="G17" s="231"/>
      <c r="H17" s="231"/>
      <c r="I17" s="231"/>
      <c r="J17" s="231"/>
      <c r="K17" s="232"/>
    </row>
    <row r="19" spans="1:14" ht="22.8">
      <c r="A19" s="4" t="s">
        <v>40</v>
      </c>
    </row>
    <row r="20" spans="1:14">
      <c r="A20" s="134" t="s">
        <v>41</v>
      </c>
      <c r="B20" s="230" t="s">
        <v>42</v>
      </c>
      <c r="C20" s="231"/>
      <c r="D20" s="231"/>
      <c r="E20" s="231"/>
      <c r="F20" s="231"/>
      <c r="G20" s="232"/>
    </row>
    <row r="21" spans="1:14" ht="12.75" customHeight="1">
      <c r="A21" s="134" t="s">
        <v>43</v>
      </c>
      <c r="B21" s="230" t="s">
        <v>44</v>
      </c>
      <c r="C21" s="231"/>
      <c r="D21" s="231"/>
      <c r="E21" s="231"/>
      <c r="F21" s="231"/>
      <c r="G21" s="232"/>
    </row>
    <row r="22" spans="1:14" ht="12.75" customHeight="1">
      <c r="A22" s="134" t="s">
        <v>45</v>
      </c>
      <c r="B22" s="230" t="s">
        <v>46</v>
      </c>
      <c r="C22" s="231"/>
      <c r="D22" s="231"/>
      <c r="E22" s="231"/>
      <c r="F22" s="231"/>
      <c r="G22" s="232"/>
    </row>
    <row r="24" spans="1:14" ht="22.8">
      <c r="A24" s="4" t="s">
        <v>47</v>
      </c>
    </row>
    <row r="25" spans="1:14" ht="13.8">
      <c r="A25" s="154" t="s">
        <v>48</v>
      </c>
      <c r="C25" s="154"/>
      <c r="D25" s="154"/>
      <c r="E25" s="154"/>
      <c r="F25" s="154"/>
      <c r="G25" s="154"/>
      <c r="H25" s="154"/>
      <c r="I25" s="154"/>
      <c r="J25" s="154"/>
      <c r="K25" s="154"/>
      <c r="L25" s="154"/>
      <c r="M25" s="154"/>
      <c r="N25" s="70"/>
    </row>
    <row r="26" spans="1:14" ht="13.8">
      <c r="A26" s="154" t="s">
        <v>49</v>
      </c>
      <c r="C26" s="154"/>
      <c r="D26" s="154"/>
      <c r="E26" s="154"/>
      <c r="F26" s="154"/>
      <c r="G26" s="154"/>
      <c r="H26" s="154"/>
      <c r="I26" s="154"/>
      <c r="J26" s="154"/>
      <c r="K26" s="154"/>
      <c r="L26" s="154"/>
      <c r="M26" s="154"/>
      <c r="N26" s="70"/>
    </row>
    <row r="27" spans="1:14" ht="13.8">
      <c r="A27" s="154" t="s">
        <v>50</v>
      </c>
      <c r="C27" s="154"/>
      <c r="D27" s="154"/>
      <c r="E27" s="154"/>
      <c r="F27" s="154"/>
      <c r="G27" s="154"/>
      <c r="H27" s="154"/>
      <c r="I27" s="154"/>
      <c r="J27" s="154"/>
      <c r="K27" s="154"/>
      <c r="L27" s="154"/>
      <c r="M27" s="154"/>
      <c r="N27" s="70"/>
    </row>
    <row r="29" spans="1:14" ht="21.75" customHeight="1">
      <c r="B29" s="223" t="s">
        <v>51</v>
      </c>
      <c r="C29" s="224"/>
      <c r="D29" s="225"/>
    </row>
    <row r="30" spans="1:14" ht="90" customHeight="1">
      <c r="B30" s="5"/>
      <c r="C30" s="6" t="s">
        <v>52</v>
      </c>
      <c r="D30" s="6" t="s">
        <v>53</v>
      </c>
    </row>
    <row r="32" spans="1:14" ht="22.8">
      <c r="A32" s="4" t="s">
        <v>54</v>
      </c>
    </row>
    <row r="33" spans="1:1" ht="13.8">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09765625" defaultRowHeight="13.2"/>
  <cols>
    <col min="1" max="1" width="8.59765625" style="13" customWidth="1"/>
    <col min="2" max="2" width="9.296875" style="8" customWidth="1"/>
    <col min="3" max="3" width="14.59765625" style="8" customWidth="1"/>
    <col min="4" max="4" width="29.296875" style="8" customWidth="1"/>
    <col min="5" max="5" width="31.296875" style="8" customWidth="1"/>
    <col min="6" max="6" width="31.09765625" style="8" customWidth="1"/>
    <col min="7" max="7" width="11.8984375" style="8" customWidth="1"/>
    <col min="8" max="16384" width="9.09765625" style="8"/>
  </cols>
  <sheetData>
    <row r="1" spans="1:10" ht="13.8">
      <c r="A1" s="7"/>
      <c r="B1" s="7"/>
      <c r="C1" s="7"/>
      <c r="D1" s="7"/>
      <c r="F1" s="7"/>
      <c r="G1" s="7"/>
      <c r="H1" s="7"/>
      <c r="I1" s="7"/>
      <c r="J1" s="7"/>
    </row>
    <row r="2" spans="1:10" s="9" customFormat="1" ht="24.6">
      <c r="A2" s="235" t="s">
        <v>56</v>
      </c>
      <c r="B2" s="235"/>
      <c r="C2" s="235"/>
      <c r="D2" s="235"/>
      <c r="E2" s="235"/>
      <c r="F2" s="235"/>
    </row>
    <row r="3" spans="1:10">
      <c r="A3" s="10"/>
      <c r="B3" s="11"/>
      <c r="E3" s="12"/>
    </row>
    <row r="5" spans="1:10" ht="24.6">
      <c r="A5" s="8"/>
      <c r="D5" s="135" t="s">
        <v>57</v>
      </c>
      <c r="E5" s="14"/>
    </row>
    <row r="6" spans="1:10">
      <c r="A6" s="8"/>
    </row>
    <row r="7" spans="1:10" ht="20.25" customHeight="1">
      <c r="A7" s="136" t="s">
        <v>58</v>
      </c>
      <c r="B7" s="136" t="s">
        <v>59</v>
      </c>
      <c r="C7" s="137" t="s">
        <v>60</v>
      </c>
      <c r="D7" s="137" t="s">
        <v>61</v>
      </c>
      <c r="E7" s="137" t="s">
        <v>62</v>
      </c>
      <c r="F7" s="137" t="s">
        <v>63</v>
      </c>
    </row>
    <row r="8" spans="1:10" ht="13.8">
      <c r="A8" s="19">
        <v>1</v>
      </c>
      <c r="B8" s="19"/>
      <c r="C8" s="20" t="s">
        <v>64</v>
      </c>
      <c r="D8" t="s">
        <v>64</v>
      </c>
      <c r="E8" s="21"/>
      <c r="F8" s="22"/>
    </row>
    <row r="9" spans="1:10" ht="13.8">
      <c r="A9" s="19">
        <v>2</v>
      </c>
      <c r="B9" s="19" t="s">
        <v>65</v>
      </c>
      <c r="C9" s="20" t="s">
        <v>66</v>
      </c>
      <c r="D9" t="s">
        <v>66</v>
      </c>
      <c r="E9" s="21"/>
      <c r="F9" s="22"/>
    </row>
    <row r="10" spans="1:10" ht="13.8">
      <c r="A10" s="19">
        <v>3</v>
      </c>
      <c r="B10" s="19" t="s">
        <v>65</v>
      </c>
      <c r="C10" s="20" t="s">
        <v>67</v>
      </c>
      <c r="D10" t="s">
        <v>67</v>
      </c>
      <c r="E10" s="22"/>
      <c r="F10" s="22"/>
    </row>
    <row r="11" spans="1:10">
      <c r="A11" s="19">
        <v>4</v>
      </c>
      <c r="B11" s="19" t="s">
        <v>68</v>
      </c>
      <c r="C11" s="20"/>
      <c r="D11" s="72"/>
      <c r="E11" s="22"/>
      <c r="F11" s="22"/>
    </row>
    <row r="12" spans="1:10">
      <c r="A12" s="19">
        <v>5</v>
      </c>
      <c r="B12" s="19" t="s">
        <v>68</v>
      </c>
      <c r="C12" s="20"/>
      <c r="D12" s="72"/>
      <c r="E12" s="22"/>
      <c r="F12" s="22"/>
    </row>
    <row r="13" spans="1:10">
      <c r="A13" s="19">
        <v>6</v>
      </c>
      <c r="B13" s="19" t="s">
        <v>69</v>
      </c>
      <c r="C13" s="20"/>
      <c r="D13" s="72"/>
      <c r="E13" s="22"/>
      <c r="F13" s="22"/>
    </row>
    <row r="14" spans="1:10">
      <c r="A14" s="19">
        <v>7</v>
      </c>
      <c r="B14" s="19" t="s">
        <v>69</v>
      </c>
      <c r="C14" s="20"/>
      <c r="D14" s="72"/>
      <c r="E14" s="22"/>
      <c r="F14" s="22"/>
    </row>
    <row r="15" spans="1:10">
      <c r="A15" s="19"/>
      <c r="B15" s="19"/>
      <c r="C15" s="20"/>
      <c r="D15" s="72"/>
      <c r="E15" s="22"/>
      <c r="F15" s="22"/>
    </row>
    <row r="16" spans="1:10">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09765625" defaultRowHeight="13.2"/>
  <cols>
    <col min="1" max="1" width="3.296875" style="24" customWidth="1"/>
    <col min="2" max="2" width="35.3984375" style="24" customWidth="1"/>
    <col min="3" max="3" width="42" style="24" customWidth="1"/>
    <col min="4" max="4" width="30.09765625" style="32" customWidth="1"/>
    <col min="5" max="5" width="14.69921875" style="24" customWidth="1"/>
    <col min="6" max="16384" width="8.09765625" style="24"/>
  </cols>
  <sheetData>
    <row r="1" spans="1:11" s="1" customFormat="1" ht="13.8">
      <c r="A1" s="34"/>
      <c r="B1" s="34"/>
      <c r="C1" s="34"/>
      <c r="D1" s="34"/>
      <c r="E1" s="34"/>
      <c r="F1" s="34"/>
      <c r="G1" s="34"/>
      <c r="H1" s="34"/>
      <c r="I1" s="34"/>
      <c r="J1" s="34"/>
      <c r="K1" s="34"/>
    </row>
    <row r="2" spans="1:11" s="1" customFormat="1" ht="24.6">
      <c r="A2" s="238" t="s">
        <v>70</v>
      </c>
      <c r="B2" s="238"/>
      <c r="C2" s="238"/>
      <c r="D2" s="238"/>
      <c r="E2" s="156"/>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c r="A5" s="138" t="s">
        <v>58</v>
      </c>
      <c r="B5" s="138" t="s">
        <v>71</v>
      </c>
      <c r="C5" s="138" t="s">
        <v>72</v>
      </c>
      <c r="D5" s="138" t="s">
        <v>73</v>
      </c>
      <c r="E5" s="29"/>
    </row>
    <row r="6" spans="1:11" ht="66">
      <c r="A6" s="35">
        <v>1</v>
      </c>
      <c r="B6" s="36" t="s">
        <v>74</v>
      </c>
      <c r="C6" s="36" t="s">
        <v>75</v>
      </c>
      <c r="D6" s="35"/>
    </row>
    <row r="7" spans="1:11" ht="52.8">
      <c r="A7" s="35">
        <v>2</v>
      </c>
      <c r="B7" s="36" t="s">
        <v>76</v>
      </c>
      <c r="C7" s="36" t="s">
        <v>77</v>
      </c>
      <c r="D7" s="35"/>
    </row>
    <row r="8" spans="1:11" ht="52.8">
      <c r="A8" s="35">
        <v>3</v>
      </c>
      <c r="B8" s="36" t="s">
        <v>78</v>
      </c>
      <c r="C8" s="36" t="s">
        <v>79</v>
      </c>
      <c r="D8" s="35"/>
    </row>
    <row r="9" spans="1:11" ht="66">
      <c r="A9" s="35">
        <v>4</v>
      </c>
      <c r="B9" s="35" t="s">
        <v>80</v>
      </c>
      <c r="C9" s="35" t="s">
        <v>81</v>
      </c>
      <c r="D9" s="35"/>
    </row>
    <row r="10" spans="1:11" ht="39.6">
      <c r="A10" s="35">
        <v>5</v>
      </c>
      <c r="B10" s="36" t="s">
        <v>82</v>
      </c>
      <c r="C10" s="36" t="s">
        <v>83</v>
      </c>
      <c r="D10" s="35"/>
    </row>
    <row r="11" spans="1:11" ht="26.4">
      <c r="A11" s="35">
        <v>6</v>
      </c>
      <c r="B11" s="36" t="s">
        <v>84</v>
      </c>
      <c r="C11" s="36" t="s">
        <v>84</v>
      </c>
      <c r="D11" s="35"/>
      <c r="E11" s="29"/>
      <c r="F11" s="29"/>
    </row>
    <row r="12" spans="1:11" ht="52.8">
      <c r="A12" s="35">
        <v>7</v>
      </c>
      <c r="B12" s="36" t="s">
        <v>85</v>
      </c>
      <c r="C12" s="36" t="s">
        <v>86</v>
      </c>
      <c r="D12" s="35"/>
      <c r="E12" s="29"/>
      <c r="F12" s="29"/>
    </row>
    <row r="13" spans="1:11" ht="171.6">
      <c r="A13" s="35">
        <v>8</v>
      </c>
      <c r="B13" s="36" t="s">
        <v>87</v>
      </c>
      <c r="C13" s="36" t="s">
        <v>88</v>
      </c>
      <c r="D13" s="35"/>
      <c r="E13" s="29"/>
      <c r="F13" s="29"/>
    </row>
    <row r="14" spans="1:11" ht="79.2">
      <c r="A14" s="35">
        <v>9</v>
      </c>
      <c r="B14" s="35" t="s">
        <v>89</v>
      </c>
      <c r="C14" s="35" t="s">
        <v>90</v>
      </c>
      <c r="D14" s="35"/>
      <c r="E14" s="29"/>
      <c r="F14" s="29"/>
    </row>
    <row r="16" spans="1:11" ht="13.8">
      <c r="A16" s="236" t="s">
        <v>91</v>
      </c>
      <c r="B16" s="236"/>
      <c r="C16" s="30"/>
      <c r="D16" s="31"/>
    </row>
    <row r="17" spans="1:4" ht="13.8">
      <c r="A17" s="237" t="s">
        <v>92</v>
      </c>
      <c r="B17" s="237"/>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67"/>
  <sheetViews>
    <sheetView showGridLines="0" zoomScaleNormal="100" workbookViewId="0">
      <selection activeCell="E6" sqref="E6"/>
    </sheetView>
  </sheetViews>
  <sheetFormatPr defaultColWidth="9.09765625" defaultRowHeight="13.2"/>
  <cols>
    <col min="1" max="1" width="11.296875" style="78" customWidth="1"/>
    <col min="2" max="4" width="35.09765625" style="46" customWidth="1"/>
    <col min="5" max="5" width="32.09765625" style="46" customWidth="1"/>
    <col min="6" max="8" width="9.69921875" style="46" customWidth="1"/>
    <col min="9" max="9" width="17.69921875" style="46" customWidth="1"/>
    <col min="10" max="16384" width="9.09765625" style="46"/>
  </cols>
  <sheetData>
    <row r="1" spans="1:24" s="1" customFormat="1" ht="13.8">
      <c r="A1" s="239"/>
      <c r="B1" s="239"/>
      <c r="C1" s="239"/>
      <c r="D1" s="239"/>
      <c r="E1" s="34"/>
      <c r="F1" s="34"/>
      <c r="G1" s="34"/>
      <c r="H1" s="34"/>
      <c r="I1" s="34"/>
      <c r="J1" s="34"/>
    </row>
    <row r="2" spans="1:24" s="1" customFormat="1" ht="31.5" customHeight="1">
      <c r="A2" s="240" t="s">
        <v>70</v>
      </c>
      <c r="B2" s="240"/>
      <c r="C2" s="240"/>
      <c r="D2" s="240"/>
      <c r="E2" s="244"/>
      <c r="F2" s="23"/>
      <c r="G2" s="23"/>
      <c r="H2" s="23"/>
      <c r="I2" s="23"/>
      <c r="J2" s="23"/>
    </row>
    <row r="3" spans="1:24" s="1" customFormat="1" ht="31.5" customHeight="1">
      <c r="A3" s="47"/>
      <c r="C3" s="245"/>
      <c r="D3" s="245"/>
      <c r="E3" s="244"/>
      <c r="F3" s="23"/>
      <c r="G3" s="23"/>
      <c r="H3" s="23"/>
      <c r="I3" s="23"/>
      <c r="J3" s="23"/>
    </row>
    <row r="4" spans="1:24" s="38" customFormat="1" ht="16.5" customHeight="1">
      <c r="A4" s="139" t="s">
        <v>66</v>
      </c>
      <c r="B4" s="242" t="s">
        <v>200</v>
      </c>
      <c r="C4" s="242"/>
      <c r="D4" s="242"/>
      <c r="E4" s="39"/>
      <c r="F4" s="39"/>
      <c r="G4" s="39"/>
      <c r="H4" s="40"/>
      <c r="I4" s="40"/>
      <c r="X4" s="38" t="s">
        <v>93</v>
      </c>
    </row>
    <row r="5" spans="1:24" s="38" customFormat="1" ht="144.75" customHeight="1">
      <c r="A5" s="139" t="s">
        <v>62</v>
      </c>
      <c r="B5" s="241"/>
      <c r="C5" s="242"/>
      <c r="D5" s="242"/>
      <c r="E5" s="39"/>
      <c r="F5" s="39"/>
      <c r="G5" s="39"/>
      <c r="H5" s="40"/>
      <c r="I5" s="40"/>
      <c r="X5" s="38" t="s">
        <v>94</v>
      </c>
    </row>
    <row r="6" spans="1:24" s="38" customFormat="1" ht="26.4">
      <c r="A6" s="139" t="s">
        <v>95</v>
      </c>
      <c r="B6" s="241"/>
      <c r="C6" s="242"/>
      <c r="D6" s="242"/>
      <c r="E6" s="39"/>
      <c r="F6" s="39"/>
      <c r="G6" s="39"/>
      <c r="H6" s="40"/>
      <c r="I6" s="40"/>
    </row>
    <row r="7" spans="1:24" s="38" customFormat="1">
      <c r="A7" s="139" t="s">
        <v>96</v>
      </c>
      <c r="B7" s="242" t="s">
        <v>199</v>
      </c>
      <c r="C7" s="242"/>
      <c r="D7" s="242"/>
      <c r="E7" s="39"/>
      <c r="F7" s="39"/>
      <c r="G7" s="39"/>
      <c r="H7" s="41"/>
      <c r="I7" s="40"/>
      <c r="X7" s="42"/>
    </row>
    <row r="8" spans="1:24" s="43" customFormat="1">
      <c r="A8" s="139" t="s">
        <v>97</v>
      </c>
      <c r="B8" s="243"/>
      <c r="C8" s="243"/>
      <c r="D8" s="243"/>
      <c r="E8" s="39"/>
    </row>
    <row r="9" spans="1:24" s="43" customFormat="1">
      <c r="A9" s="140" t="s">
        <v>98</v>
      </c>
      <c r="B9" s="73" t="str">
        <f>F17</f>
        <v>Internal Build 03112011</v>
      </c>
      <c r="C9" s="73" t="str">
        <f>G17</f>
        <v>Internal build 14112011</v>
      </c>
      <c r="D9" s="73" t="str">
        <f>H17</f>
        <v>External build 16112011</v>
      </c>
    </row>
    <row r="10" spans="1:24" s="43" customFormat="1">
      <c r="A10" s="141" t="s">
        <v>99</v>
      </c>
      <c r="B10" s="74">
        <f>SUM(B11:B14)</f>
        <v>0</v>
      </c>
      <c r="C10" s="74">
        <f>SUM(C11:C14)</f>
        <v>0</v>
      </c>
      <c r="D10" s="74">
        <f>SUM(D11:D14)</f>
        <v>0</v>
      </c>
    </row>
    <row r="11" spans="1:24" s="43" customFormat="1">
      <c r="A11" s="141" t="s">
        <v>41</v>
      </c>
      <c r="B11" s="75">
        <f>COUNTIF($F$18:$F$49614,"*Passed")</f>
        <v>0</v>
      </c>
      <c r="C11" s="75">
        <f>COUNTIF($G$18:$G$49614,"*Passed")</f>
        <v>0</v>
      </c>
      <c r="D11" s="75">
        <f>COUNTIF($H$18:$H$49614,"*Passed")</f>
        <v>0</v>
      </c>
    </row>
    <row r="12" spans="1:24" s="43" customFormat="1">
      <c r="A12" s="141" t="s">
        <v>43</v>
      </c>
      <c r="B12" s="75">
        <f>COUNTIF($F$18:$F$49334,"*Failed*")</f>
        <v>0</v>
      </c>
      <c r="C12" s="75">
        <f>COUNTIF($G$18:$G$49334,"*Failed*")</f>
        <v>0</v>
      </c>
      <c r="D12" s="75">
        <f>COUNTIF($H$18:$H$49334,"*Failed*")</f>
        <v>0</v>
      </c>
    </row>
    <row r="13" spans="1:24" s="43" customFormat="1">
      <c r="A13" s="141" t="s">
        <v>45</v>
      </c>
      <c r="B13" s="75">
        <f>COUNTIF($F$18:$F$49334,"*Not Run*")</f>
        <v>0</v>
      </c>
      <c r="C13" s="75">
        <f>COUNTIF($G$18:$G$49334,"*Not Run*")</f>
        <v>0</v>
      </c>
      <c r="D13" s="75">
        <f>COUNTIF($H$18:$H$49334,"*Not Run*")</f>
        <v>0</v>
      </c>
      <c r="E13" s="1"/>
      <c r="F13" s="1"/>
      <c r="G13" s="1"/>
      <c r="H13" s="1"/>
      <c r="I13" s="1"/>
    </row>
    <row r="14" spans="1:24" s="43" customFormat="1">
      <c r="A14" s="141" t="s">
        <v>100</v>
      </c>
      <c r="B14" s="75">
        <f>COUNTIF($F$18:$F$49334,"*NA*")</f>
        <v>0</v>
      </c>
      <c r="C14" s="75">
        <f>COUNTIF($G$18:$G$49334,"*NA*")</f>
        <v>0</v>
      </c>
      <c r="D14" s="75">
        <f>COUNTIF($H$18:$H$49334,"*NA*")</f>
        <v>0</v>
      </c>
      <c r="E14" s="1"/>
      <c r="F14" s="1"/>
      <c r="G14" s="1"/>
      <c r="H14" s="1"/>
      <c r="I14" s="1"/>
    </row>
    <row r="15" spans="1:24" s="43" customFormat="1" ht="39.6">
      <c r="A15" s="141" t="s">
        <v>101</v>
      </c>
      <c r="B15" s="75">
        <f>COUNTIF($F$18:$F$49334,"*Passed in previous build*")</f>
        <v>0</v>
      </c>
      <c r="C15" s="75">
        <f>COUNTIF($G$18:$G$49334,"*Passed in previous build*")</f>
        <v>0</v>
      </c>
      <c r="D15" s="75">
        <f>COUNTIF($H$18:$H$49334,"*Passed in previous build*")</f>
        <v>0</v>
      </c>
      <c r="E15" s="1"/>
      <c r="F15" s="1"/>
      <c r="G15" s="1"/>
      <c r="H15" s="1"/>
      <c r="I15" s="1"/>
    </row>
    <row r="16" spans="1:24" s="44" customFormat="1" ht="15" customHeight="1">
      <c r="A16" s="76"/>
      <c r="B16" s="50"/>
      <c r="C16" s="50"/>
      <c r="D16" s="51"/>
      <c r="E16" s="56"/>
      <c r="F16" s="255" t="s">
        <v>98</v>
      </c>
      <c r="G16" s="255"/>
      <c r="H16" s="255"/>
      <c r="I16" s="57"/>
    </row>
    <row r="17" spans="1:9" s="44" customFormat="1" ht="39.6">
      <c r="A17" s="142" t="s">
        <v>102</v>
      </c>
      <c r="B17" s="143" t="s">
        <v>103</v>
      </c>
      <c r="C17" s="143" t="s">
        <v>104</v>
      </c>
      <c r="D17" s="143" t="s">
        <v>105</v>
      </c>
      <c r="E17" s="143" t="s">
        <v>106</v>
      </c>
      <c r="F17" s="143" t="s">
        <v>107</v>
      </c>
      <c r="G17" s="143" t="s">
        <v>108</v>
      </c>
      <c r="H17" s="143" t="s">
        <v>109</v>
      </c>
      <c r="I17" s="143" t="s">
        <v>110</v>
      </c>
    </row>
    <row r="18" spans="1:9" s="44" customFormat="1" ht="15.75" customHeight="1">
      <c r="A18" s="170"/>
      <c r="B18" s="252" t="s">
        <v>201</v>
      </c>
      <c r="C18" s="253"/>
      <c r="D18" s="254"/>
      <c r="E18" s="170"/>
      <c r="F18" s="171"/>
      <c r="G18" s="171"/>
      <c r="H18" s="171"/>
      <c r="I18" s="170"/>
    </row>
    <row r="19" spans="1:9" s="45" customFormat="1" ht="52.8">
      <c r="A19" s="62">
        <v>1</v>
      </c>
      <c r="B19" s="52" t="s">
        <v>203</v>
      </c>
      <c r="C19" s="52" t="s">
        <v>226</v>
      </c>
      <c r="D19" s="60" t="s">
        <v>227</v>
      </c>
      <c r="E19" s="54"/>
      <c r="F19" s="52"/>
      <c r="G19" s="52"/>
      <c r="H19" s="52"/>
      <c r="I19" s="55"/>
    </row>
    <row r="20" spans="1:9" s="45" customFormat="1" ht="55.8" customHeight="1">
      <c r="A20" s="62">
        <v>2</v>
      </c>
      <c r="B20" s="52" t="s">
        <v>223</v>
      </c>
      <c r="C20" s="52" t="s">
        <v>243</v>
      </c>
      <c r="D20" s="60" t="s">
        <v>268</v>
      </c>
      <c r="E20" s="54"/>
      <c r="F20" s="52"/>
      <c r="G20" s="52"/>
      <c r="H20" s="52"/>
      <c r="I20" s="55"/>
    </row>
    <row r="21" spans="1:9" s="45" customFormat="1" ht="52.8">
      <c r="A21" s="62">
        <v>3</v>
      </c>
      <c r="B21" s="52" t="s">
        <v>264</v>
      </c>
      <c r="C21" s="52" t="s">
        <v>228</v>
      </c>
      <c r="D21" s="60" t="s">
        <v>266</v>
      </c>
      <c r="E21" s="54"/>
      <c r="F21" s="52"/>
      <c r="G21" s="52"/>
      <c r="H21" s="52"/>
      <c r="I21" s="55"/>
    </row>
    <row r="22" spans="1:9" s="45" customFormat="1" ht="53.4" customHeight="1">
      <c r="A22" s="62">
        <v>4</v>
      </c>
      <c r="B22" s="52" t="s">
        <v>265</v>
      </c>
      <c r="C22" s="52" t="s">
        <v>229</v>
      </c>
      <c r="D22" s="60" t="s">
        <v>267</v>
      </c>
      <c r="E22" s="54"/>
      <c r="F22" s="52"/>
      <c r="G22" s="52"/>
      <c r="H22" s="52"/>
      <c r="I22" s="55"/>
    </row>
    <row r="23" spans="1:9" s="45" customFormat="1" ht="52.8">
      <c r="A23" s="62">
        <v>5</v>
      </c>
      <c r="B23" s="52" t="s">
        <v>224</v>
      </c>
      <c r="C23" s="52" t="s">
        <v>230</v>
      </c>
      <c r="D23" s="60" t="s">
        <v>205</v>
      </c>
      <c r="E23" s="54"/>
      <c r="F23" s="52"/>
      <c r="G23" s="52"/>
      <c r="H23" s="52"/>
      <c r="I23" s="55"/>
    </row>
    <row r="24" spans="1:9" s="45" customFormat="1" ht="52.8">
      <c r="A24" s="62">
        <v>6</v>
      </c>
      <c r="B24" s="52" t="s">
        <v>225</v>
      </c>
      <c r="C24" s="52" t="s">
        <v>234</v>
      </c>
      <c r="D24" s="60" t="s">
        <v>206</v>
      </c>
      <c r="E24" s="54"/>
      <c r="F24" s="52"/>
      <c r="G24" s="52"/>
      <c r="H24" s="52"/>
      <c r="I24" s="55"/>
    </row>
    <row r="25" spans="1:9" s="45" customFormat="1" ht="52.8">
      <c r="A25" s="62">
        <v>7</v>
      </c>
      <c r="B25" s="52" t="s">
        <v>209</v>
      </c>
      <c r="C25" s="52" t="s">
        <v>233</v>
      </c>
      <c r="D25" s="60" t="s">
        <v>207</v>
      </c>
      <c r="E25" s="54"/>
      <c r="F25" s="52"/>
      <c r="G25" s="52"/>
      <c r="H25" s="52"/>
      <c r="I25" s="55"/>
    </row>
    <row r="26" spans="1:9" s="45" customFormat="1" ht="52.8">
      <c r="A26" s="62">
        <v>8</v>
      </c>
      <c r="B26" s="52" t="s">
        <v>210</v>
      </c>
      <c r="C26" s="52" t="s">
        <v>232</v>
      </c>
      <c r="D26" s="60" t="s">
        <v>269</v>
      </c>
      <c r="E26" s="54"/>
      <c r="F26" s="52"/>
      <c r="G26" s="52"/>
      <c r="H26" s="52"/>
      <c r="I26" s="55"/>
    </row>
    <row r="27" spans="1:9" s="45" customFormat="1" ht="52.8">
      <c r="A27" s="62">
        <v>9</v>
      </c>
      <c r="B27" s="52" t="s">
        <v>211</v>
      </c>
      <c r="C27" s="52" t="s">
        <v>231</v>
      </c>
      <c r="D27" s="60" t="s">
        <v>204</v>
      </c>
      <c r="E27" s="54"/>
      <c r="F27" s="52"/>
      <c r="G27" s="52"/>
      <c r="H27" s="52"/>
      <c r="I27" s="55"/>
    </row>
    <row r="28" spans="1:9" s="45" customFormat="1" ht="22.8" customHeight="1">
      <c r="A28" s="246" t="s">
        <v>202</v>
      </c>
      <c r="B28" s="247"/>
      <c r="C28" s="247"/>
      <c r="D28" s="248"/>
      <c r="E28" s="167"/>
      <c r="F28" s="168"/>
      <c r="G28" s="168"/>
      <c r="H28" s="168"/>
      <c r="I28" s="169"/>
    </row>
    <row r="29" spans="1:9" s="177" customFormat="1" ht="20.399999999999999" customHeight="1">
      <c r="A29" s="256" t="s">
        <v>208</v>
      </c>
      <c r="B29" s="257"/>
      <c r="C29" s="257"/>
      <c r="D29" s="257"/>
      <c r="E29" s="258"/>
      <c r="F29" s="175"/>
      <c r="G29" s="175"/>
      <c r="H29" s="175"/>
      <c r="I29" s="176"/>
    </row>
    <row r="30" spans="1:9" s="45" customFormat="1" ht="51.6" customHeight="1">
      <c r="A30" s="62">
        <v>1</v>
      </c>
      <c r="B30" s="52" t="s">
        <v>203</v>
      </c>
      <c r="C30" s="52" t="s">
        <v>226</v>
      </c>
      <c r="D30" s="60" t="s">
        <v>227</v>
      </c>
      <c r="E30" s="54"/>
      <c r="F30" s="52"/>
      <c r="G30" s="52"/>
      <c r="H30" s="52"/>
      <c r="I30" s="55"/>
    </row>
    <row r="31" spans="1:9" s="45" customFormat="1" ht="52.8">
      <c r="A31" s="62">
        <v>2</v>
      </c>
      <c r="B31" s="52" t="s">
        <v>223</v>
      </c>
      <c r="C31" s="52" t="s">
        <v>244</v>
      </c>
      <c r="D31" s="60" t="s">
        <v>268</v>
      </c>
      <c r="E31" s="54"/>
      <c r="F31" s="52"/>
      <c r="G31" s="52"/>
      <c r="H31" s="52"/>
      <c r="I31" s="55"/>
    </row>
    <row r="32" spans="1:9" s="45" customFormat="1" ht="52.8">
      <c r="A32" s="62">
        <v>3</v>
      </c>
      <c r="B32" s="52" t="s">
        <v>264</v>
      </c>
      <c r="C32" s="52" t="s">
        <v>239</v>
      </c>
      <c r="D32" s="60" t="s">
        <v>266</v>
      </c>
      <c r="E32" s="54"/>
      <c r="F32" s="52"/>
      <c r="G32" s="52"/>
      <c r="H32" s="52"/>
      <c r="I32" s="55"/>
    </row>
    <row r="33" spans="1:9" s="45" customFormat="1" ht="52.8">
      <c r="A33" s="62">
        <v>4</v>
      </c>
      <c r="B33" s="52" t="s">
        <v>265</v>
      </c>
      <c r="C33" s="52" t="s">
        <v>240</v>
      </c>
      <c r="D33" s="60" t="s">
        <v>267</v>
      </c>
      <c r="E33" s="54"/>
      <c r="F33" s="52"/>
      <c r="G33" s="52"/>
      <c r="H33" s="52"/>
      <c r="I33" s="55"/>
    </row>
    <row r="34" spans="1:9" s="48" customFormat="1" ht="52.8">
      <c r="A34" s="62">
        <v>5</v>
      </c>
      <c r="B34" s="52" t="s">
        <v>224</v>
      </c>
      <c r="C34" s="52" t="s">
        <v>241</v>
      </c>
      <c r="D34" s="60" t="s">
        <v>205</v>
      </c>
      <c r="E34" s="54"/>
      <c r="F34" s="52"/>
      <c r="G34" s="52"/>
      <c r="H34" s="52"/>
      <c r="I34" s="55"/>
    </row>
    <row r="35" spans="1:9" s="48" customFormat="1" ht="52.8">
      <c r="A35" s="62">
        <v>6</v>
      </c>
      <c r="B35" s="52" t="s">
        <v>225</v>
      </c>
      <c r="C35" s="52" t="s">
        <v>242</v>
      </c>
      <c r="D35" s="60" t="s">
        <v>206</v>
      </c>
      <c r="E35" s="54"/>
      <c r="F35" s="52"/>
      <c r="G35" s="52"/>
      <c r="H35" s="52"/>
      <c r="I35" s="55"/>
    </row>
    <row r="36" spans="1:9" s="48" customFormat="1" ht="52.8">
      <c r="A36" s="62">
        <v>7</v>
      </c>
      <c r="B36" s="52" t="s">
        <v>209</v>
      </c>
      <c r="C36" s="52" t="s">
        <v>245</v>
      </c>
      <c r="D36" s="60" t="s">
        <v>246</v>
      </c>
      <c r="E36" s="54"/>
      <c r="F36" s="52"/>
      <c r="G36" s="52"/>
      <c r="H36" s="52"/>
      <c r="I36" s="55"/>
    </row>
    <row r="37" spans="1:9" s="48" customFormat="1" ht="52.8">
      <c r="A37" s="62">
        <v>8</v>
      </c>
      <c r="B37" s="52" t="s">
        <v>210</v>
      </c>
      <c r="C37" s="52" t="s">
        <v>247</v>
      </c>
      <c r="D37" s="60" t="s">
        <v>270</v>
      </c>
      <c r="E37" s="54"/>
      <c r="F37" s="52"/>
      <c r="G37" s="52"/>
      <c r="H37" s="52"/>
      <c r="I37" s="55"/>
    </row>
    <row r="38" spans="1:9" s="48" customFormat="1" ht="57.6" customHeight="1">
      <c r="A38" s="62">
        <v>9</v>
      </c>
      <c r="B38" s="52" t="s">
        <v>211</v>
      </c>
      <c r="C38" s="52" t="s">
        <v>248</v>
      </c>
      <c r="D38" s="60" t="s">
        <v>249</v>
      </c>
      <c r="E38" s="54"/>
      <c r="F38" s="52"/>
      <c r="G38" s="52"/>
      <c r="H38" s="52"/>
      <c r="I38" s="55"/>
    </row>
    <row r="39" spans="1:9" s="181" customFormat="1" ht="15.6" customHeight="1">
      <c r="A39" s="259" t="s">
        <v>212</v>
      </c>
      <c r="B39" s="260"/>
      <c r="C39" s="260"/>
      <c r="D39" s="260"/>
      <c r="E39" s="261"/>
      <c r="F39" s="179"/>
      <c r="G39" s="179"/>
      <c r="H39" s="179"/>
      <c r="I39" s="180"/>
    </row>
    <row r="40" spans="1:9" s="48" customFormat="1" ht="55.8" customHeight="1">
      <c r="A40" s="62">
        <v>1</v>
      </c>
      <c r="B40" s="52" t="s">
        <v>271</v>
      </c>
      <c r="C40" s="52" t="s">
        <v>303</v>
      </c>
      <c r="D40" s="60" t="s">
        <v>305</v>
      </c>
      <c r="E40" s="54"/>
      <c r="F40" s="52"/>
      <c r="G40" s="52"/>
      <c r="H40" s="52"/>
      <c r="I40" s="55"/>
    </row>
    <row r="41" spans="1:9" s="48" customFormat="1" ht="56.4" customHeight="1">
      <c r="A41" s="62">
        <v>2</v>
      </c>
      <c r="B41" s="52" t="s">
        <v>272</v>
      </c>
      <c r="C41" s="52" t="s">
        <v>306</v>
      </c>
      <c r="D41" s="60" t="s">
        <v>307</v>
      </c>
      <c r="E41" s="54"/>
      <c r="F41" s="52"/>
      <c r="G41" s="52"/>
      <c r="H41" s="52"/>
      <c r="I41" s="55"/>
    </row>
    <row r="42" spans="1:9" s="48" customFormat="1" ht="73.8" customHeight="1">
      <c r="A42" s="62">
        <v>3</v>
      </c>
      <c r="B42" s="52" t="s">
        <v>273</v>
      </c>
      <c r="C42" s="52" t="s">
        <v>303</v>
      </c>
      <c r="D42" s="60" t="s">
        <v>304</v>
      </c>
      <c r="E42" s="54"/>
      <c r="F42" s="52"/>
      <c r="G42" s="52"/>
      <c r="H42" s="52"/>
      <c r="I42" s="55"/>
    </row>
    <row r="43" spans="1:9" s="48" customFormat="1" ht="57" customHeight="1">
      <c r="A43" s="62">
        <v>4</v>
      </c>
      <c r="B43" s="52" t="s">
        <v>274</v>
      </c>
      <c r="C43" s="52" t="s">
        <v>250</v>
      </c>
      <c r="D43" s="54" t="s">
        <v>275</v>
      </c>
      <c r="E43" s="54"/>
      <c r="F43" s="52"/>
      <c r="G43" s="52"/>
      <c r="H43" s="52"/>
      <c r="I43" s="61"/>
    </row>
    <row r="44" spans="1:9" s="48" customFormat="1" ht="13.8">
      <c r="A44" s="172"/>
      <c r="B44" s="252" t="s">
        <v>213</v>
      </c>
      <c r="C44" s="253"/>
      <c r="D44" s="254"/>
      <c r="E44" s="173"/>
      <c r="F44" s="174"/>
      <c r="G44" s="174"/>
      <c r="H44" s="174"/>
      <c r="I44" s="173"/>
    </row>
    <row r="45" spans="1:9" s="178" customFormat="1" ht="13.8">
      <c r="A45" s="182"/>
      <c r="B45" s="183"/>
      <c r="C45" s="184" t="s">
        <v>214</v>
      </c>
      <c r="D45" s="185"/>
      <c r="E45" s="186"/>
      <c r="F45" s="187"/>
      <c r="G45" s="187"/>
      <c r="H45" s="187"/>
      <c r="I45" s="186"/>
    </row>
    <row r="46" spans="1:9" s="48" customFormat="1" ht="54" customHeight="1">
      <c r="A46" s="62">
        <v>1</v>
      </c>
      <c r="B46" s="52" t="s">
        <v>235</v>
      </c>
      <c r="C46" s="52" t="s">
        <v>251</v>
      </c>
      <c r="D46" s="59" t="s">
        <v>298</v>
      </c>
      <c r="E46" s="54"/>
      <c r="F46" s="52"/>
      <c r="G46" s="52"/>
      <c r="H46" s="52"/>
      <c r="I46" s="62"/>
    </row>
    <row r="47" spans="1:9" s="48" customFormat="1" ht="53.4" customHeight="1">
      <c r="A47" s="62">
        <v>2</v>
      </c>
      <c r="B47" s="52" t="s">
        <v>236</v>
      </c>
      <c r="C47" s="52" t="s">
        <v>297</v>
      </c>
      <c r="D47" s="59" t="s">
        <v>299</v>
      </c>
      <c r="E47" s="54"/>
      <c r="F47" s="52"/>
      <c r="G47" s="52"/>
      <c r="H47" s="52"/>
      <c r="I47" s="62"/>
    </row>
    <row r="48" spans="1:9" s="48" customFormat="1" ht="26.4">
      <c r="A48" s="62">
        <v>3</v>
      </c>
      <c r="B48" s="52" t="s">
        <v>276</v>
      </c>
      <c r="C48" s="52" t="s">
        <v>252</v>
      </c>
      <c r="D48" s="59" t="s">
        <v>300</v>
      </c>
      <c r="E48" s="54"/>
      <c r="F48" s="52"/>
      <c r="G48" s="52"/>
      <c r="H48" s="52"/>
      <c r="I48" s="62"/>
    </row>
    <row r="49" spans="1:9" ht="26.4">
      <c r="A49" s="62">
        <f t="shared" ref="A49" ca="1" si="0">IF(OFFSET(A49,-1,0) ="",OFFSET(A49,-2,0)+1,OFFSET(A49,-1,0)+1 )</f>
        <v>4</v>
      </c>
      <c r="B49" s="52" t="s">
        <v>277</v>
      </c>
      <c r="C49" s="52" t="s">
        <v>253</v>
      </c>
      <c r="D49" s="53" t="s">
        <v>301</v>
      </c>
      <c r="E49" s="54"/>
      <c r="F49" s="52"/>
      <c r="G49" s="52"/>
      <c r="H49" s="52"/>
      <c r="I49" s="62"/>
    </row>
    <row r="50" spans="1:9" ht="34.200000000000003" customHeight="1">
      <c r="A50" s="62">
        <v>5</v>
      </c>
      <c r="B50" s="52" t="s">
        <v>237</v>
      </c>
      <c r="C50" s="52" t="s">
        <v>254</v>
      </c>
      <c r="D50" s="54" t="s">
        <v>302</v>
      </c>
      <c r="E50" s="54"/>
      <c r="F50" s="52"/>
      <c r="G50" s="52"/>
      <c r="H50" s="52"/>
      <c r="I50" s="62"/>
    </row>
    <row r="51" spans="1:9" s="191" customFormat="1" ht="17.399999999999999" customHeight="1">
      <c r="A51" s="249" t="s">
        <v>220</v>
      </c>
      <c r="B51" s="250"/>
      <c r="C51" s="250"/>
      <c r="D51" s="251"/>
      <c r="E51" s="190"/>
      <c r="F51" s="189"/>
      <c r="G51" s="189"/>
      <c r="H51" s="189"/>
      <c r="I51" s="188"/>
    </row>
    <row r="52" spans="1:9" ht="58.8" customHeight="1">
      <c r="A52" s="62">
        <v>1</v>
      </c>
      <c r="B52" s="52" t="s">
        <v>278</v>
      </c>
      <c r="C52" s="52" t="s">
        <v>283</v>
      </c>
      <c r="D52" s="60" t="s">
        <v>279</v>
      </c>
      <c r="E52" s="54"/>
      <c r="F52" s="52"/>
      <c r="G52" s="52"/>
      <c r="H52" s="52"/>
      <c r="I52" s="62"/>
    </row>
    <row r="53" spans="1:9" ht="61.2" customHeight="1">
      <c r="A53" s="62">
        <v>2</v>
      </c>
      <c r="B53" s="52" t="s">
        <v>215</v>
      </c>
      <c r="C53" s="52" t="s">
        <v>284</v>
      </c>
      <c r="D53" s="60" t="s">
        <v>280</v>
      </c>
      <c r="E53" s="54"/>
      <c r="F53" s="52"/>
      <c r="G53" s="52"/>
      <c r="H53" s="52"/>
      <c r="I53" s="62"/>
    </row>
    <row r="54" spans="1:9" ht="56.4" customHeight="1">
      <c r="A54" s="62">
        <v>3</v>
      </c>
      <c r="B54" s="52" t="s">
        <v>217</v>
      </c>
      <c r="C54" s="52" t="s">
        <v>286</v>
      </c>
      <c r="D54" s="60" t="s">
        <v>281</v>
      </c>
      <c r="E54" s="54"/>
      <c r="F54" s="52"/>
      <c r="G54" s="52"/>
      <c r="H54" s="52"/>
      <c r="I54" s="62"/>
    </row>
    <row r="55" spans="1:9" ht="55.2" customHeight="1">
      <c r="A55" s="62">
        <v>4</v>
      </c>
      <c r="B55" s="52" t="s">
        <v>216</v>
      </c>
      <c r="C55" s="52" t="s">
        <v>285</v>
      </c>
      <c r="D55" s="60" t="s">
        <v>282</v>
      </c>
      <c r="E55" s="54"/>
      <c r="F55" s="52"/>
      <c r="G55" s="52"/>
      <c r="H55" s="52"/>
      <c r="I55" s="62"/>
    </row>
    <row r="56" spans="1:9" ht="61.8" customHeight="1">
      <c r="A56" s="62">
        <v>5</v>
      </c>
      <c r="B56" s="52" t="s">
        <v>218</v>
      </c>
      <c r="C56" s="52" t="s">
        <v>287</v>
      </c>
      <c r="D56" s="60" t="s">
        <v>296</v>
      </c>
      <c r="E56" s="54"/>
      <c r="F56" s="52"/>
      <c r="G56" s="52"/>
      <c r="H56" s="52"/>
      <c r="I56" s="62"/>
    </row>
    <row r="57" spans="1:9" ht="69.599999999999994" customHeight="1">
      <c r="A57" s="62">
        <v>6</v>
      </c>
      <c r="B57" s="52" t="s">
        <v>219</v>
      </c>
      <c r="C57" s="52" t="s">
        <v>294</v>
      </c>
      <c r="D57" s="60" t="s">
        <v>295</v>
      </c>
      <c r="E57" s="54"/>
      <c r="F57" s="52"/>
      <c r="G57" s="52"/>
      <c r="H57" s="52"/>
      <c r="I57" s="62"/>
    </row>
    <row r="58" spans="1:9" s="191" customFormat="1" ht="17.399999999999999" customHeight="1">
      <c r="A58" s="249" t="s">
        <v>221</v>
      </c>
      <c r="B58" s="250"/>
      <c r="C58" s="250"/>
      <c r="D58" s="251"/>
      <c r="E58" s="190"/>
      <c r="F58" s="189"/>
      <c r="G58" s="189"/>
      <c r="H58" s="189"/>
      <c r="I58" s="188"/>
    </row>
    <row r="59" spans="1:9" ht="47.4" customHeight="1">
      <c r="A59" s="62">
        <v>1</v>
      </c>
      <c r="B59" s="52" t="s">
        <v>290</v>
      </c>
      <c r="C59" s="52" t="s">
        <v>256</v>
      </c>
      <c r="D59" s="60" t="s">
        <v>288</v>
      </c>
      <c r="E59" s="54"/>
      <c r="F59" s="52"/>
      <c r="G59" s="52"/>
      <c r="H59" s="52"/>
      <c r="I59" s="62"/>
    </row>
    <row r="60" spans="1:9" ht="43.8" customHeight="1">
      <c r="A60" s="62">
        <v>2</v>
      </c>
      <c r="B60" s="52" t="s">
        <v>291</v>
      </c>
      <c r="C60" s="52" t="s">
        <v>255</v>
      </c>
      <c r="D60" s="60" t="s">
        <v>288</v>
      </c>
      <c r="E60" s="54"/>
      <c r="F60" s="52"/>
      <c r="G60" s="52"/>
      <c r="H60" s="52"/>
      <c r="I60" s="62"/>
    </row>
    <row r="61" spans="1:9" ht="43.2" customHeight="1">
      <c r="A61" s="62">
        <v>3</v>
      </c>
      <c r="B61" s="52" t="s">
        <v>257</v>
      </c>
      <c r="C61" s="52" t="s">
        <v>259</v>
      </c>
      <c r="D61" s="60" t="s">
        <v>288</v>
      </c>
      <c r="E61" s="54"/>
      <c r="F61" s="52"/>
      <c r="G61" s="52"/>
      <c r="H61" s="52"/>
      <c r="I61" s="62"/>
    </row>
    <row r="62" spans="1:9" ht="42.6" customHeight="1">
      <c r="A62" s="62">
        <v>4</v>
      </c>
      <c r="B62" s="52" t="s">
        <v>258</v>
      </c>
      <c r="C62" s="52" t="s">
        <v>260</v>
      </c>
      <c r="D62" s="60" t="s">
        <v>289</v>
      </c>
      <c r="E62" s="54"/>
      <c r="F62" s="52"/>
      <c r="G62" s="52"/>
      <c r="H62" s="52"/>
      <c r="I62" s="62"/>
    </row>
    <row r="63" spans="1:9" s="191" customFormat="1" ht="17.399999999999999" customHeight="1">
      <c r="A63" s="249" t="s">
        <v>238</v>
      </c>
      <c r="B63" s="250"/>
      <c r="C63" s="250"/>
      <c r="D63" s="251"/>
      <c r="E63" s="190"/>
      <c r="F63" s="189"/>
      <c r="G63" s="189"/>
      <c r="H63" s="189"/>
      <c r="I63" s="188"/>
    </row>
    <row r="64" spans="1:9" ht="45" customHeight="1">
      <c r="A64" s="62">
        <v>1</v>
      </c>
      <c r="B64" s="52" t="s">
        <v>290</v>
      </c>
      <c r="C64" s="52" t="s">
        <v>293</v>
      </c>
      <c r="D64" s="60" t="s">
        <v>288</v>
      </c>
      <c r="E64" s="54"/>
      <c r="F64" s="52"/>
      <c r="G64" s="52"/>
      <c r="H64" s="52"/>
      <c r="I64" s="62"/>
    </row>
    <row r="65" spans="1:9" ht="42.6" customHeight="1">
      <c r="A65" s="62">
        <v>2</v>
      </c>
      <c r="B65" s="52" t="s">
        <v>291</v>
      </c>
      <c r="C65" s="52" t="s">
        <v>292</v>
      </c>
      <c r="D65" s="60" t="s">
        <v>288</v>
      </c>
      <c r="E65" s="54"/>
      <c r="F65" s="52"/>
      <c r="G65" s="52"/>
      <c r="H65" s="52"/>
      <c r="I65" s="62"/>
    </row>
    <row r="66" spans="1:9" ht="45.6" customHeight="1">
      <c r="A66" s="62">
        <v>3</v>
      </c>
      <c r="B66" s="52" t="s">
        <v>222</v>
      </c>
      <c r="C66" s="52" t="s">
        <v>261</v>
      </c>
      <c r="D66" s="60" t="s">
        <v>288</v>
      </c>
      <c r="E66" s="54"/>
      <c r="F66" s="52"/>
      <c r="G66" s="52"/>
      <c r="H66" s="52"/>
      <c r="I66" s="62"/>
    </row>
    <row r="67" spans="1:9" ht="43.8" customHeight="1">
      <c r="A67" s="62">
        <v>4</v>
      </c>
      <c r="B67" s="52" t="s">
        <v>263</v>
      </c>
      <c r="C67" s="52" t="s">
        <v>262</v>
      </c>
      <c r="D67" s="60" t="s">
        <v>289</v>
      </c>
      <c r="E67" s="54"/>
      <c r="F67" s="52"/>
      <c r="G67" s="52"/>
      <c r="H67" s="52"/>
      <c r="I67" s="62"/>
    </row>
  </sheetData>
  <mergeCells count="18">
    <mergeCell ref="A51:D51"/>
    <mergeCell ref="A58:D58"/>
    <mergeCell ref="A63:D63"/>
    <mergeCell ref="B44:D44"/>
    <mergeCell ref="F16:H16"/>
    <mergeCell ref="B18:D18"/>
    <mergeCell ref="A29:E29"/>
    <mergeCell ref="A39:E39"/>
    <mergeCell ref="E2:E3"/>
    <mergeCell ref="C3:D3"/>
    <mergeCell ref="B4:D4"/>
    <mergeCell ref="B5:D5"/>
    <mergeCell ref="A28:D28"/>
    <mergeCell ref="A1:D1"/>
    <mergeCell ref="A2:D2"/>
    <mergeCell ref="B6:D6"/>
    <mergeCell ref="B7:D7"/>
    <mergeCell ref="B8:D8"/>
  </mergeCells>
  <dataValidations count="4">
    <dataValidation showDropDown="1" showErrorMessage="1" sqref="F16:H17" xr:uid="{00000000-0002-0000-0400-000000000000}"/>
    <dataValidation allowBlank="1" showInputMessage="1" showErrorMessage="1" sqref="F18:H18" xr:uid="{00000000-0002-0000-0400-000001000000}"/>
    <dataValidation type="list" allowBlank="1" showErrorMessage="1" sqref="F68:H120" xr:uid="{00000000-0002-0000-0400-000002000000}">
      <formula1>#REF!</formula1>
      <formula2>0</formula2>
    </dataValidation>
    <dataValidation type="list" allowBlank="1" sqref="F19:H67"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128"/>
  <sheetViews>
    <sheetView showGridLines="0" topLeftCell="A102" zoomScaleNormal="100" workbookViewId="0">
      <selection activeCell="D109" sqref="D109"/>
    </sheetView>
  </sheetViews>
  <sheetFormatPr defaultColWidth="9.09765625" defaultRowHeight="13.2"/>
  <cols>
    <col min="1" max="1" width="12.3984375" style="78" customWidth="1"/>
    <col min="2" max="4" width="35.09765625" style="46" customWidth="1"/>
    <col min="5" max="5" width="32.09765625" style="46" customWidth="1"/>
    <col min="6" max="8" width="9.69921875" style="46" customWidth="1"/>
    <col min="9" max="9" width="17.69921875" style="46" customWidth="1"/>
    <col min="10" max="16384" width="9.09765625" style="46"/>
  </cols>
  <sheetData>
    <row r="1" spans="1:24" s="1" customFormat="1" ht="13.8">
      <c r="A1" s="239"/>
      <c r="B1" s="239"/>
      <c r="C1" s="239"/>
      <c r="D1" s="239"/>
      <c r="E1" s="34"/>
      <c r="F1" s="34"/>
      <c r="G1" s="34"/>
      <c r="H1" s="34"/>
      <c r="I1" s="34"/>
      <c r="J1" s="34"/>
    </row>
    <row r="2" spans="1:24" s="1" customFormat="1" ht="31.2" customHeight="1">
      <c r="A2" s="240" t="s">
        <v>70</v>
      </c>
      <c r="B2" s="240"/>
      <c r="C2" s="240"/>
      <c r="D2" s="240"/>
      <c r="E2" s="244"/>
      <c r="F2" s="23"/>
      <c r="G2" s="23"/>
      <c r="H2" s="23"/>
      <c r="I2" s="23"/>
      <c r="J2" s="23"/>
    </row>
    <row r="3" spans="1:24" s="1" customFormat="1" ht="31.2" customHeight="1">
      <c r="A3" s="47"/>
      <c r="C3" s="265"/>
      <c r="D3" s="265"/>
      <c r="E3" s="244"/>
      <c r="F3" s="23"/>
      <c r="G3" s="23"/>
      <c r="H3" s="23"/>
      <c r="I3" s="23"/>
      <c r="J3" s="23"/>
    </row>
    <row r="4" spans="1:24" s="38" customFormat="1">
      <c r="A4" s="139" t="s">
        <v>67</v>
      </c>
      <c r="B4" s="242" t="s">
        <v>340</v>
      </c>
      <c r="C4" s="242"/>
      <c r="D4" s="242"/>
      <c r="E4" s="39"/>
      <c r="F4" s="39"/>
      <c r="G4" s="39"/>
      <c r="H4" s="40"/>
      <c r="I4" s="40"/>
      <c r="X4" s="38" t="s">
        <v>93</v>
      </c>
    </row>
    <row r="5" spans="1:24" s="38" customFormat="1" ht="144.75" customHeight="1">
      <c r="A5" s="139" t="s">
        <v>62</v>
      </c>
      <c r="B5" s="241"/>
      <c r="C5" s="242"/>
      <c r="D5" s="242"/>
      <c r="E5" s="39"/>
      <c r="F5" s="39"/>
      <c r="G5" s="39"/>
      <c r="H5" s="40"/>
      <c r="I5" s="40"/>
      <c r="X5" s="38" t="s">
        <v>94</v>
      </c>
    </row>
    <row r="6" spans="1:24" s="38" customFormat="1">
      <c r="A6" s="139" t="s">
        <v>95</v>
      </c>
      <c r="B6" s="241"/>
      <c r="C6" s="242"/>
      <c r="D6" s="242"/>
      <c r="E6" s="39"/>
      <c r="F6" s="39"/>
      <c r="G6" s="39"/>
      <c r="H6" s="40"/>
      <c r="I6" s="40"/>
    </row>
    <row r="7" spans="1:24" s="38" customFormat="1">
      <c r="A7" s="139" t="s">
        <v>96</v>
      </c>
      <c r="B7" s="242" t="s">
        <v>199</v>
      </c>
      <c r="C7" s="242"/>
      <c r="D7" s="242"/>
      <c r="E7" s="39"/>
      <c r="F7" s="39"/>
      <c r="G7" s="39"/>
      <c r="H7" s="41"/>
      <c r="I7" s="40"/>
      <c r="X7" s="42"/>
    </row>
    <row r="8" spans="1:24" s="43" customFormat="1">
      <c r="A8" s="139" t="s">
        <v>97</v>
      </c>
      <c r="B8" s="243"/>
      <c r="C8" s="243"/>
      <c r="D8" s="243"/>
      <c r="E8" s="39"/>
    </row>
    <row r="9" spans="1:24" s="43" customFormat="1">
      <c r="A9" s="140" t="s">
        <v>98</v>
      </c>
      <c r="B9" s="73" t="str">
        <f>F17</f>
        <v>Internal Build 03112011</v>
      </c>
      <c r="C9" s="73" t="str">
        <f>G17</f>
        <v>Internal build 14112011</v>
      </c>
      <c r="D9" s="73" t="str">
        <f>H17</f>
        <v>External build 16112011</v>
      </c>
    </row>
    <row r="10" spans="1:24" s="43" customFormat="1">
      <c r="A10" s="141" t="s">
        <v>99</v>
      </c>
      <c r="B10" s="74">
        <f>SUM(B11:B14)</f>
        <v>0</v>
      </c>
      <c r="C10" s="74">
        <f>SUM(C11:C14)</f>
        <v>0</v>
      </c>
      <c r="D10" s="74">
        <f>SUM(D11:D14)</f>
        <v>0</v>
      </c>
    </row>
    <row r="11" spans="1:24" s="43" customFormat="1">
      <c r="A11" s="141" t="s">
        <v>41</v>
      </c>
      <c r="B11" s="75">
        <f>COUNTIF($F$18:$F$49675,"*Passed")</f>
        <v>0</v>
      </c>
      <c r="C11" s="75">
        <f>COUNTIF($G$18:$G$49675,"*Passed")</f>
        <v>0</v>
      </c>
      <c r="D11" s="75">
        <f>COUNTIF($H$18:$H$49675,"*Passed")</f>
        <v>0</v>
      </c>
    </row>
    <row r="12" spans="1:24" s="43" customFormat="1">
      <c r="A12" s="141" t="s">
        <v>43</v>
      </c>
      <c r="B12" s="75">
        <f>COUNTIF($F$18:$F$49395,"*Failed*")</f>
        <v>0</v>
      </c>
      <c r="C12" s="75">
        <f>COUNTIF($G$18:$G$49395,"*Failed*")</f>
        <v>0</v>
      </c>
      <c r="D12" s="75">
        <f>COUNTIF($H$18:$H$49395,"*Failed*")</f>
        <v>0</v>
      </c>
    </row>
    <row r="13" spans="1:24" s="43" customFormat="1">
      <c r="A13" s="141" t="s">
        <v>45</v>
      </c>
      <c r="B13" s="75">
        <f>COUNTIF($F$18:$F$49395,"*Not Run*")</f>
        <v>0</v>
      </c>
      <c r="C13" s="75">
        <f>COUNTIF($G$18:$G$49395,"*Not Run*")</f>
        <v>0</v>
      </c>
      <c r="D13" s="75">
        <f>COUNTIF($H$18:$H$49395,"*Not Run*")</f>
        <v>0</v>
      </c>
      <c r="E13" s="1"/>
      <c r="F13" s="1"/>
      <c r="G13" s="1"/>
      <c r="H13" s="1"/>
      <c r="I13" s="1"/>
    </row>
    <row r="14" spans="1:24" s="43" customFormat="1">
      <c r="A14" s="141" t="s">
        <v>100</v>
      </c>
      <c r="B14" s="75">
        <f>COUNTIF($F$18:$F$49395,"*NA*")</f>
        <v>0</v>
      </c>
      <c r="C14" s="75">
        <f>COUNTIF($G$18:$G$49395,"*NA*")</f>
        <v>0</v>
      </c>
      <c r="D14" s="75">
        <f>COUNTIF($H$18:$H$49395,"*NA*")</f>
        <v>0</v>
      </c>
      <c r="E14" s="64"/>
      <c r="F14" s="1"/>
      <c r="G14" s="1"/>
      <c r="H14" s="1"/>
      <c r="I14" s="1"/>
    </row>
    <row r="15" spans="1:24" s="43" customFormat="1" ht="26.4">
      <c r="A15" s="141" t="s">
        <v>101</v>
      </c>
      <c r="B15" s="75">
        <f>COUNTIF($F$18:$F$49395,"*Passed in previous build*")</f>
        <v>0</v>
      </c>
      <c r="C15" s="75">
        <f>COUNTIF($G$18:$G$49395,"*Passed in previous build*")</f>
        <v>0</v>
      </c>
      <c r="D15" s="75">
        <f>COUNTIF($H$18:$H$49395,"*Passed in previous build*")</f>
        <v>0</v>
      </c>
      <c r="E15" s="1"/>
      <c r="F15" s="1"/>
      <c r="G15" s="1"/>
      <c r="H15" s="1"/>
      <c r="I15" s="1"/>
    </row>
    <row r="16" spans="1:24" s="44" customFormat="1" ht="15" customHeight="1">
      <c r="A16" s="76"/>
      <c r="B16" s="50"/>
      <c r="C16" s="50"/>
      <c r="D16" s="51"/>
      <c r="E16" s="65"/>
      <c r="F16" s="266" t="s">
        <v>98</v>
      </c>
      <c r="G16" s="267"/>
      <c r="H16" s="268"/>
      <c r="I16" s="65"/>
    </row>
    <row r="17" spans="1:9" s="44" customFormat="1" ht="39.6">
      <c r="A17" s="142" t="s">
        <v>102</v>
      </c>
      <c r="B17" s="143" t="s">
        <v>103</v>
      </c>
      <c r="C17" s="143" t="s">
        <v>104</v>
      </c>
      <c r="D17" s="143" t="s">
        <v>105</v>
      </c>
      <c r="E17" s="144" t="s">
        <v>106</v>
      </c>
      <c r="F17" s="143" t="s">
        <v>107</v>
      </c>
      <c r="G17" s="143" t="s">
        <v>108</v>
      </c>
      <c r="H17" s="143" t="s">
        <v>109</v>
      </c>
      <c r="I17" s="143" t="s">
        <v>110</v>
      </c>
    </row>
    <row r="18" spans="1:9" s="44" customFormat="1" ht="15.75" customHeight="1">
      <c r="A18" s="67"/>
      <c r="B18" s="262" t="s">
        <v>308</v>
      </c>
      <c r="C18" s="263"/>
      <c r="D18" s="264"/>
      <c r="E18" s="67"/>
      <c r="F18" s="68"/>
      <c r="G18" s="68"/>
      <c r="H18" s="68"/>
      <c r="I18" s="67"/>
    </row>
    <row r="19" spans="1:9" s="45" customFormat="1" ht="16.8" customHeight="1">
      <c r="A19" s="269" t="s">
        <v>313</v>
      </c>
      <c r="B19" s="270"/>
      <c r="C19" s="270"/>
      <c r="D19" s="271"/>
      <c r="E19" s="193"/>
      <c r="F19" s="192"/>
      <c r="G19" s="192"/>
      <c r="H19" s="192"/>
      <c r="I19" s="194"/>
    </row>
    <row r="20" spans="1:9" s="45" customFormat="1" ht="49.8" customHeight="1">
      <c r="A20" s="62">
        <v>1</v>
      </c>
      <c r="B20" s="52" t="s">
        <v>310</v>
      </c>
      <c r="C20" s="52" t="s">
        <v>453</v>
      </c>
      <c r="D20" s="59" t="s">
        <v>366</v>
      </c>
      <c r="E20" s="54"/>
      <c r="F20" s="52"/>
      <c r="G20" s="52"/>
      <c r="H20" s="52"/>
      <c r="I20" s="55"/>
    </row>
    <row r="21" spans="1:9" s="45" customFormat="1" ht="82.8" customHeight="1">
      <c r="A21" s="62">
        <v>2</v>
      </c>
      <c r="B21" s="52" t="s">
        <v>365</v>
      </c>
      <c r="C21" s="52" t="s">
        <v>649</v>
      </c>
      <c r="D21" s="59" t="s">
        <v>651</v>
      </c>
      <c r="E21" s="54"/>
      <c r="F21" s="52"/>
      <c r="G21" s="52"/>
      <c r="H21" s="52"/>
      <c r="I21" s="55"/>
    </row>
    <row r="22" spans="1:9" s="48" customFormat="1" ht="39.6">
      <c r="A22" s="62">
        <v>3</v>
      </c>
      <c r="B22" s="52" t="s">
        <v>311</v>
      </c>
      <c r="C22" s="52" t="s">
        <v>452</v>
      </c>
      <c r="D22" s="54" t="s">
        <v>599</v>
      </c>
      <c r="E22" s="54"/>
      <c r="F22" s="52"/>
      <c r="G22" s="52"/>
      <c r="H22" s="52"/>
      <c r="I22" s="61"/>
    </row>
    <row r="23" spans="1:9" s="48" customFormat="1" ht="52.8">
      <c r="A23" s="62">
        <v>4</v>
      </c>
      <c r="B23" s="52" t="s">
        <v>312</v>
      </c>
      <c r="C23" s="52" t="s">
        <v>650</v>
      </c>
      <c r="D23" s="60" t="s">
        <v>652</v>
      </c>
      <c r="E23" s="54"/>
      <c r="F23" s="52"/>
      <c r="G23" s="52"/>
      <c r="H23" s="52"/>
      <c r="I23" s="61"/>
    </row>
    <row r="24" spans="1:9" s="48" customFormat="1" ht="45" customHeight="1">
      <c r="A24" s="62">
        <v>5</v>
      </c>
      <c r="B24" s="52" t="s">
        <v>345</v>
      </c>
      <c r="C24" s="52" t="s">
        <v>451</v>
      </c>
      <c r="D24" s="54" t="s">
        <v>655</v>
      </c>
      <c r="E24" s="54"/>
      <c r="F24" s="52"/>
      <c r="G24" s="52"/>
      <c r="H24" s="52"/>
      <c r="I24" s="61"/>
    </row>
    <row r="25" spans="1:9" s="48" customFormat="1" ht="39.6">
      <c r="A25" s="62">
        <v>6</v>
      </c>
      <c r="B25" s="52" t="s">
        <v>346</v>
      </c>
      <c r="C25" s="52" t="s">
        <v>450</v>
      </c>
      <c r="D25" s="54" t="s">
        <v>656</v>
      </c>
      <c r="E25" s="54"/>
      <c r="F25" s="52"/>
      <c r="G25" s="52"/>
      <c r="H25" s="52"/>
      <c r="I25" s="61"/>
    </row>
    <row r="26" spans="1:9" s="48" customFormat="1" ht="39.6">
      <c r="A26" s="62">
        <v>7</v>
      </c>
      <c r="B26" s="52" t="s">
        <v>236</v>
      </c>
      <c r="C26" s="52" t="s">
        <v>449</v>
      </c>
      <c r="D26" s="54" t="s">
        <v>443</v>
      </c>
      <c r="E26" s="54"/>
      <c r="F26" s="52"/>
      <c r="G26" s="52"/>
      <c r="H26" s="52"/>
      <c r="I26" s="61"/>
    </row>
    <row r="27" spans="1:9" s="48" customFormat="1" ht="39.6">
      <c r="A27" s="62">
        <v>8</v>
      </c>
      <c r="B27" s="52" t="s">
        <v>361</v>
      </c>
      <c r="C27" s="52" t="s">
        <v>448</v>
      </c>
      <c r="D27" s="54" t="s">
        <v>552</v>
      </c>
      <c r="E27" s="54"/>
      <c r="F27" s="52"/>
      <c r="G27" s="52"/>
      <c r="H27" s="52"/>
      <c r="I27" s="61"/>
    </row>
    <row r="28" spans="1:9" s="48" customFormat="1" ht="66">
      <c r="A28" s="62">
        <v>9</v>
      </c>
      <c r="B28" s="52" t="s">
        <v>318</v>
      </c>
      <c r="C28" s="52" t="s">
        <v>600</v>
      </c>
      <c r="D28" s="54" t="s">
        <v>444</v>
      </c>
      <c r="E28" s="54"/>
      <c r="F28" s="52"/>
      <c r="G28" s="52"/>
      <c r="H28" s="52"/>
      <c r="I28" s="61"/>
    </row>
    <row r="29" spans="1:9" s="48" customFormat="1" ht="79.2">
      <c r="A29" s="62">
        <v>10</v>
      </c>
      <c r="B29" s="52" t="s">
        <v>319</v>
      </c>
      <c r="C29" s="52" t="s">
        <v>447</v>
      </c>
      <c r="D29" s="54" t="s">
        <v>563</v>
      </c>
      <c r="E29" s="54"/>
      <c r="F29" s="52"/>
      <c r="G29" s="52"/>
      <c r="H29" s="52"/>
      <c r="I29" s="61"/>
    </row>
    <row r="30" spans="1:9" s="48" customFormat="1" ht="39.6">
      <c r="A30" s="62">
        <v>11</v>
      </c>
      <c r="B30" s="52" t="s">
        <v>446</v>
      </c>
      <c r="C30" s="52" t="s">
        <v>516</v>
      </c>
      <c r="D30" s="54" t="s">
        <v>445</v>
      </c>
      <c r="E30" s="54"/>
      <c r="F30" s="52"/>
      <c r="G30" s="52"/>
      <c r="H30" s="52"/>
      <c r="I30" s="61"/>
    </row>
    <row r="31" spans="1:9" s="49" customFormat="1" ht="13.8">
      <c r="A31" s="196"/>
      <c r="B31" s="272" t="s">
        <v>314</v>
      </c>
      <c r="C31" s="273"/>
      <c r="D31" s="274"/>
      <c r="E31" s="197"/>
      <c r="F31" s="198"/>
      <c r="G31" s="198"/>
      <c r="H31" s="198"/>
      <c r="I31" s="197"/>
    </row>
    <row r="32" spans="1:9" s="48" customFormat="1" ht="39.6">
      <c r="A32" s="62">
        <v>1</v>
      </c>
      <c r="B32" s="52" t="s">
        <v>310</v>
      </c>
      <c r="C32" s="52" t="s">
        <v>498</v>
      </c>
      <c r="D32" s="53" t="s">
        <v>367</v>
      </c>
      <c r="E32" s="54"/>
      <c r="F32" s="52"/>
      <c r="G32" s="52"/>
      <c r="H32" s="52"/>
      <c r="I32" s="62"/>
    </row>
    <row r="33" spans="1:9" s="48" customFormat="1" ht="49.2" customHeight="1">
      <c r="A33" s="62">
        <v>2</v>
      </c>
      <c r="B33" s="52" t="s">
        <v>368</v>
      </c>
      <c r="C33" s="52" t="s">
        <v>512</v>
      </c>
      <c r="D33" s="53" t="s">
        <v>602</v>
      </c>
      <c r="E33" s="54"/>
      <c r="F33" s="52"/>
      <c r="G33" s="52"/>
      <c r="H33" s="52"/>
      <c r="I33" s="62"/>
    </row>
    <row r="34" spans="1:9" s="48" customFormat="1" ht="66">
      <c r="A34" s="62">
        <v>3</v>
      </c>
      <c r="B34" s="52" t="s">
        <v>315</v>
      </c>
      <c r="C34" s="52" t="s">
        <v>499</v>
      </c>
      <c r="D34" s="53" t="s">
        <v>601</v>
      </c>
      <c r="E34" s="54"/>
      <c r="F34" s="52"/>
      <c r="G34" s="52"/>
      <c r="H34" s="52"/>
      <c r="I34" s="62"/>
    </row>
    <row r="35" spans="1:9" s="48" customFormat="1" ht="66">
      <c r="A35" s="62">
        <v>4</v>
      </c>
      <c r="B35" s="52" t="s">
        <v>326</v>
      </c>
      <c r="C35" s="52" t="s">
        <v>500</v>
      </c>
      <c r="D35" s="54" t="s">
        <v>601</v>
      </c>
      <c r="E35" s="54"/>
      <c r="F35" s="52"/>
      <c r="G35" s="52"/>
      <c r="H35" s="52"/>
      <c r="I35" s="62"/>
    </row>
    <row r="36" spans="1:9" s="48" customFormat="1" ht="79.2">
      <c r="A36" s="62">
        <v>5</v>
      </c>
      <c r="B36" s="52" t="s">
        <v>316</v>
      </c>
      <c r="C36" s="52" t="s">
        <v>501</v>
      </c>
      <c r="D36" s="54" t="s">
        <v>603</v>
      </c>
      <c r="E36" s="54"/>
      <c r="F36" s="52"/>
      <c r="G36" s="52"/>
      <c r="H36" s="52"/>
      <c r="I36" s="62"/>
    </row>
    <row r="37" spans="1:9" s="48" customFormat="1" ht="66">
      <c r="A37" s="62">
        <v>6</v>
      </c>
      <c r="B37" s="52" t="s">
        <v>327</v>
      </c>
      <c r="C37" s="52" t="s">
        <v>511</v>
      </c>
      <c r="D37" s="54" t="s">
        <v>369</v>
      </c>
      <c r="E37" s="54"/>
      <c r="F37" s="52"/>
      <c r="G37" s="52"/>
      <c r="H37" s="52"/>
      <c r="I37" s="62"/>
    </row>
    <row r="38" spans="1:9" s="48" customFormat="1" ht="39.6">
      <c r="A38" s="62">
        <v>7</v>
      </c>
      <c r="B38" s="52" t="s">
        <v>347</v>
      </c>
      <c r="C38" s="52" t="s">
        <v>505</v>
      </c>
      <c r="D38" s="54" t="s">
        <v>604</v>
      </c>
      <c r="E38" s="54"/>
      <c r="F38" s="52"/>
      <c r="G38" s="52"/>
      <c r="H38" s="52"/>
      <c r="I38" s="62"/>
    </row>
    <row r="39" spans="1:9" s="48" customFormat="1" ht="39.6">
      <c r="A39" s="62">
        <v>8</v>
      </c>
      <c r="B39" s="52" t="s">
        <v>349</v>
      </c>
      <c r="C39" s="52" t="s">
        <v>506</v>
      </c>
      <c r="D39" s="54" t="s">
        <v>604</v>
      </c>
      <c r="E39" s="54"/>
      <c r="F39" s="52"/>
      <c r="G39" s="52"/>
      <c r="H39" s="52"/>
      <c r="I39" s="62"/>
    </row>
    <row r="40" spans="1:9" s="48" customFormat="1" ht="52.8">
      <c r="A40" s="62">
        <v>9</v>
      </c>
      <c r="B40" s="52" t="s">
        <v>328</v>
      </c>
      <c r="C40" s="52" t="s">
        <v>509</v>
      </c>
      <c r="D40" s="54" t="s">
        <v>605</v>
      </c>
      <c r="E40" s="54"/>
      <c r="F40" s="52"/>
      <c r="G40" s="52"/>
      <c r="H40" s="52"/>
      <c r="I40" s="62"/>
    </row>
    <row r="41" spans="1:9" s="48" customFormat="1" ht="66">
      <c r="A41" s="62">
        <v>10</v>
      </c>
      <c r="B41" s="52" t="s">
        <v>507</v>
      </c>
      <c r="C41" s="52" t="s">
        <v>454</v>
      </c>
      <c r="D41" s="54" t="s">
        <v>508</v>
      </c>
      <c r="E41" s="54"/>
      <c r="F41" s="52"/>
      <c r="G41" s="52"/>
      <c r="H41" s="52"/>
      <c r="I41" s="62"/>
    </row>
    <row r="42" spans="1:9" s="48" customFormat="1" ht="52.8">
      <c r="A42" s="62">
        <v>11</v>
      </c>
      <c r="B42" s="52" t="s">
        <v>411</v>
      </c>
      <c r="C42" s="52" t="s">
        <v>502</v>
      </c>
      <c r="D42" s="54" t="s">
        <v>510</v>
      </c>
      <c r="E42" s="54"/>
      <c r="F42" s="52"/>
      <c r="G42" s="52"/>
      <c r="H42" s="52"/>
      <c r="I42" s="62"/>
    </row>
    <row r="43" spans="1:9" s="48" customFormat="1" ht="39.6">
      <c r="A43" s="62">
        <v>12</v>
      </c>
      <c r="B43" s="52" t="s">
        <v>412</v>
      </c>
      <c r="C43" s="52" t="s">
        <v>503</v>
      </c>
      <c r="D43" s="54" t="s">
        <v>607</v>
      </c>
      <c r="E43" s="54"/>
      <c r="F43" s="52"/>
      <c r="G43" s="52"/>
      <c r="H43" s="52"/>
      <c r="I43" s="62"/>
    </row>
    <row r="44" spans="1:9" s="48" customFormat="1" ht="39.6">
      <c r="A44" s="62">
        <v>13</v>
      </c>
      <c r="B44" s="52" t="s">
        <v>413</v>
      </c>
      <c r="C44" s="52" t="s">
        <v>504</v>
      </c>
      <c r="D44" s="54" t="s">
        <v>607</v>
      </c>
      <c r="E44" s="54"/>
      <c r="F44" s="52"/>
      <c r="G44" s="52"/>
      <c r="H44" s="52"/>
      <c r="I44" s="62"/>
    </row>
    <row r="45" spans="1:9" s="48" customFormat="1" ht="52.8">
      <c r="A45" s="62">
        <v>14</v>
      </c>
      <c r="B45" s="52" t="s">
        <v>348</v>
      </c>
      <c r="C45" s="52" t="s">
        <v>455</v>
      </c>
      <c r="D45" s="60" t="s">
        <v>606</v>
      </c>
      <c r="E45" s="54"/>
      <c r="F45" s="52"/>
      <c r="G45" s="52"/>
      <c r="H45" s="52"/>
      <c r="I45" s="62"/>
    </row>
    <row r="46" spans="1:9" s="48" customFormat="1" ht="39.6">
      <c r="A46" s="62">
        <v>15</v>
      </c>
      <c r="B46" s="52" t="s">
        <v>361</v>
      </c>
      <c r="C46" s="52" t="s">
        <v>456</v>
      </c>
      <c r="D46" s="60" t="s">
        <v>609</v>
      </c>
      <c r="E46" s="54"/>
      <c r="F46" s="52"/>
      <c r="G46" s="52"/>
      <c r="H46" s="52"/>
      <c r="I46" s="62"/>
    </row>
    <row r="47" spans="1:9" s="48" customFormat="1" ht="52.8">
      <c r="A47" s="62">
        <v>16</v>
      </c>
      <c r="B47" s="52" t="s">
        <v>320</v>
      </c>
      <c r="C47" s="52" t="s">
        <v>457</v>
      </c>
      <c r="D47" s="54" t="s">
        <v>608</v>
      </c>
      <c r="E47" s="54"/>
      <c r="F47" s="52"/>
      <c r="G47" s="52"/>
      <c r="H47" s="52"/>
      <c r="I47" s="62"/>
    </row>
    <row r="48" spans="1:9" s="48" customFormat="1" ht="66">
      <c r="A48" s="62">
        <v>17</v>
      </c>
      <c r="B48" s="52" t="s">
        <v>321</v>
      </c>
      <c r="C48" s="52" t="s">
        <v>457</v>
      </c>
      <c r="D48" s="54" t="s">
        <v>610</v>
      </c>
      <c r="E48" s="54"/>
      <c r="F48" s="52"/>
      <c r="G48" s="52"/>
      <c r="H48" s="52"/>
      <c r="I48" s="62"/>
    </row>
    <row r="49" spans="1:9" s="48" customFormat="1" ht="39.6">
      <c r="A49" s="62">
        <v>18</v>
      </c>
      <c r="B49" s="52" t="s">
        <v>514</v>
      </c>
      <c r="C49" s="52" t="s">
        <v>515</v>
      </c>
      <c r="D49" s="54" t="s">
        <v>513</v>
      </c>
      <c r="E49" s="54"/>
      <c r="F49" s="52"/>
      <c r="G49" s="52"/>
      <c r="H49" s="52"/>
      <c r="I49" s="62"/>
    </row>
    <row r="50" spans="1:9" s="48" customFormat="1" ht="39.6">
      <c r="A50" s="62">
        <v>20</v>
      </c>
      <c r="B50" s="52" t="s">
        <v>236</v>
      </c>
      <c r="C50" s="52" t="s">
        <v>449</v>
      </c>
      <c r="D50" s="54" t="s">
        <v>517</v>
      </c>
      <c r="E50" s="54"/>
      <c r="F50" s="52"/>
      <c r="G50" s="52"/>
      <c r="H50" s="52"/>
      <c r="I50" s="62"/>
    </row>
    <row r="51" spans="1:9" s="48" customFormat="1" ht="13.8">
      <c r="A51" s="200"/>
      <c r="B51" s="272" t="s">
        <v>317</v>
      </c>
      <c r="C51" s="275"/>
      <c r="D51" s="276"/>
      <c r="E51" s="201"/>
      <c r="F51" s="195"/>
      <c r="G51" s="195"/>
      <c r="H51" s="195"/>
      <c r="I51" s="201"/>
    </row>
    <row r="52" spans="1:9" s="49" customFormat="1" ht="39.6">
      <c r="A52" s="63">
        <v>1</v>
      </c>
      <c r="B52" s="52" t="s">
        <v>236</v>
      </c>
      <c r="C52" s="52" t="s">
        <v>449</v>
      </c>
      <c r="D52" s="53" t="s">
        <v>518</v>
      </c>
      <c r="E52" s="54"/>
      <c r="F52" s="52"/>
      <c r="G52" s="52"/>
      <c r="H52" s="52"/>
      <c r="I52" s="63"/>
    </row>
    <row r="53" spans="1:9" s="49" customFormat="1" ht="92.4">
      <c r="A53" s="63">
        <v>2</v>
      </c>
      <c r="B53" s="52" t="s">
        <v>370</v>
      </c>
      <c r="C53" s="52" t="s">
        <v>519</v>
      </c>
      <c r="D53" s="53" t="s">
        <v>520</v>
      </c>
      <c r="E53" s="54"/>
      <c r="F53" s="52"/>
      <c r="G53" s="52"/>
      <c r="H53" s="52"/>
      <c r="I53" s="63"/>
    </row>
    <row r="54" spans="1:9" s="49" customFormat="1" ht="39.6">
      <c r="A54" s="63">
        <v>3</v>
      </c>
      <c r="B54" s="52" t="s">
        <v>350</v>
      </c>
      <c r="C54" s="52" t="s">
        <v>458</v>
      </c>
      <c r="D54" s="53" t="s">
        <v>521</v>
      </c>
      <c r="E54" s="54"/>
      <c r="F54" s="52"/>
      <c r="G54" s="52"/>
      <c r="H54" s="52"/>
      <c r="I54" s="63"/>
    </row>
    <row r="55" spans="1:9" s="49" customFormat="1" ht="39.6">
      <c r="A55" s="63">
        <v>4</v>
      </c>
      <c r="B55" s="52" t="s">
        <v>351</v>
      </c>
      <c r="C55" s="52" t="s">
        <v>459</v>
      </c>
      <c r="D55" s="53" t="s">
        <v>522</v>
      </c>
      <c r="E55" s="54"/>
      <c r="F55" s="52"/>
      <c r="G55" s="52"/>
      <c r="H55" s="52"/>
      <c r="I55" s="63"/>
    </row>
    <row r="56" spans="1:9" s="49" customFormat="1" ht="39.6">
      <c r="A56" s="63">
        <v>5</v>
      </c>
      <c r="B56" s="52" t="s">
        <v>352</v>
      </c>
      <c r="C56" s="52" t="s">
        <v>460</v>
      </c>
      <c r="D56" s="53" t="s">
        <v>523</v>
      </c>
      <c r="E56" s="54"/>
      <c r="F56" s="52"/>
      <c r="G56" s="52"/>
      <c r="H56" s="52"/>
      <c r="I56" s="63"/>
    </row>
    <row r="57" spans="1:9" s="49" customFormat="1" ht="39.6">
      <c r="A57" s="63">
        <v>6</v>
      </c>
      <c r="B57" s="52" t="s">
        <v>353</v>
      </c>
      <c r="C57" s="52" t="s">
        <v>461</v>
      </c>
      <c r="D57" s="53" t="s">
        <v>524</v>
      </c>
      <c r="E57" s="54"/>
      <c r="F57" s="52"/>
      <c r="G57" s="52"/>
      <c r="H57" s="52"/>
      <c r="I57" s="63"/>
    </row>
    <row r="58" spans="1:9" s="49" customFormat="1" ht="52.8">
      <c r="A58" s="63">
        <v>7</v>
      </c>
      <c r="B58" s="52" t="s">
        <v>354</v>
      </c>
      <c r="C58" s="52" t="s">
        <v>462</v>
      </c>
      <c r="D58" s="53" t="s">
        <v>525</v>
      </c>
      <c r="E58" s="54"/>
      <c r="F58" s="52"/>
      <c r="G58" s="52"/>
      <c r="H58" s="52"/>
      <c r="I58" s="63"/>
    </row>
    <row r="59" spans="1:9" s="49" customFormat="1" ht="39.6">
      <c r="A59" s="63">
        <v>8</v>
      </c>
      <c r="B59" s="52" t="s">
        <v>355</v>
      </c>
      <c r="C59" s="52" t="s">
        <v>463</v>
      </c>
      <c r="D59" s="53" t="s">
        <v>562</v>
      </c>
      <c r="E59" s="54"/>
      <c r="F59" s="52"/>
      <c r="G59" s="52"/>
      <c r="H59" s="52"/>
      <c r="I59" s="63"/>
    </row>
    <row r="60" spans="1:9" s="48" customFormat="1" ht="39.6">
      <c r="A60" s="62">
        <v>9</v>
      </c>
      <c r="B60" s="52" t="s">
        <v>362</v>
      </c>
      <c r="C60" s="52" t="s">
        <v>472</v>
      </c>
      <c r="D60" s="54" t="s">
        <v>378</v>
      </c>
      <c r="E60" s="54"/>
      <c r="F60" s="52"/>
      <c r="G60" s="52"/>
      <c r="H60" s="52"/>
      <c r="I60" s="62"/>
    </row>
    <row r="61" spans="1:9" s="48" customFormat="1" ht="39.6">
      <c r="A61" s="62">
        <v>10</v>
      </c>
      <c r="B61" s="52" t="s">
        <v>363</v>
      </c>
      <c r="C61" s="52" t="s">
        <v>471</v>
      </c>
      <c r="D61" s="54" t="s">
        <v>379</v>
      </c>
      <c r="E61" s="54"/>
      <c r="F61" s="52"/>
      <c r="G61" s="52"/>
      <c r="H61" s="52"/>
      <c r="I61" s="62"/>
    </row>
    <row r="62" spans="1:9" s="48" customFormat="1" ht="39.6">
      <c r="A62" s="62">
        <v>11</v>
      </c>
      <c r="B62" s="52" t="s">
        <v>364</v>
      </c>
      <c r="C62" s="52" t="s">
        <v>470</v>
      </c>
      <c r="D62" s="54" t="s">
        <v>379</v>
      </c>
      <c r="E62" s="60"/>
      <c r="F62" s="52"/>
      <c r="G62" s="52"/>
      <c r="H62" s="52"/>
      <c r="I62" s="62"/>
    </row>
    <row r="63" spans="1:9" s="48" customFormat="1" ht="39.6">
      <c r="A63" s="62">
        <v>12</v>
      </c>
      <c r="B63" s="52" t="s">
        <v>373</v>
      </c>
      <c r="C63" s="52" t="s">
        <v>469</v>
      </c>
      <c r="D63" s="54" t="s">
        <v>379</v>
      </c>
      <c r="E63" s="54"/>
      <c r="F63" s="52"/>
      <c r="G63" s="52"/>
      <c r="H63" s="52"/>
      <c r="I63" s="62"/>
    </row>
    <row r="64" spans="1:9" s="48" customFormat="1" ht="39.6">
      <c r="A64" s="62">
        <v>13</v>
      </c>
      <c r="B64" s="52" t="s">
        <v>372</v>
      </c>
      <c r="C64" s="52" t="s">
        <v>468</v>
      </c>
      <c r="D64" s="54" t="s">
        <v>379</v>
      </c>
      <c r="E64" s="54"/>
      <c r="F64" s="52"/>
      <c r="G64" s="52"/>
      <c r="H64" s="52"/>
      <c r="I64" s="62"/>
    </row>
    <row r="65" spans="1:9" s="48" customFormat="1" ht="39.6">
      <c r="A65" s="62">
        <v>14</v>
      </c>
      <c r="B65" s="52" t="s">
        <v>371</v>
      </c>
      <c r="C65" s="52" t="s">
        <v>467</v>
      </c>
      <c r="D65" s="54" t="s">
        <v>379</v>
      </c>
      <c r="E65" s="54"/>
      <c r="F65" s="52"/>
      <c r="G65" s="52"/>
      <c r="H65" s="52"/>
      <c r="I65" s="62"/>
    </row>
    <row r="66" spans="1:9" s="48" customFormat="1" ht="52.8">
      <c r="A66" s="62">
        <v>15</v>
      </c>
      <c r="B66" s="52" t="s">
        <v>374</v>
      </c>
      <c r="C66" s="52" t="s">
        <v>466</v>
      </c>
      <c r="D66" s="54" t="s">
        <v>379</v>
      </c>
      <c r="E66" s="54"/>
      <c r="F66" s="52"/>
      <c r="G66" s="52"/>
      <c r="H66" s="52"/>
      <c r="I66" s="62"/>
    </row>
    <row r="67" spans="1:9" s="48" customFormat="1" ht="39.6">
      <c r="A67" s="62">
        <v>16</v>
      </c>
      <c r="B67" s="52" t="s">
        <v>375</v>
      </c>
      <c r="C67" s="52" t="s">
        <v>464</v>
      </c>
      <c r="D67" s="54" t="s">
        <v>379</v>
      </c>
      <c r="E67" s="54"/>
      <c r="F67" s="52"/>
      <c r="G67" s="52"/>
      <c r="H67" s="52"/>
      <c r="I67" s="62"/>
    </row>
    <row r="68" spans="1:9" s="48" customFormat="1" ht="66">
      <c r="A68" s="62">
        <v>17</v>
      </c>
      <c r="B68" s="52" t="s">
        <v>376</v>
      </c>
      <c r="C68" s="52" t="s">
        <v>465</v>
      </c>
      <c r="D68" s="54" t="s">
        <v>564</v>
      </c>
      <c r="E68" s="54"/>
      <c r="F68" s="52"/>
      <c r="G68" s="52"/>
      <c r="H68" s="52"/>
      <c r="I68" s="62"/>
    </row>
    <row r="69" spans="1:9" s="199" customFormat="1" ht="13.8">
      <c r="A69" s="196"/>
      <c r="B69" s="272" t="s">
        <v>322</v>
      </c>
      <c r="C69" s="273"/>
      <c r="D69" s="274"/>
      <c r="E69" s="197"/>
      <c r="F69" s="198"/>
      <c r="G69" s="198"/>
      <c r="H69" s="198"/>
      <c r="I69" s="197"/>
    </row>
    <row r="70" spans="1:9" s="48" customFormat="1" ht="26.4">
      <c r="A70" s="62">
        <v>1</v>
      </c>
      <c r="B70" s="52" t="s">
        <v>236</v>
      </c>
      <c r="C70" s="52" t="s">
        <v>528</v>
      </c>
      <c r="D70" s="53" t="s">
        <v>529</v>
      </c>
      <c r="E70" s="54"/>
      <c r="F70" s="52"/>
      <c r="G70" s="52"/>
      <c r="H70" s="52"/>
      <c r="I70" s="62"/>
    </row>
    <row r="71" spans="1:9" s="48" customFormat="1" ht="39.6">
      <c r="A71" s="62">
        <v>2</v>
      </c>
      <c r="B71" s="52" t="s">
        <v>360</v>
      </c>
      <c r="C71" s="52" t="s">
        <v>526</v>
      </c>
      <c r="D71" s="53" t="s">
        <v>527</v>
      </c>
      <c r="E71" s="54"/>
      <c r="F71" s="52"/>
      <c r="G71" s="52"/>
      <c r="H71" s="52"/>
      <c r="I71" s="62"/>
    </row>
    <row r="72" spans="1:9" s="48" customFormat="1" ht="66">
      <c r="A72" s="62">
        <v>3</v>
      </c>
      <c r="B72" s="52" t="s">
        <v>323</v>
      </c>
      <c r="C72" s="52" t="s">
        <v>532</v>
      </c>
      <c r="D72" s="54" t="s">
        <v>564</v>
      </c>
      <c r="E72" s="54"/>
      <c r="F72" s="52"/>
      <c r="G72" s="52"/>
      <c r="H72" s="52"/>
      <c r="I72" s="62"/>
    </row>
    <row r="73" spans="1:9" s="48" customFormat="1" ht="66">
      <c r="A73" s="62">
        <v>4</v>
      </c>
      <c r="B73" s="52" t="s">
        <v>324</v>
      </c>
      <c r="C73" s="52" t="s">
        <v>533</v>
      </c>
      <c r="D73" s="54" t="s">
        <v>564</v>
      </c>
      <c r="E73" s="54"/>
      <c r="F73" s="52"/>
      <c r="G73" s="52"/>
      <c r="H73" s="52"/>
      <c r="I73" s="62"/>
    </row>
    <row r="74" spans="1:9" s="48" customFormat="1" ht="13.8">
      <c r="A74" s="196"/>
      <c r="B74" s="272" t="s">
        <v>325</v>
      </c>
      <c r="C74" s="273"/>
      <c r="D74" s="274"/>
      <c r="E74" s="197"/>
      <c r="F74" s="198"/>
      <c r="G74" s="198"/>
      <c r="H74" s="198"/>
      <c r="I74" s="197"/>
    </row>
    <row r="75" spans="1:9" s="48" customFormat="1" ht="26.4">
      <c r="A75" s="62">
        <v>1</v>
      </c>
      <c r="B75" s="52" t="s">
        <v>236</v>
      </c>
      <c r="C75" s="52" t="s">
        <v>530</v>
      </c>
      <c r="D75" s="53" t="s">
        <v>531</v>
      </c>
      <c r="E75" s="54"/>
      <c r="F75" s="52"/>
      <c r="G75" s="52"/>
      <c r="H75" s="52"/>
      <c r="I75" s="62"/>
    </row>
    <row r="76" spans="1:9" s="48" customFormat="1" ht="52.8">
      <c r="A76" s="62">
        <v>2</v>
      </c>
      <c r="B76" s="52" t="s">
        <v>310</v>
      </c>
      <c r="C76" s="52" t="s">
        <v>534</v>
      </c>
      <c r="D76" s="53" t="s">
        <v>535</v>
      </c>
      <c r="E76" s="54"/>
      <c r="F76" s="52"/>
      <c r="G76" s="52"/>
      <c r="H76" s="52"/>
      <c r="I76" s="62"/>
    </row>
    <row r="77" spans="1:9" s="48" customFormat="1" ht="39.6">
      <c r="A77" s="62">
        <v>3</v>
      </c>
      <c r="B77" s="52" t="s">
        <v>368</v>
      </c>
      <c r="C77" s="52" t="s">
        <v>473</v>
      </c>
      <c r="D77" s="53" t="s">
        <v>377</v>
      </c>
      <c r="E77" s="54"/>
      <c r="F77" s="52"/>
      <c r="G77" s="52"/>
      <c r="H77" s="52"/>
      <c r="I77" s="62"/>
    </row>
    <row r="78" spans="1:9" s="48" customFormat="1" ht="39.6">
      <c r="A78" s="62">
        <v>4</v>
      </c>
      <c r="B78" s="52" t="s">
        <v>315</v>
      </c>
      <c r="C78" s="52" t="s">
        <v>474</v>
      </c>
      <c r="D78" s="53" t="s">
        <v>536</v>
      </c>
      <c r="E78" s="54"/>
      <c r="F78" s="52"/>
      <c r="G78" s="52"/>
      <c r="H78" s="52"/>
      <c r="I78" s="62"/>
    </row>
    <row r="79" spans="1:9" s="48" customFormat="1" ht="39.6">
      <c r="A79" s="62">
        <v>5</v>
      </c>
      <c r="B79" s="52" t="s">
        <v>326</v>
      </c>
      <c r="C79" s="52" t="s">
        <v>475</v>
      </c>
      <c r="D79" s="53" t="s">
        <v>537</v>
      </c>
      <c r="E79" s="54"/>
      <c r="F79" s="52"/>
      <c r="G79" s="52"/>
      <c r="H79" s="52"/>
      <c r="I79" s="62"/>
    </row>
    <row r="80" spans="1:9" s="48" customFormat="1" ht="52.8">
      <c r="A80" s="62">
        <v>6</v>
      </c>
      <c r="B80" s="52" t="s">
        <v>316</v>
      </c>
      <c r="C80" s="52" t="s">
        <v>476</v>
      </c>
      <c r="D80" s="53" t="s">
        <v>538</v>
      </c>
      <c r="E80" s="54"/>
      <c r="F80" s="52"/>
      <c r="G80" s="52"/>
      <c r="H80" s="52"/>
      <c r="I80" s="62"/>
    </row>
    <row r="81" spans="1:9" s="48" customFormat="1" ht="39.6">
      <c r="A81" s="62">
        <v>7</v>
      </c>
      <c r="B81" s="52" t="s">
        <v>327</v>
      </c>
      <c r="C81" s="52" t="s">
        <v>477</v>
      </c>
      <c r="D81" s="53" t="s">
        <v>377</v>
      </c>
      <c r="E81" s="54"/>
      <c r="F81" s="52"/>
      <c r="G81" s="52"/>
      <c r="H81" s="52"/>
      <c r="I81" s="62"/>
    </row>
    <row r="82" spans="1:9" s="48" customFormat="1" ht="52.8">
      <c r="A82" s="62">
        <v>8</v>
      </c>
      <c r="B82" s="52" t="s">
        <v>625</v>
      </c>
      <c r="C82" s="52" t="s">
        <v>539</v>
      </c>
      <c r="D82" s="53" t="s">
        <v>540</v>
      </c>
      <c r="E82" s="54"/>
      <c r="F82" s="52"/>
      <c r="G82" s="52"/>
      <c r="H82" s="52"/>
      <c r="I82" s="62"/>
    </row>
    <row r="83" spans="1:9" s="48" customFormat="1" ht="39.6">
      <c r="A83" s="62">
        <v>9</v>
      </c>
      <c r="B83" s="52" t="s">
        <v>361</v>
      </c>
      <c r="C83" s="52" t="s">
        <v>478</v>
      </c>
      <c r="D83" s="53" t="s">
        <v>541</v>
      </c>
      <c r="E83" s="54"/>
      <c r="F83" s="52"/>
      <c r="G83" s="52"/>
      <c r="H83" s="52"/>
      <c r="I83" s="62"/>
    </row>
    <row r="84" spans="1:9" s="48" customFormat="1" ht="39.6">
      <c r="A84" s="62">
        <v>10</v>
      </c>
      <c r="B84" s="52" t="s">
        <v>347</v>
      </c>
      <c r="C84" s="52" t="s">
        <v>479</v>
      </c>
      <c r="D84" s="54" t="s">
        <v>542</v>
      </c>
      <c r="E84" s="60"/>
      <c r="F84" s="52"/>
      <c r="G84" s="52"/>
      <c r="H84" s="52"/>
      <c r="I84" s="62"/>
    </row>
    <row r="85" spans="1:9" s="48" customFormat="1" ht="39.6">
      <c r="A85" s="62">
        <v>11</v>
      </c>
      <c r="B85" s="52" t="s">
        <v>328</v>
      </c>
      <c r="C85" s="52" t="s">
        <v>629</v>
      </c>
      <c r="D85" s="54" t="s">
        <v>543</v>
      </c>
      <c r="E85" s="54"/>
      <c r="F85" s="52"/>
      <c r="G85" s="52"/>
      <c r="H85" s="52"/>
      <c r="I85" s="62"/>
    </row>
    <row r="86" spans="1:9" s="49" customFormat="1" ht="13.8">
      <c r="A86" s="196"/>
      <c r="B86" s="272" t="s">
        <v>384</v>
      </c>
      <c r="C86" s="273"/>
      <c r="D86" s="274"/>
      <c r="E86" s="197"/>
      <c r="F86" s="198"/>
      <c r="G86" s="198"/>
      <c r="H86" s="198"/>
      <c r="I86" s="197"/>
    </row>
    <row r="87" spans="1:9" s="48" customFormat="1" ht="39.6">
      <c r="A87" s="62">
        <v>1</v>
      </c>
      <c r="B87" s="52" t="s">
        <v>236</v>
      </c>
      <c r="C87" s="52" t="s">
        <v>544</v>
      </c>
      <c r="D87" s="53" t="s">
        <v>545</v>
      </c>
      <c r="E87" s="54"/>
      <c r="F87" s="52"/>
      <c r="G87" s="52"/>
      <c r="H87" s="52"/>
      <c r="I87" s="62"/>
    </row>
    <row r="88" spans="1:9" s="48" customFormat="1" ht="39.6">
      <c r="A88" s="62">
        <v>2</v>
      </c>
      <c r="B88" s="52" t="s">
        <v>329</v>
      </c>
      <c r="C88" s="52" t="s">
        <v>480</v>
      </c>
      <c r="D88" s="53" t="s">
        <v>559</v>
      </c>
      <c r="E88" s="54"/>
      <c r="F88" s="52"/>
      <c r="G88" s="52"/>
      <c r="H88" s="52"/>
      <c r="I88" s="62"/>
    </row>
    <row r="89" spans="1:9" s="48" customFormat="1" ht="39.6">
      <c r="A89" s="62">
        <v>3</v>
      </c>
      <c r="B89" s="52" t="s">
        <v>383</v>
      </c>
      <c r="C89" s="52" t="s">
        <v>481</v>
      </c>
      <c r="D89" s="53" t="s">
        <v>546</v>
      </c>
      <c r="E89" s="54"/>
      <c r="F89" s="52"/>
      <c r="G89" s="52"/>
      <c r="H89" s="52"/>
      <c r="I89" s="62"/>
    </row>
    <row r="90" spans="1:9" s="48" customFormat="1" ht="52.8">
      <c r="A90" s="62">
        <v>4</v>
      </c>
      <c r="B90" s="52" t="s">
        <v>330</v>
      </c>
      <c r="C90" s="52" t="s">
        <v>547</v>
      </c>
      <c r="D90" s="54" t="s">
        <v>548</v>
      </c>
      <c r="E90" s="60"/>
      <c r="F90" s="52"/>
      <c r="G90" s="52"/>
      <c r="H90" s="52"/>
      <c r="I90" s="62"/>
    </row>
    <row r="91" spans="1:9" s="48" customFormat="1" ht="52.8">
      <c r="A91" s="62">
        <v>5</v>
      </c>
      <c r="B91" s="52" t="s">
        <v>336</v>
      </c>
      <c r="C91" s="52" t="s">
        <v>482</v>
      </c>
      <c r="D91" s="54" t="s">
        <v>380</v>
      </c>
      <c r="E91" s="60"/>
      <c r="F91" s="52"/>
      <c r="G91" s="52"/>
      <c r="H91" s="52"/>
      <c r="I91" s="62"/>
    </row>
    <row r="92" spans="1:9" s="48" customFormat="1" ht="66">
      <c r="A92" s="62">
        <v>6</v>
      </c>
      <c r="B92" s="52" t="s">
        <v>345</v>
      </c>
      <c r="C92" s="52" t="s">
        <v>483</v>
      </c>
      <c r="D92" s="54" t="s">
        <v>381</v>
      </c>
      <c r="E92" s="60"/>
      <c r="F92" s="52"/>
      <c r="G92" s="52"/>
      <c r="H92" s="52"/>
      <c r="I92" s="62"/>
    </row>
    <row r="93" spans="1:9" s="48" customFormat="1" ht="66">
      <c r="A93" s="62">
        <v>7</v>
      </c>
      <c r="B93" s="52" t="s">
        <v>346</v>
      </c>
      <c r="C93" s="52" t="s">
        <v>484</v>
      </c>
      <c r="D93" s="54" t="s">
        <v>382</v>
      </c>
      <c r="E93" s="60"/>
      <c r="F93" s="52"/>
      <c r="G93" s="52"/>
      <c r="H93" s="52"/>
      <c r="I93" s="62"/>
    </row>
    <row r="94" spans="1:9" s="48" customFormat="1" ht="66">
      <c r="A94" s="62">
        <v>8</v>
      </c>
      <c r="B94" s="52" t="s">
        <v>335</v>
      </c>
      <c r="C94" s="52" t="s">
        <v>547</v>
      </c>
      <c r="D94" s="54" t="s">
        <v>549</v>
      </c>
      <c r="E94" s="60"/>
      <c r="F94" s="52"/>
      <c r="G94" s="52"/>
      <c r="H94" s="52"/>
      <c r="I94" s="62"/>
    </row>
    <row r="95" spans="1:9" s="48" customFormat="1" ht="52.8">
      <c r="A95" s="62">
        <v>9</v>
      </c>
      <c r="B95" s="52" t="s">
        <v>331</v>
      </c>
      <c r="C95" s="52" t="s">
        <v>547</v>
      </c>
      <c r="D95" s="54" t="s">
        <v>548</v>
      </c>
      <c r="E95" s="60"/>
      <c r="F95" s="52"/>
      <c r="G95" s="52"/>
      <c r="H95" s="52"/>
      <c r="I95" s="62"/>
    </row>
    <row r="96" spans="1:9" s="48" customFormat="1" ht="66">
      <c r="A96" s="62">
        <v>10</v>
      </c>
      <c r="B96" s="52" t="s">
        <v>390</v>
      </c>
      <c r="C96" s="52" t="s">
        <v>550</v>
      </c>
      <c r="D96" s="54" t="s">
        <v>551</v>
      </c>
      <c r="E96" s="60"/>
      <c r="F96" s="52"/>
      <c r="G96" s="52"/>
      <c r="H96" s="52"/>
      <c r="I96" s="62"/>
    </row>
    <row r="97" spans="1:9" s="48" customFormat="1" ht="39.6">
      <c r="A97" s="62">
        <v>11</v>
      </c>
      <c r="B97" s="52" t="s">
        <v>389</v>
      </c>
      <c r="C97" s="52" t="s">
        <v>485</v>
      </c>
      <c r="D97" s="54" t="s">
        <v>552</v>
      </c>
      <c r="E97" s="60"/>
      <c r="F97" s="52"/>
      <c r="G97" s="52"/>
      <c r="H97" s="52"/>
      <c r="I97" s="62"/>
    </row>
    <row r="98" spans="1:9" s="48" customFormat="1" ht="13.8">
      <c r="A98" s="196"/>
      <c r="B98" s="272" t="s">
        <v>385</v>
      </c>
      <c r="C98" s="273"/>
      <c r="D98" s="274"/>
      <c r="E98" s="197"/>
      <c r="F98" s="198"/>
      <c r="G98" s="198"/>
      <c r="H98" s="198"/>
      <c r="I98" s="197"/>
    </row>
    <row r="99" spans="1:9" s="48" customFormat="1" ht="26.4">
      <c r="A99" s="62">
        <v>1</v>
      </c>
      <c r="B99" s="52" t="s">
        <v>236</v>
      </c>
      <c r="C99" s="52" t="s">
        <v>486</v>
      </c>
      <c r="D99" s="54" t="s">
        <v>396</v>
      </c>
      <c r="E99" s="54"/>
      <c r="F99" s="52"/>
      <c r="G99" s="52"/>
      <c r="H99" s="52"/>
      <c r="I99" s="62"/>
    </row>
    <row r="100" spans="1:9" s="48" customFormat="1" ht="39.6">
      <c r="A100" s="62"/>
      <c r="B100" s="52" t="s">
        <v>386</v>
      </c>
      <c r="C100" s="52" t="s">
        <v>487</v>
      </c>
      <c r="D100" s="54" t="s">
        <v>388</v>
      </c>
      <c r="E100" s="54"/>
      <c r="F100" s="52"/>
      <c r="G100" s="52"/>
      <c r="H100" s="52"/>
      <c r="I100" s="62"/>
    </row>
    <row r="101" spans="1:9" s="48" customFormat="1" ht="39.6">
      <c r="A101" s="62">
        <v>2</v>
      </c>
      <c r="B101" s="52" t="s">
        <v>332</v>
      </c>
      <c r="C101" s="52" t="s">
        <v>488</v>
      </c>
      <c r="D101" s="54" t="s">
        <v>387</v>
      </c>
      <c r="E101" s="54"/>
      <c r="F101" s="52"/>
      <c r="G101" s="52"/>
      <c r="H101" s="52"/>
      <c r="I101" s="62"/>
    </row>
    <row r="102" spans="1:9" s="48" customFormat="1" ht="14.25" customHeight="1">
      <c r="A102" s="77"/>
      <c r="B102" s="262" t="s">
        <v>309</v>
      </c>
      <c r="C102" s="263"/>
      <c r="D102" s="264"/>
      <c r="E102" s="69"/>
      <c r="F102" s="66"/>
      <c r="G102" s="66"/>
      <c r="H102" s="66"/>
      <c r="I102" s="69"/>
    </row>
    <row r="103" spans="1:9" s="48" customFormat="1" ht="13.8">
      <c r="A103" s="202"/>
      <c r="B103" s="269" t="s">
        <v>333</v>
      </c>
      <c r="C103" s="270"/>
      <c r="D103" s="271"/>
      <c r="E103" s="193"/>
      <c r="F103" s="192"/>
      <c r="G103" s="192"/>
      <c r="H103" s="192"/>
      <c r="I103" s="202"/>
    </row>
    <row r="104" spans="1:9" s="48" customFormat="1" ht="52.8">
      <c r="A104" s="62">
        <v>1</v>
      </c>
      <c r="B104" s="52" t="s">
        <v>334</v>
      </c>
      <c r="C104" s="52" t="s">
        <v>489</v>
      </c>
      <c r="D104" s="60" t="s">
        <v>558</v>
      </c>
      <c r="E104" s="54"/>
      <c r="F104" s="52"/>
      <c r="G104" s="52"/>
      <c r="H104" s="52"/>
      <c r="I104" s="62"/>
    </row>
    <row r="105" spans="1:9" s="48" customFormat="1" ht="66">
      <c r="A105" s="62">
        <v>2</v>
      </c>
      <c r="B105" s="52" t="s">
        <v>553</v>
      </c>
      <c r="C105" s="52" t="s">
        <v>554</v>
      </c>
      <c r="D105" s="60" t="s">
        <v>557</v>
      </c>
      <c r="E105" s="54"/>
      <c r="F105" s="52"/>
      <c r="G105" s="52"/>
      <c r="H105" s="52"/>
      <c r="I105" s="62"/>
    </row>
    <row r="106" spans="1:9" s="48" customFormat="1" ht="79.2">
      <c r="A106" s="62">
        <v>3</v>
      </c>
      <c r="B106" s="52" t="s">
        <v>391</v>
      </c>
      <c r="C106" s="52" t="s">
        <v>555</v>
      </c>
      <c r="D106" s="60" t="s">
        <v>560</v>
      </c>
      <c r="E106" s="54"/>
      <c r="F106" s="52"/>
      <c r="G106" s="52"/>
      <c r="H106" s="52"/>
      <c r="I106" s="62"/>
    </row>
    <row r="107" spans="1:9" s="48" customFormat="1" ht="66">
      <c r="A107" s="62">
        <v>4</v>
      </c>
      <c r="B107" s="52" t="s">
        <v>392</v>
      </c>
      <c r="C107" s="52" t="s">
        <v>547</v>
      </c>
      <c r="D107" s="60" t="s">
        <v>561</v>
      </c>
      <c r="E107" s="54"/>
      <c r="F107" s="52"/>
      <c r="G107" s="52"/>
      <c r="H107" s="52"/>
      <c r="I107" s="62"/>
    </row>
    <row r="108" spans="1:9" s="48" customFormat="1" ht="66">
      <c r="A108" s="62">
        <v>5</v>
      </c>
      <c r="B108" s="52" t="s">
        <v>393</v>
      </c>
      <c r="C108" s="52" t="s">
        <v>490</v>
      </c>
      <c r="D108" s="60" t="s">
        <v>394</v>
      </c>
      <c r="E108" s="54"/>
      <c r="F108" s="52"/>
      <c r="G108" s="52"/>
      <c r="H108" s="52"/>
      <c r="I108" s="62"/>
    </row>
    <row r="109" spans="1:9" s="48" customFormat="1" ht="79.2">
      <c r="A109" s="62">
        <v>6</v>
      </c>
      <c r="B109" s="52" t="s">
        <v>556</v>
      </c>
      <c r="C109" s="52" t="s">
        <v>555</v>
      </c>
      <c r="D109" s="60" t="s">
        <v>565</v>
      </c>
      <c r="E109" s="54"/>
      <c r="F109" s="52"/>
      <c r="G109" s="52"/>
      <c r="H109" s="52"/>
      <c r="I109" s="62"/>
    </row>
    <row r="110" spans="1:9" s="48" customFormat="1" ht="13.8">
      <c r="A110" s="62">
        <v>5</v>
      </c>
      <c r="B110" s="52"/>
      <c r="C110" s="52"/>
      <c r="D110" s="60"/>
      <c r="E110" s="54"/>
      <c r="F110" s="52"/>
      <c r="G110" s="52"/>
      <c r="H110" s="52"/>
      <c r="I110" s="62"/>
    </row>
    <row r="111" spans="1:9" s="48" customFormat="1" ht="13.8">
      <c r="A111" s="202"/>
      <c r="B111" s="269" t="s">
        <v>343</v>
      </c>
      <c r="C111" s="270"/>
      <c r="D111" s="271"/>
      <c r="E111" s="193"/>
      <c r="F111" s="192"/>
      <c r="G111" s="192"/>
      <c r="H111" s="192"/>
      <c r="I111" s="202"/>
    </row>
    <row r="112" spans="1:9" s="48" customFormat="1" ht="26.4">
      <c r="A112" s="62">
        <v>1</v>
      </c>
      <c r="B112" s="52" t="s">
        <v>338</v>
      </c>
      <c r="C112" s="52" t="s">
        <v>491</v>
      </c>
      <c r="D112" s="60" t="s">
        <v>395</v>
      </c>
      <c r="E112" s="54"/>
      <c r="F112" s="52"/>
      <c r="G112" s="52"/>
      <c r="H112" s="52"/>
      <c r="I112" s="62"/>
    </row>
    <row r="113" spans="1:9" s="48" customFormat="1" ht="26.4">
      <c r="A113" s="62">
        <v>2</v>
      </c>
      <c r="B113" s="52" t="s">
        <v>344</v>
      </c>
      <c r="C113" s="52" t="s">
        <v>492</v>
      </c>
      <c r="D113" s="60" t="s">
        <v>397</v>
      </c>
      <c r="E113" s="54"/>
      <c r="F113" s="52"/>
      <c r="G113" s="52"/>
      <c r="H113" s="52"/>
      <c r="I113" s="62"/>
    </row>
    <row r="114" spans="1:9" s="48" customFormat="1" ht="13.8">
      <c r="A114" s="202"/>
      <c r="B114" s="269" t="s">
        <v>337</v>
      </c>
      <c r="C114" s="270"/>
      <c r="D114" s="271"/>
      <c r="E114" s="193"/>
      <c r="F114" s="192"/>
      <c r="G114" s="192"/>
      <c r="H114" s="192"/>
      <c r="I114" s="202"/>
    </row>
    <row r="115" spans="1:9" s="48" customFormat="1" ht="26.4">
      <c r="A115" s="62">
        <v>1</v>
      </c>
      <c r="B115" s="52" t="s">
        <v>338</v>
      </c>
      <c r="C115" s="52" t="s">
        <v>491</v>
      </c>
      <c r="D115" s="60" t="s">
        <v>395</v>
      </c>
      <c r="E115" s="54"/>
      <c r="F115" s="52"/>
      <c r="G115" s="52"/>
      <c r="H115" s="52"/>
      <c r="I115" s="62"/>
    </row>
    <row r="116" spans="1:9" s="48" customFormat="1" ht="26.4">
      <c r="A116" s="62">
        <v>2</v>
      </c>
      <c r="B116" s="52" t="s">
        <v>342</v>
      </c>
      <c r="C116" s="52" t="s">
        <v>493</v>
      </c>
      <c r="D116" s="60" t="s">
        <v>398</v>
      </c>
      <c r="E116" s="54"/>
      <c r="F116" s="52"/>
      <c r="G116" s="52"/>
      <c r="H116" s="52"/>
      <c r="I116" s="62"/>
    </row>
    <row r="117" spans="1:9" s="48" customFormat="1" ht="13.8">
      <c r="A117" s="202"/>
      <c r="B117" s="269" t="s">
        <v>339</v>
      </c>
      <c r="C117" s="270"/>
      <c r="D117" s="271"/>
      <c r="E117" s="193"/>
      <c r="F117" s="192"/>
      <c r="G117" s="192"/>
      <c r="H117" s="192"/>
      <c r="I117" s="202"/>
    </row>
    <row r="118" spans="1:9" s="48" customFormat="1" ht="26.4">
      <c r="A118" s="62">
        <v>1</v>
      </c>
      <c r="B118" s="52" t="s">
        <v>338</v>
      </c>
      <c r="C118" s="52" t="s">
        <v>491</v>
      </c>
      <c r="D118" s="60" t="s">
        <v>395</v>
      </c>
      <c r="E118" s="54"/>
      <c r="F118" s="52"/>
      <c r="G118" s="52"/>
      <c r="H118" s="52"/>
      <c r="I118" s="62"/>
    </row>
    <row r="119" spans="1:9" s="48" customFormat="1" ht="26.4">
      <c r="A119" s="62">
        <v>2</v>
      </c>
      <c r="B119" s="52" t="s">
        <v>341</v>
      </c>
      <c r="C119" s="52" t="s">
        <v>494</v>
      </c>
      <c r="D119" s="60" t="s">
        <v>399</v>
      </c>
      <c r="E119" s="54"/>
      <c r="F119" s="52"/>
      <c r="G119" s="52"/>
      <c r="H119" s="52"/>
      <c r="I119" s="62"/>
    </row>
    <row r="120" spans="1:9" s="49" customFormat="1" ht="13.8">
      <c r="A120" s="202"/>
      <c r="B120" s="269" t="s">
        <v>356</v>
      </c>
      <c r="C120" s="270"/>
      <c r="D120" s="271"/>
      <c r="E120" s="193"/>
      <c r="F120" s="192"/>
      <c r="G120" s="192"/>
      <c r="H120" s="192"/>
      <c r="I120" s="202"/>
    </row>
    <row r="121" spans="1:9" s="48" customFormat="1" ht="52.8">
      <c r="A121" s="62">
        <v>1</v>
      </c>
      <c r="B121" s="52" t="s">
        <v>357</v>
      </c>
      <c r="C121" s="52" t="s">
        <v>495</v>
      </c>
      <c r="D121" s="60" t="s">
        <v>400</v>
      </c>
      <c r="E121" s="54"/>
      <c r="F121" s="52"/>
      <c r="G121" s="52"/>
      <c r="H121" s="52"/>
      <c r="I121" s="62"/>
    </row>
    <row r="122" spans="1:9" s="48" customFormat="1" ht="66">
      <c r="A122" s="62">
        <v>2</v>
      </c>
      <c r="B122" s="52" t="s">
        <v>358</v>
      </c>
      <c r="C122" s="52" t="s">
        <v>496</v>
      </c>
      <c r="D122" s="60" t="s">
        <v>401</v>
      </c>
      <c r="E122" s="54"/>
      <c r="F122" s="52"/>
      <c r="G122" s="52"/>
      <c r="H122" s="52"/>
      <c r="I122" s="62"/>
    </row>
    <row r="123" spans="1:9" s="48" customFormat="1" ht="79.2">
      <c r="A123" s="62">
        <v>3</v>
      </c>
      <c r="B123" s="52" t="s">
        <v>359</v>
      </c>
      <c r="C123" s="52" t="s">
        <v>497</v>
      </c>
      <c r="D123" s="60" t="s">
        <v>566</v>
      </c>
      <c r="E123" s="54"/>
      <c r="F123" s="52"/>
      <c r="G123" s="52"/>
      <c r="H123" s="52"/>
      <c r="I123" s="62"/>
    </row>
    <row r="124" spans="1:9" s="48" customFormat="1" ht="13.8">
      <c r="A124" s="78"/>
      <c r="B124" s="46"/>
      <c r="C124" s="46"/>
      <c r="D124" s="46"/>
      <c r="E124" s="46"/>
      <c r="F124" s="46"/>
      <c r="G124" s="46"/>
      <c r="H124" s="46"/>
      <c r="I124" s="46"/>
    </row>
    <row r="125" spans="1:9" s="48" customFormat="1" ht="13.8">
      <c r="A125" s="78"/>
      <c r="B125" s="46"/>
      <c r="C125" s="46"/>
      <c r="D125" s="46"/>
      <c r="E125" s="46"/>
      <c r="F125" s="46"/>
      <c r="G125" s="46"/>
      <c r="H125" s="46"/>
      <c r="I125" s="46"/>
    </row>
    <row r="126" spans="1:9" s="48" customFormat="1" ht="13.8">
      <c r="A126" s="78"/>
      <c r="B126" s="46"/>
      <c r="C126" s="46"/>
      <c r="D126" s="46"/>
      <c r="E126" s="46"/>
      <c r="F126" s="46"/>
      <c r="G126" s="46"/>
      <c r="H126" s="46"/>
      <c r="I126" s="46"/>
    </row>
    <row r="127" spans="1:9" s="48" customFormat="1" ht="13.8">
      <c r="A127" s="78"/>
      <c r="B127" s="46"/>
      <c r="C127" s="46"/>
      <c r="D127" s="46"/>
      <c r="E127" s="46"/>
      <c r="F127" s="46"/>
      <c r="G127" s="46"/>
      <c r="H127" s="46"/>
      <c r="I127" s="46"/>
    </row>
    <row r="128" spans="1:9" s="48" customFormat="1" ht="13.8">
      <c r="A128" s="78"/>
      <c r="B128" s="46"/>
      <c r="C128" s="46"/>
      <c r="D128" s="46"/>
      <c r="E128" s="46"/>
      <c r="F128" s="46"/>
      <c r="G128" s="46"/>
      <c r="H128" s="46"/>
      <c r="I128" s="46"/>
    </row>
  </sheetData>
  <mergeCells count="24">
    <mergeCell ref="B120:D120"/>
    <mergeCell ref="B117:D117"/>
    <mergeCell ref="A19:D19"/>
    <mergeCell ref="B103:D103"/>
    <mergeCell ref="B111:D111"/>
    <mergeCell ref="B114:D114"/>
    <mergeCell ref="B31:D31"/>
    <mergeCell ref="B98:D98"/>
    <mergeCell ref="B102:D102"/>
    <mergeCell ref="B51:D51"/>
    <mergeCell ref="B69:D69"/>
    <mergeCell ref="B74:D74"/>
    <mergeCell ref="B86:D86"/>
    <mergeCell ref="A1:D1"/>
    <mergeCell ref="A2:D2"/>
    <mergeCell ref="C3:D3"/>
    <mergeCell ref="B4:D4"/>
    <mergeCell ref="F16:H16"/>
    <mergeCell ref="E2:E3"/>
    <mergeCell ref="B18:D18"/>
    <mergeCell ref="B5:D5"/>
    <mergeCell ref="B6:D6"/>
    <mergeCell ref="B7:D7"/>
    <mergeCell ref="B8:D8"/>
  </mergeCells>
  <dataValidations count="4">
    <dataValidation type="list" allowBlank="1" showErrorMessage="1" sqref="F124:H181" xr:uid="{00000000-0002-0000-0500-000000000000}">
      <formula1>#REF!</formula1>
      <formula2>0</formula2>
    </dataValidation>
    <dataValidation allowBlank="1" showInputMessage="1" showErrorMessage="1" sqref="F18:H18" xr:uid="{00000000-0002-0000-0500-000001000000}"/>
    <dataValidation showDropDown="1" showErrorMessage="1" sqref="F16:H17" xr:uid="{00000000-0002-0000-0500-000002000000}"/>
    <dataValidation type="list" allowBlank="1" sqref="F19:H123"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50"/>
  <sheetViews>
    <sheetView showGridLines="0" topLeftCell="A25" zoomScaleNormal="100" workbookViewId="0">
      <selection activeCell="B53" sqref="B53"/>
    </sheetView>
  </sheetViews>
  <sheetFormatPr defaultColWidth="9.09765625" defaultRowHeight="13.2"/>
  <cols>
    <col min="1" max="1" width="12.296875" style="78" customWidth="1"/>
    <col min="2" max="4" width="35.09765625" style="46" customWidth="1"/>
    <col min="5" max="5" width="32.09765625" style="46" customWidth="1"/>
    <col min="6" max="8" width="9.69921875" style="46" customWidth="1"/>
    <col min="9" max="9" width="17.69921875" style="46" customWidth="1"/>
    <col min="10" max="16384" width="9.09765625" style="46"/>
  </cols>
  <sheetData>
    <row r="1" spans="1:24" s="1" customFormat="1" ht="13.8">
      <c r="A1" s="239"/>
      <c r="B1" s="239"/>
      <c r="C1" s="239"/>
      <c r="D1" s="239"/>
      <c r="E1" s="34"/>
      <c r="F1" s="34"/>
      <c r="G1" s="34"/>
      <c r="H1" s="34"/>
      <c r="I1" s="34"/>
      <c r="J1" s="34"/>
    </row>
    <row r="2" spans="1:24" s="1" customFormat="1" ht="31.5" customHeight="1">
      <c r="A2" s="240" t="s">
        <v>70</v>
      </c>
      <c r="B2" s="240"/>
      <c r="C2" s="240"/>
      <c r="D2" s="240"/>
      <c r="E2" s="244"/>
      <c r="F2" s="23"/>
      <c r="G2" s="23"/>
      <c r="H2" s="23"/>
      <c r="I2" s="23"/>
      <c r="J2" s="23"/>
    </row>
    <row r="3" spans="1:24" s="1" customFormat="1" ht="31.5" customHeight="1">
      <c r="A3" s="47"/>
      <c r="C3" s="265"/>
      <c r="D3" s="265"/>
      <c r="E3" s="244"/>
      <c r="F3" s="23"/>
      <c r="G3" s="23"/>
      <c r="H3" s="23"/>
      <c r="I3" s="23"/>
      <c r="J3" s="23"/>
    </row>
    <row r="4" spans="1:24" s="38" customFormat="1">
      <c r="A4" s="139" t="s">
        <v>441</v>
      </c>
      <c r="B4" s="242" t="s">
        <v>442</v>
      </c>
      <c r="C4" s="242"/>
      <c r="D4" s="242"/>
      <c r="E4" s="39"/>
      <c r="F4" s="39"/>
      <c r="G4" s="39"/>
      <c r="H4" s="40"/>
      <c r="I4" s="40"/>
      <c r="X4" s="38" t="s">
        <v>93</v>
      </c>
    </row>
    <row r="5" spans="1:24" s="38" customFormat="1" ht="144.75" customHeight="1">
      <c r="A5" s="139" t="s">
        <v>62</v>
      </c>
      <c r="B5" s="241"/>
      <c r="C5" s="242"/>
      <c r="D5" s="242"/>
      <c r="E5" s="39"/>
      <c r="F5" s="39"/>
      <c r="G5" s="39"/>
      <c r="H5" s="40"/>
      <c r="I5" s="40"/>
      <c r="X5" s="38" t="s">
        <v>94</v>
      </c>
    </row>
    <row r="6" spans="1:24" s="38" customFormat="1">
      <c r="A6" s="139" t="s">
        <v>95</v>
      </c>
      <c r="B6" s="241"/>
      <c r="C6" s="242"/>
      <c r="D6" s="242"/>
      <c r="E6" s="39"/>
      <c r="F6" s="39"/>
      <c r="G6" s="39"/>
      <c r="H6" s="40"/>
      <c r="I6" s="40"/>
    </row>
    <row r="7" spans="1:24" s="38" customFormat="1">
      <c r="A7" s="139" t="s">
        <v>96</v>
      </c>
      <c r="B7" s="242" t="s">
        <v>199</v>
      </c>
      <c r="C7" s="242"/>
      <c r="D7" s="242"/>
      <c r="E7" s="39"/>
      <c r="F7" s="39"/>
      <c r="G7" s="39"/>
      <c r="H7" s="41"/>
      <c r="I7" s="40"/>
      <c r="X7" s="42"/>
    </row>
    <row r="8" spans="1:24" s="43" customFormat="1">
      <c r="A8" s="139" t="s">
        <v>97</v>
      </c>
      <c r="B8" s="243">
        <v>44857</v>
      </c>
      <c r="C8" s="243"/>
      <c r="D8" s="243"/>
      <c r="E8" s="39"/>
    </row>
    <row r="9" spans="1:24" s="43" customFormat="1">
      <c r="A9" s="140" t="s">
        <v>98</v>
      </c>
      <c r="B9" s="73" t="str">
        <f>F17</f>
        <v>Internal Build 03112011</v>
      </c>
      <c r="C9" s="73" t="str">
        <f>G17</f>
        <v>Internal build 14112011</v>
      </c>
      <c r="D9" s="73" t="str">
        <f>H17</f>
        <v>External build 16112011</v>
      </c>
    </row>
    <row r="10" spans="1:24" s="43" customFormat="1">
      <c r="A10" s="141" t="s">
        <v>99</v>
      </c>
      <c r="B10" s="74">
        <f>SUM(B11:B14)</f>
        <v>0</v>
      </c>
      <c r="C10" s="74">
        <f>SUM(C11:C14)</f>
        <v>0</v>
      </c>
      <c r="D10" s="74">
        <f>SUM(D11:D14)</f>
        <v>0</v>
      </c>
    </row>
    <row r="11" spans="1:24" s="43" customFormat="1">
      <c r="A11" s="141" t="s">
        <v>41</v>
      </c>
      <c r="B11" s="75">
        <f>COUNTIF($F$18:$F$49602,"*Passed")</f>
        <v>0</v>
      </c>
      <c r="C11" s="75">
        <f>COUNTIF($G$18:$G$49602,"*Passed")</f>
        <v>0</v>
      </c>
      <c r="D11" s="75">
        <f>COUNTIF($H$18:$H$49602,"*Passed")</f>
        <v>0</v>
      </c>
    </row>
    <row r="12" spans="1:24" s="43" customFormat="1">
      <c r="A12" s="141" t="s">
        <v>43</v>
      </c>
      <c r="B12" s="75">
        <f>COUNTIF($F$18:$F$49322,"*Failed*")</f>
        <v>0</v>
      </c>
      <c r="C12" s="75">
        <f>COUNTIF($G$18:$G$49322,"*Failed*")</f>
        <v>0</v>
      </c>
      <c r="D12" s="75">
        <f>COUNTIF($H$18:$H$49322,"*Failed*")</f>
        <v>0</v>
      </c>
    </row>
    <row r="13" spans="1:24" s="43" customFormat="1">
      <c r="A13" s="141" t="s">
        <v>45</v>
      </c>
      <c r="B13" s="75">
        <f>COUNTIF($F$18:$F$49322,"*Not Run*")</f>
        <v>0</v>
      </c>
      <c r="C13" s="75">
        <f>COUNTIF($G$18:$G$49322,"*Not Run*")</f>
        <v>0</v>
      </c>
      <c r="D13" s="75">
        <f>COUNTIF($H$18:$H$49322,"*Not Run*")</f>
        <v>0</v>
      </c>
      <c r="E13" s="1"/>
      <c r="F13" s="1"/>
      <c r="G13" s="1"/>
      <c r="H13" s="1"/>
      <c r="I13" s="1"/>
    </row>
    <row r="14" spans="1:24" s="43" customFormat="1">
      <c r="A14" s="141" t="s">
        <v>100</v>
      </c>
      <c r="B14" s="75">
        <f>COUNTIF($F$18:$F$49322,"*NA*")</f>
        <v>0</v>
      </c>
      <c r="C14" s="75">
        <f>COUNTIF($G$18:$G$49322,"*NA*")</f>
        <v>0</v>
      </c>
      <c r="D14" s="75">
        <f>COUNTIF($H$18:$H$49322,"*NA*")</f>
        <v>0</v>
      </c>
      <c r="E14" s="64"/>
      <c r="F14" s="1"/>
      <c r="G14" s="1"/>
      <c r="H14" s="1"/>
      <c r="I14" s="1"/>
    </row>
    <row r="15" spans="1:24" s="43" customFormat="1" ht="26.4">
      <c r="A15" s="141" t="s">
        <v>101</v>
      </c>
      <c r="B15" s="75">
        <f>COUNTIF($F$18:$F$49322,"*Passed in previous build*")</f>
        <v>0</v>
      </c>
      <c r="C15" s="75">
        <f>COUNTIF($G$18:$G$49322,"*Passed in previous build*")</f>
        <v>0</v>
      </c>
      <c r="D15" s="75">
        <f>COUNTIF($H$18:$H$49322,"*Passed in previous build*")</f>
        <v>0</v>
      </c>
      <c r="E15" s="1"/>
      <c r="F15" s="1"/>
      <c r="G15" s="1"/>
      <c r="H15" s="1"/>
      <c r="I15" s="1"/>
    </row>
    <row r="16" spans="1:24" s="44" customFormat="1" ht="15" customHeight="1">
      <c r="A16" s="76"/>
      <c r="B16" s="50"/>
      <c r="C16" s="50"/>
      <c r="D16" s="51"/>
      <c r="E16" s="65"/>
      <c r="F16" s="266" t="s">
        <v>98</v>
      </c>
      <c r="G16" s="267"/>
      <c r="H16" s="268"/>
      <c r="I16" s="65"/>
    </row>
    <row r="17" spans="1:9" s="44" customFormat="1" ht="39.6">
      <c r="A17" s="142" t="s">
        <v>102</v>
      </c>
      <c r="B17" s="143" t="s">
        <v>103</v>
      </c>
      <c r="C17" s="143" t="s">
        <v>104</v>
      </c>
      <c r="D17" s="143" t="s">
        <v>105</v>
      </c>
      <c r="E17" s="144" t="s">
        <v>106</v>
      </c>
      <c r="F17" s="143" t="s">
        <v>107</v>
      </c>
      <c r="G17" s="143" t="s">
        <v>108</v>
      </c>
      <c r="H17" s="143" t="s">
        <v>109</v>
      </c>
      <c r="I17" s="143" t="s">
        <v>110</v>
      </c>
    </row>
    <row r="18" spans="1:9" s="44" customFormat="1" ht="15.75" customHeight="1">
      <c r="A18" s="67"/>
      <c r="B18" s="262" t="s">
        <v>403</v>
      </c>
      <c r="C18" s="263"/>
      <c r="D18" s="264"/>
      <c r="E18" s="67"/>
      <c r="F18" s="68"/>
      <c r="G18" s="68"/>
      <c r="H18" s="68"/>
      <c r="I18" s="67"/>
    </row>
    <row r="19" spans="1:9" s="45" customFormat="1" ht="26.4">
      <c r="A19" s="52">
        <v>1</v>
      </c>
      <c r="B19" s="52" t="s">
        <v>410</v>
      </c>
      <c r="C19" s="52" t="s">
        <v>568</v>
      </c>
      <c r="D19" s="53" t="s">
        <v>567</v>
      </c>
      <c r="E19" s="54"/>
      <c r="F19" s="52"/>
      <c r="G19" s="52"/>
      <c r="H19" s="52"/>
      <c r="I19" s="55"/>
    </row>
    <row r="20" spans="1:9" s="45" customFormat="1" ht="39.6">
      <c r="A20" s="52">
        <v>2</v>
      </c>
      <c r="B20" s="52" t="s">
        <v>415</v>
      </c>
      <c r="C20" s="52" t="s">
        <v>416</v>
      </c>
      <c r="D20" s="53" t="s">
        <v>611</v>
      </c>
      <c r="E20" s="54"/>
      <c r="F20" s="52"/>
      <c r="G20" s="52"/>
      <c r="H20" s="52"/>
      <c r="I20" s="55"/>
    </row>
    <row r="21" spans="1:9" s="45" customFormat="1" ht="52.8">
      <c r="A21" s="52">
        <v>3</v>
      </c>
      <c r="B21" s="52" t="s">
        <v>414</v>
      </c>
      <c r="C21" s="52" t="s">
        <v>417</v>
      </c>
      <c r="D21" s="53" t="s">
        <v>598</v>
      </c>
      <c r="E21" s="54"/>
      <c r="F21" s="52"/>
      <c r="G21" s="52"/>
      <c r="H21" s="52"/>
      <c r="I21" s="55"/>
    </row>
    <row r="22" spans="1:9" s="45" customFormat="1" ht="39.6">
      <c r="A22" s="52">
        <v>4</v>
      </c>
      <c r="B22" s="52" t="s">
        <v>573</v>
      </c>
      <c r="C22" s="52" t="s">
        <v>574</v>
      </c>
      <c r="D22" s="53" t="s">
        <v>426</v>
      </c>
      <c r="E22" s="54"/>
      <c r="F22" s="52"/>
      <c r="G22" s="52"/>
      <c r="H22" s="52"/>
      <c r="I22" s="55"/>
    </row>
    <row r="23" spans="1:9" s="45" customFormat="1" ht="66">
      <c r="A23" s="62">
        <v>5</v>
      </c>
      <c r="B23" s="52" t="s">
        <v>404</v>
      </c>
      <c r="C23" s="52" t="s">
        <v>417</v>
      </c>
      <c r="D23" s="53" t="s">
        <v>418</v>
      </c>
      <c r="E23" s="54"/>
      <c r="F23" s="52"/>
      <c r="G23" s="52"/>
      <c r="H23" s="52"/>
      <c r="I23" s="55"/>
    </row>
    <row r="24" spans="1:9" s="45" customFormat="1" ht="52.8">
      <c r="A24" s="62">
        <v>6</v>
      </c>
      <c r="B24" s="52" t="s">
        <v>405</v>
      </c>
      <c r="C24" s="52" t="s">
        <v>419</v>
      </c>
      <c r="D24" s="54" t="s">
        <v>420</v>
      </c>
      <c r="E24" s="54"/>
      <c r="F24" s="52"/>
      <c r="G24" s="52"/>
      <c r="H24" s="52"/>
      <c r="I24" s="55"/>
    </row>
    <row r="25" spans="1:9" s="48" customFormat="1" ht="39.6">
      <c r="A25" s="62">
        <v>7</v>
      </c>
      <c r="B25" s="52" t="s">
        <v>406</v>
      </c>
      <c r="C25" s="52" t="s">
        <v>421</v>
      </c>
      <c r="D25" s="54" t="s">
        <v>422</v>
      </c>
      <c r="E25" s="54"/>
      <c r="F25" s="52"/>
      <c r="G25" s="52"/>
      <c r="H25" s="52"/>
      <c r="I25" s="61"/>
    </row>
    <row r="26" spans="1:9" s="48" customFormat="1" ht="52.8">
      <c r="A26" s="62">
        <v>8</v>
      </c>
      <c r="B26" s="52" t="s">
        <v>407</v>
      </c>
      <c r="C26" s="52" t="s">
        <v>423</v>
      </c>
      <c r="D26" s="54" t="s">
        <v>424</v>
      </c>
      <c r="E26" s="54"/>
      <c r="F26" s="52"/>
      <c r="G26" s="52"/>
      <c r="H26" s="52"/>
      <c r="I26" s="61"/>
    </row>
    <row r="27" spans="1:9" s="48" customFormat="1" ht="66">
      <c r="A27" s="62">
        <v>9</v>
      </c>
      <c r="B27" s="52" t="s">
        <v>570</v>
      </c>
      <c r="C27" s="52" t="s">
        <v>571</v>
      </c>
      <c r="D27" s="54" t="s">
        <v>572</v>
      </c>
      <c r="E27" s="54"/>
      <c r="F27" s="52"/>
      <c r="G27" s="52"/>
      <c r="H27" s="52"/>
      <c r="I27" s="61"/>
    </row>
    <row r="28" spans="1:9" s="48" customFormat="1" ht="39.6">
      <c r="A28" s="62">
        <v>10</v>
      </c>
      <c r="B28" s="52" t="s">
        <v>408</v>
      </c>
      <c r="C28" s="52" t="s">
        <v>425</v>
      </c>
      <c r="D28" s="54" t="s">
        <v>426</v>
      </c>
      <c r="E28" s="54"/>
      <c r="F28" s="52"/>
      <c r="G28" s="52"/>
      <c r="H28" s="52"/>
      <c r="I28" s="61"/>
    </row>
    <row r="29" spans="1:9" s="48" customFormat="1" ht="39.6">
      <c r="A29" s="62">
        <v>11</v>
      </c>
      <c r="B29" s="52" t="s">
        <v>409</v>
      </c>
      <c r="C29" s="52" t="s">
        <v>427</v>
      </c>
      <c r="D29" s="54" t="s">
        <v>569</v>
      </c>
      <c r="E29" s="54"/>
      <c r="F29" s="52"/>
      <c r="G29" s="52"/>
      <c r="H29" s="52"/>
      <c r="I29" s="61"/>
    </row>
    <row r="30" spans="1:9" s="48" customFormat="1" ht="66">
      <c r="A30" s="62">
        <v>12</v>
      </c>
      <c r="B30" s="52" t="s">
        <v>578</v>
      </c>
      <c r="C30" s="52" t="s">
        <v>580</v>
      </c>
      <c r="D30" s="54" t="s">
        <v>581</v>
      </c>
      <c r="E30" s="54"/>
      <c r="F30" s="52"/>
      <c r="G30" s="52"/>
      <c r="H30" s="52"/>
      <c r="I30" s="61"/>
    </row>
    <row r="31" spans="1:9" s="48" customFormat="1" ht="66">
      <c r="A31" s="62">
        <v>13</v>
      </c>
      <c r="B31" s="52" t="s">
        <v>579</v>
      </c>
      <c r="C31" s="52" t="s">
        <v>582</v>
      </c>
      <c r="D31" s="54" t="s">
        <v>612</v>
      </c>
      <c r="E31" s="54"/>
      <c r="F31" s="52"/>
      <c r="G31" s="52"/>
      <c r="H31" s="52"/>
      <c r="I31" s="61"/>
    </row>
    <row r="32" spans="1:9" s="48" customFormat="1" ht="52.8">
      <c r="A32" s="62">
        <v>14</v>
      </c>
      <c r="B32" s="52" t="s">
        <v>583</v>
      </c>
      <c r="C32" s="52" t="s">
        <v>585</v>
      </c>
      <c r="D32" s="54" t="s">
        <v>596</v>
      </c>
      <c r="E32" s="54"/>
      <c r="F32" s="52"/>
      <c r="G32" s="52"/>
      <c r="H32" s="52"/>
      <c r="I32" s="61"/>
    </row>
    <row r="33" spans="1:9" s="48" customFormat="1" ht="39.6">
      <c r="A33" s="62">
        <v>15</v>
      </c>
      <c r="B33" s="52" t="s">
        <v>584</v>
      </c>
      <c r="C33" s="52" t="s">
        <v>427</v>
      </c>
      <c r="D33" s="54" t="s">
        <v>595</v>
      </c>
      <c r="E33" s="54"/>
      <c r="F33" s="52"/>
      <c r="G33" s="52"/>
      <c r="H33" s="52"/>
      <c r="I33" s="61"/>
    </row>
    <row r="34" spans="1:9" s="48" customFormat="1" ht="52.8">
      <c r="A34" s="62">
        <v>16</v>
      </c>
      <c r="B34" s="52" t="s">
        <v>586</v>
      </c>
      <c r="C34" s="52" t="s">
        <v>587</v>
      </c>
      <c r="D34" s="54" t="s">
        <v>614</v>
      </c>
      <c r="E34" s="54"/>
      <c r="F34" s="52"/>
      <c r="G34" s="52"/>
      <c r="H34" s="52"/>
      <c r="I34" s="61"/>
    </row>
    <row r="35" spans="1:9" s="48" customFormat="1" ht="66">
      <c r="A35" s="62">
        <v>17</v>
      </c>
      <c r="B35" s="52" t="s">
        <v>589</v>
      </c>
      <c r="C35" s="52" t="s">
        <v>597</v>
      </c>
      <c r="D35" s="54" t="s">
        <v>613</v>
      </c>
      <c r="E35" s="54"/>
      <c r="F35" s="52"/>
      <c r="G35" s="52"/>
      <c r="H35" s="52"/>
      <c r="I35" s="61"/>
    </row>
    <row r="36" spans="1:9" s="48" customFormat="1" ht="13.8">
      <c r="A36" s="77"/>
      <c r="B36" s="262" t="s">
        <v>402</v>
      </c>
      <c r="C36" s="263"/>
      <c r="D36" s="264"/>
      <c r="E36" s="69"/>
      <c r="F36" s="66"/>
      <c r="G36" s="66"/>
      <c r="H36" s="66"/>
      <c r="I36" s="69"/>
    </row>
    <row r="37" spans="1:9" s="48" customFormat="1" ht="52.8">
      <c r="A37" s="62">
        <v>1</v>
      </c>
      <c r="B37" s="52" t="s">
        <v>428</v>
      </c>
      <c r="C37" s="52" t="s">
        <v>434</v>
      </c>
      <c r="D37" s="53" t="s">
        <v>435</v>
      </c>
      <c r="E37" s="54"/>
      <c r="F37" s="52"/>
      <c r="G37" s="52"/>
      <c r="H37" s="52"/>
      <c r="I37" s="62"/>
    </row>
    <row r="38" spans="1:9" s="48" customFormat="1" ht="58.2" customHeight="1">
      <c r="A38" s="62">
        <v>2</v>
      </c>
      <c r="B38" s="52" t="s">
        <v>575</v>
      </c>
      <c r="C38" s="52" t="s">
        <v>590</v>
      </c>
      <c r="D38" s="53" t="s">
        <v>591</v>
      </c>
      <c r="E38" s="54"/>
      <c r="F38" s="52"/>
      <c r="G38" s="52"/>
      <c r="H38" s="52"/>
      <c r="I38" s="62"/>
    </row>
    <row r="39" spans="1:9" s="48" customFormat="1" ht="52.8">
      <c r="A39" s="62">
        <v>3</v>
      </c>
      <c r="B39" s="52" t="s">
        <v>576</v>
      </c>
      <c r="C39" s="52" t="s">
        <v>588</v>
      </c>
      <c r="D39" s="53" t="s">
        <v>593</v>
      </c>
      <c r="E39" s="54"/>
      <c r="F39" s="52"/>
      <c r="G39" s="52"/>
      <c r="H39" s="52"/>
      <c r="I39" s="62"/>
    </row>
    <row r="40" spans="1:9" s="48" customFormat="1" ht="52.8">
      <c r="A40" s="62">
        <v>4</v>
      </c>
      <c r="B40" s="52" t="s">
        <v>577</v>
      </c>
      <c r="C40" s="52" t="s">
        <v>592</v>
      </c>
      <c r="D40" s="53" t="s">
        <v>594</v>
      </c>
      <c r="E40" s="54"/>
      <c r="F40" s="52"/>
      <c r="G40" s="52"/>
      <c r="H40" s="52"/>
      <c r="I40" s="62"/>
    </row>
    <row r="41" spans="1:9" s="49" customFormat="1" ht="13.8">
      <c r="A41" s="203"/>
      <c r="B41" s="269" t="s">
        <v>431</v>
      </c>
      <c r="C41" s="270"/>
      <c r="D41" s="271"/>
      <c r="E41" s="193"/>
      <c r="F41" s="192"/>
      <c r="G41" s="192"/>
      <c r="H41" s="192"/>
      <c r="I41" s="202"/>
    </row>
    <row r="42" spans="1:9" s="48" customFormat="1" ht="52.8">
      <c r="A42" s="62">
        <v>1</v>
      </c>
      <c r="B42" s="52" t="s">
        <v>429</v>
      </c>
      <c r="C42" s="52" t="s">
        <v>436</v>
      </c>
      <c r="D42" s="53" t="s">
        <v>437</v>
      </c>
      <c r="E42" s="54"/>
      <c r="F42" s="52"/>
      <c r="G42" s="52"/>
      <c r="H42" s="52"/>
      <c r="I42" s="62"/>
    </row>
    <row r="43" spans="1:9" s="48" customFormat="1" ht="52.8">
      <c r="A43" s="62">
        <v>2</v>
      </c>
      <c r="B43" s="52" t="s">
        <v>615</v>
      </c>
      <c r="C43" s="52" t="s">
        <v>618</v>
      </c>
      <c r="D43" s="53" t="s">
        <v>437</v>
      </c>
      <c r="E43" s="54"/>
      <c r="F43" s="52"/>
      <c r="G43" s="52"/>
      <c r="H43" s="52"/>
      <c r="I43" s="62"/>
    </row>
    <row r="44" spans="1:9" s="48" customFormat="1" ht="52.8">
      <c r="A44" s="62">
        <v>3</v>
      </c>
      <c r="B44" s="52" t="s">
        <v>616</v>
      </c>
      <c r="C44" s="52" t="s">
        <v>617</v>
      </c>
      <c r="D44" s="53" t="s">
        <v>437</v>
      </c>
      <c r="E44" s="54"/>
      <c r="F44" s="52"/>
      <c r="G44" s="52"/>
      <c r="H44" s="52"/>
      <c r="I44" s="62"/>
    </row>
    <row r="45" spans="1:9" s="48" customFormat="1" ht="52.8">
      <c r="A45" s="62">
        <v>4</v>
      </c>
      <c r="B45" s="52" t="s">
        <v>430</v>
      </c>
      <c r="C45" s="52" t="s">
        <v>438</v>
      </c>
      <c r="D45" s="53" t="s">
        <v>439</v>
      </c>
      <c r="E45" s="54"/>
      <c r="F45" s="52"/>
      <c r="G45" s="52"/>
      <c r="H45" s="52"/>
      <c r="I45" s="62"/>
    </row>
    <row r="46" spans="1:9" s="48" customFormat="1" ht="13.8">
      <c r="A46" s="58"/>
      <c r="B46" s="52"/>
      <c r="C46" s="52"/>
      <c r="D46" s="53"/>
      <c r="E46" s="54"/>
      <c r="F46" s="52"/>
      <c r="G46" s="52"/>
      <c r="H46" s="52"/>
      <c r="I46" s="62"/>
    </row>
    <row r="47" spans="1:9" s="48" customFormat="1" ht="13.8">
      <c r="A47" s="203"/>
      <c r="B47" s="269" t="s">
        <v>432</v>
      </c>
      <c r="C47" s="270"/>
      <c r="D47" s="271"/>
      <c r="E47" s="193"/>
      <c r="F47" s="192"/>
      <c r="G47" s="192"/>
      <c r="H47" s="192"/>
      <c r="I47" s="202"/>
    </row>
    <row r="48" spans="1:9" s="48" customFormat="1" ht="52.8">
      <c r="A48" s="62">
        <v>1</v>
      </c>
      <c r="B48" s="52" t="s">
        <v>429</v>
      </c>
      <c r="C48" s="52" t="s">
        <v>436</v>
      </c>
      <c r="D48" s="53" t="s">
        <v>437</v>
      </c>
      <c r="E48" s="54"/>
      <c r="F48" s="52"/>
      <c r="G48" s="52"/>
      <c r="H48" s="52"/>
      <c r="I48" s="62"/>
    </row>
    <row r="49" spans="1:9" s="48" customFormat="1" ht="52.8">
      <c r="A49" s="62">
        <v>2</v>
      </c>
      <c r="B49" s="52" t="s">
        <v>619</v>
      </c>
      <c r="C49" s="52" t="s">
        <v>620</v>
      </c>
      <c r="D49" s="53" t="s">
        <v>437</v>
      </c>
      <c r="E49" s="54"/>
      <c r="F49" s="52"/>
      <c r="G49" s="52"/>
      <c r="H49" s="52"/>
      <c r="I49" s="62"/>
    </row>
    <row r="50" spans="1:9" ht="52.8">
      <c r="A50" s="62">
        <v>3</v>
      </c>
      <c r="B50" s="52" t="s">
        <v>433</v>
      </c>
      <c r="C50" s="52" t="s">
        <v>440</v>
      </c>
      <c r="D50" s="54" t="s">
        <v>439</v>
      </c>
      <c r="E50" s="54"/>
      <c r="F50" s="52"/>
      <c r="G50" s="52"/>
      <c r="H50" s="52"/>
      <c r="I50" s="62"/>
    </row>
  </sheetData>
  <mergeCells count="14">
    <mergeCell ref="F16:H16"/>
    <mergeCell ref="B18:D18"/>
    <mergeCell ref="B5:D5"/>
    <mergeCell ref="B6:D6"/>
    <mergeCell ref="B7:D7"/>
    <mergeCell ref="B8:D8"/>
    <mergeCell ref="B41:D41"/>
    <mergeCell ref="B47:D47"/>
    <mergeCell ref="A1:D1"/>
    <mergeCell ref="A2:D2"/>
    <mergeCell ref="E2:E3"/>
    <mergeCell ref="C3:D3"/>
    <mergeCell ref="B4:D4"/>
    <mergeCell ref="B36:D36"/>
  </mergeCells>
  <dataValidations count="4">
    <dataValidation showDropDown="1" showErrorMessage="1" sqref="F16:H17" xr:uid="{00000000-0002-0000-0600-000001000000}"/>
    <dataValidation allowBlank="1" showInputMessage="1" showErrorMessage="1" sqref="F18:H18" xr:uid="{00000000-0002-0000-0600-000002000000}"/>
    <dataValidation type="list" allowBlank="1" showErrorMessage="1" sqref="F51:H108" xr:uid="{00000000-0002-0000-0600-000003000000}">
      <formula1>#REF!</formula1>
      <formula2>0</formula2>
    </dataValidation>
    <dataValidation type="list" allowBlank="1" sqref="F19:H50" xr:uid="{00000000-0002-0000-0600-000000000000}">
      <formula1>$A$11:$A$15</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293B0-DF3D-4C68-9428-8CCCA99D1C41}">
  <dimension ref="A1:X103"/>
  <sheetViews>
    <sheetView showGridLines="0" topLeftCell="A67" zoomScaleNormal="100" workbookViewId="0">
      <selection activeCell="D22" sqref="D22"/>
    </sheetView>
  </sheetViews>
  <sheetFormatPr defaultColWidth="9.09765625" defaultRowHeight="13.2"/>
  <cols>
    <col min="1" max="1" width="12.296875" style="78" customWidth="1"/>
    <col min="2" max="4" width="35.09765625" style="46" customWidth="1"/>
    <col min="5" max="5" width="32.09765625" style="46" customWidth="1"/>
    <col min="6" max="8" width="9.69921875" style="46" customWidth="1"/>
    <col min="9" max="9" width="17.69921875" style="46" customWidth="1"/>
    <col min="10" max="16384" width="9.09765625" style="46"/>
  </cols>
  <sheetData>
    <row r="1" spans="1:24" s="1" customFormat="1" ht="13.8">
      <c r="A1" s="239"/>
      <c r="B1" s="239"/>
      <c r="C1" s="239"/>
      <c r="D1" s="239"/>
      <c r="E1" s="34"/>
      <c r="F1" s="34"/>
      <c r="G1" s="34"/>
      <c r="H1" s="34"/>
      <c r="I1" s="34"/>
      <c r="J1" s="34"/>
    </row>
    <row r="2" spans="1:24" s="1" customFormat="1" ht="31.5" customHeight="1">
      <c r="A2" s="240" t="s">
        <v>70</v>
      </c>
      <c r="B2" s="240"/>
      <c r="C2" s="240"/>
      <c r="D2" s="240"/>
      <c r="E2" s="244"/>
      <c r="F2" s="23"/>
      <c r="G2" s="23"/>
      <c r="H2" s="23"/>
      <c r="I2" s="23"/>
      <c r="J2" s="23"/>
    </row>
    <row r="3" spans="1:24" s="1" customFormat="1" ht="31.5" customHeight="1">
      <c r="A3" s="47"/>
      <c r="C3" s="265"/>
      <c r="D3" s="265"/>
      <c r="E3" s="244"/>
      <c r="F3" s="23"/>
      <c r="G3" s="23"/>
      <c r="H3" s="23"/>
      <c r="I3" s="23"/>
      <c r="J3" s="23"/>
    </row>
    <row r="4" spans="1:24" s="38" customFormat="1">
      <c r="A4" s="139" t="s">
        <v>782</v>
      </c>
      <c r="B4" s="242" t="s">
        <v>779</v>
      </c>
      <c r="C4" s="242"/>
      <c r="D4" s="242"/>
      <c r="E4" s="39"/>
      <c r="F4" s="39"/>
      <c r="G4" s="39"/>
      <c r="H4" s="40"/>
      <c r="I4" s="40"/>
      <c r="X4" s="38" t="s">
        <v>93</v>
      </c>
    </row>
    <row r="5" spans="1:24" s="38" customFormat="1" ht="144.75" customHeight="1">
      <c r="A5" s="139" t="s">
        <v>62</v>
      </c>
      <c r="B5" s="241"/>
      <c r="C5" s="242"/>
      <c r="D5" s="242"/>
      <c r="E5" s="39"/>
      <c r="F5" s="39"/>
      <c r="G5" s="39"/>
      <c r="H5" s="40"/>
      <c r="I5" s="40"/>
      <c r="X5" s="38" t="s">
        <v>94</v>
      </c>
    </row>
    <row r="6" spans="1:24" s="38" customFormat="1">
      <c r="A6" s="139" t="s">
        <v>95</v>
      </c>
      <c r="B6" s="241"/>
      <c r="C6" s="242"/>
      <c r="D6" s="242"/>
      <c r="E6" s="39"/>
      <c r="F6" s="39"/>
      <c r="G6" s="39"/>
      <c r="H6" s="40"/>
      <c r="I6" s="40"/>
    </row>
    <row r="7" spans="1:24" s="38" customFormat="1">
      <c r="A7" s="139" t="s">
        <v>96</v>
      </c>
      <c r="B7" s="242" t="s">
        <v>199</v>
      </c>
      <c r="C7" s="242"/>
      <c r="D7" s="242"/>
      <c r="E7" s="39"/>
      <c r="F7" s="39"/>
      <c r="G7" s="39"/>
      <c r="H7" s="41"/>
      <c r="I7" s="40"/>
      <c r="X7" s="42"/>
    </row>
    <row r="8" spans="1:24" s="43" customFormat="1">
      <c r="A8" s="139" t="s">
        <v>97</v>
      </c>
      <c r="B8" s="243">
        <v>44861</v>
      </c>
      <c r="C8" s="243"/>
      <c r="D8" s="243"/>
      <c r="E8" s="39"/>
    </row>
    <row r="9" spans="1:24" s="43" customFormat="1">
      <c r="A9" s="140" t="s">
        <v>98</v>
      </c>
      <c r="B9" s="73" t="str">
        <f>F17</f>
        <v>Internal Build 03112011</v>
      </c>
      <c r="C9" s="73" t="str">
        <f>G17</f>
        <v>Internal build 14112011</v>
      </c>
      <c r="D9" s="73" t="str">
        <f>H17</f>
        <v>External build 16112011</v>
      </c>
    </row>
    <row r="10" spans="1:24" s="43" customFormat="1">
      <c r="A10" s="141" t="s">
        <v>99</v>
      </c>
      <c r="B10" s="74">
        <f>SUM(B11:B14)</f>
        <v>0</v>
      </c>
      <c r="C10" s="74">
        <f>SUM(C11:C14)</f>
        <v>0</v>
      </c>
      <c r="D10" s="74">
        <f>SUM(D11:D14)</f>
        <v>0</v>
      </c>
    </row>
    <row r="11" spans="1:24" s="43" customFormat="1">
      <c r="A11" s="141" t="s">
        <v>41</v>
      </c>
      <c r="B11" s="75">
        <f>COUNTIF($F$19:$F$49655,"*Passed")</f>
        <v>0</v>
      </c>
      <c r="C11" s="75">
        <f>COUNTIF($G$19:$G$49655,"*Passed")</f>
        <v>0</v>
      </c>
      <c r="D11" s="75">
        <f>COUNTIF($H$19:$H$49655,"*Passed")</f>
        <v>0</v>
      </c>
    </row>
    <row r="12" spans="1:24" s="43" customFormat="1">
      <c r="A12" s="141" t="s">
        <v>43</v>
      </c>
      <c r="B12" s="75">
        <f>COUNTIF($F$19:$F$49375,"*Failed*")</f>
        <v>0</v>
      </c>
      <c r="C12" s="75">
        <f>COUNTIF($G$19:$G$49375,"*Failed*")</f>
        <v>0</v>
      </c>
      <c r="D12" s="75">
        <f>COUNTIF($H$19:$H$49375,"*Failed*")</f>
        <v>0</v>
      </c>
    </row>
    <row r="13" spans="1:24" s="43" customFormat="1">
      <c r="A13" s="141" t="s">
        <v>45</v>
      </c>
      <c r="B13" s="75">
        <f>COUNTIF($F$19:$F$49375,"*Not Run*")</f>
        <v>0</v>
      </c>
      <c r="C13" s="75">
        <f>COUNTIF($G$19:$G$49375,"*Not Run*")</f>
        <v>0</v>
      </c>
      <c r="D13" s="75">
        <f>COUNTIF($H$19:$H$49375,"*Not Run*")</f>
        <v>0</v>
      </c>
      <c r="E13" s="1"/>
      <c r="F13" s="1"/>
      <c r="G13" s="1"/>
      <c r="H13" s="1"/>
      <c r="I13" s="1"/>
    </row>
    <row r="14" spans="1:24" s="43" customFormat="1">
      <c r="A14" s="141" t="s">
        <v>100</v>
      </c>
      <c r="B14" s="75">
        <f>COUNTIF($F$19:$F$49375,"*NA*")</f>
        <v>0</v>
      </c>
      <c r="C14" s="75">
        <f>COUNTIF($G$19:$G$49375,"*NA*")</f>
        <v>0</v>
      </c>
      <c r="D14" s="75">
        <f>COUNTIF($H$19:$H$49375,"*NA*")</f>
        <v>0</v>
      </c>
      <c r="E14" s="64"/>
      <c r="F14" s="1"/>
      <c r="G14" s="1"/>
      <c r="H14" s="1"/>
      <c r="I14" s="1"/>
    </row>
    <row r="15" spans="1:24" s="43" customFormat="1" ht="26.4">
      <c r="A15" s="141" t="s">
        <v>101</v>
      </c>
      <c r="B15" s="75">
        <f>COUNTIF($F$19:$F$49375,"*Passed in previous build*")</f>
        <v>0</v>
      </c>
      <c r="C15" s="75">
        <f>COUNTIF($G$19:$G$49375,"*Passed in previous build*")</f>
        <v>0</v>
      </c>
      <c r="D15" s="75">
        <f>COUNTIF($H$19:$H$49375,"*Passed in previous build*")</f>
        <v>0</v>
      </c>
      <c r="E15" s="1"/>
      <c r="F15" s="1"/>
      <c r="G15" s="1"/>
      <c r="H15" s="1"/>
      <c r="I15" s="1"/>
    </row>
    <row r="16" spans="1:24" s="44" customFormat="1" ht="15" customHeight="1">
      <c r="A16" s="76"/>
      <c r="B16" s="50"/>
      <c r="C16" s="50"/>
      <c r="D16" s="51"/>
      <c r="E16" s="65"/>
      <c r="F16" s="266" t="s">
        <v>98</v>
      </c>
      <c r="G16" s="267"/>
      <c r="H16" s="268"/>
      <c r="I16" s="65"/>
    </row>
    <row r="17" spans="1:9" s="44" customFormat="1" ht="39.6">
      <c r="A17" s="142" t="s">
        <v>102</v>
      </c>
      <c r="B17" s="143" t="s">
        <v>103</v>
      </c>
      <c r="C17" s="143" t="s">
        <v>104</v>
      </c>
      <c r="D17" s="143" t="s">
        <v>105</v>
      </c>
      <c r="E17" s="144" t="s">
        <v>106</v>
      </c>
      <c r="F17" s="143" t="s">
        <v>107</v>
      </c>
      <c r="G17" s="143" t="s">
        <v>108</v>
      </c>
      <c r="H17" s="143" t="s">
        <v>109</v>
      </c>
      <c r="I17" s="143" t="s">
        <v>110</v>
      </c>
    </row>
    <row r="18" spans="1:9" s="44" customFormat="1" ht="30.6" customHeight="1">
      <c r="A18" s="205"/>
      <c r="B18" s="206"/>
      <c r="C18" s="209" t="s">
        <v>740</v>
      </c>
      <c r="D18" s="207"/>
      <c r="E18" s="207"/>
      <c r="F18" s="208"/>
      <c r="G18" s="208"/>
      <c r="H18" s="208"/>
      <c r="I18" s="208"/>
    </row>
    <row r="19" spans="1:9" s="44" customFormat="1" ht="15.75" customHeight="1">
      <c r="A19" s="67"/>
      <c r="B19" s="262" t="s">
        <v>308</v>
      </c>
      <c r="C19" s="263"/>
      <c r="D19" s="264"/>
      <c r="E19" s="67"/>
      <c r="F19" s="68"/>
      <c r="G19" s="68"/>
      <c r="H19" s="68"/>
      <c r="I19" s="67"/>
    </row>
    <row r="20" spans="1:9" s="45" customFormat="1">
      <c r="A20" s="192"/>
      <c r="B20" s="269" t="s">
        <v>621</v>
      </c>
      <c r="C20" s="270"/>
      <c r="D20" s="271"/>
      <c r="E20" s="193"/>
      <c r="F20" s="192"/>
      <c r="G20" s="192"/>
      <c r="H20" s="192"/>
      <c r="I20" s="194"/>
    </row>
    <row r="21" spans="1:9" s="45" customFormat="1" ht="26.4">
      <c r="A21" s="52">
        <v>1</v>
      </c>
      <c r="B21" s="52" t="s">
        <v>236</v>
      </c>
      <c r="C21" s="52" t="s">
        <v>644</v>
      </c>
      <c r="D21" s="53" t="s">
        <v>671</v>
      </c>
      <c r="E21" s="54"/>
      <c r="F21" s="52"/>
      <c r="G21" s="52"/>
      <c r="H21" s="52"/>
      <c r="I21" s="55"/>
    </row>
    <row r="22" spans="1:9" s="45" customFormat="1" ht="66">
      <c r="A22" s="52">
        <v>2</v>
      </c>
      <c r="B22" s="52" t="s">
        <v>730</v>
      </c>
      <c r="C22" s="52" t="s">
        <v>645</v>
      </c>
      <c r="D22" s="53" t="s">
        <v>700</v>
      </c>
      <c r="E22" s="54"/>
      <c r="F22" s="52"/>
      <c r="G22" s="52"/>
      <c r="H22" s="52"/>
      <c r="I22" s="55"/>
    </row>
    <row r="23" spans="1:9" s="45" customFormat="1" ht="39.6">
      <c r="A23" s="52">
        <v>3</v>
      </c>
      <c r="B23" s="52" t="s">
        <v>622</v>
      </c>
      <c r="C23" s="52" t="s">
        <v>643</v>
      </c>
      <c r="D23" s="53" t="s">
        <v>699</v>
      </c>
      <c r="E23" s="54"/>
      <c r="F23" s="52"/>
      <c r="G23" s="52"/>
      <c r="H23" s="52"/>
      <c r="I23" s="55"/>
    </row>
    <row r="24" spans="1:9" s="45" customFormat="1" ht="26.4">
      <c r="A24" s="62">
        <v>4</v>
      </c>
      <c r="B24" s="52" t="s">
        <v>623</v>
      </c>
      <c r="C24" s="52" t="s">
        <v>642</v>
      </c>
      <c r="D24" s="53" t="s">
        <v>630</v>
      </c>
      <c r="E24" s="54"/>
      <c r="F24" s="52"/>
      <c r="G24" s="52"/>
      <c r="H24" s="52"/>
      <c r="I24" s="55"/>
    </row>
    <row r="25" spans="1:9" s="45" customFormat="1" ht="26.4">
      <c r="A25" s="62">
        <v>5</v>
      </c>
      <c r="B25" s="52" t="s">
        <v>624</v>
      </c>
      <c r="C25" s="52" t="s">
        <v>628</v>
      </c>
      <c r="D25" s="54" t="s">
        <v>630</v>
      </c>
      <c r="E25" s="54"/>
      <c r="F25" s="52"/>
      <c r="G25" s="52"/>
      <c r="H25" s="52"/>
      <c r="I25" s="55"/>
    </row>
    <row r="26" spans="1:9" s="48" customFormat="1" ht="39.6">
      <c r="A26" s="62">
        <v>6</v>
      </c>
      <c r="B26" s="52" t="s">
        <v>316</v>
      </c>
      <c r="C26" s="52" t="s">
        <v>641</v>
      </c>
      <c r="D26" s="54" t="s">
        <v>630</v>
      </c>
      <c r="E26" s="54"/>
      <c r="F26" s="52"/>
      <c r="G26" s="52"/>
      <c r="H26" s="52"/>
      <c r="I26" s="61"/>
    </row>
    <row r="27" spans="1:9" s="48" customFormat="1" ht="52.8">
      <c r="A27" s="62">
        <v>7</v>
      </c>
      <c r="B27" s="52" t="s">
        <v>327</v>
      </c>
      <c r="C27" s="52" t="s">
        <v>640</v>
      </c>
      <c r="D27" s="54" t="s">
        <v>695</v>
      </c>
      <c r="E27" s="54"/>
      <c r="F27" s="52"/>
      <c r="G27" s="52"/>
      <c r="H27" s="52"/>
      <c r="I27" s="61"/>
    </row>
    <row r="28" spans="1:9" s="48" customFormat="1" ht="52.8">
      <c r="A28" s="62">
        <v>8</v>
      </c>
      <c r="B28" s="52" t="s">
        <v>625</v>
      </c>
      <c r="C28" s="52" t="s">
        <v>639</v>
      </c>
      <c r="D28" s="54" t="s">
        <v>698</v>
      </c>
      <c r="E28" s="54"/>
      <c r="F28" s="52"/>
      <c r="G28" s="52"/>
      <c r="H28" s="52"/>
      <c r="I28" s="61"/>
    </row>
    <row r="29" spans="1:9" s="48" customFormat="1" ht="39.6">
      <c r="A29" s="62">
        <v>9</v>
      </c>
      <c r="B29" s="52" t="s">
        <v>361</v>
      </c>
      <c r="C29" s="52" t="s">
        <v>638</v>
      </c>
      <c r="D29" s="54" t="s">
        <v>541</v>
      </c>
      <c r="E29" s="54"/>
      <c r="F29" s="52"/>
      <c r="G29" s="52"/>
      <c r="H29" s="52"/>
      <c r="I29" s="61"/>
    </row>
    <row r="30" spans="1:9" s="48" customFormat="1" ht="26.4">
      <c r="A30" s="62">
        <v>10</v>
      </c>
      <c r="B30" s="52" t="s">
        <v>626</v>
      </c>
      <c r="C30" s="52" t="s">
        <v>637</v>
      </c>
      <c r="D30" s="54" t="s">
        <v>630</v>
      </c>
      <c r="E30" s="54"/>
      <c r="F30" s="52"/>
      <c r="G30" s="52"/>
      <c r="H30" s="52"/>
      <c r="I30" s="61"/>
    </row>
    <row r="31" spans="1:9" s="48" customFormat="1" ht="39.6">
      <c r="A31" s="62">
        <v>11</v>
      </c>
      <c r="B31" s="52" t="s">
        <v>631</v>
      </c>
      <c r="C31" s="52" t="s">
        <v>636</v>
      </c>
      <c r="D31" s="54" t="s">
        <v>697</v>
      </c>
      <c r="E31" s="54"/>
      <c r="F31" s="52"/>
      <c r="G31" s="52"/>
      <c r="H31" s="52"/>
      <c r="I31" s="61"/>
    </row>
    <row r="32" spans="1:9" s="48" customFormat="1" ht="39.6">
      <c r="A32" s="62">
        <v>12</v>
      </c>
      <c r="B32" s="52" t="s">
        <v>632</v>
      </c>
      <c r="C32" s="52" t="s">
        <v>635</v>
      </c>
      <c r="D32" s="54" t="s">
        <v>696</v>
      </c>
      <c r="E32" s="54"/>
      <c r="F32" s="52"/>
      <c r="G32" s="52"/>
      <c r="H32" s="52"/>
      <c r="I32" s="61"/>
    </row>
    <row r="33" spans="1:9" s="48" customFormat="1" ht="52.8">
      <c r="A33" s="62">
        <v>13</v>
      </c>
      <c r="B33" s="52" t="s">
        <v>627</v>
      </c>
      <c r="C33" s="52" t="s">
        <v>634</v>
      </c>
      <c r="D33" s="54" t="s">
        <v>695</v>
      </c>
      <c r="E33" s="54"/>
      <c r="F33" s="52"/>
      <c r="G33" s="52"/>
      <c r="H33" s="52"/>
      <c r="I33" s="61"/>
    </row>
    <row r="34" spans="1:9" s="48" customFormat="1" ht="13.8">
      <c r="A34" s="62"/>
      <c r="B34" s="52"/>
      <c r="C34" s="52"/>
      <c r="D34" s="54"/>
      <c r="E34" s="54"/>
      <c r="F34" s="52"/>
      <c r="G34" s="52"/>
      <c r="H34" s="52"/>
      <c r="I34" s="61"/>
    </row>
    <row r="35" spans="1:9" s="48" customFormat="1" ht="13.8">
      <c r="A35" s="202"/>
      <c r="B35" s="269" t="s">
        <v>633</v>
      </c>
      <c r="C35" s="270"/>
      <c r="D35" s="271"/>
      <c r="E35" s="193"/>
      <c r="F35" s="192"/>
      <c r="G35" s="192"/>
      <c r="H35" s="192"/>
      <c r="I35" s="204"/>
    </row>
    <row r="36" spans="1:9" s="48" customFormat="1" ht="39.6">
      <c r="A36" s="62">
        <v>1</v>
      </c>
      <c r="B36" s="52" t="s">
        <v>236</v>
      </c>
      <c r="C36" s="52" t="s">
        <v>646</v>
      </c>
      <c r="D36" s="54" t="s">
        <v>647</v>
      </c>
      <c r="E36" s="54"/>
      <c r="F36" s="52"/>
      <c r="G36" s="52"/>
      <c r="H36" s="52"/>
      <c r="I36" s="61"/>
    </row>
    <row r="37" spans="1:9" s="48" customFormat="1" ht="39.6">
      <c r="A37" s="62">
        <v>2</v>
      </c>
      <c r="B37" s="52" t="s">
        <v>730</v>
      </c>
      <c r="C37" s="52" t="s">
        <v>648</v>
      </c>
      <c r="D37" s="54" t="s">
        <v>694</v>
      </c>
      <c r="E37" s="54"/>
      <c r="F37" s="52"/>
      <c r="G37" s="52"/>
      <c r="H37" s="52"/>
      <c r="I37" s="61"/>
    </row>
    <row r="38" spans="1:9" s="48" customFormat="1" ht="52.8">
      <c r="A38" s="62">
        <v>3</v>
      </c>
      <c r="B38" s="52" t="s">
        <v>365</v>
      </c>
      <c r="C38" s="52" t="s">
        <v>653</v>
      </c>
      <c r="D38" s="54" t="s">
        <v>693</v>
      </c>
      <c r="E38" s="54"/>
      <c r="F38" s="52"/>
      <c r="G38" s="52"/>
      <c r="H38" s="52"/>
      <c r="I38" s="61"/>
    </row>
    <row r="39" spans="1:9" s="48" customFormat="1" ht="26.4">
      <c r="A39" s="62">
        <v>4</v>
      </c>
      <c r="B39" s="52" t="s">
        <v>311</v>
      </c>
      <c r="C39" s="52" t="s">
        <v>657</v>
      </c>
      <c r="D39" s="54" t="s">
        <v>630</v>
      </c>
      <c r="E39" s="54"/>
      <c r="F39" s="52"/>
      <c r="G39" s="52"/>
      <c r="H39" s="52"/>
      <c r="I39" s="61"/>
    </row>
    <row r="40" spans="1:9" s="48" customFormat="1" ht="52.8">
      <c r="A40" s="62">
        <v>5</v>
      </c>
      <c r="B40" s="52" t="s">
        <v>312</v>
      </c>
      <c r="C40" s="52" t="s">
        <v>654</v>
      </c>
      <c r="D40" s="54" t="s">
        <v>692</v>
      </c>
      <c r="E40" s="54"/>
      <c r="F40" s="52"/>
      <c r="G40" s="52"/>
      <c r="H40" s="52"/>
      <c r="I40" s="61"/>
    </row>
    <row r="41" spans="1:9" s="48" customFormat="1" ht="39.6">
      <c r="A41" s="62">
        <v>6</v>
      </c>
      <c r="B41" s="52" t="s">
        <v>345</v>
      </c>
      <c r="C41" s="52" t="s">
        <v>658</v>
      </c>
      <c r="D41" s="54" t="s">
        <v>690</v>
      </c>
      <c r="E41" s="54"/>
      <c r="F41" s="52"/>
      <c r="G41" s="52"/>
      <c r="H41" s="52"/>
      <c r="I41" s="61"/>
    </row>
    <row r="42" spans="1:9" s="48" customFormat="1" ht="39.6">
      <c r="A42" s="62">
        <v>7</v>
      </c>
      <c r="B42" s="52" t="s">
        <v>346</v>
      </c>
      <c r="C42" s="52" t="s">
        <v>659</v>
      </c>
      <c r="D42" s="54" t="s">
        <v>690</v>
      </c>
      <c r="E42" s="54"/>
      <c r="F42" s="52"/>
      <c r="G42" s="52"/>
      <c r="H42" s="52"/>
      <c r="I42" s="61"/>
    </row>
    <row r="43" spans="1:9" s="48" customFormat="1" ht="52.8">
      <c r="A43" s="62">
        <v>8</v>
      </c>
      <c r="B43" s="52" t="s">
        <v>446</v>
      </c>
      <c r="C43" s="52" t="s">
        <v>660</v>
      </c>
      <c r="D43" s="54" t="s">
        <v>691</v>
      </c>
      <c r="E43" s="54"/>
      <c r="F43" s="52"/>
      <c r="G43" s="52"/>
      <c r="H43" s="52"/>
      <c r="I43" s="61"/>
    </row>
    <row r="44" spans="1:9" s="48" customFormat="1" ht="39.6">
      <c r="A44" s="62">
        <v>9</v>
      </c>
      <c r="B44" s="52" t="s">
        <v>361</v>
      </c>
      <c r="C44" s="52" t="s">
        <v>679</v>
      </c>
      <c r="D44" s="54" t="s">
        <v>662</v>
      </c>
      <c r="E44" s="54"/>
      <c r="F44" s="52"/>
      <c r="G44" s="52"/>
      <c r="H44" s="52"/>
      <c r="I44" s="61"/>
    </row>
    <row r="45" spans="1:9" s="48" customFormat="1" ht="39.6">
      <c r="A45" s="62">
        <v>10</v>
      </c>
      <c r="B45" s="52" t="s">
        <v>318</v>
      </c>
      <c r="C45" s="52" t="s">
        <v>663</v>
      </c>
      <c r="D45" s="54" t="s">
        <v>690</v>
      </c>
      <c r="E45" s="54"/>
      <c r="F45" s="52"/>
      <c r="G45" s="52"/>
      <c r="H45" s="52"/>
      <c r="I45" s="61"/>
    </row>
    <row r="46" spans="1:9" s="48" customFormat="1" ht="26.4">
      <c r="A46" s="62">
        <v>11</v>
      </c>
      <c r="B46" s="52" t="s">
        <v>319</v>
      </c>
      <c r="C46" s="52" t="s">
        <v>657</v>
      </c>
      <c r="D46" s="54" t="s">
        <v>630</v>
      </c>
      <c r="E46" s="54"/>
      <c r="F46" s="52"/>
      <c r="G46" s="52"/>
      <c r="H46" s="52"/>
      <c r="I46" s="61"/>
    </row>
    <row r="47" spans="1:9" s="48" customFormat="1" ht="13.8">
      <c r="A47" s="62"/>
      <c r="B47" s="52"/>
      <c r="C47" s="52"/>
      <c r="D47" s="54"/>
      <c r="E47" s="54"/>
      <c r="F47" s="52"/>
      <c r="G47" s="52"/>
      <c r="H47" s="52"/>
      <c r="I47" s="61"/>
    </row>
    <row r="48" spans="1:9" s="48" customFormat="1" ht="13.8">
      <c r="A48" s="202"/>
      <c r="B48" s="269" t="s">
        <v>664</v>
      </c>
      <c r="C48" s="270"/>
      <c r="D48" s="271"/>
      <c r="E48" s="193"/>
      <c r="F48" s="192"/>
      <c r="G48" s="192"/>
      <c r="H48" s="192"/>
      <c r="I48" s="204"/>
    </row>
    <row r="49" spans="1:9" s="48" customFormat="1" ht="39.6">
      <c r="A49" s="62">
        <v>1</v>
      </c>
      <c r="B49" s="52" t="s">
        <v>236</v>
      </c>
      <c r="C49" s="52" t="s">
        <v>672</v>
      </c>
      <c r="D49" s="54" t="s">
        <v>673</v>
      </c>
      <c r="E49" s="54"/>
      <c r="F49" s="52"/>
      <c r="G49" s="52"/>
      <c r="H49" s="52"/>
      <c r="I49" s="61"/>
    </row>
    <row r="50" spans="1:9" s="48" customFormat="1" ht="39.6">
      <c r="A50" s="62">
        <v>2</v>
      </c>
      <c r="B50" s="52" t="s">
        <v>730</v>
      </c>
      <c r="C50" s="52" t="s">
        <v>648</v>
      </c>
      <c r="D50" s="54" t="s">
        <v>689</v>
      </c>
      <c r="E50" s="54"/>
      <c r="F50" s="52"/>
      <c r="G50" s="52"/>
      <c r="H50" s="52"/>
      <c r="I50" s="61"/>
    </row>
    <row r="51" spans="1:9" s="48" customFormat="1" ht="52.8">
      <c r="A51" s="62">
        <v>3</v>
      </c>
      <c r="B51" s="52" t="s">
        <v>665</v>
      </c>
      <c r="C51" s="52" t="s">
        <v>674</v>
      </c>
      <c r="D51" s="54" t="s">
        <v>688</v>
      </c>
      <c r="E51" s="54"/>
      <c r="F51" s="52"/>
      <c r="G51" s="52"/>
      <c r="H51" s="52"/>
      <c r="I51" s="61"/>
    </row>
    <row r="52" spans="1:9" s="48" customFormat="1" ht="26.4">
      <c r="A52" s="62">
        <v>4</v>
      </c>
      <c r="B52" s="52" t="s">
        <v>666</v>
      </c>
      <c r="C52" s="52" t="s">
        <v>675</v>
      </c>
      <c r="D52" s="54" t="s">
        <v>630</v>
      </c>
      <c r="E52" s="54"/>
      <c r="F52" s="52"/>
      <c r="G52" s="52"/>
      <c r="H52" s="52"/>
      <c r="I52" s="61"/>
    </row>
    <row r="53" spans="1:9" s="48" customFormat="1" ht="26.4">
      <c r="A53" s="62">
        <v>5</v>
      </c>
      <c r="B53" s="52" t="s">
        <v>667</v>
      </c>
      <c r="C53" s="52" t="s">
        <v>676</v>
      </c>
      <c r="D53" s="54" t="s">
        <v>630</v>
      </c>
      <c r="E53" s="54"/>
      <c r="F53" s="52"/>
      <c r="G53" s="52"/>
      <c r="H53" s="52"/>
      <c r="I53" s="61"/>
    </row>
    <row r="54" spans="1:9" s="48" customFormat="1" ht="26.4">
      <c r="A54" s="62">
        <v>6</v>
      </c>
      <c r="B54" s="52" t="s">
        <v>668</v>
      </c>
      <c r="C54" s="52" t="s">
        <v>677</v>
      </c>
      <c r="D54" s="54" t="s">
        <v>630</v>
      </c>
      <c r="E54" s="54"/>
      <c r="F54" s="52"/>
      <c r="G54" s="52"/>
      <c r="H54" s="52"/>
      <c r="I54" s="61"/>
    </row>
    <row r="55" spans="1:9" s="48" customFormat="1" ht="52.8">
      <c r="A55" s="62">
        <v>7</v>
      </c>
      <c r="B55" s="52" t="s">
        <v>669</v>
      </c>
      <c r="C55" s="52" t="s">
        <v>678</v>
      </c>
      <c r="D55" s="54" t="s">
        <v>688</v>
      </c>
      <c r="E55" s="54"/>
      <c r="F55" s="52"/>
      <c r="G55" s="52"/>
      <c r="H55" s="52"/>
      <c r="I55" s="61"/>
    </row>
    <row r="56" spans="1:9" s="48" customFormat="1" ht="52.8">
      <c r="A56" s="62">
        <v>8</v>
      </c>
      <c r="B56" s="52" t="s">
        <v>670</v>
      </c>
      <c r="C56" s="52" t="s">
        <v>683</v>
      </c>
      <c r="D56" s="54" t="s">
        <v>661</v>
      </c>
      <c r="E56" s="54"/>
      <c r="F56" s="52"/>
      <c r="G56" s="52"/>
      <c r="H56" s="52"/>
      <c r="I56" s="61"/>
    </row>
    <row r="57" spans="1:9" s="48" customFormat="1" ht="39.6">
      <c r="A57" s="62">
        <v>9</v>
      </c>
      <c r="B57" s="52" t="s">
        <v>361</v>
      </c>
      <c r="C57" s="52" t="s">
        <v>680</v>
      </c>
      <c r="D57" s="54" t="s">
        <v>681</v>
      </c>
      <c r="E57" s="54"/>
      <c r="F57" s="52"/>
      <c r="G57" s="52"/>
      <c r="H57" s="52"/>
      <c r="I57" s="61"/>
    </row>
    <row r="58" spans="1:9" s="48" customFormat="1" ht="26.4">
      <c r="A58" s="62">
        <v>10</v>
      </c>
      <c r="B58" s="52" t="s">
        <v>626</v>
      </c>
      <c r="C58" s="52" t="s">
        <v>676</v>
      </c>
      <c r="D58" s="54" t="s">
        <v>630</v>
      </c>
      <c r="E58" s="54"/>
      <c r="F58" s="52"/>
      <c r="G58" s="52"/>
      <c r="H58" s="52"/>
      <c r="I58" s="61"/>
    </row>
    <row r="59" spans="1:9" s="48" customFormat="1" ht="39.6">
      <c r="A59" s="62">
        <v>11</v>
      </c>
      <c r="B59" s="52" t="s">
        <v>631</v>
      </c>
      <c r="C59" s="52" t="s">
        <v>682</v>
      </c>
      <c r="D59" s="54" t="s">
        <v>687</v>
      </c>
      <c r="E59" s="54"/>
      <c r="F59" s="52"/>
      <c r="G59" s="52"/>
      <c r="H59" s="52"/>
      <c r="I59" s="61"/>
    </row>
    <row r="60" spans="1:9" s="48" customFormat="1" ht="39.6">
      <c r="A60" s="62">
        <v>12</v>
      </c>
      <c r="B60" s="52" t="s">
        <v>632</v>
      </c>
      <c r="C60" s="52" t="s">
        <v>684</v>
      </c>
      <c r="D60" s="54" t="s">
        <v>687</v>
      </c>
      <c r="E60" s="54"/>
      <c r="F60" s="52"/>
      <c r="G60" s="52"/>
      <c r="H60" s="52"/>
      <c r="I60" s="61"/>
    </row>
    <row r="61" spans="1:9" s="48" customFormat="1" ht="66">
      <c r="A61" s="62">
        <v>13</v>
      </c>
      <c r="B61" s="52" t="s">
        <v>627</v>
      </c>
      <c r="C61" s="52" t="s">
        <v>685</v>
      </c>
      <c r="D61" s="54" t="s">
        <v>686</v>
      </c>
      <c r="E61" s="54"/>
      <c r="F61" s="52"/>
      <c r="G61" s="52"/>
      <c r="H61" s="52"/>
      <c r="I61" s="61"/>
    </row>
    <row r="62" spans="1:9" s="48" customFormat="1" ht="13.8">
      <c r="A62" s="62"/>
      <c r="B62" s="52"/>
      <c r="C62" s="52"/>
      <c r="D62" s="54"/>
      <c r="E62" s="54"/>
      <c r="F62" s="52"/>
      <c r="G62" s="52"/>
      <c r="H62" s="52"/>
      <c r="I62" s="61"/>
    </row>
    <row r="63" spans="1:9" s="48" customFormat="1" ht="13.8">
      <c r="A63" s="202"/>
      <c r="B63" s="269" t="s">
        <v>701</v>
      </c>
      <c r="C63" s="270"/>
      <c r="D63" s="271"/>
      <c r="E63" s="193"/>
      <c r="F63" s="192"/>
      <c r="G63" s="192"/>
      <c r="H63" s="192"/>
      <c r="I63" s="204"/>
    </row>
    <row r="64" spans="1:9" s="48" customFormat="1" ht="39.6">
      <c r="A64" s="62">
        <v>1</v>
      </c>
      <c r="B64" s="52" t="s">
        <v>236</v>
      </c>
      <c r="C64" s="52" t="s">
        <v>703</v>
      </c>
      <c r="D64" s="54" t="s">
        <v>707</v>
      </c>
      <c r="E64" s="54"/>
      <c r="F64" s="52"/>
      <c r="G64" s="52"/>
      <c r="H64" s="52"/>
      <c r="I64" s="61"/>
    </row>
    <row r="65" spans="1:9" s="48" customFormat="1" ht="39.6">
      <c r="A65" s="62">
        <v>2</v>
      </c>
      <c r="B65" s="52" t="s">
        <v>702</v>
      </c>
      <c r="C65" s="52" t="s">
        <v>706</v>
      </c>
      <c r="D65" s="54" t="s">
        <v>709</v>
      </c>
      <c r="E65" s="54"/>
      <c r="F65" s="52"/>
      <c r="G65" s="52"/>
      <c r="H65" s="52"/>
      <c r="I65" s="61"/>
    </row>
    <row r="66" spans="1:9" s="48" customFormat="1" ht="79.2">
      <c r="A66" s="62">
        <v>3</v>
      </c>
      <c r="B66" s="52" t="s">
        <v>741</v>
      </c>
      <c r="C66" s="52" t="s">
        <v>706</v>
      </c>
      <c r="D66" s="54" t="s">
        <v>742</v>
      </c>
      <c r="E66" s="54" t="s">
        <v>743</v>
      </c>
      <c r="F66" s="52"/>
      <c r="G66" s="52"/>
      <c r="H66" s="52"/>
      <c r="I66" s="61"/>
    </row>
    <row r="67" spans="1:9" s="48" customFormat="1" ht="13.8">
      <c r="A67" s="62"/>
      <c r="B67" s="52"/>
      <c r="C67" s="52"/>
      <c r="D67" s="54"/>
      <c r="E67" s="54"/>
      <c r="F67" s="52"/>
      <c r="G67" s="52"/>
      <c r="H67" s="52"/>
      <c r="I67" s="61"/>
    </row>
    <row r="68" spans="1:9" s="48" customFormat="1" ht="13.8">
      <c r="A68" s="202"/>
      <c r="B68" s="269" t="s">
        <v>711</v>
      </c>
      <c r="C68" s="270"/>
      <c r="D68" s="271"/>
      <c r="E68" s="193"/>
      <c r="F68" s="192"/>
      <c r="G68" s="192"/>
      <c r="H68" s="192"/>
      <c r="I68" s="204"/>
    </row>
    <row r="69" spans="1:9" s="48" customFormat="1" ht="39.6">
      <c r="A69" s="62">
        <v>1</v>
      </c>
      <c r="B69" s="52" t="s">
        <v>236</v>
      </c>
      <c r="C69" s="52" t="s">
        <v>713</v>
      </c>
      <c r="D69" s="54" t="s">
        <v>718</v>
      </c>
      <c r="E69" s="54"/>
      <c r="F69" s="52"/>
      <c r="G69" s="52"/>
      <c r="H69" s="52"/>
      <c r="I69" s="61"/>
    </row>
    <row r="70" spans="1:9" s="48" customFormat="1" ht="39.6">
      <c r="A70" s="62">
        <v>2</v>
      </c>
      <c r="B70" s="52" t="s">
        <v>702</v>
      </c>
      <c r="C70" s="52" t="s">
        <v>715</v>
      </c>
      <c r="D70" s="54" t="s">
        <v>709</v>
      </c>
      <c r="E70" s="54"/>
      <c r="F70" s="52"/>
      <c r="G70" s="52"/>
      <c r="H70" s="52"/>
      <c r="I70" s="61"/>
    </row>
    <row r="71" spans="1:9" s="48" customFormat="1" ht="39.6">
      <c r="A71" s="62">
        <v>3</v>
      </c>
      <c r="B71" s="52" t="s">
        <v>741</v>
      </c>
      <c r="C71" s="52" t="s">
        <v>715</v>
      </c>
      <c r="D71" s="54" t="s">
        <v>742</v>
      </c>
      <c r="E71" s="54"/>
      <c r="F71" s="52"/>
      <c r="G71" s="52"/>
      <c r="H71" s="52"/>
      <c r="I71" s="61"/>
    </row>
    <row r="72" spans="1:9" s="48" customFormat="1" ht="13.8">
      <c r="A72" s="62"/>
      <c r="B72" s="52"/>
      <c r="C72" s="52"/>
      <c r="D72" s="54"/>
      <c r="E72" s="54"/>
      <c r="F72" s="52"/>
      <c r="G72" s="52"/>
      <c r="H72" s="52"/>
      <c r="I72" s="61"/>
    </row>
    <row r="73" spans="1:9" s="48" customFormat="1" ht="13.8">
      <c r="A73" s="202"/>
      <c r="B73" s="269" t="s">
        <v>720</v>
      </c>
      <c r="C73" s="270"/>
      <c r="D73" s="271"/>
      <c r="E73" s="193"/>
      <c r="F73" s="192"/>
      <c r="G73" s="192"/>
      <c r="H73" s="192"/>
      <c r="I73" s="204"/>
    </row>
    <row r="74" spans="1:9" s="48" customFormat="1" ht="39.6">
      <c r="A74" s="62">
        <v>1</v>
      </c>
      <c r="B74" s="52" t="s">
        <v>236</v>
      </c>
      <c r="C74" s="52" t="s">
        <v>722</v>
      </c>
      <c r="D74" s="54" t="s">
        <v>725</v>
      </c>
      <c r="E74" s="54"/>
      <c r="F74" s="52"/>
      <c r="G74" s="52"/>
      <c r="H74" s="52"/>
      <c r="I74" s="61"/>
    </row>
    <row r="75" spans="1:9" s="48" customFormat="1" ht="39.6">
      <c r="A75" s="62">
        <v>2</v>
      </c>
      <c r="B75" s="52" t="s">
        <v>702</v>
      </c>
      <c r="C75" s="52" t="s">
        <v>724</v>
      </c>
      <c r="D75" s="54" t="s">
        <v>709</v>
      </c>
      <c r="E75" s="54"/>
      <c r="F75" s="52"/>
      <c r="G75" s="52"/>
      <c r="H75" s="52"/>
      <c r="I75" s="61"/>
    </row>
    <row r="76" spans="1:9" s="48" customFormat="1" ht="39.6">
      <c r="A76" s="62">
        <v>3</v>
      </c>
      <c r="B76" s="52" t="s">
        <v>741</v>
      </c>
      <c r="C76" s="52" t="s">
        <v>724</v>
      </c>
      <c r="D76" s="54" t="s">
        <v>742</v>
      </c>
      <c r="E76" s="54"/>
      <c r="F76" s="52"/>
      <c r="G76" s="52"/>
      <c r="H76" s="52"/>
      <c r="I76" s="61"/>
    </row>
    <row r="77" spans="1:9" s="48" customFormat="1" ht="13.8">
      <c r="A77" s="62"/>
      <c r="B77" s="52"/>
      <c r="C77" s="52"/>
      <c r="D77" s="54"/>
      <c r="E77" s="54"/>
      <c r="F77" s="52"/>
      <c r="G77" s="52"/>
      <c r="H77" s="52"/>
      <c r="I77" s="61"/>
    </row>
    <row r="78" spans="1:9" s="48" customFormat="1" ht="13.8">
      <c r="A78" s="202"/>
      <c r="B78" s="269" t="s">
        <v>726</v>
      </c>
      <c r="C78" s="270"/>
      <c r="D78" s="271"/>
      <c r="E78" s="193"/>
      <c r="F78" s="192"/>
      <c r="G78" s="192"/>
      <c r="H78" s="192"/>
      <c r="I78" s="204"/>
    </row>
    <row r="79" spans="1:9" s="48" customFormat="1" ht="39.6">
      <c r="A79" s="62">
        <v>1</v>
      </c>
      <c r="B79" s="52" t="s">
        <v>236</v>
      </c>
      <c r="C79" s="52" t="s">
        <v>732</v>
      </c>
      <c r="D79" s="54" t="s">
        <v>736</v>
      </c>
      <c r="E79" s="54"/>
      <c r="F79" s="52"/>
      <c r="G79" s="52"/>
      <c r="H79" s="52"/>
      <c r="I79" s="61"/>
    </row>
    <row r="80" spans="1:9" s="48" customFormat="1" ht="66">
      <c r="A80" s="62">
        <v>2</v>
      </c>
      <c r="B80" s="52" t="s">
        <v>731</v>
      </c>
      <c r="C80" s="52" t="s">
        <v>733</v>
      </c>
      <c r="D80" s="54" t="s">
        <v>737</v>
      </c>
      <c r="E80" s="54"/>
      <c r="F80" s="52"/>
      <c r="G80" s="52"/>
      <c r="H80" s="52"/>
      <c r="I80" s="61"/>
    </row>
    <row r="81" spans="1:9" s="48" customFormat="1" ht="92.4">
      <c r="A81" s="62">
        <v>3</v>
      </c>
      <c r="B81" s="52" t="s">
        <v>734</v>
      </c>
      <c r="C81" s="52" t="s">
        <v>738</v>
      </c>
      <c r="D81" s="54" t="s">
        <v>747</v>
      </c>
      <c r="E81" s="54"/>
      <c r="F81" s="52"/>
      <c r="G81" s="52"/>
      <c r="H81" s="52"/>
      <c r="I81" s="61"/>
    </row>
    <row r="82" spans="1:9" s="48" customFormat="1" ht="92.4">
      <c r="A82" s="62">
        <v>4</v>
      </c>
      <c r="B82" s="52" t="s">
        <v>735</v>
      </c>
      <c r="C82" s="52" t="s">
        <v>739</v>
      </c>
      <c r="D82" s="54" t="s">
        <v>746</v>
      </c>
      <c r="E82" s="54"/>
      <c r="F82" s="52"/>
      <c r="G82" s="52"/>
      <c r="H82" s="52"/>
      <c r="I82" s="61"/>
    </row>
    <row r="83" spans="1:9" s="48" customFormat="1" ht="13.8">
      <c r="A83" s="62"/>
      <c r="B83" s="52"/>
      <c r="C83" s="52"/>
      <c r="D83" s="54"/>
      <c r="E83" s="54"/>
      <c r="F83" s="52"/>
      <c r="G83" s="52"/>
      <c r="H83" s="52"/>
      <c r="I83" s="61"/>
    </row>
    <row r="84" spans="1:9" s="48" customFormat="1" ht="13.8">
      <c r="A84" s="77"/>
      <c r="B84" s="262" t="s">
        <v>309</v>
      </c>
      <c r="C84" s="263"/>
      <c r="D84" s="264"/>
      <c r="E84" s="69"/>
      <c r="F84" s="66"/>
      <c r="G84" s="66"/>
      <c r="H84" s="66"/>
      <c r="I84" s="69"/>
    </row>
    <row r="85" spans="1:9" s="48" customFormat="1" ht="75.599999999999994" customHeight="1">
      <c r="A85" s="62">
        <v>1</v>
      </c>
      <c r="B85" s="52" t="s">
        <v>334</v>
      </c>
      <c r="C85" s="52" t="s">
        <v>750</v>
      </c>
      <c r="D85" s="53" t="s">
        <v>754</v>
      </c>
      <c r="E85" s="54"/>
      <c r="F85" s="52"/>
      <c r="G85" s="52"/>
      <c r="H85" s="52"/>
      <c r="I85" s="62"/>
    </row>
    <row r="86" spans="1:9" s="48" customFormat="1" ht="84.6" customHeight="1">
      <c r="A86" s="62">
        <v>2</v>
      </c>
      <c r="B86" s="52" t="s">
        <v>748</v>
      </c>
      <c r="C86" s="52" t="s">
        <v>756</v>
      </c>
      <c r="D86" s="53" t="s">
        <v>755</v>
      </c>
      <c r="E86" s="54"/>
      <c r="F86" s="52"/>
      <c r="G86" s="52"/>
      <c r="H86" s="52"/>
      <c r="I86" s="62"/>
    </row>
    <row r="87" spans="1:9" s="48" customFormat="1" ht="88.2" customHeight="1">
      <c r="A87" s="62">
        <v>3</v>
      </c>
      <c r="B87" s="52" t="s">
        <v>318</v>
      </c>
      <c r="C87" s="52" t="s">
        <v>757</v>
      </c>
      <c r="D87" s="53" t="s">
        <v>759</v>
      </c>
      <c r="E87" s="54"/>
      <c r="F87" s="52"/>
      <c r="G87" s="52"/>
      <c r="H87" s="52"/>
      <c r="I87" s="62"/>
    </row>
    <row r="88" spans="1:9" s="48" customFormat="1" ht="84.6" customHeight="1">
      <c r="A88" s="62">
        <v>4</v>
      </c>
      <c r="B88" s="52" t="s">
        <v>749</v>
      </c>
      <c r="C88" s="52" t="s">
        <v>758</v>
      </c>
      <c r="D88" s="53" t="s">
        <v>760</v>
      </c>
      <c r="E88" s="54"/>
      <c r="F88" s="52"/>
      <c r="G88" s="52"/>
      <c r="H88" s="52"/>
      <c r="I88" s="62"/>
    </row>
    <row r="89" spans="1:9" s="48" customFormat="1" ht="55.8" customHeight="1">
      <c r="A89" s="62">
        <v>5</v>
      </c>
      <c r="B89" s="52" t="s">
        <v>729</v>
      </c>
      <c r="C89" s="52" t="s">
        <v>705</v>
      </c>
      <c r="D89" s="53" t="s">
        <v>708</v>
      </c>
      <c r="E89" s="54"/>
      <c r="F89" s="52"/>
      <c r="G89" s="52"/>
      <c r="H89" s="52"/>
      <c r="I89" s="62"/>
    </row>
    <row r="90" spans="1:9" s="48" customFormat="1" ht="40.799999999999997" customHeight="1">
      <c r="A90" s="62">
        <v>6</v>
      </c>
      <c r="B90" s="52" t="s">
        <v>704</v>
      </c>
      <c r="C90" s="52" t="s">
        <v>716</v>
      </c>
      <c r="D90" s="53" t="s">
        <v>710</v>
      </c>
      <c r="E90" s="54"/>
      <c r="F90" s="52"/>
      <c r="G90" s="52"/>
      <c r="H90" s="52"/>
      <c r="I90" s="62"/>
    </row>
    <row r="91" spans="1:9" s="48" customFormat="1" ht="56.4" customHeight="1">
      <c r="A91" s="62">
        <v>7</v>
      </c>
      <c r="B91" s="52" t="s">
        <v>728</v>
      </c>
      <c r="C91" s="52" t="s">
        <v>714</v>
      </c>
      <c r="D91" s="53" t="s">
        <v>708</v>
      </c>
      <c r="E91" s="54"/>
      <c r="F91" s="52"/>
      <c r="G91" s="52"/>
      <c r="H91" s="52"/>
      <c r="I91" s="62"/>
    </row>
    <row r="92" spans="1:9" s="48" customFormat="1" ht="49.2" customHeight="1">
      <c r="A92" s="62">
        <v>8</v>
      </c>
      <c r="B92" s="52" t="s">
        <v>712</v>
      </c>
      <c r="C92" s="52" t="s">
        <v>717</v>
      </c>
      <c r="D92" s="53" t="s">
        <v>719</v>
      </c>
      <c r="E92" s="54"/>
      <c r="F92" s="52"/>
      <c r="G92" s="52"/>
      <c r="H92" s="52"/>
      <c r="I92" s="62"/>
    </row>
    <row r="93" spans="1:9" s="48" customFormat="1" ht="54.6" customHeight="1">
      <c r="A93" s="62">
        <v>9</v>
      </c>
      <c r="B93" s="52" t="s">
        <v>727</v>
      </c>
      <c r="C93" s="52" t="s">
        <v>723</v>
      </c>
      <c r="D93" s="53" t="s">
        <v>708</v>
      </c>
      <c r="E93" s="54"/>
      <c r="F93" s="52"/>
      <c r="G93" s="52"/>
      <c r="H93" s="52"/>
      <c r="I93" s="62"/>
    </row>
    <row r="94" spans="1:9" s="48" customFormat="1" ht="60" customHeight="1">
      <c r="A94" s="62">
        <v>10</v>
      </c>
      <c r="B94" s="52" t="s">
        <v>721</v>
      </c>
      <c r="C94" s="52" t="s">
        <v>744</v>
      </c>
      <c r="D94" s="53" t="s">
        <v>745</v>
      </c>
      <c r="E94" s="54"/>
      <c r="F94" s="52"/>
      <c r="G94" s="52"/>
      <c r="H94" s="52"/>
      <c r="I94" s="62"/>
    </row>
    <row r="95" spans="1:9" s="48" customFormat="1" ht="72.599999999999994" customHeight="1">
      <c r="A95" s="62">
        <v>11</v>
      </c>
      <c r="B95" s="52" t="s">
        <v>751</v>
      </c>
      <c r="C95" s="52" t="s">
        <v>752</v>
      </c>
      <c r="D95" s="53" t="s">
        <v>753</v>
      </c>
      <c r="E95" s="54"/>
      <c r="F95" s="52"/>
      <c r="G95" s="52"/>
      <c r="H95" s="52"/>
      <c r="I95" s="62"/>
    </row>
    <row r="96" spans="1:9" s="48" customFormat="1" ht="27" customHeight="1">
      <c r="A96" s="210"/>
      <c r="B96" s="277" t="s">
        <v>761</v>
      </c>
      <c r="C96" s="278"/>
      <c r="D96" s="279"/>
      <c r="E96" s="212"/>
      <c r="F96" s="211"/>
      <c r="G96" s="211"/>
      <c r="H96" s="211"/>
      <c r="I96" s="210"/>
    </row>
    <row r="97" spans="1:9" s="48" customFormat="1" ht="79.2">
      <c r="A97" s="62">
        <v>1</v>
      </c>
      <c r="B97" s="52" t="s">
        <v>236</v>
      </c>
      <c r="C97" s="52" t="s">
        <v>765</v>
      </c>
      <c r="D97" s="53" t="s">
        <v>766</v>
      </c>
      <c r="E97" s="54"/>
      <c r="F97" s="52"/>
      <c r="G97" s="52"/>
      <c r="H97" s="52"/>
      <c r="I97" s="62"/>
    </row>
    <row r="98" spans="1:9" s="48" customFormat="1" ht="39.6">
      <c r="A98" s="62">
        <v>2</v>
      </c>
      <c r="B98" s="52" t="s">
        <v>762</v>
      </c>
      <c r="C98" s="52" t="s">
        <v>767</v>
      </c>
      <c r="D98" s="53" t="s">
        <v>768</v>
      </c>
      <c r="E98" s="54"/>
      <c r="F98" s="52"/>
      <c r="G98" s="52"/>
      <c r="H98" s="52"/>
      <c r="I98" s="62"/>
    </row>
    <row r="99" spans="1:9" s="48" customFormat="1" ht="26.4">
      <c r="A99" s="62">
        <v>3</v>
      </c>
      <c r="B99" s="52" t="s">
        <v>763</v>
      </c>
      <c r="C99" s="52" t="s">
        <v>769</v>
      </c>
      <c r="D99" s="53" t="s">
        <v>771</v>
      </c>
      <c r="E99" s="54"/>
      <c r="F99" s="52"/>
      <c r="G99" s="52"/>
      <c r="H99" s="52"/>
      <c r="I99" s="62"/>
    </row>
    <row r="100" spans="1:9" s="48" customFormat="1" ht="39.6">
      <c r="A100" s="62">
        <v>4</v>
      </c>
      <c r="B100" s="52" t="s">
        <v>764</v>
      </c>
      <c r="C100" s="52" t="s">
        <v>770</v>
      </c>
      <c r="D100" s="53" t="s">
        <v>772</v>
      </c>
      <c r="E100" s="54"/>
      <c r="F100" s="52"/>
      <c r="G100" s="52"/>
      <c r="H100" s="52"/>
      <c r="I100" s="62"/>
    </row>
    <row r="101" spans="1:9" s="48" customFormat="1" ht="79.2">
      <c r="A101" s="62">
        <v>5</v>
      </c>
      <c r="B101" s="52" t="s">
        <v>774</v>
      </c>
      <c r="C101" s="52" t="s">
        <v>775</v>
      </c>
      <c r="D101" s="53" t="s">
        <v>777</v>
      </c>
      <c r="E101" s="54"/>
      <c r="F101" s="52"/>
      <c r="G101" s="52"/>
      <c r="H101" s="52"/>
      <c r="I101" s="62"/>
    </row>
    <row r="102" spans="1:9" s="48" customFormat="1" ht="79.2">
      <c r="A102" s="62">
        <v>6</v>
      </c>
      <c r="B102" s="52" t="s">
        <v>773</v>
      </c>
      <c r="C102" s="52" t="s">
        <v>776</v>
      </c>
      <c r="D102" s="53" t="s">
        <v>778</v>
      </c>
      <c r="E102" s="54"/>
      <c r="F102" s="52"/>
      <c r="G102" s="52"/>
      <c r="H102" s="52"/>
      <c r="I102" s="62"/>
    </row>
    <row r="103" spans="1:9" s="48" customFormat="1" ht="13.8">
      <c r="A103" s="62"/>
      <c r="B103" s="52"/>
      <c r="C103" s="52"/>
      <c r="D103" s="53"/>
      <c r="E103" s="54"/>
      <c r="F103" s="52"/>
      <c r="G103" s="52"/>
      <c r="H103" s="52"/>
      <c r="I103" s="62"/>
    </row>
  </sheetData>
  <mergeCells count="20">
    <mergeCell ref="B5:D5"/>
    <mergeCell ref="B20:D20"/>
    <mergeCell ref="B35:D35"/>
    <mergeCell ref="B48:D48"/>
    <mergeCell ref="A1:D1"/>
    <mergeCell ref="A2:D2"/>
    <mergeCell ref="E2:E3"/>
    <mergeCell ref="C3:D3"/>
    <mergeCell ref="B4:D4"/>
    <mergeCell ref="B73:D73"/>
    <mergeCell ref="B78:D78"/>
    <mergeCell ref="B96:D96"/>
    <mergeCell ref="F16:H16"/>
    <mergeCell ref="B19:D19"/>
    <mergeCell ref="B84:D84"/>
    <mergeCell ref="B6:D6"/>
    <mergeCell ref="B7:D7"/>
    <mergeCell ref="B8:D8"/>
    <mergeCell ref="B63:D63"/>
    <mergeCell ref="B68:D68"/>
  </mergeCells>
  <dataValidations count="4">
    <dataValidation type="list" allowBlank="1" showErrorMessage="1" sqref="F104:H161" xr:uid="{A26CAB16-5177-405E-A193-96BF75473D78}">
      <formula1>#REF!</formula1>
      <formula2>0</formula2>
    </dataValidation>
    <dataValidation allowBlank="1" showInputMessage="1" showErrorMessage="1" sqref="F19:H19" xr:uid="{53C8D922-461A-4138-A726-56112D88BF10}"/>
    <dataValidation showDropDown="1" showErrorMessage="1" sqref="F16:H18" xr:uid="{2984DC30-CCAC-47D9-988E-C26086B537B8}"/>
    <dataValidation type="list" allowBlank="1" sqref="F20:H103" xr:uid="{7F9B81C1-1B09-4EEC-A5EE-7D6E92DF101C}">
      <formula1>$A$11:$A$15</formula1>
    </dataValidation>
  </dataValidations>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4F572-02A8-4D7C-BFA9-148701534C50}">
  <dimension ref="A1:X33"/>
  <sheetViews>
    <sheetView showGridLines="0" tabSelected="1" zoomScaleNormal="100" workbookViewId="0">
      <selection activeCell="C21" sqref="C21"/>
    </sheetView>
  </sheetViews>
  <sheetFormatPr defaultColWidth="9.09765625" defaultRowHeight="13.2"/>
  <cols>
    <col min="1" max="1" width="12.296875" style="78" customWidth="1"/>
    <col min="2" max="4" width="35.09765625" style="46" customWidth="1"/>
    <col min="5" max="5" width="32.09765625" style="46" customWidth="1"/>
    <col min="6" max="8" width="9.69921875" style="46" customWidth="1"/>
    <col min="9" max="9" width="17.69921875" style="46" customWidth="1"/>
    <col min="10" max="16384" width="9.09765625" style="46"/>
  </cols>
  <sheetData>
    <row r="1" spans="1:24" s="1" customFormat="1" ht="13.8">
      <c r="A1" s="239"/>
      <c r="B1" s="239"/>
      <c r="C1" s="239"/>
      <c r="D1" s="239"/>
      <c r="E1" s="34"/>
      <c r="F1" s="34"/>
      <c r="G1" s="34"/>
      <c r="H1" s="34"/>
      <c r="I1" s="34"/>
      <c r="J1" s="34"/>
    </row>
    <row r="2" spans="1:24" s="1" customFormat="1" ht="31.5" customHeight="1">
      <c r="A2" s="240" t="s">
        <v>70</v>
      </c>
      <c r="B2" s="240"/>
      <c r="C2" s="240"/>
      <c r="D2" s="240"/>
      <c r="E2" s="244"/>
      <c r="F2" s="23"/>
      <c r="G2" s="23"/>
      <c r="H2" s="23"/>
      <c r="I2" s="23"/>
      <c r="J2" s="23"/>
    </row>
    <row r="3" spans="1:24" s="1" customFormat="1" ht="31.5" customHeight="1">
      <c r="A3" s="47"/>
      <c r="C3" s="265"/>
      <c r="D3" s="265"/>
      <c r="E3" s="244"/>
      <c r="F3" s="23"/>
      <c r="G3" s="23"/>
      <c r="H3" s="23"/>
      <c r="I3" s="23"/>
      <c r="J3" s="23"/>
    </row>
    <row r="4" spans="1:24" s="38" customFormat="1">
      <c r="A4" s="139" t="s">
        <v>781</v>
      </c>
      <c r="B4" s="242" t="s">
        <v>780</v>
      </c>
      <c r="C4" s="242"/>
      <c r="D4" s="242"/>
      <c r="E4" s="39"/>
      <c r="F4" s="39"/>
      <c r="G4" s="39"/>
      <c r="H4" s="40"/>
      <c r="I4" s="40"/>
      <c r="X4" s="38" t="s">
        <v>93</v>
      </c>
    </row>
    <row r="5" spans="1:24" s="38" customFormat="1" ht="144.75" customHeight="1">
      <c r="A5" s="139" t="s">
        <v>62</v>
      </c>
      <c r="B5" s="241"/>
      <c r="C5" s="242"/>
      <c r="D5" s="242"/>
      <c r="E5" s="39"/>
      <c r="F5" s="39"/>
      <c r="G5" s="39"/>
      <c r="H5" s="40"/>
      <c r="I5" s="40"/>
      <c r="X5" s="38" t="s">
        <v>94</v>
      </c>
    </row>
    <row r="6" spans="1:24" s="38" customFormat="1">
      <c r="A6" s="139" t="s">
        <v>95</v>
      </c>
      <c r="B6" s="241"/>
      <c r="C6" s="242"/>
      <c r="D6" s="242"/>
      <c r="E6" s="39"/>
      <c r="F6" s="39"/>
      <c r="G6" s="39"/>
      <c r="H6" s="40"/>
      <c r="I6" s="40"/>
    </row>
    <row r="7" spans="1:24" s="38" customFormat="1">
      <c r="A7" s="139" t="s">
        <v>96</v>
      </c>
      <c r="B7" s="242" t="s">
        <v>199</v>
      </c>
      <c r="C7" s="242"/>
      <c r="D7" s="242"/>
      <c r="E7" s="39"/>
      <c r="F7" s="39"/>
      <c r="G7" s="39"/>
      <c r="H7" s="41"/>
      <c r="I7" s="40"/>
      <c r="X7" s="42"/>
    </row>
    <row r="8" spans="1:24" s="43" customFormat="1">
      <c r="A8" s="139" t="s">
        <v>97</v>
      </c>
      <c r="B8" s="243">
        <v>44861</v>
      </c>
      <c r="C8" s="243"/>
      <c r="D8" s="243"/>
      <c r="E8" s="39"/>
    </row>
    <row r="9" spans="1:24" s="43" customFormat="1">
      <c r="A9" s="140" t="s">
        <v>98</v>
      </c>
      <c r="B9" s="73" t="str">
        <f>F17</f>
        <v>Internal Build 03112011</v>
      </c>
      <c r="C9" s="73" t="str">
        <f>G17</f>
        <v>Internal build 14112011</v>
      </c>
      <c r="D9" s="73" t="str">
        <f>H17</f>
        <v>External build 16112011</v>
      </c>
    </row>
    <row r="10" spans="1:24" s="43" customFormat="1">
      <c r="A10" s="141" t="s">
        <v>99</v>
      </c>
      <c r="B10" s="74">
        <f>SUM(B11:B14)</f>
        <v>0</v>
      </c>
      <c r="C10" s="74">
        <f>SUM(C11:C14)</f>
        <v>0</v>
      </c>
      <c r="D10" s="74">
        <f>SUM(D11:D14)</f>
        <v>0</v>
      </c>
    </row>
    <row r="11" spans="1:24" s="43" customFormat="1">
      <c r="A11" s="141" t="s">
        <v>41</v>
      </c>
      <c r="B11" s="75">
        <f>COUNTIF($F$18:$F$49580,"*Passed")</f>
        <v>0</v>
      </c>
      <c r="C11" s="75">
        <f>COUNTIF($G$18:$G$49580,"*Passed")</f>
        <v>0</v>
      </c>
      <c r="D11" s="75">
        <f>COUNTIF($H$18:$H$49580,"*Passed")</f>
        <v>0</v>
      </c>
    </row>
    <row r="12" spans="1:24" s="43" customFormat="1">
      <c r="A12" s="141" t="s">
        <v>43</v>
      </c>
      <c r="B12" s="75">
        <f>COUNTIF($F$18:$F$49300,"*Failed*")</f>
        <v>0</v>
      </c>
      <c r="C12" s="75">
        <f>COUNTIF($G$18:$G$49300,"*Failed*")</f>
        <v>0</v>
      </c>
      <c r="D12" s="75">
        <f>COUNTIF($H$18:$H$49300,"*Failed*")</f>
        <v>0</v>
      </c>
    </row>
    <row r="13" spans="1:24" s="43" customFormat="1">
      <c r="A13" s="141" t="s">
        <v>45</v>
      </c>
      <c r="B13" s="75">
        <f>COUNTIF($F$18:$F$49300,"*Not Run*")</f>
        <v>0</v>
      </c>
      <c r="C13" s="75">
        <f>COUNTIF($G$18:$G$49300,"*Not Run*")</f>
        <v>0</v>
      </c>
      <c r="D13" s="75">
        <f>COUNTIF($H$18:$H$49300,"*Not Run*")</f>
        <v>0</v>
      </c>
      <c r="E13" s="1"/>
      <c r="F13" s="1"/>
      <c r="G13" s="1"/>
      <c r="H13" s="1"/>
      <c r="I13" s="1"/>
    </row>
    <row r="14" spans="1:24" s="43" customFormat="1">
      <c r="A14" s="141" t="s">
        <v>100</v>
      </c>
      <c r="B14" s="75">
        <f>COUNTIF($F$18:$F$49300,"*NA*")</f>
        <v>0</v>
      </c>
      <c r="C14" s="75">
        <f>COUNTIF($G$18:$G$49300,"*NA*")</f>
        <v>0</v>
      </c>
      <c r="D14" s="75">
        <f>COUNTIF($H$18:$H$49300,"*NA*")</f>
        <v>0</v>
      </c>
      <c r="E14" s="64"/>
      <c r="F14" s="1"/>
      <c r="G14" s="1"/>
      <c r="H14" s="1"/>
      <c r="I14" s="1"/>
    </row>
    <row r="15" spans="1:24" s="43" customFormat="1" ht="26.4">
      <c r="A15" s="141" t="s">
        <v>101</v>
      </c>
      <c r="B15" s="75">
        <f>COUNTIF($F$18:$F$49300,"*Passed in previous build*")</f>
        <v>0</v>
      </c>
      <c r="C15" s="75">
        <f>COUNTIF($G$18:$G$49300,"*Passed in previous build*")</f>
        <v>0</v>
      </c>
      <c r="D15" s="75">
        <f>COUNTIF($H$18:$H$49300,"*Passed in previous build*")</f>
        <v>0</v>
      </c>
      <c r="E15" s="1"/>
      <c r="F15" s="1"/>
      <c r="G15" s="1"/>
      <c r="H15" s="1"/>
      <c r="I15" s="1"/>
    </row>
    <row r="16" spans="1:24" s="44" customFormat="1" ht="15" customHeight="1">
      <c r="A16" s="76"/>
      <c r="B16" s="50"/>
      <c r="C16" s="50"/>
      <c r="D16" s="51"/>
      <c r="E16" s="65"/>
      <c r="F16" s="266" t="s">
        <v>98</v>
      </c>
      <c r="G16" s="267"/>
      <c r="H16" s="268"/>
      <c r="I16" s="65"/>
    </row>
    <row r="17" spans="1:9" s="44" customFormat="1" ht="39.6">
      <c r="A17" s="142" t="s">
        <v>102</v>
      </c>
      <c r="B17" s="143" t="s">
        <v>103</v>
      </c>
      <c r="C17" s="143" t="s">
        <v>104</v>
      </c>
      <c r="D17" s="143" t="s">
        <v>105</v>
      </c>
      <c r="E17" s="144" t="s">
        <v>106</v>
      </c>
      <c r="F17" s="143" t="s">
        <v>107</v>
      </c>
      <c r="G17" s="143" t="s">
        <v>108</v>
      </c>
      <c r="H17" s="143" t="s">
        <v>109</v>
      </c>
      <c r="I17" s="143" t="s">
        <v>110</v>
      </c>
    </row>
    <row r="18" spans="1:9" s="44" customFormat="1" ht="15.75" customHeight="1">
      <c r="A18" s="303"/>
      <c r="B18" s="272" t="s">
        <v>783</v>
      </c>
      <c r="C18" s="273"/>
      <c r="D18" s="274"/>
      <c r="E18" s="303"/>
      <c r="F18" s="304"/>
      <c r="G18" s="304"/>
      <c r="H18" s="304"/>
      <c r="I18" s="303"/>
    </row>
    <row r="19" spans="1:9" s="45" customFormat="1" ht="52.8">
      <c r="A19" s="52">
        <v>1</v>
      </c>
      <c r="B19" s="52" t="s">
        <v>236</v>
      </c>
      <c r="C19" s="52" t="s">
        <v>794</v>
      </c>
      <c r="D19" s="53" t="s">
        <v>795</v>
      </c>
      <c r="E19" s="54"/>
      <c r="F19" s="52"/>
      <c r="G19" s="52"/>
      <c r="H19" s="52"/>
      <c r="I19" s="55"/>
    </row>
    <row r="20" spans="1:9" s="45" customFormat="1" ht="52.8">
      <c r="A20" s="52">
        <v>2</v>
      </c>
      <c r="B20" s="52" t="s">
        <v>784</v>
      </c>
      <c r="C20" s="52" t="s">
        <v>791</v>
      </c>
      <c r="D20" s="53" t="s">
        <v>790</v>
      </c>
      <c r="E20" s="54"/>
      <c r="F20" s="52"/>
      <c r="G20" s="52"/>
      <c r="H20" s="52"/>
      <c r="I20" s="55"/>
    </row>
    <row r="21" spans="1:9" s="45" customFormat="1" ht="66">
      <c r="A21" s="62">
        <v>3</v>
      </c>
      <c r="B21" s="52" t="s">
        <v>785</v>
      </c>
      <c r="C21" s="52" t="s">
        <v>792</v>
      </c>
      <c r="D21" s="53" t="s">
        <v>793</v>
      </c>
      <c r="E21" s="54"/>
      <c r="F21" s="52"/>
      <c r="G21" s="52"/>
      <c r="H21" s="52"/>
      <c r="I21" s="55"/>
    </row>
    <row r="22" spans="1:9" s="45" customFormat="1">
      <c r="A22" s="62"/>
      <c r="B22" s="52"/>
      <c r="C22" s="52"/>
      <c r="D22" s="54"/>
      <c r="E22" s="54"/>
      <c r="F22" s="52"/>
      <c r="G22" s="52"/>
      <c r="H22" s="52"/>
      <c r="I22" s="55"/>
    </row>
    <row r="23" spans="1:9" s="48" customFormat="1" ht="13.8">
      <c r="A23" s="202"/>
      <c r="B23" s="269" t="s">
        <v>786</v>
      </c>
      <c r="C23" s="270"/>
      <c r="D23" s="271"/>
      <c r="E23" s="193"/>
      <c r="F23" s="192"/>
      <c r="G23" s="192"/>
      <c r="H23" s="192"/>
      <c r="I23" s="204"/>
    </row>
    <row r="24" spans="1:9" s="48" customFormat="1" ht="92.4">
      <c r="A24" s="62">
        <v>1</v>
      </c>
      <c r="B24" s="52" t="s">
        <v>236</v>
      </c>
      <c r="C24" s="52" t="s">
        <v>797</v>
      </c>
      <c r="D24" s="54" t="s">
        <v>796</v>
      </c>
      <c r="E24" s="54"/>
      <c r="F24" s="52"/>
      <c r="G24" s="52"/>
      <c r="H24" s="52"/>
      <c r="I24" s="61"/>
    </row>
    <row r="25" spans="1:9" s="48" customFormat="1" ht="39.6">
      <c r="A25" s="62">
        <v>2</v>
      </c>
      <c r="B25" s="52" t="s">
        <v>787</v>
      </c>
      <c r="C25" s="52" t="s">
        <v>798</v>
      </c>
      <c r="D25" s="54" t="s">
        <v>799</v>
      </c>
      <c r="E25" s="54"/>
      <c r="F25" s="52"/>
      <c r="G25" s="52"/>
      <c r="H25" s="52"/>
      <c r="I25" s="61"/>
    </row>
    <row r="26" spans="1:9" s="48" customFormat="1" ht="39.6">
      <c r="A26" s="62">
        <v>3</v>
      </c>
      <c r="B26" s="52" t="s">
        <v>788</v>
      </c>
      <c r="C26" s="52" t="s">
        <v>800</v>
      </c>
      <c r="D26" s="54" t="s">
        <v>799</v>
      </c>
      <c r="E26" s="54"/>
      <c r="F26" s="52"/>
      <c r="G26" s="52"/>
      <c r="H26" s="52"/>
      <c r="I26" s="61"/>
    </row>
    <row r="27" spans="1:9" s="48" customFormat="1" ht="52.8">
      <c r="A27" s="62">
        <v>4</v>
      </c>
      <c r="B27" s="52" t="s">
        <v>789</v>
      </c>
      <c r="C27" s="52" t="s">
        <v>801</v>
      </c>
      <c r="D27" s="54" t="s">
        <v>802</v>
      </c>
      <c r="E27" s="54"/>
      <c r="F27" s="52"/>
      <c r="G27" s="52"/>
      <c r="H27" s="52"/>
      <c r="I27" s="61"/>
    </row>
    <row r="28" spans="1:9" s="48" customFormat="1" ht="13.8">
      <c r="A28" s="62"/>
      <c r="B28" s="52"/>
      <c r="C28" s="52"/>
      <c r="D28" s="53"/>
      <c r="E28" s="54"/>
      <c r="F28" s="52"/>
      <c r="G28" s="52"/>
      <c r="H28" s="52"/>
      <c r="I28" s="62"/>
    </row>
    <row r="29" spans="1:9" s="48" customFormat="1" ht="13.8">
      <c r="A29" s="78"/>
      <c r="B29" s="46"/>
      <c r="C29" s="46"/>
      <c r="D29" s="46"/>
      <c r="E29" s="46"/>
      <c r="F29" s="46"/>
      <c r="G29" s="46"/>
      <c r="H29" s="46"/>
      <c r="I29" s="46"/>
    </row>
    <row r="30" spans="1:9" s="48" customFormat="1" ht="13.8">
      <c r="A30" s="78"/>
      <c r="B30" s="46"/>
      <c r="C30" s="46"/>
      <c r="D30" s="46"/>
      <c r="E30" s="46"/>
      <c r="F30" s="46"/>
      <c r="G30" s="46"/>
      <c r="H30" s="46"/>
      <c r="I30" s="46"/>
    </row>
    <row r="31" spans="1:9" s="48" customFormat="1" ht="13.8">
      <c r="A31" s="78"/>
      <c r="B31" s="46"/>
      <c r="C31" s="46"/>
      <c r="D31" s="46"/>
      <c r="E31" s="46"/>
      <c r="F31" s="46"/>
      <c r="G31" s="46"/>
      <c r="H31" s="46"/>
      <c r="I31" s="46"/>
    </row>
    <row r="32" spans="1:9" s="48" customFormat="1" ht="13.8">
      <c r="A32" s="78"/>
      <c r="B32" s="46"/>
      <c r="C32" s="46"/>
      <c r="D32" s="46"/>
      <c r="E32" s="46"/>
      <c r="F32" s="46"/>
      <c r="G32" s="46"/>
      <c r="H32" s="46"/>
      <c r="I32" s="46"/>
    </row>
    <row r="33" spans="1:9" s="48" customFormat="1" ht="13.8">
      <c r="A33" s="78"/>
      <c r="B33" s="46"/>
      <c r="C33" s="46"/>
      <c r="D33" s="46"/>
      <c r="E33" s="46"/>
      <c r="F33" s="46"/>
      <c r="G33" s="46"/>
      <c r="H33" s="46"/>
      <c r="I33" s="46"/>
    </row>
  </sheetData>
  <mergeCells count="12">
    <mergeCell ref="B23:D23"/>
    <mergeCell ref="B6:D6"/>
    <mergeCell ref="B7:D7"/>
    <mergeCell ref="B8:D8"/>
    <mergeCell ref="F16:H16"/>
    <mergeCell ref="B18:D18"/>
    <mergeCell ref="A1:D1"/>
    <mergeCell ref="A2:D2"/>
    <mergeCell ref="E2:E3"/>
    <mergeCell ref="C3:D3"/>
    <mergeCell ref="B4:D4"/>
    <mergeCell ref="B5:D5"/>
  </mergeCells>
  <dataValidations count="4">
    <dataValidation showDropDown="1" showErrorMessage="1" sqref="F16:H17" xr:uid="{E4040F56-3E48-4B09-B800-39EA178C1DA8}"/>
    <dataValidation allowBlank="1" showInputMessage="1" showErrorMessage="1" sqref="F18:H18" xr:uid="{5B79A2A5-7ECD-41DE-9E54-E876B0A23207}"/>
    <dataValidation type="list" allowBlank="1" showErrorMessage="1" sqref="F29:H86" xr:uid="{FC3DC3AC-9DBC-4230-825E-FF3809DE0356}">
      <formula1>#REF!</formula1>
      <formula2>0</formula2>
    </dataValidation>
    <dataValidation type="list" allowBlank="1" sqref="F19:H28" xr:uid="{1671E7B6-0145-4D70-BE3D-8F7EE7BA573F}">
      <formula1>$A$11:$A$15</formula1>
    </dataValidation>
  </dataValidation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Record of Change</vt:lpstr>
      <vt:lpstr>Instruction</vt:lpstr>
      <vt:lpstr>Cover</vt:lpstr>
      <vt:lpstr>Common checklist</vt:lpstr>
      <vt:lpstr>Assignment 1</vt:lpstr>
      <vt:lpstr>Assignment 2</vt:lpstr>
      <vt:lpstr>Assignment 3</vt:lpstr>
      <vt:lpstr>Assignment 4</vt:lpstr>
      <vt:lpstr>Assignment 5</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Anh Đức</cp:lastModifiedBy>
  <cp:revision/>
  <dcterms:created xsi:type="dcterms:W3CDTF">2016-08-15T09:08:57Z</dcterms:created>
  <dcterms:modified xsi:type="dcterms:W3CDTF">2022-10-27T16:25:02Z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