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ADMIN\Desktop\OJT Nash Tech\Test design\"/>
    </mc:Choice>
  </mc:AlternateContent>
  <xr:revisionPtr revIDLastSave="0" documentId="13_ncr:1_{C2E8E57B-306C-4B8C-BCE7-A3E19AF29A24}" xr6:coauthVersionLast="47" xr6:coauthVersionMax="47" xr10:uidLastSave="{00000000-0000-0000-0000-000000000000}"/>
  <bookViews>
    <workbookView xWindow="-108" yWindow="-108" windowWidth="23256" windowHeight="12456" tabRatio="840" firstSheet="1" activeTab="6"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sheetId="15" r:id="rId7"/>
    <sheet name="Test report" sheetId="10" r:id="rId8"/>
  </sheets>
  <externalReferences>
    <externalReference r:id="rId9"/>
  </externalReferences>
  <definedNames>
    <definedName name="abc" localSheetId="6">#REF!</definedName>
    <definedName name="abc">#REF!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Check_inputed_mail_address" localSheetId="6">#REF!</definedName>
    <definedName name="Check_inputed_mail_address">#REF!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C15" i="8"/>
  <c r="B15" i="8"/>
  <c r="G20" i="10" l="1"/>
  <c r="B10" i="15"/>
  <c r="C10" i="15"/>
  <c r="C20" i="10"/>
  <c r="D10" i="15"/>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A49" i="8" l="1"/>
  <c r="B10" i="8"/>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<sst xmlns="http://schemas.openxmlformats.org/spreadsheetml/2006/main" count="827" uniqueCount="611">
  <si>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</si>
  <si>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</si>
  <si>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</si>
  <si>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</si>
  <si>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</si>
  <si>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</si>
  <si>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</si>
  <si>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</si>
  <si>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</si>
  <si>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</si>
  <si>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</si>
  <si>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</si>
  <si>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</si>
  <si>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</si>
  <si>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</si>
  <si>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</si>
  <si>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</si>
  <si>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</si>
  <si>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</si>
  <si>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</si>
  <si>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</si>
  <si>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</si>
  <si>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</si>
  <si>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</si>
  <si>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</si>
  <si>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</si>
  <si>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</si>
  <si>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</si>
  <si>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</si>
  <si>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</si>
  <si>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</si>
  <si>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</si>
  <si>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</si>
  <si>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</si>
  <si>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</si>
  <si>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</si>
  <si>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</si>
  <si>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</si>
  <si>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</si>
  <si>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</si>
  <si>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</si>
  <si>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</si>
  <si>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</si>
  <si>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</si>
  <si>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</si>
  <si>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</si>
  <si>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</si>
  <si>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</si>
  <si>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</si>
  <si>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</si>
  <si>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</si>
  <si>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</si>
  <si>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</si>
  <si>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</si>
  <si>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</si>
  <si>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</si>
  <si>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</si>
  <si>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</si>
  <si>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</si>
  <si>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</si>
  <si>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</si>
  <si>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</si>
  <si>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</si>
  <si>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</si>
  <si>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</si>
  <si>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</si>
  <si>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</si>
  <si>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</si>
  <si>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</si>
  <si>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</si>
  <si>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</si>
  <si>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</si>
  <si>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</si>
  <si>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</si>
  <si>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</si>
  <si>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</si>
  <si>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</si>
  <si>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</si>
  <si>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</si>
  <si>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</si>
  <si>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</si>
  <si>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</si>
  <si>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</si>
  <si>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</si>
  <si>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</si>
  <si>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</si>
  <si>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</si>
  <si>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</si>
  <si>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</si>
  <si>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</si>
  <si>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</si>
  <si>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</si>
  <si>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</si>
  <si>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</si>
  <si>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</si>
  <si>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</si>
  <si>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</si>
  <si>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</si>
  <si>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</si>
  <si>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</si>
  <si>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</si>
  <si>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</si>
  <si>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</si>
  <si>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</si>
  <si>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</si>
  <si>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</si>
  <si>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</si>
  <si>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</si>
  <si>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</si>
  <si>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</si>
  <si>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</si>
  <si>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</si>
  <si>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</si>
  <si>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</si>
  <si>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</si>
  <si>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</si>
  <si>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</si>
  <si>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</si>
  <si>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</si>
  <si>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</si>
  <si>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</si>
  <si>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</si>
  <si>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</si>
  <si>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</si>
  <si>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</si>
  <si>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</si>
  <si>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</si>
  <si>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</si>
  <si>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</si>
  <si>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</si>
  <si>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</si>
  <si>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</si>
  <si>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</si>
  <si>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</si>
  <si>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</si>
  <si>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</si>
  <si>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</si>
  <si>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</si>
  <si>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</si>
  <si>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</si>
  <si>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</si>
  <si>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</si>
  <si>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</si>
  <si>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</si>
  <si>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</si>
  <si>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</si>
  <si>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</si>
  <si>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</si>
  <si>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</si>
  <si>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</si>
  <si>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</si>
  <si>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</si>
  <si>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</si>
  <si>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</si>
  <si>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</si>
  <si>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</si>
  <si>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</si>
  <si>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</si>
  <si>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</si>
  <si>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</si>
  <si>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</si>
  <si>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</si>
  <si>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</si>
  <si>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</si>
  <si>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</si>
  <si>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</si>
  <si>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</si>
  <si>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</si>
  <si>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</si>
  <si>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</si>
  <si>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</si>
  <si>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</si>
  <si>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</si>
  <si>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</si>
  <si>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</si>
  <si>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</si>
  <si>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</si>
  <si>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</si>
  <si>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</si>
  <si>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</si>
  <si>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</si>
  <si>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</si>
  <si>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</si>
  <si>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</si>
  <si>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</si>
  <si>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</si>
  <si>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</si>
  <si>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</si>
  <si>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</si>
  <si>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</si>
  <si>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</si>
  <si>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</si>
  <si>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</si>
  <si>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</si>
  <si>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</si>
  <si>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</si>
  <si>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</si>
  <si>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</si>
  <si>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</si>
  <si>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Pham Anh Duc</t>
  </si>
  <si>
    <t>View production function</t>
  </si>
  <si>
    <t>1.  View product function - Original Price</t>
  </si>
  <si>
    <r>
      <t xml:space="preserve">                      </t>
    </r>
    <r>
      <rPr>
        <b/>
        <sz val="10"/>
        <color theme="0"/>
        <rFont val="Arial"/>
        <family val="2"/>
      </rPr>
      <t xml:space="preserve">   2.  View product function - Discounted Price</t>
    </r>
  </si>
  <si>
    <t>Check currency</t>
  </si>
  <si>
    <t>Verify the price has 2 commas and the value is 696,696,696</t>
  </si>
  <si>
    <t>Verify the price has 2 commas and the value is 1,000,000</t>
  </si>
  <si>
    <t>Verify the price has 2 commas and the value is 999,999,999</t>
  </si>
  <si>
    <t>Verify the price has no comma and the value is 456</t>
  </si>
  <si>
    <r>
      <t xml:space="preserve">                                                                                      </t>
    </r>
    <r>
      <rPr>
        <b/>
        <sz val="10"/>
        <color theme="0"/>
        <rFont val="Arial"/>
        <family val="2"/>
      </rPr>
      <t xml:space="preserve">                         2.1. Check Price</t>
    </r>
  </si>
  <si>
    <t>Check price has no comma between 0 - 999</t>
  </si>
  <si>
    <t>Check price has a comma between 1,000 - 999,999</t>
  </si>
  <si>
    <t>Check price has 2 commas between 1,000,000 - 999,999,999</t>
  </si>
  <si>
    <t xml:space="preserve">                                                                                                             2.2. Check Rounding Function (with format x.y)</t>
  </si>
  <si>
    <t>3. View product function - Display Photos</t>
  </si>
  <si>
    <t>3.1. Big Photo Frame</t>
  </si>
  <si>
    <t>Check with 1 image</t>
  </si>
  <si>
    <t>Check with 5 images</t>
  </si>
  <si>
    <t>Check with 1-5 images</t>
  </si>
  <si>
    <t>Check with more than 5 images</t>
  </si>
  <si>
    <t>Check the max number of photo list</t>
  </si>
  <si>
    <t xml:space="preserve">           3.2. Photo List</t>
  </si>
  <si>
    <t xml:space="preserve">                                          3.3. Button to view the next photo '&gt;'</t>
  </si>
  <si>
    <t>Disable when it's the first photo in the photo list</t>
  </si>
  <si>
    <t>Check that there is no comma when price = 999</t>
  </si>
  <si>
    <t>Check that there are 2 commas when price = 1,000,000</t>
  </si>
  <si>
    <t>Check that there are 2 commas when price = 999,999,999</t>
  </si>
  <si>
    <t>1. On edit product page, select currency = VND
2. Go to product view page, check the currency</t>
  </si>
  <si>
    <t>The currency = VND</t>
  </si>
  <si>
    <t>1. Go to edit product
2. Input price 1,000
3. Check the original price in the product function</t>
  </si>
  <si>
    <t>1. Go to edit product
2. Input price 999,999
3. Check the original price in the product view page</t>
  </si>
  <si>
    <t>1. Go to edit product
2. Input price 1,000,000
3. Check the original price in the product view page</t>
  </si>
  <si>
    <t>1. Go to edit product
2. Input price 696,696,696
3. Check the original price in the product view page</t>
  </si>
  <si>
    <t>1. Go to edit product
2. Input price 5,000
3. Check the original price in the product view page</t>
  </si>
  <si>
    <t>1. Go to edit product
2. Input price 456
3. Check the original price in the product function</t>
  </si>
  <si>
    <t>1. Go to edit product
2. Input price 999,999,999
3. Check the original price in the product view page</t>
  </si>
  <si>
    <t xml:space="preserve">Check with 0 image </t>
  </si>
  <si>
    <t>Check the initial status</t>
  </si>
  <si>
    <t xml:space="preserve">Click on any photo </t>
  </si>
  <si>
    <t xml:space="preserve">                                           3.4. Button to view the previous photo '&lt;'</t>
  </si>
  <si>
    <t>1. Go to edit product
2. Input price 1,000
3. Check the discounted price in the product function</t>
  </si>
  <si>
    <t>1. Go to edit product
2. Input price 999,999
3. Check the discounted price in the product view page</t>
  </si>
  <si>
    <t>1. Go to edit product
2. Input price 1,000,000
3. Check the discounted price in the product view page</t>
  </si>
  <si>
    <t>1. Go to edit product
2. Input price 999,999,999
3. Check the discounted price in the product view page</t>
  </si>
  <si>
    <t>1. Go to edit product
2. Input price 999
3. Check the original price in the product view page</t>
  </si>
  <si>
    <t>1. Go to edit product
2. Input price 999
3. Check the discounted price in the product view page</t>
  </si>
  <si>
    <t>1. Go to edit product
2. Input price 123
3. Check the discounted price in the product function</t>
  </si>
  <si>
    <t>Verify the price has no comma and the value is 123</t>
  </si>
  <si>
    <t>1. Go to edit product
2. Input price 456,789
3. Check the discounted price in the product view page</t>
  </si>
  <si>
    <t>1. Go to edit product
2. Input price 123,456,789
3. Check the discounted price in the product view page</t>
  </si>
  <si>
    <t>Verify the price has 2 commas and the value is 123,456,789</t>
  </si>
  <si>
    <t>1. Go to edit product
2. Input price 1,000
3. Check the discounted price in the product view page</t>
  </si>
  <si>
    <t>1. Go to edit product
2. Upload 0 image
3. Check the display image of big photo frame in the product view page</t>
  </si>
  <si>
    <t xml:space="preserve">1. Go to product view page 
2. Click to next button </t>
  </si>
  <si>
    <t xml:space="preserve">1. Go to product view page 
2. Click to back button </t>
  </si>
  <si>
    <t>1. Go to product view page 
2. Click to any images in the photo list</t>
  </si>
  <si>
    <t>1. Go to product view page 
2. Check the next button when there are 1 image in the photo list</t>
  </si>
  <si>
    <t>1. Go to product view page 
2. Check the next button when there are no image in the photo list</t>
  </si>
  <si>
    <t>Disable when scrolling to the last image in the photo list</t>
  </si>
  <si>
    <t>Enable when user focus on the close-to-last image</t>
  </si>
  <si>
    <t>1. Go to product view page 
2. Check the next button when scrolling to the last image in the photo list</t>
  </si>
  <si>
    <t>1. Go to product view page 
2. Check the next button when focus on the close-to-last image</t>
  </si>
  <si>
    <t>1. Go to product view page 
2. Check the back button when focus on the first image in the photo list</t>
  </si>
  <si>
    <t>1. Go to product view page 
2. Check the back button when focus on second image in the photo list</t>
  </si>
  <si>
    <t xml:space="preserve">Enable when user focus on second image
</t>
  </si>
  <si>
    <t>Check that there is a comma when price = 1,000</t>
  </si>
  <si>
    <t>Check that there is a comma when price = 999,999</t>
  </si>
  <si>
    <t>Verify the price has a comma and the value is 1,000</t>
  </si>
  <si>
    <t>Verify the price has a comma and the value is 999,999</t>
  </si>
  <si>
    <t>Verify the price has no comma and the value is 999</t>
  </si>
  <si>
    <t>Verify the price has a comma and the value is 5,000</t>
  </si>
  <si>
    <t>Verify the price has a comma and the value is 456,789</t>
  </si>
  <si>
    <t>If the price value is a float when y&gt;5</t>
  </si>
  <si>
    <t>If the price value is a float when y=5</t>
  </si>
  <si>
    <t xml:space="preserve">If the price value is a float when y&lt;5
</t>
  </si>
  <si>
    <t>If the price value is a float when price is interger</t>
  </si>
  <si>
    <t>Verify the price has rounded up and the value is 1,000</t>
  </si>
  <si>
    <t xml:space="preserve">Click 'next' button  </t>
  </si>
  <si>
    <t xml:space="preserve">Click 'back' button </t>
  </si>
  <si>
    <t>Check with no image</t>
  </si>
  <si>
    <t>The photo list won't display any images</t>
  </si>
  <si>
    <t>The photo list will display the uploaded image</t>
  </si>
  <si>
    <t>The photo list will display the 2 uploaded images</t>
  </si>
  <si>
    <t>The photo list will display the 5 uploaded images</t>
  </si>
  <si>
    <t>1. Go to edit product
2. Upload 0 image
3. Check the displayed image of the photo list in the product view page</t>
  </si>
  <si>
    <t>1. Go to edit product
2. Upload 1 image
3. Check the displayed image of the photo list in the product view page</t>
  </si>
  <si>
    <t>1. Go to edit product
2. Upload 5 images
3. Check the displayed images of the photo list in the product view page</t>
  </si>
  <si>
    <t>1. Go to edit product
2. Upload 2 images
3. Check the displayed images of the photo list in the product view page</t>
  </si>
  <si>
    <t>1. Go to edit product
2. Upload 10 images
3. Check the displayed images of the photo list in the product view page</t>
  </si>
  <si>
    <t>The button is disabled</t>
  </si>
  <si>
    <t>The button is enabled</t>
  </si>
  <si>
    <t>Disable when there are no images in the photo list</t>
  </si>
  <si>
    <t>Disable when there is only an image in the photo list</t>
  </si>
  <si>
    <t>1. Go to product view page 
2. Check the back button when there are an image in the photo list</t>
  </si>
  <si>
    <t>1. Go to product view page 
2. Check the back button when there are no images in the photo list</t>
  </si>
  <si>
    <t>1. Go to edit product
2. Upload 15 images 
3. Check the displayed images of the photo list in the product view page</t>
  </si>
  <si>
    <t>Verify that there are 15 images in the photo list in which the first 5 images are displayed and 10 images is scrolled</t>
  </si>
  <si>
    <t>Verify that there are 10 images in the photo list in which the first 5 images are displayed and 5 images is scrolled</t>
  </si>
  <si>
    <t>1. Go to product view page 
2. Choose a product with images in the photo list
3. Check the initial status of the big photo frame</t>
  </si>
  <si>
    <t>Big photo frame doesn't show any images</t>
  </si>
  <si>
    <t xml:space="preserve">Big photo frame show the first image in the photo list </t>
  </si>
  <si>
    <t>It will show the next image at the big photo frame</t>
  </si>
  <si>
    <t>It will show the previous image at the big photo frame</t>
  </si>
  <si>
    <t>It will show the chosen image at the big photo frame</t>
  </si>
  <si>
    <t>1. Go to product view page
2. Choose product has original price at 184,562 and get 10% off
3. Check the discounted price in the product view page</t>
  </si>
  <si>
    <t>Verify the price has rounded down and the value is 18455</t>
  </si>
  <si>
    <t>Verify the price has rounded up and the value is 166,106</t>
  </si>
  <si>
    <t>1. Go to product view page
2. Choose product has original price at 155,055 and get 10% off
3. Check the discounted price in the product view page</t>
  </si>
  <si>
    <t>Verify the price has rounded up and the value is 139,550</t>
  </si>
  <si>
    <t>1. Fields Test</t>
  </si>
  <si>
    <t>2. Functions Test</t>
  </si>
  <si>
    <t>Check when user does not enter any characters</t>
  </si>
  <si>
    <t>Check when user enters 10 characters</t>
  </si>
  <si>
    <t>Check when user enters more than 10 characters</t>
  </si>
  <si>
    <t xml:space="preserve">                                         1.1. Phone number Field</t>
  </si>
  <si>
    <t xml:space="preserve">      1.2. Password Field</t>
  </si>
  <si>
    <t xml:space="preserve">Check when user enters 6 characters </t>
  </si>
  <si>
    <t xml:space="preserve">Check when user enters 50 characters </t>
  </si>
  <si>
    <t>1.3. Birthday Field</t>
  </si>
  <si>
    <t>Check when user enters invalid phone number</t>
  </si>
  <si>
    <t>Check when user enters valid phone number</t>
  </si>
  <si>
    <t>Check when user enters invalid password</t>
  </si>
  <si>
    <t>Check when user enters valid password</t>
  </si>
  <si>
    <t>1.4. Gender Field</t>
  </si>
  <si>
    <t>Check when user doesn't enter gender</t>
  </si>
  <si>
    <t>Check when user enter gender</t>
  </si>
  <si>
    <t>1.5. Fullname Field</t>
  </si>
  <si>
    <t xml:space="preserve">Check when user enters between 6-50  characters </t>
  </si>
  <si>
    <t xml:space="preserve">Check when user enters more than 50 characters </t>
  </si>
  <si>
    <t>Check when user enters only non-alphanumeric</t>
  </si>
  <si>
    <t>Check when user does not enter any digits</t>
  </si>
  <si>
    <t>Check when user enters 6 digits</t>
  </si>
  <si>
    <t>Check when user enters valid SMS verification code</t>
  </si>
  <si>
    <t>Check when the user click on the checkbox</t>
  </si>
  <si>
    <t>2.1. Login by phone number</t>
  </si>
  <si>
    <t>Check when user doesn't enter any fields</t>
  </si>
  <si>
    <t>Check when user enters invalid SMS verification code</t>
  </si>
  <si>
    <t>Check when user enters more than 6 digits</t>
  </si>
  <si>
    <t>2.3. Login by Facebook</t>
  </si>
  <si>
    <t>Check the button status</t>
  </si>
  <si>
    <t>2.4. Login by Google</t>
  </si>
  <si>
    <t>Sign up with Phone number function</t>
  </si>
  <si>
    <t>Check when the user clicks the button login with Google</t>
  </si>
  <si>
    <t>Check when the user clicks the button login with Facebook</t>
  </si>
  <si>
    <t>2.2. Login by Email</t>
  </si>
  <si>
    <t>Check when the user clicks the button login with Email</t>
  </si>
  <si>
    <t>Check when user enters both numeric and non-numeric</t>
  </si>
  <si>
    <t>Check when user enters only non-numeric</t>
  </si>
  <si>
    <t>Check when user enters alphanumeric and non-alphanumeric</t>
  </si>
  <si>
    <t>Check when the user clicks on the eye icon</t>
  </si>
  <si>
    <t>Check when user enter only alphanumeric</t>
  </si>
  <si>
    <t>Check the scrollbar of the day</t>
  </si>
  <si>
    <t>Check the scrollbar of the month</t>
  </si>
  <si>
    <t>Check out the scrollbar of the year</t>
  </si>
  <si>
    <t>Check the sort order of day</t>
  </si>
  <si>
    <t>Check the sort order of month</t>
  </si>
  <si>
    <t>Check the sort order of  year</t>
  </si>
  <si>
    <t>2.5. Slide to get code</t>
  </si>
  <si>
    <t>When the user does not enter a phone number</t>
  </si>
  <si>
    <t>When the user enter invalid phone number</t>
  </si>
  <si>
    <t>When the user enter valid phone number</t>
  </si>
  <si>
    <t>Check the scrollbar</t>
  </si>
  <si>
    <t xml:space="preserve">Check the sort order </t>
  </si>
  <si>
    <t>Check when the user clicks the button clear all</t>
  </si>
  <si>
    <t>Check when user enter specal characters</t>
  </si>
  <si>
    <t>Check when user doesn't select day</t>
  </si>
  <si>
    <t>Check when user doesn't select month</t>
  </si>
  <si>
    <t>Check when user doesn't select year</t>
  </si>
  <si>
    <t xml:space="preserve">1. Go to the login screen
2. Not enter any characters
</t>
  </si>
  <si>
    <t xml:space="preserve">1. Go to the login screen
2. Enter 10 numbers: 0923458475
</t>
  </si>
  <si>
    <t>Check when user enters less than 10 characters</t>
  </si>
  <si>
    <t>1. Go to the login screen
2. Enter: ghjkasdjf</t>
  </si>
  <si>
    <t>1. Go to the login screen
2. Enter: fjr03516</t>
  </si>
  <si>
    <t>1. Go to the login screen
2. Enter: 092542495
3. Clicks the button clear all</t>
  </si>
  <si>
    <t>1. 
2. The screen shows a warning message: Please enter phone number</t>
  </si>
  <si>
    <t>1.
2. The screen shows a warning message: Please enter phone number</t>
  </si>
  <si>
    <t>1. Go to the login screen
2. Not enter any characters</t>
  </si>
  <si>
    <t>1. 
2. The screen shows a warning message: Please enter Password value</t>
  </si>
  <si>
    <t>1. Go to the login screen
2. Enter: 09234</t>
  </si>
  <si>
    <t>1. 
2. The screen shows a warning message: The length of Password should be 6-50 characters.</t>
  </si>
  <si>
    <t xml:space="preserve">Check when user enters less than 6 characters </t>
  </si>
  <si>
    <t>1. Go to the login screen
2. Enter: 092343</t>
  </si>
  <si>
    <t xml:space="preserve"> 1. Go to the login screen
2. Enter: 092343gehfhw</t>
  </si>
  <si>
    <t xml:space="preserve"> 1. Go to the login screen
2. Enter: 01234567890123456789012345678901234567890123456789</t>
  </si>
  <si>
    <t>1. Go to the login screen
2. Enter: 09234abcd</t>
  </si>
  <si>
    <t>1. Go to the login screen
2. Enter: abcdfred</t>
  </si>
  <si>
    <t xml:space="preserve"> 1. Go to the login screen
2. Enter: 01234567890123456789012345678901234567890123456789abcdefpg</t>
  </si>
  <si>
    <t>1. 
2. The screen shows a warning message: The length of Password should be 6-50 characters</t>
  </si>
  <si>
    <t>1. Go to the login screen
2. Enter: 0125489</t>
  </si>
  <si>
    <t>1. Go to the login screen
2. Enter: 0125489@</t>
  </si>
  <si>
    <t>1. Go to the login screen
2. Enter: "            "</t>
  </si>
  <si>
    <t>1. 
2. The screen shows a warning message: Password should contain alphabetic and numeric characters.</t>
  </si>
  <si>
    <t>1. Go to the login screen
2. Enter: G12345</t>
  </si>
  <si>
    <t>1. Go to the login screen
2. Enter: g123456</t>
  </si>
  <si>
    <t>1. Go to the login screen
2. Enter: g123456
3. Click on the eye icon on the right</t>
  </si>
  <si>
    <t>1. Go to the login screen
2. Enter: g123456
3. Click on the button clear all on the right</t>
  </si>
  <si>
    <t>1. 
2. Password is entered under the character *******
3. Clear all the password field</t>
  </si>
  <si>
    <t>1. Go to the login screen
2. Enter: g123456
3. Click sign in</t>
  </si>
  <si>
    <t>1. Go to the login screen
2. Enter: 092542495
3.Click sign in</t>
  </si>
  <si>
    <t>1. 
2. 
3.  The screen shows a warning message: Username or Password is incorrect</t>
  </si>
  <si>
    <t>1. 
2. 
3. Switch to the products page</t>
  </si>
  <si>
    <t>Check when user enters from keyboard</t>
  </si>
  <si>
    <t xml:space="preserve">1. Go to the login screen in the birthday field
2. Enters: + Days: 24 
               + Month: May
               + Year: 1999
</t>
  </si>
  <si>
    <t>1. 
2. show anything user enters: 
               + Days: 24 
               + Month: May
               + Year: 1999</t>
  </si>
  <si>
    <t>1. Go to the login screen in the birthday field
2. In the day section, check if day is sorted from smallest to largest or largest to smallest</t>
  </si>
  <si>
    <t>1. Go to the login screen in the birthday field
2. In the month section, check if month is sorted from smallest to largest or largest to smallest</t>
  </si>
  <si>
    <t>1. Go to the login screen in the birthday field
2. In the year section, check if year is sorted from smallest to largest or largest to smallest</t>
  </si>
  <si>
    <t xml:space="preserve">1. 
2. The year section can scroll down
</t>
  </si>
  <si>
    <t xml:space="preserve">1. 
2. The month section can scroll down
</t>
  </si>
  <si>
    <t xml:space="preserve">1. 
2. The day section can scroll down
  </t>
  </si>
  <si>
    <t>1. 
2. Day is sorted from smallest to largest or largest to smallest</t>
  </si>
  <si>
    <t>1. 
2. Month is sorted from smallest to largest or largest to smallest</t>
  </si>
  <si>
    <t>1. 
2. Year is sorted from smallest to largest or largest to smallest</t>
  </si>
  <si>
    <t xml:space="preserve">1. Go to the login screen in the gender field
2. Click on the gender section and scroll down </t>
  </si>
  <si>
    <t xml:space="preserve">1. Go to the login screen in the birthday field
2. Click on the day section and scroll down 
</t>
  </si>
  <si>
    <t>1. Go to the login screen in the birthday field
2. Click on the month section and scroll down</t>
  </si>
  <si>
    <t xml:space="preserve">1. Go to the login screen in the birthday field
2. Click on the year section and scroll down </t>
  </si>
  <si>
    <t>1. 
2. The gender section can scroll down</t>
  </si>
  <si>
    <t xml:space="preserve">1. Go to the login screen in the birthday field
2. </t>
  </si>
  <si>
    <t>Check when user select only year</t>
  </si>
  <si>
    <t>Check when user select only month</t>
  </si>
  <si>
    <t>Check when user select only day</t>
  </si>
  <si>
    <t>When the user select a future date</t>
  </si>
  <si>
    <t>Check when user select invalid birthday</t>
  </si>
  <si>
    <t>Check when user select valid birthday</t>
  </si>
  <si>
    <t>1.
2.</t>
  </si>
  <si>
    <t>1. Go to the login screen in the fullname field
2. Enter: abcde</t>
  </si>
  <si>
    <t>1. Go to the login screen in the fullname field
2. Enter: Le Van</t>
  </si>
  <si>
    <t>1. Go to the login screen in the fullname field
2. Enter: Pham Anh Duc</t>
  </si>
  <si>
    <t xml:space="preserve">1. Go to the login screen in the fullname field
2. Enter: Pham Anh DucPham Anh DucPham Anh DucPham Anh DucDuc  </t>
  </si>
  <si>
    <t xml:space="preserve">1. Go to the login screen in the fullname field
2. Enter: Pham Anh DucPham Anh DucPham Anh DucPham Anh DucDu </t>
  </si>
  <si>
    <t xml:space="preserve">1. Go to the login screen in the fullname field
2. Enter: Nguyen Van @123 </t>
  </si>
  <si>
    <t>1. Go to the login screen in the fullname field
2. Enter: 123@456</t>
  </si>
  <si>
    <t>1. 
2. Error message: The name length should be 6 - 50 characters.</t>
  </si>
  <si>
    <t>1. 
2. 'The login screen with password show: ******* (0923458475)</t>
  </si>
  <si>
    <t>1. 
2. Password is entered under the character *******
3.  The screen shows a warning message: Username or Password is incorrect</t>
  </si>
  <si>
    <t>1. 
2. Password is entered under the character *******
3. Switch to the products page</t>
  </si>
  <si>
    <t>1. 
2. The password in the login screen displayed: ********* (0125489@)</t>
  </si>
  <si>
    <t>1. 
2. The password in the login screen displayed: ****** (0125489)</t>
  </si>
  <si>
    <t>1. 
2. The password in the login screen displayed: ****** (abcdfred)</t>
  </si>
  <si>
    <t>1. 
2. The password in the login screen displayed: ************ (09234abcd)</t>
  </si>
  <si>
    <t>1. 
2. The password in the login screen displayed: ************************************************ (01234567890123456789012345678901234567890123456789)</t>
  </si>
  <si>
    <t>1. 
2. The password in the login screen displayed: ************ (092343gehfhw)</t>
  </si>
  <si>
    <t>1. 
2. Password is entered under the character *******
3. The password in the login screen displayed: g123456</t>
  </si>
  <si>
    <t>1. 
2. The fullname displayed: Le Van</t>
  </si>
  <si>
    <t>1. 
2. The fullname displayed: Pham Anh Duc</t>
  </si>
  <si>
    <t xml:space="preserve">1. 
2. The fullname displayed: Pham Anh DucPham Anh DucPham Anh DucPham Anh DucDu </t>
  </si>
  <si>
    <t xml:space="preserve">1.
2. Error message: Full name is wrong format </t>
  </si>
  <si>
    <t>1. 
2. The password in the login screen displayed: ********* (G12345)</t>
  </si>
  <si>
    <t>1. 
2. The password in the login screen displayed: ********* (g123456)</t>
  </si>
  <si>
    <t>1. Go to the login screen in the birthday field
2. Select: 24/05/1999
3. Click sign in</t>
  </si>
  <si>
    <t>1. Go to the login screen in the birthday field
2. Select: 31/02/2022
3. Click sign in</t>
  </si>
  <si>
    <t xml:space="preserve">1. Go to the login screen in the birthday field
2. Select future date: 01/01/2023
3. Click sign in
</t>
  </si>
  <si>
    <t>1. Go to the login screen in the birthday field
2. Select only year
3. Click sign in</t>
  </si>
  <si>
    <t>1. Go to the login screen in the birthday field
2. Select only month
3. Click sign in</t>
  </si>
  <si>
    <t>1. Go to the login screen in the birthday field
2. Select only day
3. Click sign in</t>
  </si>
  <si>
    <t>1. Go to the login screen in the birthday field
2. Doesn't select year
3. Click sign in</t>
  </si>
  <si>
    <t>1. Go to the login screen in the birthday field
2. Doesn't select month
3. Click sign in</t>
  </si>
  <si>
    <t>1. Go to the login screen in the birthday field
2. Doesn't select day
3. Click sign in</t>
  </si>
  <si>
    <t>1. 
2. 
3.Error message: Wrong birthday format</t>
  </si>
  <si>
    <t>1. 
2. 
3. Error message: Wrong birthday format</t>
  </si>
  <si>
    <t>1. Go to the login screen in the birthday field
2. Doesn't select gender
3. Click sign in</t>
  </si>
  <si>
    <t>1. Go to the login screen in the birthday field
2. Select gender
3. Click sign in</t>
  </si>
  <si>
    <t xml:space="preserve">1. Go to the login screen in the fullname field
2. Not enter any characters
3. Click sign in </t>
  </si>
  <si>
    <t>1.
2. 
3. Error message: Please enter Full Name</t>
  </si>
  <si>
    <t>1. Go to the login screen in the SMS Verification Code
2. Enter: 1234567
3. Click sign in</t>
  </si>
  <si>
    <t xml:space="preserve">1.
2. Error message: Please enter SMS Verification Code </t>
  </si>
  <si>
    <t>1. Go to the login screen in the SMS Verification Code
2. Enter: 12345
3. Click sign in</t>
  </si>
  <si>
    <t>1. Go to the login screen in the SMS Verification Code
2. Not enter any characters
3. Click sign in</t>
  </si>
  <si>
    <t>1. Go to the login screen in the SMS Verification Code
2. Enter: abc123
3. Click sign in</t>
  </si>
  <si>
    <t>1. Go to the login screen in the SMS Verification Code
2. Enter: abcdef
3. Click sign in</t>
  </si>
  <si>
    <t>1.
2.  The SMS Verification Code displayed: 12345
3. Error message: Please enter 6 digits</t>
  </si>
  <si>
    <t>1. Go to the login screen in the SMS Verification Code
2. Enter: 123456
3. Click sign in</t>
  </si>
  <si>
    <t>1.
2.  The SMS Verification Code displayed: 123456
3. Switch to the products page</t>
  </si>
  <si>
    <t>1.
2.  The SMS Verification Code displayed: 1234567
3. Error message: Please enter only 6 digits</t>
  </si>
  <si>
    <t>1.
2.  The SMS Verification Code displayed: abc123
3. Error message: Incorrect SMS Verification Code</t>
  </si>
  <si>
    <t>1.
2.  The SMS Verification Code displayed: abcdef
3. Error message: Incorrect SMS Verification Code</t>
  </si>
  <si>
    <t>1.
2.  The SMS Verification Code displayed: 123546
3. Error message: Incorrect SMS Verification Code</t>
  </si>
  <si>
    <t>1.
2.  The SMS Verification Code displayed: 123456
3. Error message: Incorrect SMS Verification Code</t>
  </si>
  <si>
    <t xml:space="preserve">Check when user enters less than 6 digits </t>
  </si>
  <si>
    <t>1.
2.  Unable to paste</t>
  </si>
  <si>
    <t xml:space="preserve">1.
2.  Unable to copy
</t>
  </si>
  <si>
    <t>1. Go to the login screen in the SMS Verification Code
2. Enter: 123456
3. Click button clear all</t>
  </si>
  <si>
    <t>1. 
2. The SMS Verification Code displayed: 123456
3. Clear all digits</t>
  </si>
  <si>
    <t xml:space="preserve">1. Go to the login screen in the SMS Verification Code
2. Paste code to the SMS Verification Code field
</t>
  </si>
  <si>
    <t xml:space="preserve">1. Go to the login screen in the SMS Verification Code
2. Highlight the code and copy code in the SMS Verification Code field
</t>
  </si>
  <si>
    <t>1.6. SMS Verification Code</t>
  </si>
  <si>
    <t>1.7. Checkbox</t>
  </si>
  <si>
    <t>1. Go to the login screen, in the Checkbox
2. Click to the checkbox
3. Click sign in</t>
  </si>
  <si>
    <t>Check when the user doesn't click on the checkbox</t>
  </si>
  <si>
    <t>1. Go to the login screen, in the Checkbox
2. Doesn't click to the checkbox
3. Click sign in</t>
  </si>
  <si>
    <t>1. 
2. Checkbox is ticked
3. Switch to the products page</t>
  </si>
  <si>
    <t>1. 
2. Checkbox is not ticked
3. Switch to the products page</t>
  </si>
  <si>
    <t xml:space="preserve">Check when user copy phone number </t>
  </si>
  <si>
    <t xml:space="preserve">Check when user paste phone number </t>
  </si>
  <si>
    <t xml:space="preserve">Check when user click clear all button </t>
  </si>
  <si>
    <t xml:space="preserve">Check when user paste code </t>
  </si>
  <si>
    <t xml:space="preserve">Check when user copy code </t>
  </si>
  <si>
    <t>1. Go to the login screen
2. Paste number to phone number field</t>
  </si>
  <si>
    <t xml:space="preserve">Check when user paste password </t>
  </si>
  <si>
    <t>Check when user copy password</t>
  </si>
  <si>
    <t>1. Go to the login screen
2. Enter: 12445678
2. Highlight the number and copy it</t>
  </si>
  <si>
    <t>1.
2.  Password is entered under the character ******* 
3. Unable to copy</t>
  </si>
  <si>
    <t>1. Go to the login screen
2. Enter: 094548952
2. Highlight the number and copy it</t>
  </si>
  <si>
    <t>Check when user copy fullname</t>
  </si>
  <si>
    <t>Check when user paste fullname</t>
  </si>
  <si>
    <t>1. Go to the login screen
2. Enter: Pham Anh Duc
3. Click on the button clear all on the right</t>
  </si>
  <si>
    <t>1. 
2. The fullname displayed: Pham Anh Duc
3. Clear all the fullname field</t>
  </si>
  <si>
    <t>1. Go to the login screen
2. Paste name to fullname field</t>
  </si>
  <si>
    <t>1. Go to the login screen
2. Enter: Pham Anh Duc
2. Highlight the name and copy it</t>
  </si>
  <si>
    <t>1. 
2. The fullname displayed: Pham Anh Duc
3. Name is copied</t>
  </si>
  <si>
    <t>1. 
2. Name is pasted</t>
  </si>
  <si>
    <t>Check when user enters an already existing phone number</t>
  </si>
  <si>
    <t>Check when user enters expired code number</t>
  </si>
  <si>
    <t>1. Go to the login screen
2. Not enter any fields
3. Click sign in</t>
  </si>
  <si>
    <t>1. 
2. 
3. The screen shows a warning message: You need to fill in all the mandatory fields</t>
  </si>
  <si>
    <t>Check when user missing entered mandatory fields</t>
  </si>
  <si>
    <t>1. Go to the login screen
2. Not fill in mandatory fields such as: Full name, password, phone number, sms code, date of birth, gender and agree with mandatory terms
3. Click sign in</t>
  </si>
  <si>
    <t>1.
2.
3.  The screen shows a warning message: You need to fill in all the mandatory fields</t>
  </si>
  <si>
    <t>1. Go to the login screen
2. Enter: 0912345678
3. Click sign in</t>
  </si>
  <si>
    <t>1. Go to the login screen
2. Enter: 123456
3. Click sign in</t>
  </si>
  <si>
    <t>1. Go to the login screen
2. Enter numbers: 09234
3. Click sign in</t>
  </si>
  <si>
    <t xml:space="preserve">1. 
2. The login screen with phone number displayed: 0923458475
</t>
  </si>
  <si>
    <t>1. 
2. The login screen with phone number displayed: 09234
3. The screen shows a warning message: The length of Phone number should be 10 characters.</t>
  </si>
  <si>
    <t>1. 
2. The login screen with phone number displayed: 09234584754
3. The screen shows a warning message: The length of Phone number should be 10 characters.</t>
  </si>
  <si>
    <t>1. Go to the login screen
2. Enter numbers: 09234584754
3. Click sign in</t>
  </si>
  <si>
    <t>1.
2. The login screen with phone number displayed: 094548952 
3. Unable to copy</t>
  </si>
  <si>
    <t>1. 
2.The login screen with phone number displayed: 092542495
2. Switch to the products page</t>
  </si>
  <si>
    <t>1. 
2. The login screen with phone number displayed: 092542495
3. Clear all characters in the phone number field</t>
  </si>
  <si>
    <t>1.
2. The login screen with phone number displayed: 0912345678
3.  The screen shows a warning message: Phone number already exists</t>
  </si>
  <si>
    <t>1.
2. The login screen with SMS verifycation code displayed: 123456
3.  The screen shows a warning message:  SMS verifycation code already expired</t>
  </si>
  <si>
    <t>Check when the user doesn't agree with mandatory terms</t>
  </si>
  <si>
    <t>1. Go to the login screen
2. Enter all field but doesn't click agree with mandatory terms
3. Click sign in</t>
  </si>
  <si>
    <t>1. 
2. 
3. The screen shows a warning message: You need to agree with mandatory terms conditions</t>
  </si>
  <si>
    <t>1. Go to login screen
2. Check the button is visible and clickable</t>
  </si>
  <si>
    <t>1. 
2. The button is visible and clickable</t>
  </si>
  <si>
    <t>1. Go to login screen
2. Check the checkbox is visible and clickable</t>
  </si>
  <si>
    <t>1. 
2. The checkbox is visible and clickable</t>
  </si>
  <si>
    <t>1. Go to login screen
2. Check the button is visible and usable</t>
  </si>
  <si>
    <t>1. 
2. The button is visible and usable</t>
  </si>
  <si>
    <t>1. Go to login screen
2. Check the field is visible and can be entered</t>
  </si>
  <si>
    <t>1. 
2. The field is visible and and can be entered</t>
  </si>
  <si>
    <t>1. Go to login screen
2. Check the field is visible and can be selected</t>
  </si>
  <si>
    <t>1. 
2. The field is visible and and can be selected</t>
  </si>
  <si>
    <t>1. Go to login screen
2. Check the button login with Email</t>
  </si>
  <si>
    <t>1. 
2. Go to screen login with email</t>
  </si>
  <si>
    <t>1. Go to login screen
2. Check the button login with Facebook</t>
  </si>
  <si>
    <t>1. Go to login screen
2. Check the button login with Google</t>
  </si>
  <si>
    <t>1. 
2. Go to screen login with facebook</t>
  </si>
  <si>
    <t>1. 
2. Go to screen login with google</t>
  </si>
  <si>
    <t>1. Go to login screen
2. Not enter phone number
3. Slide to get the code</t>
  </si>
  <si>
    <t>1. 
2. 
3. The screen shows a warning message: Please enter phone number</t>
  </si>
  <si>
    <t>1. Go to login screen
2. Enter: 0123456789
3. Slide to get the code</t>
  </si>
  <si>
    <t>1. 
2. The login screen with phone number displayed: 0123456789
3. The screen shows a warning message: Invalid phone number</t>
  </si>
  <si>
    <t>1. Go to login screen
2. Enter: 0923456789
3. Slide to get the code</t>
  </si>
  <si>
    <t>1. 
2. The login screen with phone number displayed: 0923456789
3. Switch to the products page</t>
  </si>
  <si>
    <t>2. Product display page</t>
  </si>
  <si>
    <t>1. Search function by Search box</t>
  </si>
  <si>
    <t>Check when user enters product name</t>
  </si>
  <si>
    <t>Check when user enters category name</t>
  </si>
  <si>
    <t>Check when user enters brand name</t>
  </si>
  <si>
    <t>Check when user enters supplier name</t>
  </si>
  <si>
    <t>Check when search criteria is not match</t>
  </si>
  <si>
    <t>Check when user click on Search box</t>
  </si>
  <si>
    <t xml:space="preserve">Check the initial status </t>
  </si>
  <si>
    <t>Check when user enter space</t>
  </si>
  <si>
    <t>Check when user enter password with uppercase letters</t>
  </si>
  <si>
    <t>Check when user enter password without uppercase letters</t>
  </si>
  <si>
    <t>Check when user enters text in Search box</t>
  </si>
  <si>
    <t>Check when user does not enter anything</t>
  </si>
  <si>
    <t>1. 
2. The box is visible and can be entered</t>
  </si>
  <si>
    <t>1. 
2. 
3. Show homepage with product categories</t>
  </si>
  <si>
    <t>1. Go to homepage
2. Does not enter anything to the search box
3. Click search button</t>
  </si>
  <si>
    <t>1. Go to homepage
2. Enter: Iphone
3. Click search button</t>
  </si>
  <si>
    <t>1. 
2. Show search suggestion
3. Display product page with products keyword which matching with the entered name</t>
  </si>
  <si>
    <t>1. Go to homepage
2. Enter: Phone
3. Click search button</t>
  </si>
  <si>
    <t xml:space="preserve">1. 
2. Show search suggestion
3. Display product page with category is phone </t>
  </si>
  <si>
    <t>1. Go to homepage
2. Enter: Apple
3. Click search button</t>
  </si>
  <si>
    <t>1. 
2. Show search suggestion
3. Display product page with brand is Apple</t>
  </si>
  <si>
    <t>1. Go to homepage
2. Enter: Vinamilk
3. Click search button</t>
  </si>
  <si>
    <t>1. 
2. Show search suggestion
3. Display product page with supplier name is Vinamilk</t>
  </si>
  <si>
    <t>1. Go to homepage
2. Enter: 123@fwtr
3. Click search button</t>
  </si>
  <si>
    <t xml:space="preserve">1. 
2. 
3. Display message “Search No Result” </t>
  </si>
  <si>
    <t>1. Go to homepage
2. Click on the search box</t>
  </si>
  <si>
    <t>1.
2. Show search history</t>
  </si>
  <si>
    <t>Check the sort button</t>
  </si>
  <si>
    <t>Check the number of products displayed per page</t>
  </si>
  <si>
    <t>Disable when there are no products found</t>
  </si>
  <si>
    <t>Disable when there is only one product found</t>
  </si>
  <si>
    <t>Enable when user focus on the close-to-last product page</t>
  </si>
  <si>
    <t>Disable when scrolling to the last product page in the product list</t>
  </si>
  <si>
    <t>2.1. Button to view the next page '&gt;'</t>
  </si>
  <si>
    <t>2.2. Button to view the previous page '&lt;'</t>
  </si>
  <si>
    <t>Disable when it's the only page in the product list</t>
  </si>
  <si>
    <t>Enable when user focus on second product page</t>
  </si>
  <si>
    <t>1. Go to homepage
2. Check the box is visible and can be entered</t>
  </si>
  <si>
    <t>1. Go to homepage
2. Enter product: milk
3. Check the product display page is visible and can be manipulated</t>
  </si>
  <si>
    <t>1. 
2. Show search suggestion
3. The product display page is visible and can be manipulated</t>
  </si>
  <si>
    <t>1. Go to homepage
2. Enter product: milk
3. Check the sort button</t>
  </si>
  <si>
    <t>1. 
2. Show search suggestion
3. Product can be sorted by ‘Price low to high’ and ‘Price high to low’</t>
  </si>
  <si>
    <t>1. Go to homepage
2. Enter product: milk
3. Check the the number of products displayed per page</t>
  </si>
  <si>
    <t>1. 
2. Show search suggestion
3. Results can be displayed with 10 items or less than per page</t>
  </si>
  <si>
    <t>1. Go to homepage
2. Enter product: Iphone 20
3. Check the next button when there are no products found</t>
  </si>
  <si>
    <t>1.
2.
3. The button is disabled</t>
  </si>
  <si>
    <t>1. Go to homepage
2. Enter product but only one product found
3. Check the next button when there are only one product found</t>
  </si>
  <si>
    <t>1. Go to homepage 
2. Enter product: Iphone 14
3. Check the next button when scrolling to the last product page in the product list</t>
  </si>
  <si>
    <t>1. Go to homepage 
2. Enter product: Iphone 14
3. Check the next button when focus on the close-to-last product page</t>
  </si>
  <si>
    <t>1.
2.
3. The button is enable</t>
  </si>
  <si>
    <t>1. Go to homepage
2. Enter product but only one product found
3. Check the next button when it's the only page in the product list</t>
  </si>
  <si>
    <t>1. Go to homepage 
2. Enter product: Iphone 14
3. Check the next button when focus on the second product page</t>
  </si>
  <si>
    <t>Asignment 3</t>
  </si>
  <si>
    <t>Search Product function by Search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</si>
</sst>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2"/>
      <name val="Arial"/>
      <family val="2"/>
    </font>
    <font>
      <b/>
      <sz val="10"/>
      <color theme="4"/>
      <name val="Arial"/>
      <family val="2"/>
    </font>
    <font>
      <sz val="11"/>
      <color theme="0"/>
      <name val="Arial"/>
      <family val="2"/>
    </font>
  </fonts>
  <fills count="33">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
      <patternFill patternType="solid">
        <fgColor rgb="FF92D050"/>
        <bgColor indexed="41"/>
      </patternFill>
    </fill>
    <fill>
      <patternFill patternType="solid">
        <fgColor rgb="FF00B0F0"/>
        <bgColor indexed="64"/>
      </patternFill>
    </fill>
    <fill>
      <patternFill patternType="solid">
        <fgColor rgb="FF00B0F0"/>
        <bgColor indexed="26"/>
      </patternFill>
    </fill>
    <fill>
      <patternFill patternType="solid">
        <fgColor rgb="FF00B0F0"/>
        <bgColor indexed="41"/>
      </patternFill>
    </fill>
    <fill>
      <patternFill patternType="solid">
        <fgColor theme="9" tint="0.59999389629810485"/>
        <bgColor indexed="26"/>
      </patternFill>
    </fill>
    <fill>
      <patternFill patternType="solid">
        <fgColor theme="9" tint="0.59999389629810485"/>
        <bgColor indexed="41"/>
      </patternFill>
    </fill>
    <fill>
      <patternFill patternType="solid">
        <fgColor theme="9" tint="0.59999389629810485"/>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52" fillId="25" borderId="6" xfId="0" quotePrefix="1" applyFont="1" applyFill="1" applyBorder="1" applyAlignment="1">
      <alignment horizontal="left" vertical="center" wrapText="1"/>
    </xf>
    <xf numFmtId="0" fontId="52" fillId="25" borderId="6" xfId="5" applyFont="1" applyFill="1" applyBorder="1" applyAlignment="1">
      <alignment horizontal="left" vertical="center" wrapText="1"/>
    </xf>
    <xf numFmtId="0" fontId="34" fillId="25" borderId="6" xfId="0" applyFont="1" applyFill="1" applyBorder="1" applyAlignment="1">
      <alignment vertical="center" wrapText="1"/>
    </xf>
    <xf numFmtId="0" fontId="3" fillId="26" borderId="6" xfId="5" applyFont="1" applyFill="1" applyBorder="1" applyAlignment="1">
      <alignment horizontal="left" vertical="center"/>
    </xf>
    <xf numFmtId="0" fontId="37" fillId="26"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67" fillId="28" borderId="6" xfId="5" applyFont="1" applyFill="1" applyBorder="1" applyAlignment="1">
      <alignment horizontal="left" vertical="center" wrapText="1"/>
    </xf>
    <xf numFmtId="0" fontId="67" fillId="28" borderId="6" xfId="0" applyFont="1" applyFill="1" applyBorder="1" applyAlignment="1">
      <alignment vertical="center" wrapText="1"/>
    </xf>
    <xf numFmtId="0" fontId="26" fillId="28" borderId="0" xfId="0" applyFont="1" applyFill="1" applyAlignment="1">
      <alignment vertical="top"/>
    </xf>
    <xf numFmtId="0" fontId="36" fillId="27" borderId="0" xfId="0" applyFont="1" applyFill="1"/>
    <xf numFmtId="0" fontId="37" fillId="28" borderId="6" xfId="5" applyFont="1" applyFill="1" applyBorder="1" applyAlignment="1">
      <alignment horizontal="left" vertical="top" wrapText="1"/>
    </xf>
    <xf numFmtId="0" fontId="37" fillId="28" borderId="6" xfId="0" applyFont="1" applyFill="1" applyBorder="1" applyAlignment="1">
      <alignment vertical="top" wrapText="1"/>
    </xf>
    <xf numFmtId="0" fontId="69" fillId="27" borderId="0" xfId="0" applyFont="1" applyFill="1"/>
    <xf numFmtId="0" fontId="37" fillId="28" borderId="6" xfId="0" applyFont="1" applyFill="1" applyBorder="1" applyAlignment="1">
      <alignment horizontal="left"/>
    </xf>
    <xf numFmtId="0" fontId="3" fillId="29" borderId="15" xfId="5" applyFont="1" applyFill="1" applyBorder="1" applyAlignment="1">
      <alignment horizontal="center" vertical="center"/>
    </xf>
    <xf numFmtId="0" fontId="3" fillId="29" borderId="16" xfId="5" applyFont="1" applyFill="1" applyBorder="1" applyAlignment="1">
      <alignment horizontal="center" vertical="center"/>
    </xf>
    <xf numFmtId="0" fontId="3" fillId="29" borderId="11" xfId="5" applyFont="1" applyFill="1" applyBorder="1" applyAlignment="1">
      <alignment horizontal="center" vertical="center"/>
    </xf>
    <xf numFmtId="0" fontId="37" fillId="28" borderId="6" xfId="0" applyFont="1" applyFill="1" applyBorder="1"/>
    <xf numFmtId="0" fontId="37" fillId="28" borderId="6" xfId="5" applyFont="1" applyFill="1" applyBorder="1" applyAlignment="1">
      <alignment horizontal="center" vertical="top" wrapText="1"/>
    </xf>
    <xf numFmtId="0" fontId="1" fillId="27" borderId="6" xfId="0" applyFont="1" applyFill="1" applyBorder="1" applyAlignment="1">
      <alignment horizontal="left" vertical="top"/>
    </xf>
    <xf numFmtId="0" fontId="1" fillId="28" borderId="6" xfId="5" applyFont="1" applyFill="1" applyBorder="1" applyAlignment="1">
      <alignment horizontal="left" vertical="top" wrapText="1"/>
    </xf>
    <xf numFmtId="0" fontId="1" fillId="28" borderId="6" xfId="0" quotePrefix="1" applyFont="1" applyFill="1" applyBorder="1" applyAlignment="1">
      <alignment horizontal="left" vertical="top" wrapText="1"/>
    </xf>
    <xf numFmtId="0" fontId="1" fillId="28" borderId="0" xfId="0" applyFont="1" applyFill="1"/>
    <xf numFmtId="0" fontId="1" fillId="30" borderId="6" xfId="5" applyFont="1" applyFill="1" applyBorder="1" applyAlignment="1">
      <alignment horizontal="left" vertical="top" wrapText="1"/>
    </xf>
    <xf numFmtId="0" fontId="1" fillId="30" borderId="6" xfId="0" quotePrefix="1" applyFont="1" applyFill="1" applyBorder="1" applyAlignment="1">
      <alignment horizontal="left" vertical="top" wrapText="1"/>
    </xf>
    <xf numFmtId="0" fontId="26" fillId="30" borderId="6" xfId="0" applyFont="1" applyFill="1" applyBorder="1" applyAlignment="1">
      <alignment vertical="top" wrapText="1"/>
    </xf>
    <xf numFmtId="0" fontId="1" fillId="30" borderId="6" xfId="5" applyFont="1" applyFill="1" applyBorder="1" applyAlignment="1">
      <alignment horizontal="center" vertical="top" wrapText="1"/>
    </xf>
    <xf numFmtId="0" fontId="37" fillId="30" borderId="6" xfId="0" applyFont="1" applyFill="1" applyBorder="1" applyAlignment="1">
      <alignment horizontal="left"/>
    </xf>
    <xf numFmtId="0" fontId="37" fillId="30" borderId="6" xfId="0" applyFont="1" applyFill="1" applyBorder="1"/>
    <xf numFmtId="0" fontId="37" fillId="30" borderId="6" xfId="5" applyFont="1" applyFill="1" applyBorder="1" applyAlignment="1">
      <alignment horizontal="center" vertical="top" wrapText="1"/>
    </xf>
    <xf numFmtId="0" fontId="36" fillId="32" borderId="0" xfId="0" applyFont="1" applyFill="1"/>
    <xf numFmtId="0" fontId="1" fillId="30" borderId="6" xfId="0" applyFont="1" applyFill="1" applyBorder="1" applyAlignment="1">
      <alignment horizontal="left"/>
    </xf>
    <xf numFmtId="0" fontId="1" fillId="30" borderId="6" xfId="0" applyFont="1" applyFill="1" applyBorder="1"/>
    <xf numFmtId="0" fontId="1" fillId="32" borderId="6" xfId="0" applyFont="1" applyFill="1" applyBorder="1" applyAlignment="1">
      <alignment horizontal="left" vertical="top"/>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27" borderId="15" xfId="0" applyFont="1" applyFill="1" applyBorder="1" applyAlignment="1">
      <alignment horizontal="center" vertical="top"/>
    </xf>
    <xf numFmtId="0" fontId="3" fillId="27" borderId="16" xfId="0" applyFont="1" applyFill="1" applyBorder="1" applyAlignment="1">
      <alignment horizontal="center" vertical="top"/>
    </xf>
    <xf numFmtId="0" fontId="3" fillId="27" borderId="11" xfId="0" applyFont="1" applyFill="1" applyBorder="1" applyAlignment="1">
      <alignment horizontal="center" vertical="top"/>
    </xf>
    <xf numFmtId="0" fontId="3" fillId="26" borderId="15" xfId="5" applyFont="1" applyFill="1" applyBorder="1" applyAlignment="1">
      <alignment horizontal="center" vertical="center"/>
    </xf>
    <xf numFmtId="0" fontId="3" fillId="26" borderId="16" xfId="5" applyFont="1" applyFill="1" applyBorder="1" applyAlignment="1">
      <alignment horizontal="center" vertical="center"/>
    </xf>
    <xf numFmtId="0" fontId="3" fillId="26" borderId="11" xfId="5" applyFont="1" applyFill="1" applyBorder="1" applyAlignment="1">
      <alignment horizontal="center" vertical="center"/>
    </xf>
    <xf numFmtId="0" fontId="3" fillId="19" borderId="7" xfId="0" applyFont="1" applyFill="1" applyBorder="1" applyAlignment="1">
      <alignment horizontal="center" wrapText="1"/>
    </xf>
    <xf numFmtId="0" fontId="68" fillId="27" borderId="15" xfId="0" applyFont="1" applyFill="1" applyBorder="1" applyAlignment="1">
      <alignment horizontal="left" vertical="center"/>
    </xf>
    <xf numFmtId="0" fontId="67" fillId="27" borderId="16" xfId="0" applyFont="1" applyFill="1" applyBorder="1" applyAlignment="1">
      <alignment horizontal="left" vertical="center"/>
    </xf>
    <xf numFmtId="0" fontId="67" fillId="27" borderId="11" xfId="0" applyFont="1" applyFill="1" applyBorder="1" applyAlignment="1">
      <alignment horizontal="left" vertical="center"/>
    </xf>
    <xf numFmtId="0" fontId="3" fillId="27" borderId="15" xfId="0" applyFont="1" applyFill="1" applyBorder="1" applyAlignment="1">
      <alignment horizontal="left" vertical="center"/>
    </xf>
    <xf numFmtId="0" fontId="37" fillId="27" borderId="16" xfId="0" applyFont="1" applyFill="1" applyBorder="1" applyAlignment="1">
      <alignment horizontal="left" vertical="center"/>
    </xf>
    <xf numFmtId="0" fontId="37" fillId="27" borderId="11" xfId="0"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2" fillId="24" borderId="15" xfId="0" applyFont="1" applyFill="1" applyBorder="1" applyAlignment="1">
      <alignment horizontal="center" vertical="center"/>
    </xf>
    <xf numFmtId="0" fontId="52" fillId="24" borderId="16" xfId="0" applyFont="1" applyFill="1" applyBorder="1" applyAlignment="1">
      <alignment horizontal="center" vertical="center"/>
    </xf>
    <xf numFmtId="0" fontId="52" fillId="24" borderId="11" xfId="0" applyFont="1" applyFill="1" applyBorder="1" applyAlignment="1">
      <alignment horizontal="center" vertical="center"/>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1" fillId="30" borderId="15" xfId="5" applyFont="1" applyFill="1" applyBorder="1" applyAlignment="1">
      <alignment horizontal="center" vertical="top" wrapText="1"/>
    </xf>
    <xf numFmtId="0" fontId="1" fillId="30" borderId="16" xfId="5" applyFont="1" applyFill="1" applyBorder="1" applyAlignment="1">
      <alignment horizontal="center" vertical="top" wrapText="1"/>
    </xf>
    <xf numFmtId="0" fontId="1" fillId="30" borderId="11" xfId="5" applyFont="1" applyFill="1" applyBorder="1" applyAlignment="1">
      <alignment horizontal="center" vertical="top" wrapText="1"/>
    </xf>
    <xf numFmtId="0" fontId="1" fillId="31" borderId="15" xfId="5" applyFont="1" applyFill="1" applyBorder="1" applyAlignment="1">
      <alignment horizontal="center" vertical="center"/>
    </xf>
    <xf numFmtId="0" fontId="3" fillId="31" borderId="16" xfId="5" applyFont="1" applyFill="1" applyBorder="1" applyAlignment="1">
      <alignment horizontal="center" vertical="center"/>
    </xf>
    <xf numFmtId="0" fontId="3" fillId="31" borderId="11"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31" borderId="16" xfId="5" applyFont="1" applyFill="1" applyBorder="1" applyAlignment="1">
      <alignment horizontal="center" vertical="center"/>
    </xf>
    <xf numFmtId="0" fontId="1" fillId="3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32" borderId="6" xfId="0" applyFont="1" applyFill="1" applyBorder="1" applyAlignment="1">
      <alignment horizontal="left"/>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71" t="s">
        <v>0</v>
      </c>
      <c r="F1" s="16"/>
    </row>
    <row r="2" spans="1:6" ht="21">
      <c r="A2" s="37" t="s">
        <v>1</v>
      </c>
      <c r="B2" s="18"/>
      <c r="C2" s="18"/>
      <c r="D2" s="18"/>
      <c r="E2" s="18"/>
      <c r="F2" s="18"/>
    </row>
    <row r="3" spans="1:6">
      <c r="A3" s="18"/>
      <c r="B3" s="18"/>
      <c r="C3" s="18"/>
      <c r="D3" s="18"/>
      <c r="E3" s="18"/>
      <c r="F3" s="18"/>
    </row>
    <row r="4" spans="1:6" ht="15" customHeight="1">
      <c r="A4" s="206" t="s">
        <v>2</v>
      </c>
      <c r="B4" s="207"/>
      <c r="C4" s="207"/>
      <c r="D4" s="207"/>
      <c r="E4" s="208"/>
      <c r="F4" s="18"/>
    </row>
    <row r="5" spans="1:6">
      <c r="A5" s="209" t="s">
        <v>3</v>
      </c>
      <c r="B5" s="209"/>
      <c r="C5" s="210" t="s">
        <v>4</v>
      </c>
      <c r="D5" s="210"/>
      <c r="E5" s="210"/>
      <c r="F5" s="18"/>
    </row>
    <row r="6" spans="1:6" ht="29.25" customHeight="1">
      <c r="A6" s="211" t="s">
        <v>5</v>
      </c>
      <c r="B6" s="212"/>
      <c r="C6" s="205" t="s">
        <v>6</v>
      </c>
      <c r="D6" s="205"/>
      <c r="E6" s="205"/>
      <c r="F6" s="18"/>
    </row>
    <row r="7" spans="1:6" ht="29.25" customHeight="1">
      <c r="A7" s="145"/>
      <c r="B7" s="145"/>
      <c r="C7" s="146"/>
      <c r="D7" s="146"/>
      <c r="E7" s="146"/>
      <c r="F7" s="18"/>
    </row>
    <row r="8" spans="1:6" s="147" customFormat="1" ht="29.25" customHeight="1">
      <c r="A8" s="203" t="s">
        <v>7</v>
      </c>
      <c r="B8" s="204"/>
      <c r="C8" s="204"/>
      <c r="D8" s="204"/>
      <c r="E8" s="204"/>
      <c r="F8" s="204"/>
    </row>
    <row r="9" spans="1:6" s="147" customFormat="1" ht="15" customHeight="1">
      <c r="A9" s="148" t="s">
        <v>8</v>
      </c>
      <c r="B9" s="148" t="s">
        <v>9</v>
      </c>
      <c r="C9" s="148" t="s">
        <v>10</v>
      </c>
      <c r="D9" s="148" t="s">
        <v>11</v>
      </c>
      <c r="E9" s="148" t="s">
        <v>12</v>
      </c>
      <c r="F9" s="148" t="s">
        <v>13</v>
      </c>
    </row>
    <row r="10" spans="1:6" s="147" customFormat="1" ht="39.6">
      <c r="A10" s="130" t="s">
        <v>14</v>
      </c>
      <c r="B10" s="131" t="s">
        <v>15</v>
      </c>
      <c r="C10" s="132" t="s">
        <v>16</v>
      </c>
      <c r="D10" s="150" t="s">
        <v>17</v>
      </c>
      <c r="E10" s="133" t="s">
        <v>18</v>
      </c>
      <c r="F10" s="149" t="s">
        <v>19</v>
      </c>
    </row>
    <row r="11" spans="1:6" s="147" customFormat="1" ht="26.4">
      <c r="A11" s="130">
        <v>1.3</v>
      </c>
      <c r="B11" s="131">
        <v>43082</v>
      </c>
      <c r="C11" s="132" t="s">
        <v>16</v>
      </c>
      <c r="D11" s="150" t="s">
        <v>20</v>
      </c>
      <c r="E11" s="133" t="s">
        <v>18</v>
      </c>
      <c r="F11" s="149" t="s">
        <v>19</v>
      </c>
    </row>
    <row r="12" spans="1:6" s="147" customFormat="1" ht="105.6">
      <c r="A12" s="162">
        <v>1.4</v>
      </c>
      <c r="B12" s="163" t="s">
        <v>21</v>
      </c>
      <c r="C12" s="164" t="s">
        <v>16</v>
      </c>
      <c r="D12" s="165" t="s">
        <v>22</v>
      </c>
      <c r="E12" s="166" t="s">
        <v>18</v>
      </c>
      <c r="F12" s="149" t="s">
        <v>19</v>
      </c>
    </row>
    <row r="13" spans="1:6" s="147" customFormat="1" ht="30" customHeight="1">
      <c r="A13" s="205" t="s">
        <v>23</v>
      </c>
      <c r="B13" s="205"/>
      <c r="C13" s="205"/>
      <c r="D13" s="205"/>
      <c r="E13" s="205"/>
      <c r="F13" s="205"/>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55" t="s">
        <v>24</v>
      </c>
      <c r="J1" s="34"/>
      <c r="K1" s="34"/>
    </row>
    <row r="2" spans="1:11" ht="25.5" customHeight="1">
      <c r="B2" s="218" t="s">
        <v>25</v>
      </c>
      <c r="C2" s="218"/>
      <c r="D2" s="218"/>
      <c r="E2" s="218"/>
      <c r="F2" s="218"/>
      <c r="G2" s="218"/>
      <c r="H2" s="218"/>
      <c r="I2" s="218"/>
      <c r="J2" s="216" t="s">
        <v>26</v>
      </c>
      <c r="K2" s="216"/>
    </row>
    <row r="3" spans="1:11" ht="28.5" customHeight="1">
      <c r="B3" s="219" t="s">
        <v>27</v>
      </c>
      <c r="C3" s="219"/>
      <c r="D3" s="219"/>
      <c r="E3" s="219"/>
      <c r="F3" s="217" t="s">
        <v>28</v>
      </c>
      <c r="G3" s="217"/>
      <c r="H3" s="217"/>
      <c r="I3" s="217"/>
      <c r="J3" s="216"/>
      <c r="K3" s="216"/>
    </row>
    <row r="4" spans="1:11" ht="18" customHeight="1">
      <c r="B4" s="153"/>
      <c r="C4" s="153"/>
      <c r="D4" s="153"/>
      <c r="E4" s="153"/>
      <c r="F4" s="152"/>
      <c r="G4" s="152"/>
      <c r="H4" s="152"/>
      <c r="I4" s="152"/>
      <c r="J4" s="151"/>
      <c r="K4" s="151"/>
    </row>
    <row r="6" spans="1:11" ht="22.8">
      <c r="A6" s="4" t="s">
        <v>29</v>
      </c>
    </row>
    <row r="7" spans="1:11">
      <c r="A7" s="223" t="s">
        <v>30</v>
      </c>
      <c r="B7" s="223"/>
      <c r="C7" s="223"/>
      <c r="D7" s="223"/>
      <c r="E7" s="223"/>
      <c r="F7" s="223"/>
      <c r="G7" s="223"/>
      <c r="H7" s="223"/>
      <c r="I7" s="223"/>
    </row>
    <row r="8" spans="1:11" ht="20.25" customHeight="1">
      <c r="A8" s="223"/>
      <c r="B8" s="223"/>
      <c r="C8" s="223"/>
      <c r="D8" s="223"/>
      <c r="E8" s="223"/>
      <c r="F8" s="223"/>
      <c r="G8" s="223"/>
      <c r="H8" s="223"/>
      <c r="I8" s="223"/>
    </row>
    <row r="9" spans="1:11">
      <c r="A9" s="223" t="s">
        <v>31</v>
      </c>
      <c r="B9" s="223"/>
      <c r="C9" s="223"/>
      <c r="D9" s="223"/>
      <c r="E9" s="223"/>
      <c r="F9" s="223"/>
      <c r="G9" s="223"/>
      <c r="H9" s="223"/>
      <c r="I9" s="223"/>
    </row>
    <row r="10" spans="1:11" ht="21" customHeight="1">
      <c r="A10" s="223"/>
      <c r="B10" s="223"/>
      <c r="C10" s="223"/>
      <c r="D10" s="223"/>
      <c r="E10" s="223"/>
      <c r="F10" s="223"/>
      <c r="G10" s="223"/>
      <c r="H10" s="223"/>
      <c r="I10" s="223"/>
    </row>
    <row r="11" spans="1:11" ht="13.8">
      <c r="A11" s="224" t="s">
        <v>32</v>
      </c>
      <c r="B11" s="224"/>
      <c r="C11" s="224"/>
      <c r="D11" s="224"/>
      <c r="E11" s="224"/>
      <c r="F11" s="224"/>
      <c r="G11" s="224"/>
      <c r="H11" s="224"/>
      <c r="I11" s="224"/>
    </row>
    <row r="12" spans="1:11">
      <c r="A12" s="3"/>
      <c r="B12" s="3"/>
      <c r="C12" s="3"/>
      <c r="D12" s="3"/>
      <c r="E12" s="3"/>
      <c r="F12" s="3"/>
      <c r="G12" s="3"/>
      <c r="H12" s="3"/>
      <c r="I12" s="3"/>
    </row>
    <row r="13" spans="1:11" ht="22.8">
      <c r="A13" s="4" t="s">
        <v>33</v>
      </c>
    </row>
    <row r="14" spans="1:11">
      <c r="A14" s="134" t="s">
        <v>34</v>
      </c>
      <c r="B14" s="220" t="s">
        <v>35</v>
      </c>
      <c r="C14" s="221"/>
      <c r="D14" s="221"/>
      <c r="E14" s="221"/>
      <c r="F14" s="221"/>
      <c r="G14" s="221"/>
      <c r="H14" s="221"/>
      <c r="I14" s="221"/>
      <c r="J14" s="221"/>
      <c r="K14" s="222"/>
    </row>
    <row r="15" spans="1:11" ht="14.25" customHeight="1">
      <c r="A15" s="134" t="s">
        <v>36</v>
      </c>
      <c r="B15" s="220" t="s">
        <v>37</v>
      </c>
      <c r="C15" s="221"/>
      <c r="D15" s="221"/>
      <c r="E15" s="221"/>
      <c r="F15" s="221"/>
      <c r="G15" s="221"/>
      <c r="H15" s="221"/>
      <c r="I15" s="221"/>
      <c r="J15" s="221"/>
      <c r="K15" s="222"/>
    </row>
    <row r="16" spans="1:11" ht="14.25" customHeight="1">
      <c r="A16" s="134"/>
      <c r="B16" s="220" t="s">
        <v>38</v>
      </c>
      <c r="C16" s="221"/>
      <c r="D16" s="221"/>
      <c r="E16" s="221"/>
      <c r="F16" s="221"/>
      <c r="G16" s="221"/>
      <c r="H16" s="221"/>
      <c r="I16" s="221"/>
      <c r="J16" s="221"/>
      <c r="K16" s="222"/>
    </row>
    <row r="17" spans="1:14" ht="14.25" customHeight="1">
      <c r="A17" s="134"/>
      <c r="B17" s="220" t="s">
        <v>39</v>
      </c>
      <c r="C17" s="221"/>
      <c r="D17" s="221"/>
      <c r="E17" s="221"/>
      <c r="F17" s="221"/>
      <c r="G17" s="221"/>
      <c r="H17" s="221"/>
      <c r="I17" s="221"/>
      <c r="J17" s="221"/>
      <c r="K17" s="222"/>
    </row>
    <row r="19" spans="1:14" ht="22.8">
      <c r="A19" s="4" t="s">
        <v>40</v>
      </c>
    </row>
    <row r="20" spans="1:14">
      <c r="A20" s="134" t="s">
        <v>41</v>
      </c>
      <c r="B20" s="220" t="s">
        <v>42</v>
      </c>
      <c r="C20" s="221"/>
      <c r="D20" s="221"/>
      <c r="E20" s="221"/>
      <c r="F20" s="221"/>
      <c r="G20" s="222"/>
    </row>
    <row r="21" spans="1:14" ht="12.75" customHeight="1">
      <c r="A21" s="134" t="s">
        <v>43</v>
      </c>
      <c r="B21" s="220" t="s">
        <v>44</v>
      </c>
      <c r="C21" s="221"/>
      <c r="D21" s="221"/>
      <c r="E21" s="221"/>
      <c r="F21" s="221"/>
      <c r="G21" s="222"/>
    </row>
    <row r="22" spans="1:14" ht="12.75" customHeight="1">
      <c r="A22" s="134" t="s">
        <v>45</v>
      </c>
      <c r="B22" s="220" t="s">
        <v>46</v>
      </c>
      <c r="C22" s="221"/>
      <c r="D22" s="221"/>
      <c r="E22" s="221"/>
      <c r="F22" s="221"/>
      <c r="G22" s="222"/>
    </row>
    <row r="24" spans="1:14" ht="22.8">
      <c r="A24" s="4" t="s">
        <v>47</v>
      </c>
    </row>
    <row r="25" spans="1:14" ht="13.8">
      <c r="A25" s="154" t="s">
        <v>48</v>
      </c>
      <c r="C25" s="154"/>
      <c r="D25" s="154"/>
      <c r="E25" s="154"/>
      <c r="F25" s="154"/>
      <c r="G25" s="154"/>
      <c r="H25" s="154"/>
      <c r="I25" s="154"/>
      <c r="J25" s="154"/>
      <c r="K25" s="154"/>
      <c r="L25" s="154"/>
      <c r="M25" s="154"/>
      <c r="N25" s="70"/>
    </row>
    <row r="26" spans="1:14" ht="13.8">
      <c r="A26" s="154" t="s">
        <v>49</v>
      </c>
      <c r="C26" s="154"/>
      <c r="D26" s="154"/>
      <c r="E26" s="154"/>
      <c r="F26" s="154"/>
      <c r="G26" s="154"/>
      <c r="H26" s="154"/>
      <c r="I26" s="154"/>
      <c r="J26" s="154"/>
      <c r="K26" s="154"/>
      <c r="L26" s="154"/>
      <c r="M26" s="154"/>
      <c r="N26" s="70"/>
    </row>
    <row r="27" spans="1:14" ht="13.8">
      <c r="A27" s="154" t="s">
        <v>50</v>
      </c>
      <c r="C27" s="154"/>
      <c r="D27" s="154"/>
      <c r="E27" s="154"/>
      <c r="F27" s="154"/>
      <c r="G27" s="154"/>
      <c r="H27" s="154"/>
      <c r="I27" s="154"/>
      <c r="J27" s="154"/>
      <c r="K27" s="154"/>
      <c r="L27" s="154"/>
      <c r="M27" s="154"/>
      <c r="N27" s="70"/>
    </row>
    <row r="29" spans="1:14" ht="21.75" customHeight="1">
      <c r="B29" s="213" t="s">
        <v>51</v>
      </c>
      <c r="C29" s="214"/>
      <c r="D29" s="215"/>
    </row>
    <row r="30" spans="1:14" ht="90" customHeight="1">
      <c r="B30" s="5"/>
      <c r="C30" s="6" t="s">
        <v>52</v>
      </c>
      <c r="D30" s="6" t="s">
        <v>53</v>
      </c>
    </row>
    <row r="32" spans="1:14" ht="22.8">
      <c r="A32" s="4" t="s">
        <v>54</v>
      </c>
    </row>
    <row r="33" spans="1:1" ht="13.8">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25" t="s">
        <v>56</v>
      </c>
      <c r="B2" s="225"/>
      <c r="C2" s="225"/>
      <c r="D2" s="225"/>
      <c r="E2" s="225"/>
      <c r="F2" s="225"/>
    </row>
    <row r="3" spans="1:10">
      <c r="A3" s="10"/>
      <c r="B3" s="11"/>
      <c r="E3" s="12"/>
    </row>
    <row r="5" spans="1:10" ht="24.6">
      <c r="A5" s="8"/>
      <c r="D5" s="135" t="s">
        <v>57</v>
      </c>
      <c r="E5" s="14"/>
    </row>
    <row r="6" spans="1:10">
      <c r="A6" s="8"/>
    </row>
    <row r="7" spans="1:10" ht="20.25" customHeight="1">
      <c r="A7" s="136" t="s">
        <v>58</v>
      </c>
      <c r="B7" s="136" t="s">
        <v>59</v>
      </c>
      <c r="C7" s="137" t="s">
        <v>60</v>
      </c>
      <c r="D7" s="137" t="s">
        <v>61</v>
      </c>
      <c r="E7" s="137" t="s">
        <v>62</v>
      </c>
      <c r="F7" s="137" t="s">
        <v>63</v>
      </c>
    </row>
    <row r="8" spans="1:10" ht="13.8">
      <c r="A8" s="19">
        <v>1</v>
      </c>
      <c r="B8" s="19"/>
      <c r="C8" s="20" t="s">
        <v>64</v>
      </c>
      <c r="D8" t="s">
        <v>64</v>
      </c>
      <c r="E8" s="21"/>
      <c r="F8" s="22"/>
    </row>
    <row r="9" spans="1:10" ht="13.8">
      <c r="A9" s="19">
        <v>2</v>
      </c>
      <c r="B9" s="19" t="s">
        <v>65</v>
      </c>
      <c r="C9" s="20" t="s">
        <v>66</v>
      </c>
      <c r="D9" t="s">
        <v>66</v>
      </c>
      <c r="E9" s="21"/>
      <c r="F9" s="22"/>
    </row>
    <row r="10" spans="1:10" ht="13.8">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28" t="s">
        <v>70</v>
      </c>
      <c r="B2" s="228"/>
      <c r="C2" s="228"/>
      <c r="D2" s="228"/>
      <c r="E2" s="156"/>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8" t="s">
        <v>58</v>
      </c>
      <c r="B5" s="138" t="s">
        <v>71</v>
      </c>
      <c r="C5" s="138" t="s">
        <v>72</v>
      </c>
      <c r="D5" s="138"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39.6">
      <c r="A10" s="35">
        <v>5</v>
      </c>
      <c r="B10" s="36" t="s">
        <v>82</v>
      </c>
      <c r="C10" s="36" t="s">
        <v>83</v>
      </c>
      <c r="D10" s="35"/>
    </row>
    <row r="11" spans="1:11" ht="26.4">
      <c r="A11" s="35">
        <v>6</v>
      </c>
      <c r="B11" s="36" t="s">
        <v>84</v>
      </c>
      <c r="C11" s="36" t="s">
        <v>84</v>
      </c>
      <c r="D11" s="35"/>
      <c r="E11" s="29"/>
      <c r="F11" s="29"/>
    </row>
    <row r="12" spans="1:11" ht="52.8">
      <c r="A12" s="35">
        <v>7</v>
      </c>
      <c r="B12" s="36" t="s">
        <v>85</v>
      </c>
      <c r="C12" s="36" t="s">
        <v>86</v>
      </c>
      <c r="D12" s="35"/>
      <c r="E12" s="29"/>
      <c r="F12" s="29"/>
    </row>
    <row r="13" spans="1:11" ht="171.6">
      <c r="A13" s="35">
        <v>8</v>
      </c>
      <c r="B13" s="36" t="s">
        <v>87</v>
      </c>
      <c r="C13" s="36" t="s">
        <v>88</v>
      </c>
      <c r="D13" s="35"/>
      <c r="E13" s="29"/>
      <c r="F13" s="29"/>
    </row>
    <row r="14" spans="1:11" ht="79.2">
      <c r="A14" s="35">
        <v>9</v>
      </c>
      <c r="B14" s="35" t="s">
        <v>89</v>
      </c>
      <c r="C14" s="35" t="s">
        <v>90</v>
      </c>
      <c r="D14" s="35"/>
      <c r="E14" s="29"/>
      <c r="F14" s="29"/>
    </row>
    <row r="16" spans="1:11" ht="13.8">
      <c r="A16" s="226" t="s">
        <v>91</v>
      </c>
      <c r="B16" s="226"/>
      <c r="C16" s="30"/>
      <c r="D16" s="31"/>
    </row>
    <row r="17" spans="1:4" ht="13.8">
      <c r="A17" s="227" t="s">
        <v>92</v>
      </c>
      <c r="B17" s="227"/>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7"/>
  <sheetViews>
    <sheetView showGridLines="0" zoomScaleNormal="100" workbookViewId="0">
      <selection activeCell="E6" sqref="E6"/>
    </sheetView>
  </sheetViews>
  <sheetFormatPr defaultColWidth="9.09765625" defaultRowHeight="13.2"/>
  <cols>
    <col min="1" max="1" width="11.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43"/>
      <c r="D3" s="243"/>
      <c r="E3" s="242"/>
      <c r="F3" s="23"/>
      <c r="G3" s="23"/>
      <c r="H3" s="23"/>
      <c r="I3" s="23"/>
      <c r="J3" s="23"/>
    </row>
    <row r="4" spans="1:24" s="38" customFormat="1" ht="16.5" customHeight="1">
      <c r="A4" s="139" t="s">
        <v>66</v>
      </c>
      <c r="B4" s="244" t="s">
        <v>200</v>
      </c>
      <c r="C4" s="244"/>
      <c r="D4" s="244"/>
      <c r="E4" s="39"/>
      <c r="F4" s="39"/>
      <c r="G4" s="39"/>
      <c r="H4" s="40"/>
      <c r="I4" s="40"/>
      <c r="X4" s="38" t="s">
        <v>93</v>
      </c>
    </row>
    <row r="5" spans="1:24" s="38" customFormat="1" ht="144.75" customHeight="1">
      <c r="A5" s="139" t="s">
        <v>62</v>
      </c>
      <c r="B5" s="245"/>
      <c r="C5" s="244"/>
      <c r="D5" s="244"/>
      <c r="E5" s="39"/>
      <c r="F5" s="39"/>
      <c r="G5" s="39"/>
      <c r="H5" s="40"/>
      <c r="I5" s="40"/>
      <c r="X5" s="38" t="s">
        <v>94</v>
      </c>
    </row>
    <row r="6" spans="1:24" s="38" customFormat="1" ht="26.4">
      <c r="A6" s="139" t="s">
        <v>95</v>
      </c>
      <c r="B6" s="245"/>
      <c r="C6" s="244"/>
      <c r="D6" s="244"/>
      <c r="E6" s="39"/>
      <c r="F6" s="39"/>
      <c r="G6" s="39"/>
      <c r="H6" s="40"/>
      <c r="I6" s="40"/>
    </row>
    <row r="7" spans="1:24" s="38" customFormat="1">
      <c r="A7" s="139" t="s">
        <v>96</v>
      </c>
      <c r="B7" s="244" t="s">
        <v>199</v>
      </c>
      <c r="C7" s="244"/>
      <c r="D7" s="244"/>
      <c r="E7" s="39"/>
      <c r="F7" s="39"/>
      <c r="G7" s="39"/>
      <c r="H7" s="41"/>
      <c r="I7" s="40"/>
      <c r="X7" s="42"/>
    </row>
    <row r="8" spans="1:24" s="43" customFormat="1">
      <c r="A8" s="139" t="s">
        <v>97</v>
      </c>
      <c r="B8" s="251"/>
      <c r="C8" s="251"/>
      <c r="D8" s="251"/>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COUNTIF($F$18:$F$49614,"*Passed")</f>
        <v>0</v>
      </c>
      <c r="C11" s="75">
        <f>COUNTIF($G$18:$G$49614,"*Passed")</f>
        <v>0</v>
      </c>
      <c r="D11" s="75">
        <f>COUNTIF($H$18:$H$49614,"*Passed")</f>
        <v>0</v>
      </c>
    </row>
    <row r="12" spans="1:24" s="43" customFormat="1">
      <c r="A12" s="141" t="s">
        <v>43</v>
      </c>
      <c r="B12" s="75">
        <f>COUNTIF($F$18:$F$49334,"*Failed*")</f>
        <v>0</v>
      </c>
      <c r="C12" s="75">
        <f>COUNTIF($G$18:$G$49334,"*Failed*")</f>
        <v>0</v>
      </c>
      <c r="D12" s="75">
        <f>COUNTIF($H$18:$H$49334,"*Failed*")</f>
        <v>0</v>
      </c>
    </row>
    <row r="13" spans="1:24" s="43" customFormat="1">
      <c r="A13" s="141" t="s">
        <v>45</v>
      </c>
      <c r="B13" s="75">
        <f>COUNTIF($F$18:$F$49334,"*Not Run*")</f>
        <v>0</v>
      </c>
      <c r="C13" s="75">
        <f>COUNTIF($G$18:$G$49334,"*Not Run*")</f>
        <v>0</v>
      </c>
      <c r="D13" s="75">
        <f>COUNTIF($H$18:$H$49334,"*Not Run*")</f>
        <v>0</v>
      </c>
      <c r="E13" s="1"/>
      <c r="F13" s="1"/>
      <c r="G13" s="1"/>
      <c r="H13" s="1"/>
      <c r="I13" s="1"/>
    </row>
    <row r="14" spans="1:24" s="43" customFormat="1">
      <c r="A14" s="141" t="s">
        <v>100</v>
      </c>
      <c r="B14" s="75">
        <f>COUNTIF($F$18:$F$49334,"*NA*")</f>
        <v>0</v>
      </c>
      <c r="C14" s="75">
        <f>COUNTIF($G$18:$G$49334,"*NA*")</f>
        <v>0</v>
      </c>
      <c r="D14" s="75">
        <f>COUNTIF($H$18:$H$49334,"*NA*")</f>
        <v>0</v>
      </c>
      <c r="E14" s="1"/>
      <c r="F14" s="1"/>
      <c r="G14" s="1"/>
      <c r="H14" s="1"/>
      <c r="I14" s="1"/>
    </row>
    <row r="15" spans="1:24" s="43" customFormat="1" ht="39.6">
      <c r="A15" s="141" t="s">
        <v>101</v>
      </c>
      <c r="B15" s="75">
        <f>COUNTIF($F$18:$F$49334,"*Passed in previous build*")</f>
        <v>0</v>
      </c>
      <c r="C15" s="75">
        <f>COUNTIF($G$18:$G$49334,"*Passed in previous build*")</f>
        <v>0</v>
      </c>
      <c r="D15" s="75">
        <f>COUNTIF($H$18:$H$49334,"*Passed in previous build*")</f>
        <v>0</v>
      </c>
      <c r="E15" s="1"/>
      <c r="F15" s="1"/>
      <c r="G15" s="1"/>
      <c r="H15" s="1"/>
      <c r="I15" s="1"/>
    </row>
    <row r="16" spans="1:24" s="44" customFormat="1" ht="15" customHeight="1">
      <c r="A16" s="76"/>
      <c r="B16" s="50"/>
      <c r="C16" s="50"/>
      <c r="D16" s="51"/>
      <c r="E16" s="56"/>
      <c r="F16" s="235" t="s">
        <v>98</v>
      </c>
      <c r="G16" s="235"/>
      <c r="H16" s="235"/>
      <c r="I16" s="57"/>
    </row>
    <row r="17" spans="1:9" s="44" customFormat="1" ht="39.6">
      <c r="A17" s="142" t="s">
        <v>102</v>
      </c>
      <c r="B17" s="143" t="s">
        <v>103</v>
      </c>
      <c r="C17" s="143" t="s">
        <v>104</v>
      </c>
      <c r="D17" s="143" t="s">
        <v>105</v>
      </c>
      <c r="E17" s="143" t="s">
        <v>106</v>
      </c>
      <c r="F17" s="143" t="s">
        <v>107</v>
      </c>
      <c r="G17" s="143" t="s">
        <v>108</v>
      </c>
      <c r="H17" s="143" t="s">
        <v>109</v>
      </c>
      <c r="I17" s="143" t="s">
        <v>110</v>
      </c>
    </row>
    <row r="18" spans="1:9" s="44" customFormat="1" ht="15.75" customHeight="1">
      <c r="A18" s="170"/>
      <c r="B18" s="232" t="s">
        <v>201</v>
      </c>
      <c r="C18" s="233"/>
      <c r="D18" s="234"/>
      <c r="E18" s="170"/>
      <c r="F18" s="171"/>
      <c r="G18" s="171"/>
      <c r="H18" s="171"/>
      <c r="I18" s="170"/>
    </row>
    <row r="19" spans="1:9" s="45" customFormat="1" ht="52.8">
      <c r="A19" s="62">
        <v>1</v>
      </c>
      <c r="B19" s="52" t="s">
        <v>203</v>
      </c>
      <c r="C19" s="52" t="s">
        <v>226</v>
      </c>
      <c r="D19" s="60" t="s">
        <v>227</v>
      </c>
      <c r="E19" s="54"/>
      <c r="F19" s="52"/>
      <c r="G19" s="52"/>
      <c r="H19" s="52"/>
      <c r="I19" s="55"/>
    </row>
    <row r="20" spans="1:9" s="45" customFormat="1" ht="55.8" customHeight="1">
      <c r="A20" s="62">
        <v>2</v>
      </c>
      <c r="B20" s="52" t="s">
        <v>223</v>
      </c>
      <c r="C20" s="52" t="s">
        <v>243</v>
      </c>
      <c r="D20" s="60" t="s">
        <v>268</v>
      </c>
      <c r="E20" s="54"/>
      <c r="F20" s="52"/>
      <c r="G20" s="52"/>
      <c r="H20" s="52"/>
      <c r="I20" s="55"/>
    </row>
    <row r="21" spans="1:9" s="45" customFormat="1" ht="52.8">
      <c r="A21" s="62">
        <v>3</v>
      </c>
      <c r="B21" s="52" t="s">
        <v>264</v>
      </c>
      <c r="C21" s="52" t="s">
        <v>228</v>
      </c>
      <c r="D21" s="60" t="s">
        <v>266</v>
      </c>
      <c r="E21" s="54"/>
      <c r="F21" s="52"/>
      <c r="G21" s="52"/>
      <c r="H21" s="52"/>
      <c r="I21" s="55"/>
    </row>
    <row r="22" spans="1:9" s="45" customFormat="1" ht="53.4" customHeight="1">
      <c r="A22" s="62">
        <v>4</v>
      </c>
      <c r="B22" s="52" t="s">
        <v>265</v>
      </c>
      <c r="C22" s="52" t="s">
        <v>229</v>
      </c>
      <c r="D22" s="60" t="s">
        <v>267</v>
      </c>
      <c r="E22" s="54"/>
      <c r="F22" s="52"/>
      <c r="G22" s="52"/>
      <c r="H22" s="52"/>
      <c r="I22" s="55"/>
    </row>
    <row r="23" spans="1:9" s="45" customFormat="1" ht="52.8">
      <c r="A23" s="62">
        <v>5</v>
      </c>
      <c r="B23" s="52" t="s">
        <v>224</v>
      </c>
      <c r="C23" s="52" t="s">
        <v>230</v>
      </c>
      <c r="D23" s="60" t="s">
        <v>205</v>
      </c>
      <c r="E23" s="54"/>
      <c r="F23" s="52"/>
      <c r="G23" s="52"/>
      <c r="H23" s="52"/>
      <c r="I23" s="55"/>
    </row>
    <row r="24" spans="1:9" s="45" customFormat="1" ht="52.8">
      <c r="A24" s="62">
        <v>6</v>
      </c>
      <c r="B24" s="52" t="s">
        <v>225</v>
      </c>
      <c r="C24" s="52" t="s">
        <v>234</v>
      </c>
      <c r="D24" s="60" t="s">
        <v>206</v>
      </c>
      <c r="E24" s="54"/>
      <c r="F24" s="52"/>
      <c r="G24" s="52"/>
      <c r="H24" s="52"/>
      <c r="I24" s="55"/>
    </row>
    <row r="25" spans="1:9" s="45" customFormat="1" ht="52.8">
      <c r="A25" s="62">
        <v>7</v>
      </c>
      <c r="B25" s="52" t="s">
        <v>209</v>
      </c>
      <c r="C25" s="52" t="s">
        <v>233</v>
      </c>
      <c r="D25" s="60" t="s">
        <v>207</v>
      </c>
      <c r="E25" s="54"/>
      <c r="F25" s="52"/>
      <c r="G25" s="52"/>
      <c r="H25" s="52"/>
      <c r="I25" s="55"/>
    </row>
    <row r="26" spans="1:9" s="45" customFormat="1" ht="52.8">
      <c r="A26" s="62">
        <v>8</v>
      </c>
      <c r="B26" s="52" t="s">
        <v>210</v>
      </c>
      <c r="C26" s="52" t="s">
        <v>232</v>
      </c>
      <c r="D26" s="60" t="s">
        <v>269</v>
      </c>
      <c r="E26" s="54"/>
      <c r="F26" s="52"/>
      <c r="G26" s="52"/>
      <c r="H26" s="52"/>
      <c r="I26" s="55"/>
    </row>
    <row r="27" spans="1:9" s="45" customFormat="1" ht="52.8">
      <c r="A27" s="62">
        <v>9</v>
      </c>
      <c r="B27" s="52" t="s">
        <v>211</v>
      </c>
      <c r="C27" s="52" t="s">
        <v>231</v>
      </c>
      <c r="D27" s="60" t="s">
        <v>204</v>
      </c>
      <c r="E27" s="54"/>
      <c r="F27" s="52"/>
      <c r="G27" s="52"/>
      <c r="H27" s="52"/>
      <c r="I27" s="55"/>
    </row>
    <row r="28" spans="1:9" s="45" customFormat="1" ht="22.8" customHeight="1">
      <c r="A28" s="246" t="s">
        <v>202</v>
      </c>
      <c r="B28" s="247"/>
      <c r="C28" s="247"/>
      <c r="D28" s="248"/>
      <c r="E28" s="167"/>
      <c r="F28" s="168"/>
      <c r="G28" s="168"/>
      <c r="H28" s="168"/>
      <c r="I28" s="169"/>
    </row>
    <row r="29" spans="1:9" s="177" customFormat="1" ht="20.399999999999999" customHeight="1">
      <c r="A29" s="236" t="s">
        <v>208</v>
      </c>
      <c r="B29" s="237"/>
      <c r="C29" s="237"/>
      <c r="D29" s="237"/>
      <c r="E29" s="238"/>
      <c r="F29" s="175"/>
      <c r="G29" s="175"/>
      <c r="H29" s="175"/>
      <c r="I29" s="176"/>
    </row>
    <row r="30" spans="1:9" s="45" customFormat="1" ht="51.6" customHeight="1">
      <c r="A30" s="62">
        <v>1</v>
      </c>
      <c r="B30" s="52" t="s">
        <v>203</v>
      </c>
      <c r="C30" s="52" t="s">
        <v>226</v>
      </c>
      <c r="D30" s="60" t="s">
        <v>227</v>
      </c>
      <c r="E30" s="54"/>
      <c r="F30" s="52"/>
      <c r="G30" s="52"/>
      <c r="H30" s="52"/>
      <c r="I30" s="55"/>
    </row>
    <row r="31" spans="1:9" s="45" customFormat="1" ht="52.8">
      <c r="A31" s="62">
        <v>2</v>
      </c>
      <c r="B31" s="52" t="s">
        <v>223</v>
      </c>
      <c r="C31" s="52" t="s">
        <v>244</v>
      </c>
      <c r="D31" s="60" t="s">
        <v>268</v>
      </c>
      <c r="E31" s="54"/>
      <c r="F31" s="52"/>
      <c r="G31" s="52"/>
      <c r="H31" s="52"/>
      <c r="I31" s="55"/>
    </row>
    <row r="32" spans="1:9" s="45" customFormat="1" ht="52.8">
      <c r="A32" s="62">
        <v>3</v>
      </c>
      <c r="B32" s="52" t="s">
        <v>264</v>
      </c>
      <c r="C32" s="52" t="s">
        <v>239</v>
      </c>
      <c r="D32" s="60" t="s">
        <v>266</v>
      </c>
      <c r="E32" s="54"/>
      <c r="F32" s="52"/>
      <c r="G32" s="52"/>
      <c r="H32" s="52"/>
      <c r="I32" s="55"/>
    </row>
    <row r="33" spans="1:9" s="45" customFormat="1" ht="52.8">
      <c r="A33" s="62">
        <v>4</v>
      </c>
      <c r="B33" s="52" t="s">
        <v>265</v>
      </c>
      <c r="C33" s="52" t="s">
        <v>240</v>
      </c>
      <c r="D33" s="60" t="s">
        <v>267</v>
      </c>
      <c r="E33" s="54"/>
      <c r="F33" s="52"/>
      <c r="G33" s="52"/>
      <c r="H33" s="52"/>
      <c r="I33" s="55"/>
    </row>
    <row r="34" spans="1:9" s="48" customFormat="1" ht="52.8">
      <c r="A34" s="62">
        <v>5</v>
      </c>
      <c r="B34" s="52" t="s">
        <v>224</v>
      </c>
      <c r="C34" s="52" t="s">
        <v>241</v>
      </c>
      <c r="D34" s="60" t="s">
        <v>205</v>
      </c>
      <c r="E34" s="54"/>
      <c r="F34" s="52"/>
      <c r="G34" s="52"/>
      <c r="H34" s="52"/>
      <c r="I34" s="55"/>
    </row>
    <row r="35" spans="1:9" s="48" customFormat="1" ht="52.8">
      <c r="A35" s="62">
        <v>6</v>
      </c>
      <c r="B35" s="52" t="s">
        <v>225</v>
      </c>
      <c r="C35" s="52" t="s">
        <v>242</v>
      </c>
      <c r="D35" s="60" t="s">
        <v>206</v>
      </c>
      <c r="E35" s="54"/>
      <c r="F35" s="52"/>
      <c r="G35" s="52"/>
      <c r="H35" s="52"/>
      <c r="I35" s="55"/>
    </row>
    <row r="36" spans="1:9" s="48" customFormat="1" ht="52.8">
      <c r="A36" s="62">
        <v>7</v>
      </c>
      <c r="B36" s="52" t="s">
        <v>209</v>
      </c>
      <c r="C36" s="52" t="s">
        <v>245</v>
      </c>
      <c r="D36" s="60" t="s">
        <v>246</v>
      </c>
      <c r="E36" s="54"/>
      <c r="F36" s="52"/>
      <c r="G36" s="52"/>
      <c r="H36" s="52"/>
      <c r="I36" s="55"/>
    </row>
    <row r="37" spans="1:9" s="48" customFormat="1" ht="52.8">
      <c r="A37" s="62">
        <v>8</v>
      </c>
      <c r="B37" s="52" t="s">
        <v>210</v>
      </c>
      <c r="C37" s="52" t="s">
        <v>247</v>
      </c>
      <c r="D37" s="60" t="s">
        <v>270</v>
      </c>
      <c r="E37" s="54"/>
      <c r="F37" s="52"/>
      <c r="G37" s="52"/>
      <c r="H37" s="52"/>
      <c r="I37" s="55"/>
    </row>
    <row r="38" spans="1:9" s="48" customFormat="1" ht="57.6" customHeight="1">
      <c r="A38" s="62">
        <v>9</v>
      </c>
      <c r="B38" s="52" t="s">
        <v>211</v>
      </c>
      <c r="C38" s="52" t="s">
        <v>248</v>
      </c>
      <c r="D38" s="60" t="s">
        <v>249</v>
      </c>
      <c r="E38" s="54"/>
      <c r="F38" s="52"/>
      <c r="G38" s="52"/>
      <c r="H38" s="52"/>
      <c r="I38" s="55"/>
    </row>
    <row r="39" spans="1:9" s="181" customFormat="1" ht="15.6" customHeight="1">
      <c r="A39" s="239" t="s">
        <v>212</v>
      </c>
      <c r="B39" s="240"/>
      <c r="C39" s="240"/>
      <c r="D39" s="240"/>
      <c r="E39" s="241"/>
      <c r="F39" s="179"/>
      <c r="G39" s="179"/>
      <c r="H39" s="179"/>
      <c r="I39" s="180"/>
    </row>
    <row r="40" spans="1:9" s="48" customFormat="1" ht="55.8" customHeight="1">
      <c r="A40" s="62">
        <v>1</v>
      </c>
      <c r="B40" s="52" t="s">
        <v>271</v>
      </c>
      <c r="C40" s="52" t="s">
        <v>303</v>
      </c>
      <c r="D40" s="60" t="s">
        <v>305</v>
      </c>
      <c r="E40" s="54"/>
      <c r="F40" s="52"/>
      <c r="G40" s="52"/>
      <c r="H40" s="52"/>
      <c r="I40" s="55"/>
    </row>
    <row r="41" spans="1:9" s="48" customFormat="1" ht="56.4" customHeight="1">
      <c r="A41" s="62">
        <v>2</v>
      </c>
      <c r="B41" s="52" t="s">
        <v>272</v>
      </c>
      <c r="C41" s="52" t="s">
        <v>306</v>
      </c>
      <c r="D41" s="60" t="s">
        <v>307</v>
      </c>
      <c r="E41" s="54"/>
      <c r="F41" s="52"/>
      <c r="G41" s="52"/>
      <c r="H41" s="52"/>
      <c r="I41" s="55"/>
    </row>
    <row r="42" spans="1:9" s="48" customFormat="1" ht="73.8" customHeight="1">
      <c r="A42" s="62">
        <v>3</v>
      </c>
      <c r="B42" s="52" t="s">
        <v>273</v>
      </c>
      <c r="C42" s="52" t="s">
        <v>303</v>
      </c>
      <c r="D42" s="60" t="s">
        <v>304</v>
      </c>
      <c r="E42" s="54"/>
      <c r="F42" s="52"/>
      <c r="G42" s="52"/>
      <c r="H42" s="52"/>
      <c r="I42" s="55"/>
    </row>
    <row r="43" spans="1:9" s="48" customFormat="1" ht="57" customHeight="1">
      <c r="A43" s="62">
        <v>4</v>
      </c>
      <c r="B43" s="52" t="s">
        <v>274</v>
      </c>
      <c r="C43" s="52" t="s">
        <v>250</v>
      </c>
      <c r="D43" s="54" t="s">
        <v>275</v>
      </c>
      <c r="E43" s="54"/>
      <c r="F43" s="52"/>
      <c r="G43" s="52"/>
      <c r="H43" s="52"/>
      <c r="I43" s="61"/>
    </row>
    <row r="44" spans="1:9" s="48" customFormat="1" ht="13.8">
      <c r="A44" s="172"/>
      <c r="B44" s="232" t="s">
        <v>213</v>
      </c>
      <c r="C44" s="233"/>
      <c r="D44" s="234"/>
      <c r="E44" s="173"/>
      <c r="F44" s="174"/>
      <c r="G44" s="174"/>
      <c r="H44" s="174"/>
      <c r="I44" s="173"/>
    </row>
    <row r="45" spans="1:9" s="178" customFormat="1" ht="13.8">
      <c r="A45" s="182"/>
      <c r="B45" s="183"/>
      <c r="C45" s="184" t="s">
        <v>214</v>
      </c>
      <c r="D45" s="185"/>
      <c r="E45" s="186"/>
      <c r="F45" s="187"/>
      <c r="G45" s="187"/>
      <c r="H45" s="187"/>
      <c r="I45" s="186"/>
    </row>
    <row r="46" spans="1:9" s="48" customFormat="1" ht="54" customHeight="1">
      <c r="A46" s="62">
        <v>1</v>
      </c>
      <c r="B46" s="52" t="s">
        <v>235</v>
      </c>
      <c r="C46" s="52" t="s">
        <v>251</v>
      </c>
      <c r="D46" s="59" t="s">
        <v>298</v>
      </c>
      <c r="E46" s="54"/>
      <c r="F46" s="52"/>
      <c r="G46" s="52"/>
      <c r="H46" s="52"/>
      <c r="I46" s="62"/>
    </row>
    <row r="47" spans="1:9" s="48" customFormat="1" ht="53.4" customHeight="1">
      <c r="A47" s="62">
        <v>2</v>
      </c>
      <c r="B47" s="52" t="s">
        <v>236</v>
      </c>
      <c r="C47" s="52" t="s">
        <v>297</v>
      </c>
      <c r="D47" s="59" t="s">
        <v>299</v>
      </c>
      <c r="E47" s="54"/>
      <c r="F47" s="52"/>
      <c r="G47" s="52"/>
      <c r="H47" s="52"/>
      <c r="I47" s="62"/>
    </row>
    <row r="48" spans="1:9" s="48" customFormat="1" ht="26.4">
      <c r="A48" s="62">
        <v>3</v>
      </c>
      <c r="B48" s="52" t="s">
        <v>276</v>
      </c>
      <c r="C48" s="52" t="s">
        <v>252</v>
      </c>
      <c r="D48" s="59" t="s">
        <v>300</v>
      </c>
      <c r="E48" s="54"/>
      <c r="F48" s="52"/>
      <c r="G48" s="52"/>
      <c r="H48" s="52"/>
      <c r="I48" s="62"/>
    </row>
    <row r="49" spans="1:9" ht="26.4">
      <c r="A49" s="62">
        <f t="shared" ref="A49" ca="1" si="0">IF(OFFSET(A49,-1,0) ="",OFFSET(A49,-2,0)+1,OFFSET(A49,-1,0)+1 )</f>
        <v>4</v>
      </c>
      <c r="B49" s="52" t="s">
        <v>277</v>
      </c>
      <c r="C49" s="52" t="s">
        <v>253</v>
      </c>
      <c r="D49" s="53" t="s">
        <v>301</v>
      </c>
      <c r="E49" s="54"/>
      <c r="F49" s="52"/>
      <c r="G49" s="52"/>
      <c r="H49" s="52"/>
      <c r="I49" s="62"/>
    </row>
    <row r="50" spans="1:9" ht="34.200000000000003" customHeight="1">
      <c r="A50" s="62">
        <v>5</v>
      </c>
      <c r="B50" s="52" t="s">
        <v>237</v>
      </c>
      <c r="C50" s="52" t="s">
        <v>254</v>
      </c>
      <c r="D50" s="54" t="s">
        <v>302</v>
      </c>
      <c r="E50" s="54"/>
      <c r="F50" s="52"/>
      <c r="G50" s="52"/>
      <c r="H50" s="52"/>
      <c r="I50" s="62"/>
    </row>
    <row r="51" spans="1:9" s="191" customFormat="1" ht="17.399999999999999" customHeight="1">
      <c r="A51" s="229" t="s">
        <v>220</v>
      </c>
      <c r="B51" s="230"/>
      <c r="C51" s="230"/>
      <c r="D51" s="231"/>
      <c r="E51" s="190"/>
      <c r="F51" s="189"/>
      <c r="G51" s="189"/>
      <c r="H51" s="189"/>
      <c r="I51" s="188"/>
    </row>
    <row r="52" spans="1:9" ht="58.8" customHeight="1">
      <c r="A52" s="62">
        <v>1</v>
      </c>
      <c r="B52" s="52" t="s">
        <v>278</v>
      </c>
      <c r="C52" s="52" t="s">
        <v>283</v>
      </c>
      <c r="D52" s="60" t="s">
        <v>279</v>
      </c>
      <c r="E52" s="54"/>
      <c r="F52" s="52"/>
      <c r="G52" s="52"/>
      <c r="H52" s="52"/>
      <c r="I52" s="62"/>
    </row>
    <row r="53" spans="1:9" ht="61.2" customHeight="1">
      <c r="A53" s="62">
        <v>2</v>
      </c>
      <c r="B53" s="52" t="s">
        <v>215</v>
      </c>
      <c r="C53" s="52" t="s">
        <v>284</v>
      </c>
      <c r="D53" s="60" t="s">
        <v>280</v>
      </c>
      <c r="E53" s="54"/>
      <c r="F53" s="52"/>
      <c r="G53" s="52"/>
      <c r="H53" s="52"/>
      <c r="I53" s="62"/>
    </row>
    <row r="54" spans="1:9" ht="56.4" customHeight="1">
      <c r="A54" s="62">
        <v>3</v>
      </c>
      <c r="B54" s="52" t="s">
        <v>217</v>
      </c>
      <c r="C54" s="52" t="s">
        <v>286</v>
      </c>
      <c r="D54" s="60" t="s">
        <v>281</v>
      </c>
      <c r="E54" s="54"/>
      <c r="F54" s="52"/>
      <c r="G54" s="52"/>
      <c r="H54" s="52"/>
      <c r="I54" s="62"/>
    </row>
    <row r="55" spans="1:9" ht="55.2" customHeight="1">
      <c r="A55" s="62">
        <v>4</v>
      </c>
      <c r="B55" s="52" t="s">
        <v>216</v>
      </c>
      <c r="C55" s="52" t="s">
        <v>285</v>
      </c>
      <c r="D55" s="60" t="s">
        <v>282</v>
      </c>
      <c r="E55" s="54"/>
      <c r="F55" s="52"/>
      <c r="G55" s="52"/>
      <c r="H55" s="52"/>
      <c r="I55" s="62"/>
    </row>
    <row r="56" spans="1:9" ht="61.8" customHeight="1">
      <c r="A56" s="62">
        <v>5</v>
      </c>
      <c r="B56" s="52" t="s">
        <v>218</v>
      </c>
      <c r="C56" s="52" t="s">
        <v>287</v>
      </c>
      <c r="D56" s="60" t="s">
        <v>296</v>
      </c>
      <c r="E56" s="54"/>
      <c r="F56" s="52"/>
      <c r="G56" s="52"/>
      <c r="H56" s="52"/>
      <c r="I56" s="62"/>
    </row>
    <row r="57" spans="1:9" ht="69.599999999999994" customHeight="1">
      <c r="A57" s="62">
        <v>6</v>
      </c>
      <c r="B57" s="52" t="s">
        <v>219</v>
      </c>
      <c r="C57" s="52" t="s">
        <v>294</v>
      </c>
      <c r="D57" s="60" t="s">
        <v>295</v>
      </c>
      <c r="E57" s="54"/>
      <c r="F57" s="52"/>
      <c r="G57" s="52"/>
      <c r="H57" s="52"/>
      <c r="I57" s="62"/>
    </row>
    <row r="58" spans="1:9" s="191" customFormat="1" ht="17.399999999999999" customHeight="1">
      <c r="A58" s="229" t="s">
        <v>221</v>
      </c>
      <c r="B58" s="230"/>
      <c r="C58" s="230"/>
      <c r="D58" s="231"/>
      <c r="E58" s="190"/>
      <c r="F58" s="189"/>
      <c r="G58" s="189"/>
      <c r="H58" s="189"/>
      <c r="I58" s="188"/>
    </row>
    <row r="59" spans="1:9" ht="47.4" customHeight="1">
      <c r="A59" s="62">
        <v>1</v>
      </c>
      <c r="B59" s="52" t="s">
        <v>290</v>
      </c>
      <c r="C59" s="52" t="s">
        <v>256</v>
      </c>
      <c r="D59" s="60" t="s">
        <v>288</v>
      </c>
      <c r="E59" s="54"/>
      <c r="F59" s="52"/>
      <c r="G59" s="52"/>
      <c r="H59" s="52"/>
      <c r="I59" s="62"/>
    </row>
    <row r="60" spans="1:9" ht="43.8" customHeight="1">
      <c r="A60" s="62">
        <v>2</v>
      </c>
      <c r="B60" s="52" t="s">
        <v>291</v>
      </c>
      <c r="C60" s="52" t="s">
        <v>255</v>
      </c>
      <c r="D60" s="60" t="s">
        <v>288</v>
      </c>
      <c r="E60" s="54"/>
      <c r="F60" s="52"/>
      <c r="G60" s="52"/>
      <c r="H60" s="52"/>
      <c r="I60" s="62"/>
    </row>
    <row r="61" spans="1:9" ht="43.2" customHeight="1">
      <c r="A61" s="62">
        <v>3</v>
      </c>
      <c r="B61" s="52" t="s">
        <v>257</v>
      </c>
      <c r="C61" s="52" t="s">
        <v>259</v>
      </c>
      <c r="D61" s="60" t="s">
        <v>288</v>
      </c>
      <c r="E61" s="54"/>
      <c r="F61" s="52"/>
      <c r="G61" s="52"/>
      <c r="H61" s="52"/>
      <c r="I61" s="62"/>
    </row>
    <row r="62" spans="1:9" ht="42.6" customHeight="1">
      <c r="A62" s="62">
        <v>4</v>
      </c>
      <c r="B62" s="52" t="s">
        <v>258</v>
      </c>
      <c r="C62" s="52" t="s">
        <v>260</v>
      </c>
      <c r="D62" s="60" t="s">
        <v>289</v>
      </c>
      <c r="E62" s="54"/>
      <c r="F62" s="52"/>
      <c r="G62" s="52"/>
      <c r="H62" s="52"/>
      <c r="I62" s="62"/>
    </row>
    <row r="63" spans="1:9" s="191" customFormat="1" ht="17.399999999999999" customHeight="1">
      <c r="A63" s="229" t="s">
        <v>238</v>
      </c>
      <c r="B63" s="230"/>
      <c r="C63" s="230"/>
      <c r="D63" s="231"/>
      <c r="E63" s="190"/>
      <c r="F63" s="189"/>
      <c r="G63" s="189"/>
      <c r="H63" s="189"/>
      <c r="I63" s="188"/>
    </row>
    <row r="64" spans="1:9" ht="45" customHeight="1">
      <c r="A64" s="62">
        <v>1</v>
      </c>
      <c r="B64" s="52" t="s">
        <v>290</v>
      </c>
      <c r="C64" s="52" t="s">
        <v>293</v>
      </c>
      <c r="D64" s="60" t="s">
        <v>288</v>
      </c>
      <c r="E64" s="54"/>
      <c r="F64" s="52"/>
      <c r="G64" s="52"/>
      <c r="H64" s="52"/>
      <c r="I64" s="62"/>
    </row>
    <row r="65" spans="1:9" ht="42.6" customHeight="1">
      <c r="A65" s="62">
        <v>2</v>
      </c>
      <c r="B65" s="52" t="s">
        <v>291</v>
      </c>
      <c r="C65" s="52" t="s">
        <v>292</v>
      </c>
      <c r="D65" s="60" t="s">
        <v>288</v>
      </c>
      <c r="E65" s="54"/>
      <c r="F65" s="52"/>
      <c r="G65" s="52"/>
      <c r="H65" s="52"/>
      <c r="I65" s="62"/>
    </row>
    <row r="66" spans="1:9" ht="45.6" customHeight="1">
      <c r="A66" s="62">
        <v>3</v>
      </c>
      <c r="B66" s="52" t="s">
        <v>222</v>
      </c>
      <c r="C66" s="52" t="s">
        <v>261</v>
      </c>
      <c r="D66" s="60" t="s">
        <v>288</v>
      </c>
      <c r="E66" s="54"/>
      <c r="F66" s="52"/>
      <c r="G66" s="52"/>
      <c r="H66" s="52"/>
      <c r="I66" s="62"/>
    </row>
    <row r="67" spans="1:9" ht="43.8" customHeight="1">
      <c r="A67" s="62">
        <v>4</v>
      </c>
      <c r="B67" s="52" t="s">
        <v>263</v>
      </c>
      <c r="C67" s="52" t="s">
        <v>262</v>
      </c>
      <c r="D67" s="60" t="s">
        <v>289</v>
      </c>
      <c r="E67" s="54"/>
      <c r="F67" s="52"/>
      <c r="G67" s="52"/>
      <c r="H67" s="52"/>
      <c r="I67" s="62"/>
    </row>
  </sheetData>
  <mergeCells count="18">
    <mergeCell ref="A1:D1"/>
    <mergeCell ref="A2:D2"/>
    <mergeCell ref="B6:D6"/>
    <mergeCell ref="B7:D7"/>
    <mergeCell ref="B8:D8"/>
    <mergeCell ref="E2:E3"/>
    <mergeCell ref="C3:D3"/>
    <mergeCell ref="B4:D4"/>
    <mergeCell ref="B5:D5"/>
    <mergeCell ref="A28:D28"/>
    <mergeCell ref="A51:D51"/>
    <mergeCell ref="A58:D58"/>
    <mergeCell ref="A63:D63"/>
    <mergeCell ref="B44:D44"/>
    <mergeCell ref="F16:H16"/>
    <mergeCell ref="B18:D18"/>
    <mergeCell ref="A29:E29"/>
    <mergeCell ref="A39:E3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68:H120" xr:uid="{00000000-0002-0000-0400-000002000000}">
      <formula1>#REF!</formula1>
      <formula2>0</formula2>
    </dataValidation>
    <dataValidation type="list" allowBlank="1" sqref="F19:H67"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1"/>
  <sheetViews>
    <sheetView showGridLines="0" zoomScaleNormal="100" workbookViewId="0">
      <selection activeCell="B5" sqref="B5:D5"/>
    </sheetView>
  </sheetViews>
  <sheetFormatPr defaultColWidth="9.09765625" defaultRowHeight="13.2"/>
  <cols>
    <col min="1" max="1" width="12.39843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63"/>
      <c r="D3" s="263"/>
      <c r="E3" s="242"/>
      <c r="F3" s="23"/>
      <c r="G3" s="23"/>
      <c r="H3" s="23"/>
      <c r="I3" s="23"/>
      <c r="J3" s="23"/>
    </row>
    <row r="4" spans="1:24" s="38" customFormat="1">
      <c r="A4" s="139" t="s">
        <v>67</v>
      </c>
      <c r="B4" s="244" t="s">
        <v>340</v>
      </c>
      <c r="C4" s="244"/>
      <c r="D4" s="244"/>
      <c r="E4" s="39"/>
      <c r="F4" s="39"/>
      <c r="G4" s="39"/>
      <c r="H4" s="40"/>
      <c r="I4" s="40"/>
      <c r="X4" s="38" t="s">
        <v>93</v>
      </c>
    </row>
    <row r="5" spans="1:24" s="38" customFormat="1" ht="144.75" customHeight="1">
      <c r="A5" s="139" t="s">
        <v>62</v>
      </c>
      <c r="B5" s="245"/>
      <c r="C5" s="244"/>
      <c r="D5" s="244"/>
      <c r="E5" s="39"/>
      <c r="F5" s="39"/>
      <c r="G5" s="39"/>
      <c r="H5" s="40"/>
      <c r="I5" s="40"/>
      <c r="X5" s="38" t="s">
        <v>94</v>
      </c>
    </row>
    <row r="6" spans="1:24" s="38" customFormat="1">
      <c r="A6" s="139" t="s">
        <v>95</v>
      </c>
      <c r="B6" s="245"/>
      <c r="C6" s="244"/>
      <c r="D6" s="244"/>
      <c r="E6" s="39"/>
      <c r="F6" s="39"/>
      <c r="G6" s="39"/>
      <c r="H6" s="40"/>
      <c r="I6" s="40"/>
    </row>
    <row r="7" spans="1:24" s="38" customFormat="1">
      <c r="A7" s="139" t="s">
        <v>96</v>
      </c>
      <c r="B7" s="244" t="s">
        <v>199</v>
      </c>
      <c r="C7" s="244"/>
      <c r="D7" s="244"/>
      <c r="E7" s="39"/>
      <c r="F7" s="39"/>
      <c r="G7" s="39"/>
      <c r="H7" s="41"/>
      <c r="I7" s="40"/>
      <c r="X7" s="42"/>
    </row>
    <row r="8" spans="1:24" s="43" customFormat="1">
      <c r="A8" s="139" t="s">
        <v>97</v>
      </c>
      <c r="B8" s="251"/>
      <c r="C8" s="251"/>
      <c r="D8" s="251"/>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COUNTIF($F$18:$F$49678,"*Passed")</f>
        <v>0</v>
      </c>
      <c r="C11" s="75">
        <f>COUNTIF($G$18:$G$49678,"*Passed")</f>
        <v>0</v>
      </c>
      <c r="D11" s="75">
        <f>COUNTIF($H$18:$H$49678,"*Passed")</f>
        <v>0</v>
      </c>
    </row>
    <row r="12" spans="1:24" s="43" customFormat="1">
      <c r="A12" s="141" t="s">
        <v>43</v>
      </c>
      <c r="B12" s="75">
        <f>COUNTIF($F$18:$F$49398,"*Failed*")</f>
        <v>0</v>
      </c>
      <c r="C12" s="75">
        <f>COUNTIF($G$18:$G$49398,"*Failed*")</f>
        <v>0</v>
      </c>
      <c r="D12" s="75">
        <f>COUNTIF($H$18:$H$49398,"*Failed*")</f>
        <v>0</v>
      </c>
    </row>
    <row r="13" spans="1:24" s="43" customFormat="1">
      <c r="A13" s="141" t="s">
        <v>45</v>
      </c>
      <c r="B13" s="75">
        <f>COUNTIF($F$18:$F$49398,"*Not Run*")</f>
        <v>0</v>
      </c>
      <c r="C13" s="75">
        <f>COUNTIF($G$18:$G$49398,"*Not Run*")</f>
        <v>0</v>
      </c>
      <c r="D13" s="75">
        <f>COUNTIF($H$18:$H$49398,"*Not Run*")</f>
        <v>0</v>
      </c>
      <c r="E13" s="1"/>
      <c r="F13" s="1"/>
      <c r="G13" s="1"/>
      <c r="H13" s="1"/>
      <c r="I13" s="1"/>
    </row>
    <row r="14" spans="1:24" s="43" customFormat="1">
      <c r="A14" s="141" t="s">
        <v>100</v>
      </c>
      <c r="B14" s="75">
        <f>COUNTIF($F$18:$F$49398,"*NA*")</f>
        <v>0</v>
      </c>
      <c r="C14" s="75">
        <f>COUNTIF($G$18:$G$49398,"*NA*")</f>
        <v>0</v>
      </c>
      <c r="D14" s="75">
        <f>COUNTIF($H$18:$H$49398,"*NA*")</f>
        <v>0</v>
      </c>
      <c r="E14" s="64"/>
      <c r="F14" s="1"/>
      <c r="G14" s="1"/>
      <c r="H14" s="1"/>
      <c r="I14" s="1"/>
    </row>
    <row r="15" spans="1:24" s="43" customFormat="1" ht="26.4">
      <c r="A15" s="141" t="s">
        <v>101</v>
      </c>
      <c r="B15" s="75">
        <f>COUNTIF($F$18:$F$49398,"*Passed in previous build*")</f>
        <v>0</v>
      </c>
      <c r="C15" s="75">
        <f>COUNTIF($G$18:$G$49398,"*Passed in previous build*")</f>
        <v>0</v>
      </c>
      <c r="D15" s="75">
        <f>COUNTIF($H$18:$H$49398,"*Passed in previous build*")</f>
        <v>0</v>
      </c>
      <c r="E15" s="1"/>
      <c r="F15" s="1"/>
      <c r="G15" s="1"/>
      <c r="H15" s="1"/>
      <c r="I15" s="1"/>
    </row>
    <row r="16" spans="1:24" s="44" customFormat="1" ht="15" customHeight="1">
      <c r="A16" s="76"/>
      <c r="B16" s="50"/>
      <c r="C16" s="50"/>
      <c r="D16" s="51"/>
      <c r="E16" s="65"/>
      <c r="F16" s="264" t="s">
        <v>98</v>
      </c>
      <c r="G16" s="265"/>
      <c r="H16" s="266"/>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58" t="s">
        <v>308</v>
      </c>
      <c r="C18" s="259"/>
      <c r="D18" s="260"/>
      <c r="E18" s="67"/>
      <c r="F18" s="68"/>
      <c r="G18" s="68"/>
      <c r="H18" s="68"/>
      <c r="I18" s="67"/>
    </row>
    <row r="19" spans="1:9" s="45" customFormat="1" ht="16.8" customHeight="1">
      <c r="A19" s="252" t="s">
        <v>313</v>
      </c>
      <c r="B19" s="253"/>
      <c r="C19" s="253"/>
      <c r="D19" s="254"/>
      <c r="E19" s="193"/>
      <c r="F19" s="192"/>
      <c r="G19" s="192"/>
      <c r="H19" s="192"/>
      <c r="I19" s="194"/>
    </row>
    <row r="20" spans="1:9" s="45" customFormat="1" ht="49.8" customHeight="1">
      <c r="A20" s="62">
        <v>1</v>
      </c>
      <c r="B20" s="52" t="s">
        <v>310</v>
      </c>
      <c r="C20" s="52" t="s">
        <v>367</v>
      </c>
      <c r="D20" s="59" t="s">
        <v>373</v>
      </c>
      <c r="E20" s="54"/>
      <c r="F20" s="52"/>
      <c r="G20" s="52"/>
      <c r="H20" s="52"/>
      <c r="I20" s="55"/>
    </row>
    <row r="21" spans="1:9" s="45" customFormat="1" ht="82.8" customHeight="1">
      <c r="A21" s="62">
        <v>2</v>
      </c>
      <c r="B21" s="52" t="s">
        <v>369</v>
      </c>
      <c r="C21" s="52" t="s">
        <v>520</v>
      </c>
      <c r="D21" s="59" t="s">
        <v>522</v>
      </c>
      <c r="E21" s="54"/>
      <c r="F21" s="52"/>
      <c r="G21" s="52"/>
      <c r="H21" s="52"/>
      <c r="I21" s="55"/>
    </row>
    <row r="22" spans="1:9" s="48" customFormat="1" ht="52.8">
      <c r="A22" s="62">
        <v>3</v>
      </c>
      <c r="B22" s="52" t="s">
        <v>311</v>
      </c>
      <c r="C22" s="52" t="s">
        <v>368</v>
      </c>
      <c r="D22" s="54" t="s">
        <v>521</v>
      </c>
      <c r="E22" s="54"/>
      <c r="F22" s="52"/>
      <c r="G22" s="52"/>
      <c r="H22" s="52"/>
      <c r="I22" s="61"/>
    </row>
    <row r="23" spans="1:9" s="48" customFormat="1" ht="79.2">
      <c r="A23" s="62">
        <v>4</v>
      </c>
      <c r="B23" s="52" t="s">
        <v>312</v>
      </c>
      <c r="C23" s="52" t="s">
        <v>524</v>
      </c>
      <c r="D23" s="60" t="s">
        <v>523</v>
      </c>
      <c r="E23" s="54"/>
      <c r="F23" s="52"/>
      <c r="G23" s="52"/>
      <c r="H23" s="52"/>
      <c r="I23" s="61"/>
    </row>
    <row r="24" spans="1:9" s="48" customFormat="1" ht="45" customHeight="1">
      <c r="A24" s="62">
        <v>5</v>
      </c>
      <c r="B24" s="52" t="s">
        <v>345</v>
      </c>
      <c r="C24" s="52" t="s">
        <v>371</v>
      </c>
      <c r="D24" s="54" t="s">
        <v>374</v>
      </c>
      <c r="E24" s="54"/>
      <c r="F24" s="52"/>
      <c r="G24" s="52"/>
      <c r="H24" s="52"/>
      <c r="I24" s="61"/>
    </row>
    <row r="25" spans="1:9" s="48" customFormat="1" ht="39.6">
      <c r="A25" s="62">
        <v>6</v>
      </c>
      <c r="B25" s="52" t="s">
        <v>346</v>
      </c>
      <c r="C25" s="52" t="s">
        <v>370</v>
      </c>
      <c r="D25" s="54" t="s">
        <v>373</v>
      </c>
      <c r="E25" s="54"/>
      <c r="F25" s="52"/>
      <c r="G25" s="52"/>
      <c r="H25" s="52"/>
      <c r="I25" s="61"/>
    </row>
    <row r="26" spans="1:9" s="48" customFormat="1" ht="39.6">
      <c r="A26" s="62">
        <v>7</v>
      </c>
      <c r="B26" s="52" t="s">
        <v>236</v>
      </c>
      <c r="C26" s="52" t="s">
        <v>539</v>
      </c>
      <c r="D26" s="54" t="s">
        <v>540</v>
      </c>
      <c r="E26" s="54"/>
      <c r="F26" s="52"/>
      <c r="G26" s="52"/>
      <c r="H26" s="52"/>
      <c r="I26" s="61"/>
    </row>
    <row r="27" spans="1:9" s="48" customFormat="1" ht="66">
      <c r="A27" s="62">
        <v>8</v>
      </c>
      <c r="B27" s="52" t="s">
        <v>362</v>
      </c>
      <c r="C27" s="52" t="s">
        <v>372</v>
      </c>
      <c r="D27" s="54" t="s">
        <v>527</v>
      </c>
      <c r="E27" s="54"/>
      <c r="F27" s="52"/>
      <c r="G27" s="52"/>
      <c r="H27" s="52"/>
      <c r="I27" s="61"/>
    </row>
    <row r="28" spans="1:9" s="48" customFormat="1" ht="52.8">
      <c r="A28" s="62">
        <v>9</v>
      </c>
      <c r="B28" s="52" t="s">
        <v>318</v>
      </c>
      <c r="C28" s="52" t="s">
        <v>397</v>
      </c>
      <c r="D28" s="54" t="s">
        <v>398</v>
      </c>
      <c r="E28" s="54"/>
      <c r="F28" s="52"/>
      <c r="G28" s="52"/>
      <c r="H28" s="52"/>
      <c r="I28" s="61"/>
    </row>
    <row r="29" spans="1:9" s="48" customFormat="1" ht="52.8">
      <c r="A29" s="62">
        <v>10</v>
      </c>
      <c r="B29" s="52" t="s">
        <v>319</v>
      </c>
      <c r="C29" s="52" t="s">
        <v>397</v>
      </c>
      <c r="D29" s="54" t="s">
        <v>526</v>
      </c>
      <c r="E29" s="54"/>
      <c r="F29" s="52"/>
      <c r="G29" s="52"/>
      <c r="H29" s="52"/>
      <c r="I29" s="61"/>
    </row>
    <row r="30" spans="1:9" s="48" customFormat="1" ht="52.8">
      <c r="A30" s="62">
        <v>11</v>
      </c>
      <c r="B30" s="52" t="s">
        <v>492</v>
      </c>
      <c r="C30" s="52" t="s">
        <v>502</v>
      </c>
      <c r="D30" s="54" t="s">
        <v>525</v>
      </c>
      <c r="E30" s="54"/>
      <c r="F30" s="52"/>
      <c r="G30" s="52"/>
      <c r="H30" s="52"/>
      <c r="I30" s="61"/>
    </row>
    <row r="31" spans="1:9" s="48" customFormat="1" ht="26.4">
      <c r="A31" s="62">
        <v>12</v>
      </c>
      <c r="B31" s="52" t="s">
        <v>493</v>
      </c>
      <c r="C31" s="52" t="s">
        <v>497</v>
      </c>
      <c r="D31" s="54" t="s">
        <v>479</v>
      </c>
      <c r="E31" s="54"/>
      <c r="F31" s="52"/>
      <c r="G31" s="52"/>
      <c r="H31" s="52"/>
      <c r="I31" s="61"/>
    </row>
    <row r="32" spans="1:9" s="49" customFormat="1" ht="13.8">
      <c r="A32" s="196"/>
      <c r="B32" s="255" t="s">
        <v>314</v>
      </c>
      <c r="C32" s="256"/>
      <c r="D32" s="257"/>
      <c r="E32" s="197"/>
      <c r="F32" s="198"/>
      <c r="G32" s="198"/>
      <c r="H32" s="198"/>
      <c r="I32" s="197"/>
    </row>
    <row r="33" spans="1:9" s="48" customFormat="1" ht="39.6">
      <c r="A33" s="62">
        <v>1</v>
      </c>
      <c r="B33" s="52" t="s">
        <v>310</v>
      </c>
      <c r="C33" s="52" t="s">
        <v>375</v>
      </c>
      <c r="D33" s="53" t="s">
        <v>376</v>
      </c>
      <c r="E33" s="54"/>
      <c r="F33" s="52"/>
      <c r="G33" s="52"/>
      <c r="H33" s="52"/>
      <c r="I33" s="62"/>
    </row>
    <row r="34" spans="1:9" s="48" customFormat="1" ht="44.4" customHeight="1">
      <c r="A34" s="62">
        <v>2</v>
      </c>
      <c r="B34" s="52" t="s">
        <v>379</v>
      </c>
      <c r="C34" s="52" t="s">
        <v>377</v>
      </c>
      <c r="D34" s="53" t="s">
        <v>378</v>
      </c>
      <c r="E34" s="54"/>
      <c r="F34" s="52"/>
      <c r="G34" s="52"/>
      <c r="H34" s="52"/>
      <c r="I34" s="62"/>
    </row>
    <row r="35" spans="1:9" s="48" customFormat="1" ht="39.6">
      <c r="A35" s="62">
        <v>3</v>
      </c>
      <c r="B35" s="52" t="s">
        <v>315</v>
      </c>
      <c r="C35" s="52" t="s">
        <v>380</v>
      </c>
      <c r="D35" s="53" t="s">
        <v>433</v>
      </c>
      <c r="E35" s="54"/>
      <c r="F35" s="52"/>
      <c r="G35" s="52"/>
      <c r="H35" s="52"/>
      <c r="I35" s="62"/>
    </row>
    <row r="36" spans="1:9" s="48" customFormat="1" ht="39.6">
      <c r="A36" s="62">
        <v>4</v>
      </c>
      <c r="B36" s="52" t="s">
        <v>326</v>
      </c>
      <c r="C36" s="52" t="s">
        <v>381</v>
      </c>
      <c r="D36" s="54" t="s">
        <v>441</v>
      </c>
      <c r="E36" s="54"/>
      <c r="F36" s="52"/>
      <c r="G36" s="52"/>
      <c r="H36" s="52"/>
      <c r="I36" s="62"/>
    </row>
    <row r="37" spans="1:9" s="48" customFormat="1" ht="79.2">
      <c r="A37" s="62">
        <v>5</v>
      </c>
      <c r="B37" s="52" t="s">
        <v>316</v>
      </c>
      <c r="C37" s="52" t="s">
        <v>382</v>
      </c>
      <c r="D37" s="54" t="s">
        <v>440</v>
      </c>
      <c r="E37" s="54"/>
      <c r="F37" s="52"/>
      <c r="G37" s="52"/>
      <c r="H37" s="52"/>
      <c r="I37" s="62"/>
    </row>
    <row r="38" spans="1:9" s="48" customFormat="1" ht="52.8">
      <c r="A38" s="62">
        <v>6</v>
      </c>
      <c r="B38" s="52" t="s">
        <v>327</v>
      </c>
      <c r="C38" s="52" t="s">
        <v>385</v>
      </c>
      <c r="D38" s="54" t="s">
        <v>386</v>
      </c>
      <c r="E38" s="54"/>
      <c r="F38" s="52"/>
      <c r="G38" s="52"/>
      <c r="H38" s="52"/>
      <c r="I38" s="62"/>
    </row>
    <row r="39" spans="1:9" s="48" customFormat="1" ht="39.6">
      <c r="A39" s="62">
        <v>7</v>
      </c>
      <c r="B39" s="52" t="s">
        <v>347</v>
      </c>
      <c r="C39" s="52" t="s">
        <v>383</v>
      </c>
      <c r="D39" s="54" t="s">
        <v>439</v>
      </c>
      <c r="E39" s="54"/>
      <c r="F39" s="52"/>
      <c r="G39" s="52"/>
      <c r="H39" s="52"/>
      <c r="I39" s="62"/>
    </row>
    <row r="40" spans="1:9" s="48" customFormat="1" ht="39.6">
      <c r="A40" s="62">
        <v>8</v>
      </c>
      <c r="B40" s="52" t="s">
        <v>349</v>
      </c>
      <c r="C40" s="52" t="s">
        <v>384</v>
      </c>
      <c r="D40" s="54" t="s">
        <v>438</v>
      </c>
      <c r="E40" s="54"/>
      <c r="F40" s="52"/>
      <c r="G40" s="52"/>
      <c r="H40" s="52"/>
      <c r="I40" s="62"/>
    </row>
    <row r="41" spans="1:9" s="48" customFormat="1" ht="39.6">
      <c r="A41" s="62">
        <v>9</v>
      </c>
      <c r="B41" s="52" t="s">
        <v>328</v>
      </c>
      <c r="C41" s="52" t="s">
        <v>387</v>
      </c>
      <c r="D41" s="54" t="s">
        <v>437</v>
      </c>
      <c r="E41" s="54"/>
      <c r="F41" s="52"/>
      <c r="G41" s="52"/>
      <c r="H41" s="52"/>
      <c r="I41" s="62"/>
    </row>
    <row r="42" spans="1:9" s="48" customFormat="1" ht="39.6">
      <c r="A42" s="62">
        <v>10</v>
      </c>
      <c r="B42" s="52" t="s">
        <v>363</v>
      </c>
      <c r="C42" s="52" t="s">
        <v>388</v>
      </c>
      <c r="D42" s="54" t="s">
        <v>436</v>
      </c>
      <c r="E42" s="54"/>
      <c r="F42" s="52"/>
      <c r="G42" s="52"/>
      <c r="H42" s="52"/>
      <c r="I42" s="62"/>
    </row>
    <row r="43" spans="1:9" s="48" customFormat="1" ht="52.8">
      <c r="A43" s="62">
        <v>11</v>
      </c>
      <c r="B43" s="52" t="s">
        <v>564</v>
      </c>
      <c r="C43" s="52" t="s">
        <v>389</v>
      </c>
      <c r="D43" s="54" t="s">
        <v>390</v>
      </c>
      <c r="E43" s="54"/>
      <c r="F43" s="52"/>
      <c r="G43" s="52"/>
      <c r="H43" s="52"/>
      <c r="I43" s="62"/>
    </row>
    <row r="44" spans="1:9" s="48" customFormat="1" ht="39.6">
      <c r="A44" s="62">
        <v>12</v>
      </c>
      <c r="B44" s="52" t="s">
        <v>565</v>
      </c>
      <c r="C44" s="52" t="s">
        <v>391</v>
      </c>
      <c r="D44" s="54" t="s">
        <v>447</v>
      </c>
      <c r="E44" s="54"/>
      <c r="F44" s="52"/>
      <c r="G44" s="52"/>
      <c r="H44" s="52"/>
      <c r="I44" s="62"/>
    </row>
    <row r="45" spans="1:9" s="48" customFormat="1" ht="39.6">
      <c r="A45" s="62">
        <v>13</v>
      </c>
      <c r="B45" s="52" t="s">
        <v>566</v>
      </c>
      <c r="C45" s="52" t="s">
        <v>392</v>
      </c>
      <c r="D45" s="54" t="s">
        <v>448</v>
      </c>
      <c r="E45" s="54"/>
      <c r="F45" s="52"/>
      <c r="G45" s="52"/>
      <c r="H45" s="52"/>
      <c r="I45" s="62"/>
    </row>
    <row r="46" spans="1:9" s="48" customFormat="1" ht="66">
      <c r="A46" s="62">
        <v>14</v>
      </c>
      <c r="B46" s="52" t="s">
        <v>348</v>
      </c>
      <c r="C46" s="52" t="s">
        <v>393</v>
      </c>
      <c r="D46" s="60" t="s">
        <v>442</v>
      </c>
      <c r="E46" s="54"/>
      <c r="F46" s="52"/>
      <c r="G46" s="52"/>
      <c r="H46" s="52"/>
      <c r="I46" s="62"/>
    </row>
    <row r="47" spans="1:9" s="48" customFormat="1" ht="52.8">
      <c r="A47" s="62">
        <v>15</v>
      </c>
      <c r="B47" s="52" t="s">
        <v>362</v>
      </c>
      <c r="C47" s="52" t="s">
        <v>394</v>
      </c>
      <c r="D47" s="60" t="s">
        <v>395</v>
      </c>
      <c r="E47" s="54"/>
      <c r="F47" s="52"/>
      <c r="G47" s="52"/>
      <c r="H47" s="52"/>
      <c r="I47" s="62"/>
    </row>
    <row r="48" spans="1:9" s="48" customFormat="1" ht="66">
      <c r="A48" s="62">
        <v>16</v>
      </c>
      <c r="B48" s="52" t="s">
        <v>320</v>
      </c>
      <c r="C48" s="52" t="s">
        <v>396</v>
      </c>
      <c r="D48" s="54" t="s">
        <v>434</v>
      </c>
      <c r="E48" s="54"/>
      <c r="F48" s="52"/>
      <c r="G48" s="52"/>
      <c r="H48" s="52"/>
      <c r="I48" s="62"/>
    </row>
    <row r="49" spans="1:9" s="48" customFormat="1" ht="52.8">
      <c r="A49" s="62">
        <v>17</v>
      </c>
      <c r="B49" s="52" t="s">
        <v>321</v>
      </c>
      <c r="C49" s="52" t="s">
        <v>396</v>
      </c>
      <c r="D49" s="54" t="s">
        <v>435</v>
      </c>
      <c r="E49" s="54"/>
      <c r="F49" s="52"/>
      <c r="G49" s="52"/>
      <c r="H49" s="52"/>
      <c r="I49" s="62"/>
    </row>
    <row r="50" spans="1:9" s="48" customFormat="1" ht="52.8">
      <c r="A50" s="62">
        <v>18</v>
      </c>
      <c r="B50" s="52" t="s">
        <v>499</v>
      </c>
      <c r="C50" s="52" t="s">
        <v>500</v>
      </c>
      <c r="D50" s="54" t="s">
        <v>501</v>
      </c>
      <c r="E50" s="54"/>
      <c r="F50" s="52"/>
      <c r="G50" s="52"/>
      <c r="H50" s="52"/>
      <c r="I50" s="62"/>
    </row>
    <row r="51" spans="1:9" s="48" customFormat="1" ht="26.4">
      <c r="A51" s="62">
        <v>19</v>
      </c>
      <c r="B51" s="52" t="s">
        <v>498</v>
      </c>
      <c r="C51" s="52" t="s">
        <v>497</v>
      </c>
      <c r="D51" s="54" t="s">
        <v>479</v>
      </c>
      <c r="E51" s="54"/>
      <c r="F51" s="52"/>
      <c r="G51" s="52"/>
      <c r="H51" s="52"/>
      <c r="I51" s="62"/>
    </row>
    <row r="52" spans="1:9" s="48" customFormat="1" ht="39.6">
      <c r="A52" s="62">
        <v>20</v>
      </c>
      <c r="B52" s="52" t="s">
        <v>236</v>
      </c>
      <c r="C52" s="52" t="s">
        <v>539</v>
      </c>
      <c r="D52" s="54" t="s">
        <v>540</v>
      </c>
      <c r="E52" s="54"/>
      <c r="F52" s="52"/>
      <c r="G52" s="52"/>
      <c r="H52" s="52"/>
      <c r="I52" s="62"/>
    </row>
    <row r="53" spans="1:9" s="48" customFormat="1" ht="13.8">
      <c r="A53" s="200"/>
      <c r="B53" s="255" t="s">
        <v>317</v>
      </c>
      <c r="C53" s="261"/>
      <c r="D53" s="262"/>
      <c r="E53" s="201"/>
      <c r="F53" s="195"/>
      <c r="G53" s="195"/>
      <c r="H53" s="195"/>
      <c r="I53" s="201"/>
    </row>
    <row r="54" spans="1:9" s="49" customFormat="1" ht="39.6">
      <c r="A54" s="63">
        <v>1</v>
      </c>
      <c r="B54" s="52" t="s">
        <v>236</v>
      </c>
      <c r="C54" s="52" t="s">
        <v>541</v>
      </c>
      <c r="D54" s="53" t="s">
        <v>542</v>
      </c>
      <c r="E54" s="54"/>
      <c r="F54" s="52"/>
      <c r="G54" s="52"/>
      <c r="H54" s="52"/>
      <c r="I54" s="63"/>
    </row>
    <row r="55" spans="1:9" s="49" customFormat="1" ht="79.2">
      <c r="A55" s="63">
        <v>2</v>
      </c>
      <c r="B55" s="52" t="s">
        <v>400</v>
      </c>
      <c r="C55" s="52" t="s">
        <v>401</v>
      </c>
      <c r="D55" s="53" t="s">
        <v>402</v>
      </c>
      <c r="E55" s="54"/>
      <c r="F55" s="52"/>
      <c r="G55" s="52"/>
      <c r="H55" s="52"/>
      <c r="I55" s="63"/>
    </row>
    <row r="56" spans="1:9" s="49" customFormat="1" ht="39.6">
      <c r="A56" s="63">
        <v>3</v>
      </c>
      <c r="B56" s="52" t="s">
        <v>350</v>
      </c>
      <c r="C56" s="52" t="s">
        <v>413</v>
      </c>
      <c r="D56" s="53" t="s">
        <v>408</v>
      </c>
      <c r="E56" s="54"/>
      <c r="F56" s="52"/>
      <c r="G56" s="52"/>
      <c r="H56" s="52"/>
      <c r="I56" s="63"/>
    </row>
    <row r="57" spans="1:9" s="49" customFormat="1" ht="39.6">
      <c r="A57" s="63">
        <v>4</v>
      </c>
      <c r="B57" s="52" t="s">
        <v>351</v>
      </c>
      <c r="C57" s="52" t="s">
        <v>414</v>
      </c>
      <c r="D57" s="53" t="s">
        <v>407</v>
      </c>
      <c r="E57" s="54"/>
      <c r="F57" s="52"/>
      <c r="G57" s="52"/>
      <c r="H57" s="52"/>
      <c r="I57" s="63"/>
    </row>
    <row r="58" spans="1:9" s="49" customFormat="1" ht="39.6">
      <c r="A58" s="63">
        <v>5</v>
      </c>
      <c r="B58" s="52" t="s">
        <v>352</v>
      </c>
      <c r="C58" s="52" t="s">
        <v>415</v>
      </c>
      <c r="D58" s="53" t="s">
        <v>406</v>
      </c>
      <c r="E58" s="54"/>
      <c r="F58" s="52"/>
      <c r="G58" s="52"/>
      <c r="H58" s="52"/>
      <c r="I58" s="63"/>
    </row>
    <row r="59" spans="1:9" s="49" customFormat="1" ht="39.6">
      <c r="A59" s="63">
        <v>6</v>
      </c>
      <c r="B59" s="52" t="s">
        <v>353</v>
      </c>
      <c r="C59" s="52" t="s">
        <v>403</v>
      </c>
      <c r="D59" s="53" t="s">
        <v>409</v>
      </c>
      <c r="E59" s="54"/>
      <c r="F59" s="52"/>
      <c r="G59" s="52"/>
      <c r="H59" s="52"/>
      <c r="I59" s="63"/>
    </row>
    <row r="60" spans="1:9" s="49" customFormat="1" ht="52.8">
      <c r="A60" s="63">
        <v>7</v>
      </c>
      <c r="B60" s="52" t="s">
        <v>354</v>
      </c>
      <c r="C60" s="52" t="s">
        <v>404</v>
      </c>
      <c r="D60" s="53" t="s">
        <v>410</v>
      </c>
      <c r="E60" s="54"/>
      <c r="F60" s="52"/>
      <c r="G60" s="52"/>
      <c r="H60" s="52"/>
      <c r="I60" s="63"/>
    </row>
    <row r="61" spans="1:9" s="49" customFormat="1" ht="39.6">
      <c r="A61" s="63">
        <v>8</v>
      </c>
      <c r="B61" s="52" t="s">
        <v>355</v>
      </c>
      <c r="C61" s="52" t="s">
        <v>405</v>
      </c>
      <c r="D61" s="53" t="s">
        <v>411</v>
      </c>
      <c r="E61" s="54"/>
      <c r="F61" s="52"/>
      <c r="G61" s="52"/>
      <c r="H61" s="52"/>
      <c r="I61" s="63"/>
    </row>
    <row r="62" spans="1:9" s="48" customFormat="1" ht="39.6">
      <c r="A62" s="62">
        <v>9</v>
      </c>
      <c r="B62" s="52" t="s">
        <v>364</v>
      </c>
      <c r="C62" s="52" t="s">
        <v>457</v>
      </c>
      <c r="D62" s="54" t="s">
        <v>458</v>
      </c>
      <c r="E62" s="54"/>
      <c r="F62" s="52"/>
      <c r="G62" s="52"/>
      <c r="H62" s="52"/>
      <c r="I62" s="62"/>
    </row>
    <row r="63" spans="1:9" s="48" customFormat="1" ht="39.6">
      <c r="A63" s="62">
        <v>10</v>
      </c>
      <c r="B63" s="52" t="s">
        <v>365</v>
      </c>
      <c r="C63" s="52" t="s">
        <v>456</v>
      </c>
      <c r="D63" s="54" t="s">
        <v>459</v>
      </c>
      <c r="E63" s="54"/>
      <c r="F63" s="52"/>
      <c r="G63" s="52"/>
      <c r="H63" s="52"/>
      <c r="I63" s="62"/>
    </row>
    <row r="64" spans="1:9" s="48" customFormat="1" ht="39.6">
      <c r="A64" s="62">
        <v>11</v>
      </c>
      <c r="B64" s="52" t="s">
        <v>366</v>
      </c>
      <c r="C64" s="52" t="s">
        <v>455</v>
      </c>
      <c r="D64" s="54" t="s">
        <v>459</v>
      </c>
      <c r="E64" s="60"/>
      <c r="F64" s="52"/>
      <c r="G64" s="52"/>
      <c r="H64" s="52"/>
      <c r="I64" s="62"/>
    </row>
    <row r="65" spans="1:9" s="48" customFormat="1" ht="39.6">
      <c r="A65" s="62">
        <v>12</v>
      </c>
      <c r="B65" s="52" t="s">
        <v>420</v>
      </c>
      <c r="C65" s="52" t="s">
        <v>454</v>
      </c>
      <c r="D65" s="54" t="s">
        <v>459</v>
      </c>
      <c r="E65" s="54"/>
      <c r="F65" s="52"/>
      <c r="G65" s="52"/>
      <c r="H65" s="52"/>
      <c r="I65" s="62"/>
    </row>
    <row r="66" spans="1:9" s="48" customFormat="1" ht="39.6">
      <c r="A66" s="62">
        <v>13</v>
      </c>
      <c r="B66" s="52" t="s">
        <v>419</v>
      </c>
      <c r="C66" s="52" t="s">
        <v>453</v>
      </c>
      <c r="D66" s="54" t="s">
        <v>459</v>
      </c>
      <c r="E66" s="54"/>
      <c r="F66" s="52"/>
      <c r="G66" s="52"/>
      <c r="H66" s="52"/>
      <c r="I66" s="62"/>
    </row>
    <row r="67" spans="1:9" s="48" customFormat="1" ht="39.6">
      <c r="A67" s="62">
        <v>14</v>
      </c>
      <c r="B67" s="52" t="s">
        <v>418</v>
      </c>
      <c r="C67" s="52" t="s">
        <v>452</v>
      </c>
      <c r="D67" s="54" t="s">
        <v>459</v>
      </c>
      <c r="E67" s="54"/>
      <c r="F67" s="52"/>
      <c r="G67" s="52"/>
      <c r="H67" s="52"/>
      <c r="I67" s="62"/>
    </row>
    <row r="68" spans="1:9" s="48" customFormat="1" ht="52.8">
      <c r="A68" s="62">
        <v>15</v>
      </c>
      <c r="B68" s="52" t="s">
        <v>421</v>
      </c>
      <c r="C68" s="52" t="s">
        <v>451</v>
      </c>
      <c r="D68" s="54" t="s">
        <v>459</v>
      </c>
      <c r="E68" s="54"/>
      <c r="F68" s="52"/>
      <c r="G68" s="52"/>
      <c r="H68" s="52"/>
      <c r="I68" s="62"/>
    </row>
    <row r="69" spans="1:9" s="48" customFormat="1" ht="39.6">
      <c r="A69" s="62">
        <v>16</v>
      </c>
      <c r="B69" s="52" t="s">
        <v>422</v>
      </c>
      <c r="C69" s="52" t="s">
        <v>450</v>
      </c>
      <c r="D69" s="54" t="s">
        <v>459</v>
      </c>
      <c r="E69" s="54"/>
      <c r="F69" s="52"/>
      <c r="G69" s="52"/>
      <c r="H69" s="52"/>
      <c r="I69" s="62"/>
    </row>
    <row r="70" spans="1:9" s="48" customFormat="1" ht="39.6">
      <c r="A70" s="62">
        <v>17</v>
      </c>
      <c r="B70" s="52" t="s">
        <v>423</v>
      </c>
      <c r="C70" s="52" t="s">
        <v>449</v>
      </c>
      <c r="D70" s="54" t="s">
        <v>399</v>
      </c>
      <c r="E70" s="54"/>
      <c r="F70" s="52"/>
      <c r="G70" s="52"/>
      <c r="H70" s="52"/>
      <c r="I70" s="62"/>
    </row>
    <row r="71" spans="1:9" s="199" customFormat="1" ht="13.8">
      <c r="A71" s="196"/>
      <c r="B71" s="255" t="s">
        <v>322</v>
      </c>
      <c r="C71" s="256"/>
      <c r="D71" s="257"/>
      <c r="E71" s="197"/>
      <c r="F71" s="198"/>
      <c r="G71" s="198"/>
      <c r="H71" s="198"/>
      <c r="I71" s="197"/>
    </row>
    <row r="72" spans="1:9" s="48" customFormat="1" ht="39.6">
      <c r="A72" s="62">
        <v>1</v>
      </c>
      <c r="B72" s="52" t="s">
        <v>236</v>
      </c>
      <c r="C72" s="52" t="s">
        <v>541</v>
      </c>
      <c r="D72" s="53" t="s">
        <v>542</v>
      </c>
      <c r="E72" s="54"/>
      <c r="F72" s="52"/>
      <c r="G72" s="52"/>
      <c r="H72" s="52"/>
      <c r="I72" s="62"/>
    </row>
    <row r="73" spans="1:9" s="48" customFormat="1" ht="26.4">
      <c r="A73" s="62">
        <v>2</v>
      </c>
      <c r="B73" s="52" t="s">
        <v>360</v>
      </c>
      <c r="C73" s="52" t="s">
        <v>412</v>
      </c>
      <c r="D73" s="53" t="s">
        <v>416</v>
      </c>
      <c r="E73" s="54"/>
      <c r="F73" s="52"/>
      <c r="G73" s="52"/>
      <c r="H73" s="52"/>
      <c r="I73" s="62"/>
    </row>
    <row r="74" spans="1:9" s="48" customFormat="1" ht="26.4">
      <c r="A74" s="62">
        <v>3</v>
      </c>
      <c r="B74" s="52" t="s">
        <v>361</v>
      </c>
      <c r="C74" s="52" t="s">
        <v>417</v>
      </c>
      <c r="D74" s="53" t="s">
        <v>424</v>
      </c>
      <c r="E74" s="54"/>
      <c r="F74" s="52"/>
      <c r="G74" s="52"/>
      <c r="H74" s="52"/>
      <c r="I74" s="62"/>
    </row>
    <row r="75" spans="1:9" s="48" customFormat="1" ht="39.6">
      <c r="A75" s="62">
        <v>4</v>
      </c>
      <c r="B75" s="52" t="s">
        <v>323</v>
      </c>
      <c r="C75" s="52" t="s">
        <v>460</v>
      </c>
      <c r="D75" s="54" t="s">
        <v>399</v>
      </c>
      <c r="E75" s="54"/>
      <c r="F75" s="52"/>
      <c r="G75" s="52"/>
      <c r="H75" s="52"/>
      <c r="I75" s="62"/>
    </row>
    <row r="76" spans="1:9" s="48" customFormat="1" ht="39.6">
      <c r="A76" s="62">
        <v>5</v>
      </c>
      <c r="B76" s="52" t="s">
        <v>324</v>
      </c>
      <c r="C76" s="52" t="s">
        <v>461</v>
      </c>
      <c r="D76" s="54" t="s">
        <v>399</v>
      </c>
      <c r="E76" s="54"/>
      <c r="F76" s="52"/>
      <c r="G76" s="52"/>
      <c r="H76" s="52"/>
      <c r="I76" s="62"/>
    </row>
    <row r="77" spans="1:9" s="48" customFormat="1" ht="13.8">
      <c r="A77" s="196"/>
      <c r="B77" s="255" t="s">
        <v>325</v>
      </c>
      <c r="C77" s="256"/>
      <c r="D77" s="257"/>
      <c r="E77" s="197"/>
      <c r="F77" s="198"/>
      <c r="G77" s="198"/>
      <c r="H77" s="198"/>
      <c r="I77" s="197"/>
    </row>
    <row r="78" spans="1:9" s="48" customFormat="1" ht="39.6">
      <c r="A78" s="62">
        <v>1</v>
      </c>
      <c r="B78" s="52" t="s">
        <v>236</v>
      </c>
      <c r="C78" s="52" t="s">
        <v>539</v>
      </c>
      <c r="D78" s="53" t="s">
        <v>540</v>
      </c>
      <c r="E78" s="54"/>
      <c r="F78" s="52"/>
      <c r="G78" s="52"/>
      <c r="H78" s="52"/>
      <c r="I78" s="62"/>
    </row>
    <row r="79" spans="1:9" s="48" customFormat="1" ht="39.6">
      <c r="A79" s="62">
        <v>2</v>
      </c>
      <c r="B79" s="52" t="s">
        <v>310</v>
      </c>
      <c r="C79" s="52" t="s">
        <v>462</v>
      </c>
      <c r="D79" s="53" t="s">
        <v>463</v>
      </c>
      <c r="E79" s="54"/>
      <c r="F79" s="52"/>
      <c r="G79" s="52"/>
      <c r="H79" s="52"/>
      <c r="I79" s="62"/>
    </row>
    <row r="80" spans="1:9" s="48" customFormat="1" ht="39.6">
      <c r="A80" s="62">
        <v>3</v>
      </c>
      <c r="B80" s="52" t="s">
        <v>379</v>
      </c>
      <c r="C80" s="52" t="s">
        <v>425</v>
      </c>
      <c r="D80" s="53" t="s">
        <v>432</v>
      </c>
      <c r="E80" s="54"/>
      <c r="F80" s="52"/>
      <c r="G80" s="52"/>
      <c r="H80" s="52"/>
      <c r="I80" s="62"/>
    </row>
    <row r="81" spans="1:9" s="48" customFormat="1" ht="26.4">
      <c r="A81" s="62">
        <v>4</v>
      </c>
      <c r="B81" s="52" t="s">
        <v>315</v>
      </c>
      <c r="C81" s="52" t="s">
        <v>426</v>
      </c>
      <c r="D81" s="53" t="s">
        <v>443</v>
      </c>
      <c r="E81" s="54"/>
      <c r="F81" s="52"/>
      <c r="G81" s="52"/>
      <c r="H81" s="52"/>
      <c r="I81" s="62"/>
    </row>
    <row r="82" spans="1:9" s="48" customFormat="1" ht="26.4">
      <c r="A82" s="62">
        <v>5</v>
      </c>
      <c r="B82" s="52" t="s">
        <v>326</v>
      </c>
      <c r="C82" s="52" t="s">
        <v>427</v>
      </c>
      <c r="D82" s="53" t="s">
        <v>444</v>
      </c>
      <c r="E82" s="54"/>
      <c r="F82" s="52"/>
      <c r="G82" s="52"/>
      <c r="H82" s="52"/>
      <c r="I82" s="62"/>
    </row>
    <row r="83" spans="1:9" s="48" customFormat="1" ht="52.8">
      <c r="A83" s="62">
        <v>6</v>
      </c>
      <c r="B83" s="52" t="s">
        <v>316</v>
      </c>
      <c r="C83" s="52" t="s">
        <v>429</v>
      </c>
      <c r="D83" s="53" t="s">
        <v>445</v>
      </c>
      <c r="E83" s="54"/>
      <c r="F83" s="52"/>
      <c r="G83" s="52"/>
      <c r="H83" s="52"/>
      <c r="I83" s="62"/>
    </row>
    <row r="84" spans="1:9" s="48" customFormat="1" ht="39.6">
      <c r="A84" s="62">
        <v>7</v>
      </c>
      <c r="B84" s="52" t="s">
        <v>327</v>
      </c>
      <c r="C84" s="52" t="s">
        <v>428</v>
      </c>
      <c r="D84" s="53" t="s">
        <v>432</v>
      </c>
      <c r="E84" s="54"/>
      <c r="F84" s="52"/>
      <c r="G84" s="52"/>
      <c r="H84" s="52"/>
      <c r="I84" s="62"/>
    </row>
    <row r="85" spans="1:9" s="48" customFormat="1" ht="39.6">
      <c r="A85" s="62">
        <v>8</v>
      </c>
      <c r="B85" s="52" t="s">
        <v>503</v>
      </c>
      <c r="C85" s="52" t="s">
        <v>508</v>
      </c>
      <c r="D85" s="53" t="s">
        <v>509</v>
      </c>
      <c r="E85" s="54"/>
      <c r="F85" s="52"/>
      <c r="G85" s="52"/>
      <c r="H85" s="52"/>
      <c r="I85" s="62"/>
    </row>
    <row r="86" spans="1:9" s="48" customFormat="1" ht="26.4">
      <c r="A86" s="62">
        <v>9</v>
      </c>
      <c r="B86" s="52" t="s">
        <v>504</v>
      </c>
      <c r="C86" s="52" t="s">
        <v>507</v>
      </c>
      <c r="D86" s="53" t="s">
        <v>510</v>
      </c>
      <c r="E86" s="54"/>
      <c r="F86" s="52"/>
      <c r="G86" s="52"/>
      <c r="H86" s="52"/>
      <c r="I86" s="62"/>
    </row>
    <row r="87" spans="1:9" s="48" customFormat="1" ht="39.6">
      <c r="A87" s="62">
        <v>10</v>
      </c>
      <c r="B87" s="52" t="s">
        <v>362</v>
      </c>
      <c r="C87" s="52" t="s">
        <v>505</v>
      </c>
      <c r="D87" s="53" t="s">
        <v>506</v>
      </c>
      <c r="E87" s="54"/>
      <c r="F87" s="52"/>
      <c r="G87" s="52"/>
      <c r="H87" s="52"/>
      <c r="I87" s="62"/>
    </row>
    <row r="88" spans="1:9" s="48" customFormat="1" ht="26.4">
      <c r="A88" s="62">
        <v>11</v>
      </c>
      <c r="B88" s="52" t="s">
        <v>347</v>
      </c>
      <c r="C88" s="52" t="s">
        <v>430</v>
      </c>
      <c r="D88" s="54" t="s">
        <v>446</v>
      </c>
      <c r="E88" s="60"/>
      <c r="F88" s="52"/>
      <c r="G88" s="52"/>
      <c r="H88" s="52"/>
      <c r="I88" s="62"/>
    </row>
    <row r="89" spans="1:9" s="48" customFormat="1" ht="26.4">
      <c r="A89" s="62">
        <v>12</v>
      </c>
      <c r="B89" s="52" t="s">
        <v>328</v>
      </c>
      <c r="C89" s="52" t="s">
        <v>431</v>
      </c>
      <c r="D89" s="54" t="s">
        <v>446</v>
      </c>
      <c r="E89" s="54"/>
      <c r="F89" s="52"/>
      <c r="G89" s="52"/>
      <c r="H89" s="52"/>
      <c r="I89" s="62"/>
    </row>
    <row r="90" spans="1:9" s="49" customFormat="1" ht="13.8">
      <c r="A90" s="196"/>
      <c r="B90" s="255" t="s">
        <v>485</v>
      </c>
      <c r="C90" s="256"/>
      <c r="D90" s="257"/>
      <c r="E90" s="197"/>
      <c r="F90" s="198"/>
      <c r="G90" s="198"/>
      <c r="H90" s="198"/>
      <c r="I90" s="197"/>
    </row>
    <row r="91" spans="1:9" s="48" customFormat="1" ht="26.4">
      <c r="A91" s="62">
        <v>1</v>
      </c>
      <c r="B91" s="52" t="s">
        <v>236</v>
      </c>
      <c r="C91" s="52" t="s">
        <v>537</v>
      </c>
      <c r="D91" s="53" t="s">
        <v>538</v>
      </c>
      <c r="E91" s="54"/>
      <c r="F91" s="52"/>
      <c r="G91" s="52"/>
      <c r="H91" s="52"/>
      <c r="I91" s="62"/>
    </row>
    <row r="92" spans="1:9" s="48" customFormat="1" ht="52.8">
      <c r="A92" s="62">
        <v>2</v>
      </c>
      <c r="B92" s="52" t="s">
        <v>329</v>
      </c>
      <c r="C92" s="52" t="s">
        <v>467</v>
      </c>
      <c r="D92" s="53" t="s">
        <v>465</v>
      </c>
      <c r="E92" s="54"/>
      <c r="F92" s="52"/>
      <c r="G92" s="52"/>
      <c r="H92" s="52"/>
      <c r="I92" s="62"/>
    </row>
    <row r="93" spans="1:9" s="48" customFormat="1" ht="52.8">
      <c r="A93" s="62">
        <v>3</v>
      </c>
      <c r="B93" s="52" t="s">
        <v>478</v>
      </c>
      <c r="C93" s="52" t="s">
        <v>466</v>
      </c>
      <c r="D93" s="53" t="s">
        <v>470</v>
      </c>
      <c r="E93" s="54"/>
      <c r="F93" s="52"/>
      <c r="G93" s="52"/>
      <c r="H93" s="52"/>
      <c r="I93" s="62"/>
    </row>
    <row r="94" spans="1:9" s="48" customFormat="1" ht="52.8">
      <c r="A94" s="62">
        <v>4</v>
      </c>
      <c r="B94" s="52" t="s">
        <v>330</v>
      </c>
      <c r="C94" s="52" t="s">
        <v>471</v>
      </c>
      <c r="D94" s="54" t="s">
        <v>472</v>
      </c>
      <c r="E94" s="60"/>
      <c r="F94" s="52"/>
      <c r="G94" s="52"/>
      <c r="H94" s="52"/>
      <c r="I94" s="62"/>
    </row>
    <row r="95" spans="1:9" s="48" customFormat="1" ht="52.8">
      <c r="A95" s="62">
        <v>5</v>
      </c>
      <c r="B95" s="52" t="s">
        <v>336</v>
      </c>
      <c r="C95" s="52" t="s">
        <v>464</v>
      </c>
      <c r="D95" s="54" t="s">
        <v>473</v>
      </c>
      <c r="E95" s="60"/>
      <c r="F95" s="52"/>
      <c r="G95" s="52"/>
      <c r="H95" s="52"/>
      <c r="I95" s="62"/>
    </row>
    <row r="96" spans="1:9" s="48" customFormat="1" ht="66">
      <c r="A96" s="62">
        <v>6</v>
      </c>
      <c r="B96" s="52" t="s">
        <v>345</v>
      </c>
      <c r="C96" s="52" t="s">
        <v>468</v>
      </c>
      <c r="D96" s="54" t="s">
        <v>474</v>
      </c>
      <c r="E96" s="60"/>
      <c r="F96" s="52"/>
      <c r="G96" s="52"/>
      <c r="H96" s="52"/>
      <c r="I96" s="62"/>
    </row>
    <row r="97" spans="1:9" s="48" customFormat="1" ht="66">
      <c r="A97" s="62">
        <v>7</v>
      </c>
      <c r="B97" s="52" t="s">
        <v>346</v>
      </c>
      <c r="C97" s="52" t="s">
        <v>469</v>
      </c>
      <c r="D97" s="54" t="s">
        <v>475</v>
      </c>
      <c r="E97" s="60"/>
      <c r="F97" s="52"/>
      <c r="G97" s="52"/>
      <c r="H97" s="52"/>
      <c r="I97" s="62"/>
    </row>
    <row r="98" spans="1:9" s="48" customFormat="1" ht="66">
      <c r="A98" s="62">
        <v>8</v>
      </c>
      <c r="B98" s="52" t="s">
        <v>335</v>
      </c>
      <c r="C98" s="52" t="s">
        <v>471</v>
      </c>
      <c r="D98" s="54" t="s">
        <v>476</v>
      </c>
      <c r="E98" s="60"/>
      <c r="F98" s="52"/>
      <c r="G98" s="52"/>
      <c r="H98" s="52"/>
      <c r="I98" s="62"/>
    </row>
    <row r="99" spans="1:9" s="48" customFormat="1" ht="66">
      <c r="A99" s="62">
        <v>9</v>
      </c>
      <c r="B99" s="52" t="s">
        <v>331</v>
      </c>
      <c r="C99" s="52" t="s">
        <v>471</v>
      </c>
      <c r="D99" s="54" t="s">
        <v>477</v>
      </c>
      <c r="E99" s="60"/>
      <c r="F99" s="52"/>
      <c r="G99" s="52"/>
      <c r="H99" s="52"/>
      <c r="I99" s="62"/>
    </row>
    <row r="100" spans="1:9" s="48" customFormat="1" ht="66">
      <c r="A100" s="62">
        <v>10</v>
      </c>
      <c r="B100" s="52" t="s">
        <v>496</v>
      </c>
      <c r="C100" s="52" t="s">
        <v>484</v>
      </c>
      <c r="D100" s="54" t="s">
        <v>480</v>
      </c>
      <c r="E100" s="60"/>
      <c r="F100" s="52"/>
      <c r="G100" s="52"/>
      <c r="H100" s="52"/>
      <c r="I100" s="62"/>
    </row>
    <row r="101" spans="1:9" s="48" customFormat="1" ht="66">
      <c r="A101" s="62">
        <v>11</v>
      </c>
      <c r="B101" s="52" t="s">
        <v>495</v>
      </c>
      <c r="C101" s="52" t="s">
        <v>483</v>
      </c>
      <c r="D101" s="54" t="s">
        <v>479</v>
      </c>
      <c r="E101" s="60"/>
      <c r="F101" s="52"/>
      <c r="G101" s="52"/>
      <c r="H101" s="52"/>
      <c r="I101" s="62"/>
    </row>
    <row r="102" spans="1:9" s="48" customFormat="1" ht="52.8">
      <c r="A102" s="62">
        <v>12</v>
      </c>
      <c r="B102" s="52" t="s">
        <v>494</v>
      </c>
      <c r="C102" s="52" t="s">
        <v>481</v>
      </c>
      <c r="D102" s="54" t="s">
        <v>482</v>
      </c>
      <c r="E102" s="60"/>
      <c r="F102" s="52"/>
      <c r="G102" s="52"/>
      <c r="H102" s="52"/>
      <c r="I102" s="62"/>
    </row>
    <row r="103" spans="1:9" s="48" customFormat="1" ht="13.8">
      <c r="A103" s="196"/>
      <c r="B103" s="255" t="s">
        <v>486</v>
      </c>
      <c r="C103" s="256"/>
      <c r="D103" s="257"/>
      <c r="E103" s="197"/>
      <c r="F103" s="198"/>
      <c r="G103" s="198"/>
      <c r="H103" s="198"/>
      <c r="I103" s="197"/>
    </row>
    <row r="104" spans="1:9" s="48" customFormat="1" ht="26.4">
      <c r="A104" s="62">
        <v>1</v>
      </c>
      <c r="B104" s="52" t="s">
        <v>236</v>
      </c>
      <c r="C104" s="52" t="s">
        <v>535</v>
      </c>
      <c r="D104" s="54" t="s">
        <v>536</v>
      </c>
      <c r="E104" s="54"/>
      <c r="F104" s="52"/>
      <c r="G104" s="52"/>
      <c r="H104" s="52"/>
      <c r="I104" s="62"/>
    </row>
    <row r="105" spans="1:9" s="48" customFormat="1" ht="39.6">
      <c r="A105" s="62"/>
      <c r="B105" s="52" t="s">
        <v>488</v>
      </c>
      <c r="C105" s="52" t="s">
        <v>489</v>
      </c>
      <c r="D105" s="54" t="s">
        <v>491</v>
      </c>
      <c r="E105" s="54"/>
      <c r="F105" s="52"/>
      <c r="G105" s="52"/>
      <c r="H105" s="52"/>
      <c r="I105" s="62"/>
    </row>
    <row r="106" spans="1:9" s="48" customFormat="1" ht="39.6">
      <c r="A106" s="62">
        <v>2</v>
      </c>
      <c r="B106" s="52" t="s">
        <v>332</v>
      </c>
      <c r="C106" s="52" t="s">
        <v>487</v>
      </c>
      <c r="D106" s="54" t="s">
        <v>490</v>
      </c>
      <c r="E106" s="54"/>
      <c r="F106" s="52"/>
      <c r="G106" s="52"/>
      <c r="H106" s="52"/>
      <c r="I106" s="62"/>
    </row>
    <row r="107" spans="1:9" s="48" customFormat="1" ht="14.25" customHeight="1">
      <c r="A107" s="77"/>
      <c r="B107" s="258" t="s">
        <v>309</v>
      </c>
      <c r="C107" s="259"/>
      <c r="D107" s="260"/>
      <c r="E107" s="69"/>
      <c r="F107" s="66"/>
      <c r="G107" s="66"/>
      <c r="H107" s="66"/>
      <c r="I107" s="69"/>
    </row>
    <row r="108" spans="1:9" s="48" customFormat="1" ht="13.8">
      <c r="A108" s="202"/>
      <c r="B108" s="252" t="s">
        <v>333</v>
      </c>
      <c r="C108" s="253"/>
      <c r="D108" s="254"/>
      <c r="E108" s="193"/>
      <c r="F108" s="192"/>
      <c r="G108" s="192"/>
      <c r="H108" s="192"/>
      <c r="I108" s="202"/>
    </row>
    <row r="109" spans="1:9" s="48" customFormat="1" ht="52.8">
      <c r="A109" s="62">
        <v>1</v>
      </c>
      <c r="B109" s="52" t="s">
        <v>334</v>
      </c>
      <c r="C109" s="52" t="s">
        <v>513</v>
      </c>
      <c r="D109" s="60" t="s">
        <v>514</v>
      </c>
      <c r="E109" s="54"/>
      <c r="F109" s="52"/>
      <c r="G109" s="52"/>
      <c r="H109" s="52"/>
      <c r="I109" s="62"/>
    </row>
    <row r="110" spans="1:9" s="48" customFormat="1" ht="79.2">
      <c r="A110" s="62">
        <v>2</v>
      </c>
      <c r="B110" s="52" t="s">
        <v>515</v>
      </c>
      <c r="C110" s="52" t="s">
        <v>516</v>
      </c>
      <c r="D110" s="60" t="s">
        <v>517</v>
      </c>
      <c r="E110" s="54"/>
      <c r="F110" s="52"/>
      <c r="G110" s="52"/>
      <c r="H110" s="52"/>
      <c r="I110" s="62"/>
    </row>
    <row r="111" spans="1:9" s="48" customFormat="1" ht="66">
      <c r="A111" s="62">
        <v>3</v>
      </c>
      <c r="B111" s="52" t="s">
        <v>511</v>
      </c>
      <c r="C111" s="52" t="s">
        <v>518</v>
      </c>
      <c r="D111" s="60" t="s">
        <v>528</v>
      </c>
      <c r="E111" s="54"/>
      <c r="F111" s="52"/>
      <c r="G111" s="52"/>
      <c r="H111" s="52"/>
      <c r="I111" s="62"/>
    </row>
    <row r="112" spans="1:9" s="48" customFormat="1" ht="66">
      <c r="A112" s="62">
        <v>4</v>
      </c>
      <c r="B112" s="52" t="s">
        <v>512</v>
      </c>
      <c r="C112" s="52" t="s">
        <v>519</v>
      </c>
      <c r="D112" s="60" t="s">
        <v>529</v>
      </c>
      <c r="E112" s="54"/>
      <c r="F112" s="52"/>
      <c r="G112" s="52"/>
      <c r="H112" s="52"/>
      <c r="I112" s="62"/>
    </row>
    <row r="113" spans="1:9" s="48" customFormat="1" ht="66">
      <c r="A113" s="62">
        <v>5</v>
      </c>
      <c r="B113" s="52" t="s">
        <v>530</v>
      </c>
      <c r="C113" s="52" t="s">
        <v>531</v>
      </c>
      <c r="D113" s="60" t="s">
        <v>532</v>
      </c>
      <c r="E113" s="54"/>
      <c r="F113" s="52"/>
      <c r="G113" s="52"/>
      <c r="H113" s="52"/>
      <c r="I113" s="62"/>
    </row>
    <row r="114" spans="1:9" s="48" customFormat="1" ht="13.8">
      <c r="A114" s="202"/>
      <c r="B114" s="252" t="s">
        <v>343</v>
      </c>
      <c r="C114" s="253"/>
      <c r="D114" s="254"/>
      <c r="E114" s="193"/>
      <c r="F114" s="192"/>
      <c r="G114" s="192"/>
      <c r="H114" s="192"/>
      <c r="I114" s="202"/>
    </row>
    <row r="115" spans="1:9" s="48" customFormat="1" ht="26.4">
      <c r="A115" s="62">
        <v>1</v>
      </c>
      <c r="B115" s="52" t="s">
        <v>338</v>
      </c>
      <c r="C115" s="52" t="s">
        <v>533</v>
      </c>
      <c r="D115" s="60" t="s">
        <v>534</v>
      </c>
      <c r="E115" s="54"/>
      <c r="F115" s="52"/>
      <c r="G115" s="52"/>
      <c r="H115" s="52"/>
      <c r="I115" s="62"/>
    </row>
    <row r="116" spans="1:9" s="48" customFormat="1" ht="26.4">
      <c r="A116" s="62">
        <v>2</v>
      </c>
      <c r="B116" s="52" t="s">
        <v>344</v>
      </c>
      <c r="C116" s="52" t="s">
        <v>543</v>
      </c>
      <c r="D116" s="60" t="s">
        <v>544</v>
      </c>
      <c r="E116" s="54"/>
      <c r="F116" s="52"/>
      <c r="G116" s="52"/>
      <c r="H116" s="52"/>
      <c r="I116" s="62"/>
    </row>
    <row r="117" spans="1:9" s="48" customFormat="1" ht="13.8">
      <c r="A117" s="202"/>
      <c r="B117" s="252" t="s">
        <v>337</v>
      </c>
      <c r="C117" s="253"/>
      <c r="D117" s="254"/>
      <c r="E117" s="193"/>
      <c r="F117" s="192"/>
      <c r="G117" s="192"/>
      <c r="H117" s="192"/>
      <c r="I117" s="202"/>
    </row>
    <row r="118" spans="1:9" s="48" customFormat="1" ht="26.4">
      <c r="A118" s="62">
        <v>1</v>
      </c>
      <c r="B118" s="52" t="s">
        <v>338</v>
      </c>
      <c r="C118" s="52" t="s">
        <v>533</v>
      </c>
      <c r="D118" s="60" t="s">
        <v>534</v>
      </c>
      <c r="E118" s="54"/>
      <c r="F118" s="52"/>
      <c r="G118" s="52"/>
      <c r="H118" s="52"/>
      <c r="I118" s="62"/>
    </row>
    <row r="119" spans="1:9" s="48" customFormat="1" ht="26.4">
      <c r="A119" s="62">
        <v>2</v>
      </c>
      <c r="B119" s="52" t="s">
        <v>342</v>
      </c>
      <c r="C119" s="52" t="s">
        <v>545</v>
      </c>
      <c r="D119" s="60" t="s">
        <v>547</v>
      </c>
      <c r="E119" s="54"/>
      <c r="F119" s="52"/>
      <c r="G119" s="52"/>
      <c r="H119" s="52"/>
      <c r="I119" s="62"/>
    </row>
    <row r="120" spans="1:9" s="48" customFormat="1" ht="13.8">
      <c r="A120" s="202"/>
      <c r="B120" s="252" t="s">
        <v>339</v>
      </c>
      <c r="C120" s="253"/>
      <c r="D120" s="254"/>
      <c r="E120" s="193"/>
      <c r="F120" s="192"/>
      <c r="G120" s="192"/>
      <c r="H120" s="192"/>
      <c r="I120" s="202"/>
    </row>
    <row r="121" spans="1:9" s="48" customFormat="1" ht="26.4">
      <c r="A121" s="62">
        <v>1</v>
      </c>
      <c r="B121" s="52" t="s">
        <v>338</v>
      </c>
      <c r="C121" s="52" t="s">
        <v>533</v>
      </c>
      <c r="D121" s="60" t="s">
        <v>534</v>
      </c>
      <c r="E121" s="54"/>
      <c r="F121" s="52"/>
      <c r="G121" s="52"/>
      <c r="H121" s="52"/>
      <c r="I121" s="62"/>
    </row>
    <row r="122" spans="1:9" s="48" customFormat="1" ht="26.4">
      <c r="A122" s="62">
        <v>2</v>
      </c>
      <c r="B122" s="52" t="s">
        <v>341</v>
      </c>
      <c r="C122" s="52" t="s">
        <v>546</v>
      </c>
      <c r="D122" s="60" t="s">
        <v>548</v>
      </c>
      <c r="E122" s="54"/>
      <c r="F122" s="52"/>
      <c r="G122" s="52"/>
      <c r="H122" s="52"/>
      <c r="I122" s="62"/>
    </row>
    <row r="123" spans="1:9" s="49" customFormat="1" ht="13.8">
      <c r="A123" s="202"/>
      <c r="B123" s="252" t="s">
        <v>356</v>
      </c>
      <c r="C123" s="253"/>
      <c r="D123" s="254"/>
      <c r="E123" s="193"/>
      <c r="F123" s="192"/>
      <c r="G123" s="192"/>
      <c r="H123" s="192"/>
      <c r="I123" s="202"/>
    </row>
    <row r="124" spans="1:9" s="48" customFormat="1" ht="52.8">
      <c r="A124" s="62">
        <v>1</v>
      </c>
      <c r="B124" s="52" t="s">
        <v>357</v>
      </c>
      <c r="C124" s="52" t="s">
        <v>549</v>
      </c>
      <c r="D124" s="60" t="s">
        <v>550</v>
      </c>
      <c r="E124" s="54"/>
      <c r="F124" s="52"/>
      <c r="G124" s="52"/>
      <c r="H124" s="52"/>
      <c r="I124" s="62"/>
    </row>
    <row r="125" spans="1:9" s="48" customFormat="1" ht="66">
      <c r="A125" s="62">
        <v>2</v>
      </c>
      <c r="B125" s="52" t="s">
        <v>358</v>
      </c>
      <c r="C125" s="52" t="s">
        <v>551</v>
      </c>
      <c r="D125" s="60" t="s">
        <v>552</v>
      </c>
      <c r="E125" s="54"/>
      <c r="F125" s="52"/>
      <c r="G125" s="52"/>
      <c r="H125" s="52"/>
      <c r="I125" s="62"/>
    </row>
    <row r="126" spans="1:9" s="48" customFormat="1" ht="52.8">
      <c r="A126" s="62">
        <v>3</v>
      </c>
      <c r="B126" s="52" t="s">
        <v>359</v>
      </c>
      <c r="C126" s="52" t="s">
        <v>553</v>
      </c>
      <c r="D126" s="60" t="s">
        <v>554</v>
      </c>
      <c r="E126" s="54"/>
      <c r="F126" s="52"/>
      <c r="G126" s="52"/>
      <c r="H126" s="52"/>
      <c r="I126" s="62"/>
    </row>
    <row r="127" spans="1:9" s="48" customFormat="1" ht="13.8">
      <c r="A127" s="78"/>
      <c r="B127" s="46"/>
      <c r="C127" s="46"/>
      <c r="D127" s="46"/>
      <c r="E127" s="46"/>
      <c r="F127" s="46"/>
      <c r="G127" s="46"/>
      <c r="H127" s="46"/>
      <c r="I127" s="46"/>
    </row>
    <row r="128" spans="1:9" s="48" customFormat="1" ht="13.8">
      <c r="A128" s="78"/>
      <c r="B128" s="46"/>
      <c r="C128" s="46"/>
      <c r="D128" s="46"/>
      <c r="E128" s="46"/>
      <c r="F128" s="46"/>
      <c r="G128" s="46"/>
      <c r="H128" s="46"/>
      <c r="I128" s="46"/>
    </row>
    <row r="129" spans="1:9" s="48" customFormat="1" ht="13.8">
      <c r="A129" s="78"/>
      <c r="B129" s="46"/>
      <c r="C129" s="46"/>
      <c r="D129" s="46"/>
      <c r="E129" s="46"/>
      <c r="F129" s="46"/>
      <c r="G129" s="46"/>
      <c r="H129" s="46"/>
      <c r="I129" s="46"/>
    </row>
    <row r="130" spans="1:9" s="48" customFormat="1" ht="13.8">
      <c r="A130" s="78"/>
      <c r="B130" s="46"/>
      <c r="C130" s="46"/>
      <c r="D130" s="46"/>
      <c r="E130" s="46"/>
      <c r="F130" s="46"/>
      <c r="G130" s="46"/>
      <c r="H130" s="46"/>
      <c r="I130" s="46"/>
    </row>
    <row r="131" spans="1:9" s="48" customFormat="1" ht="13.8">
      <c r="A131" s="78"/>
      <c r="B131" s="46"/>
      <c r="C131" s="46"/>
      <c r="D131" s="46"/>
      <c r="E131" s="46"/>
      <c r="F131" s="46"/>
      <c r="G131" s="46"/>
      <c r="H131" s="46"/>
      <c r="I131" s="46"/>
    </row>
  </sheetData>
  <mergeCells count="24">
    <mergeCell ref="B18:D18"/>
    <mergeCell ref="B5:D5"/>
    <mergeCell ref="B6:D6"/>
    <mergeCell ref="B7:D7"/>
    <mergeCell ref="B8:D8"/>
    <mergeCell ref="A1:D1"/>
    <mergeCell ref="A2:D2"/>
    <mergeCell ref="C3:D3"/>
    <mergeCell ref="B4:D4"/>
    <mergeCell ref="F16:H16"/>
    <mergeCell ref="E2:E3"/>
    <mergeCell ref="B123:D123"/>
    <mergeCell ref="B120:D120"/>
    <mergeCell ref="A19:D19"/>
    <mergeCell ref="B108:D108"/>
    <mergeCell ref="B114:D114"/>
    <mergeCell ref="B117:D117"/>
    <mergeCell ref="B32:D32"/>
    <mergeCell ref="B103:D103"/>
    <mergeCell ref="B107:D107"/>
    <mergeCell ref="B53:D53"/>
    <mergeCell ref="B71:D71"/>
    <mergeCell ref="B77:D77"/>
    <mergeCell ref="B90:D90"/>
  </mergeCells>
  <dataValidations count="4">
    <dataValidation type="list" allowBlank="1" showErrorMessage="1" sqref="F127:H184"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126"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3"/>
  <sheetViews>
    <sheetView showGridLines="0" tabSelected="1" topLeftCell="A29" zoomScaleNormal="100" workbookViewId="0">
      <selection activeCell="B50" sqref="B50"/>
    </sheetView>
  </sheetViews>
  <sheetFormatPr defaultColWidth="9.09765625" defaultRowHeight="13.2"/>
  <cols>
    <col min="1" max="1" width="12.296875" style="78" customWidth="1"/>
    <col min="2" max="4" width="35.09765625" style="46" customWidth="1"/>
    <col min="5" max="5" width="32.09765625" style="46" customWidth="1"/>
    <col min="6" max="8" width="9.69921875" style="46" customWidth="1"/>
    <col min="9" max="9" width="17.69921875" style="46" customWidth="1"/>
    <col min="10" max="16384" width="9.09765625" style="46"/>
  </cols>
  <sheetData>
    <row r="1" spans="1:24" s="1" customFormat="1" ht="13.8">
      <c r="A1" s="249"/>
      <c r="B1" s="249"/>
      <c r="C1" s="249"/>
      <c r="D1" s="249"/>
      <c r="E1" s="34"/>
      <c r="F1" s="34"/>
      <c r="G1" s="34"/>
      <c r="H1" s="34"/>
      <c r="I1" s="34"/>
      <c r="J1" s="34"/>
    </row>
    <row r="2" spans="1:24" s="1" customFormat="1" ht="31.5" customHeight="1">
      <c r="A2" s="250" t="s">
        <v>70</v>
      </c>
      <c r="B2" s="250"/>
      <c r="C2" s="250"/>
      <c r="D2" s="250"/>
      <c r="E2" s="242"/>
      <c r="F2" s="23"/>
      <c r="G2" s="23"/>
      <c r="H2" s="23"/>
      <c r="I2" s="23"/>
      <c r="J2" s="23"/>
    </row>
    <row r="3" spans="1:24" s="1" customFormat="1" ht="31.5" customHeight="1">
      <c r="A3" s="47"/>
      <c r="C3" s="263"/>
      <c r="D3" s="263"/>
      <c r="E3" s="242"/>
      <c r="F3" s="23"/>
      <c r="G3" s="23"/>
      <c r="H3" s="23"/>
      <c r="I3" s="23"/>
      <c r="J3" s="23"/>
    </row>
    <row r="4" spans="1:24" s="38" customFormat="1">
      <c r="A4" s="139" t="s">
        <v>609</v>
      </c>
      <c r="B4" s="244" t="s">
        <v>610</v>
      </c>
      <c r="C4" s="244"/>
      <c r="D4" s="244"/>
      <c r="E4" s="39"/>
      <c r="F4" s="39"/>
      <c r="G4" s="39"/>
      <c r="H4" s="40"/>
      <c r="I4" s="40"/>
      <c r="X4" s="38" t="s">
        <v>93</v>
      </c>
    </row>
    <row r="5" spans="1:24" s="38" customFormat="1" ht="144.75" customHeight="1">
      <c r="A5" s="139" t="s">
        <v>62</v>
      </c>
      <c r="B5" s="245"/>
      <c r="C5" s="244"/>
      <c r="D5" s="244"/>
      <c r="E5" s="39"/>
      <c r="F5" s="39"/>
      <c r="G5" s="39"/>
      <c r="H5" s="40"/>
      <c r="I5" s="40"/>
      <c r="X5" s="38" t="s">
        <v>94</v>
      </c>
    </row>
    <row r="6" spans="1:24" s="38" customFormat="1">
      <c r="A6" s="139" t="s">
        <v>95</v>
      </c>
      <c r="B6" s="245"/>
      <c r="C6" s="244"/>
      <c r="D6" s="244"/>
      <c r="E6" s="39"/>
      <c r="F6" s="39"/>
      <c r="G6" s="39"/>
      <c r="H6" s="40"/>
      <c r="I6" s="40"/>
    </row>
    <row r="7" spans="1:24" s="38" customFormat="1">
      <c r="A7" s="139" t="s">
        <v>96</v>
      </c>
      <c r="B7" s="244" t="s">
        <v>199</v>
      </c>
      <c r="C7" s="244"/>
      <c r="D7" s="244"/>
      <c r="E7" s="39"/>
      <c r="F7" s="39"/>
      <c r="G7" s="39"/>
      <c r="H7" s="41"/>
      <c r="I7" s="40"/>
      <c r="X7" s="42"/>
    </row>
    <row r="8" spans="1:24" s="43" customFormat="1">
      <c r="A8" s="139" t="s">
        <v>97</v>
      </c>
      <c r="B8" s="251">
        <v>44857</v>
      </c>
      <c r="C8" s="251"/>
      <c r="D8" s="251"/>
      <c r="E8" s="39"/>
    </row>
    <row r="9" spans="1:24" s="43" customFormat="1">
      <c r="A9" s="140" t="s">
        <v>98</v>
      </c>
      <c r="B9" s="73" t="str">
        <f>F17</f>
        <v>Internal Build 03112011</v>
      </c>
      <c r="C9" s="73" t="str">
        <f>G17</f>
        <v>Internal build 14112011</v>
      </c>
      <c r="D9" s="73" t="str">
        <f>H17</f>
        <v>External build 16112011</v>
      </c>
    </row>
    <row r="10" spans="1:24" s="43" customFormat="1">
      <c r="A10" s="141" t="s">
        <v>99</v>
      </c>
      <c r="B10" s="74">
        <f>SUM(B11:B14)</f>
        <v>0</v>
      </c>
      <c r="C10" s="74">
        <f>SUM(C11:C14)</f>
        <v>0</v>
      </c>
      <c r="D10" s="74">
        <f>SUM(D11:D14)</f>
        <v>0</v>
      </c>
    </row>
    <row r="11" spans="1:24" s="43" customFormat="1">
      <c r="A11" s="141" t="s">
        <v>41</v>
      </c>
      <c r="B11" s="75">
        <f>COUNTIF($F$18:$F$49595,"*Passed")</f>
        <v>0</v>
      </c>
      <c r="C11" s="75">
        <f>COUNTIF($G$18:$G$49595,"*Passed")</f>
        <v>0</v>
      </c>
      <c r="D11" s="75">
        <f>COUNTIF($H$18:$H$49595,"*Passed")</f>
        <v>0</v>
      </c>
    </row>
    <row r="12" spans="1:24" s="43" customFormat="1">
      <c r="A12" s="141" t="s">
        <v>43</v>
      </c>
      <c r="B12" s="75">
        <f>COUNTIF($F$18:$F$49315,"*Failed*")</f>
        <v>0</v>
      </c>
      <c r="C12" s="75">
        <f>COUNTIF($G$18:$G$49315,"*Failed*")</f>
        <v>0</v>
      </c>
      <c r="D12" s="75">
        <f>COUNTIF($H$18:$H$49315,"*Failed*")</f>
        <v>0</v>
      </c>
    </row>
    <row r="13" spans="1:24" s="43" customFormat="1">
      <c r="A13" s="141" t="s">
        <v>45</v>
      </c>
      <c r="B13" s="75">
        <f>COUNTIF($F$18:$F$49315,"*Not Run*")</f>
        <v>0</v>
      </c>
      <c r="C13" s="75">
        <f>COUNTIF($G$18:$G$49315,"*Not Run*")</f>
        <v>0</v>
      </c>
      <c r="D13" s="75">
        <f>COUNTIF($H$18:$H$49315,"*Not Run*")</f>
        <v>0</v>
      </c>
      <c r="E13" s="1"/>
      <c r="F13" s="1"/>
      <c r="G13" s="1"/>
      <c r="H13" s="1"/>
      <c r="I13" s="1"/>
    </row>
    <row r="14" spans="1:24" s="43" customFormat="1">
      <c r="A14" s="141" t="s">
        <v>100</v>
      </c>
      <c r="B14" s="75">
        <f>COUNTIF($F$18:$F$49315,"*NA*")</f>
        <v>0</v>
      </c>
      <c r="C14" s="75">
        <f>COUNTIF($G$18:$G$49315,"*NA*")</f>
        <v>0</v>
      </c>
      <c r="D14" s="75">
        <f>COUNTIF($H$18:$H$49315,"*NA*")</f>
        <v>0</v>
      </c>
      <c r="E14" s="64"/>
      <c r="F14" s="1"/>
      <c r="G14" s="1"/>
      <c r="H14" s="1"/>
      <c r="I14" s="1"/>
    </row>
    <row r="15" spans="1:24" s="43" customFormat="1" ht="26.4">
      <c r="A15" s="141" t="s">
        <v>101</v>
      </c>
      <c r="B15" s="75">
        <f>COUNTIF($F$18:$F$49315,"*Passed in previous build*")</f>
        <v>0</v>
      </c>
      <c r="C15" s="75">
        <f>COUNTIF($G$18:$G$49315,"*Passed in previous build*")</f>
        <v>0</v>
      </c>
      <c r="D15" s="75">
        <f>COUNTIF($H$18:$H$49315,"*Passed in previous build*")</f>
        <v>0</v>
      </c>
      <c r="E15" s="1"/>
      <c r="F15" s="1"/>
      <c r="G15" s="1"/>
      <c r="H15" s="1"/>
      <c r="I15" s="1"/>
    </row>
    <row r="16" spans="1:24" s="44" customFormat="1" ht="15" customHeight="1">
      <c r="A16" s="76"/>
      <c r="B16" s="50"/>
      <c r="C16" s="50"/>
      <c r="D16" s="51"/>
      <c r="E16" s="65"/>
      <c r="F16" s="264" t="s">
        <v>98</v>
      </c>
      <c r="G16" s="265"/>
      <c r="H16" s="266"/>
      <c r="I16" s="65"/>
    </row>
    <row r="17" spans="1:9" s="44" customFormat="1" ht="39.6">
      <c r="A17" s="142" t="s">
        <v>102</v>
      </c>
      <c r="B17" s="143" t="s">
        <v>103</v>
      </c>
      <c r="C17" s="143" t="s">
        <v>104</v>
      </c>
      <c r="D17" s="143" t="s">
        <v>105</v>
      </c>
      <c r="E17" s="144" t="s">
        <v>106</v>
      </c>
      <c r="F17" s="143" t="s">
        <v>107</v>
      </c>
      <c r="G17" s="143" t="s">
        <v>108</v>
      </c>
      <c r="H17" s="143" t="s">
        <v>109</v>
      </c>
      <c r="I17" s="143" t="s">
        <v>110</v>
      </c>
    </row>
    <row r="18" spans="1:9" s="44" customFormat="1" ht="15.75" customHeight="1">
      <c r="A18" s="67"/>
      <c r="B18" s="258" t="s">
        <v>556</v>
      </c>
      <c r="C18" s="259"/>
      <c r="D18" s="260"/>
      <c r="E18" s="67"/>
      <c r="F18" s="68"/>
      <c r="G18" s="68"/>
      <c r="H18" s="68"/>
      <c r="I18" s="67"/>
    </row>
    <row r="19" spans="1:9" s="45" customFormat="1" ht="26.4">
      <c r="A19" s="52">
        <v>1</v>
      </c>
      <c r="B19" s="52" t="s">
        <v>563</v>
      </c>
      <c r="C19" s="52" t="s">
        <v>594</v>
      </c>
      <c r="D19" s="53" t="s">
        <v>569</v>
      </c>
      <c r="E19" s="54"/>
      <c r="F19" s="52"/>
      <c r="G19" s="52"/>
      <c r="H19" s="52"/>
      <c r="I19" s="55"/>
    </row>
    <row r="20" spans="1:9" s="45" customFormat="1" ht="39.6">
      <c r="A20" s="52">
        <v>2</v>
      </c>
      <c r="B20" s="52" t="s">
        <v>568</v>
      </c>
      <c r="C20" s="52" t="s">
        <v>571</v>
      </c>
      <c r="D20" s="53" t="s">
        <v>570</v>
      </c>
      <c r="E20" s="54"/>
      <c r="F20" s="52"/>
      <c r="G20" s="52"/>
      <c r="H20" s="52"/>
      <c r="I20" s="55"/>
    </row>
    <row r="21" spans="1:9" s="45" customFormat="1" ht="66">
      <c r="A21" s="52">
        <v>3</v>
      </c>
      <c r="B21" s="52" t="s">
        <v>567</v>
      </c>
      <c r="C21" s="52" t="s">
        <v>572</v>
      </c>
      <c r="D21" s="53" t="s">
        <v>573</v>
      </c>
      <c r="E21" s="54"/>
      <c r="F21" s="52"/>
      <c r="G21" s="52"/>
      <c r="H21" s="52"/>
      <c r="I21" s="55"/>
    </row>
    <row r="22" spans="1:9" s="45" customFormat="1" ht="66">
      <c r="A22" s="62">
        <v>4</v>
      </c>
      <c r="B22" s="52" t="s">
        <v>557</v>
      </c>
      <c r="C22" s="52" t="s">
        <v>572</v>
      </c>
      <c r="D22" s="53" t="s">
        <v>573</v>
      </c>
      <c r="E22" s="54"/>
      <c r="F22" s="52"/>
      <c r="G22" s="52"/>
      <c r="H22" s="52"/>
      <c r="I22" s="55"/>
    </row>
    <row r="23" spans="1:9" s="45" customFormat="1" ht="52.8">
      <c r="A23" s="62">
        <v>5</v>
      </c>
      <c r="B23" s="52" t="s">
        <v>558</v>
      </c>
      <c r="C23" s="52" t="s">
        <v>574</v>
      </c>
      <c r="D23" s="54" t="s">
        <v>575</v>
      </c>
      <c r="E23" s="54"/>
      <c r="F23" s="52"/>
      <c r="G23" s="52"/>
      <c r="H23" s="52"/>
      <c r="I23" s="55"/>
    </row>
    <row r="24" spans="1:9" s="48" customFormat="1" ht="39.6">
      <c r="A24" s="62">
        <v>6</v>
      </c>
      <c r="B24" s="52" t="s">
        <v>559</v>
      </c>
      <c r="C24" s="52" t="s">
        <v>576</v>
      </c>
      <c r="D24" s="54" t="s">
        <v>577</v>
      </c>
      <c r="E24" s="54"/>
      <c r="F24" s="52"/>
      <c r="G24" s="52"/>
      <c r="H24" s="52"/>
      <c r="I24" s="61"/>
    </row>
    <row r="25" spans="1:9" s="48" customFormat="1" ht="52.8">
      <c r="A25" s="62">
        <v>7</v>
      </c>
      <c r="B25" s="52" t="s">
        <v>560</v>
      </c>
      <c r="C25" s="52" t="s">
        <v>578</v>
      </c>
      <c r="D25" s="54" t="s">
        <v>579</v>
      </c>
      <c r="E25" s="54"/>
      <c r="F25" s="52"/>
      <c r="G25" s="52"/>
      <c r="H25" s="52"/>
      <c r="I25" s="61"/>
    </row>
    <row r="26" spans="1:9" s="48" customFormat="1" ht="39.6">
      <c r="A26" s="62">
        <v>8</v>
      </c>
      <c r="B26" s="52" t="s">
        <v>561</v>
      </c>
      <c r="C26" s="52" t="s">
        <v>580</v>
      </c>
      <c r="D26" s="54" t="s">
        <v>581</v>
      </c>
      <c r="E26" s="54"/>
      <c r="F26" s="52"/>
      <c r="G26" s="52"/>
      <c r="H26" s="52"/>
      <c r="I26" s="61"/>
    </row>
    <row r="27" spans="1:9" s="48" customFormat="1" ht="26.4">
      <c r="A27" s="62">
        <v>9</v>
      </c>
      <c r="B27" s="52" t="s">
        <v>562</v>
      </c>
      <c r="C27" s="52" t="s">
        <v>582</v>
      </c>
      <c r="D27" s="54" t="s">
        <v>583</v>
      </c>
      <c r="E27" s="54"/>
      <c r="F27" s="52"/>
      <c r="G27" s="52"/>
      <c r="H27" s="52"/>
      <c r="I27" s="61"/>
    </row>
    <row r="28" spans="1:9" s="48" customFormat="1" ht="13.8">
      <c r="A28" s="62"/>
      <c r="B28" s="52"/>
      <c r="C28" s="52"/>
      <c r="D28" s="54"/>
      <c r="E28" s="54"/>
      <c r="F28" s="52"/>
      <c r="G28" s="52"/>
      <c r="H28" s="52"/>
      <c r="I28" s="61"/>
    </row>
    <row r="29" spans="1:9" s="48" customFormat="1" ht="13.8">
      <c r="A29" s="77"/>
      <c r="B29" s="258" t="s">
        <v>555</v>
      </c>
      <c r="C29" s="259"/>
      <c r="D29" s="260"/>
      <c r="E29" s="69"/>
      <c r="F29" s="66"/>
      <c r="G29" s="66"/>
      <c r="H29" s="66"/>
      <c r="I29" s="69"/>
    </row>
    <row r="30" spans="1:9" s="48" customFormat="1" ht="54.6" customHeight="1">
      <c r="A30" s="62">
        <v>1</v>
      </c>
      <c r="B30" s="52" t="s">
        <v>563</v>
      </c>
      <c r="C30" s="52" t="s">
        <v>595</v>
      </c>
      <c r="D30" s="59" t="s">
        <v>596</v>
      </c>
      <c r="E30" s="54"/>
      <c r="F30" s="52"/>
      <c r="G30" s="52"/>
      <c r="H30" s="52"/>
      <c r="I30" s="62"/>
    </row>
    <row r="31" spans="1:9" s="48" customFormat="1" ht="52.8">
      <c r="A31" s="62">
        <v>2</v>
      </c>
      <c r="B31" s="52" t="s">
        <v>584</v>
      </c>
      <c r="C31" s="52" t="s">
        <v>597</v>
      </c>
      <c r="D31" s="53" t="s">
        <v>598</v>
      </c>
      <c r="E31" s="54"/>
      <c r="F31" s="52"/>
      <c r="G31" s="52"/>
      <c r="H31" s="52"/>
      <c r="I31" s="62"/>
    </row>
    <row r="32" spans="1:9" s="48" customFormat="1" ht="52.8">
      <c r="A32" s="62">
        <v>3</v>
      </c>
      <c r="B32" s="52" t="s">
        <v>585</v>
      </c>
      <c r="C32" s="52" t="s">
        <v>599</v>
      </c>
      <c r="D32" s="53" t="s">
        <v>600</v>
      </c>
      <c r="E32" s="54"/>
      <c r="F32" s="52"/>
      <c r="G32" s="52"/>
      <c r="H32" s="52"/>
      <c r="I32" s="62"/>
    </row>
    <row r="33" spans="1:9" s="49" customFormat="1" ht="13.8">
      <c r="A33" s="290"/>
      <c r="B33" s="252" t="s">
        <v>590</v>
      </c>
      <c r="C33" s="253"/>
      <c r="D33" s="254"/>
      <c r="E33" s="193"/>
      <c r="F33" s="192"/>
      <c r="G33" s="192"/>
      <c r="H33" s="192"/>
      <c r="I33" s="202"/>
    </row>
    <row r="34" spans="1:9" s="48" customFormat="1" ht="52.8">
      <c r="A34" s="62">
        <v>1</v>
      </c>
      <c r="B34" s="52" t="s">
        <v>586</v>
      </c>
      <c r="C34" s="52" t="s">
        <v>601</v>
      </c>
      <c r="D34" s="53" t="s">
        <v>602</v>
      </c>
      <c r="E34" s="54"/>
      <c r="F34" s="52"/>
      <c r="G34" s="52"/>
      <c r="H34" s="52"/>
      <c r="I34" s="62"/>
    </row>
    <row r="35" spans="1:9" s="48" customFormat="1" ht="52.8">
      <c r="A35" s="62">
        <v>2</v>
      </c>
      <c r="B35" s="52" t="s">
        <v>587</v>
      </c>
      <c r="C35" s="52" t="s">
        <v>603</v>
      </c>
      <c r="D35" s="53" t="s">
        <v>602</v>
      </c>
      <c r="E35" s="54"/>
      <c r="F35" s="52"/>
      <c r="G35" s="52"/>
      <c r="H35" s="52"/>
      <c r="I35" s="62"/>
    </row>
    <row r="36" spans="1:9" s="48" customFormat="1" ht="52.8">
      <c r="A36" s="62">
        <v>3</v>
      </c>
      <c r="B36" s="52" t="s">
        <v>589</v>
      </c>
      <c r="C36" s="52" t="s">
        <v>604</v>
      </c>
      <c r="D36" s="53" t="s">
        <v>602</v>
      </c>
      <c r="E36" s="54"/>
      <c r="F36" s="52"/>
      <c r="G36" s="52"/>
      <c r="H36" s="52"/>
      <c r="I36" s="62"/>
    </row>
    <row r="37" spans="1:9" s="48" customFormat="1" ht="52.8">
      <c r="A37" s="62">
        <v>4</v>
      </c>
      <c r="B37" s="52" t="s">
        <v>588</v>
      </c>
      <c r="C37" s="52" t="s">
        <v>605</v>
      </c>
      <c r="D37" s="53" t="s">
        <v>606</v>
      </c>
      <c r="E37" s="54"/>
      <c r="F37" s="52"/>
      <c r="G37" s="52"/>
      <c r="H37" s="52"/>
      <c r="I37" s="62"/>
    </row>
    <row r="38" spans="1:9" s="48" customFormat="1" ht="13.8">
      <c r="A38" s="58"/>
      <c r="B38" s="52"/>
      <c r="C38" s="52"/>
      <c r="D38" s="53"/>
      <c r="E38" s="54"/>
      <c r="F38" s="52"/>
      <c r="G38" s="52"/>
      <c r="H38" s="52"/>
      <c r="I38" s="62"/>
    </row>
    <row r="39" spans="1:9" s="48" customFormat="1" ht="13.8">
      <c r="A39" s="290"/>
      <c r="B39" s="252" t="s">
        <v>591</v>
      </c>
      <c r="C39" s="253"/>
      <c r="D39" s="254"/>
      <c r="E39" s="193"/>
      <c r="F39" s="192"/>
      <c r="G39" s="192"/>
      <c r="H39" s="192"/>
      <c r="I39" s="202"/>
    </row>
    <row r="40" spans="1:9" s="48" customFormat="1" ht="52.8">
      <c r="A40" s="62">
        <v>1</v>
      </c>
      <c r="B40" s="52" t="s">
        <v>586</v>
      </c>
      <c r="C40" s="52" t="s">
        <v>601</v>
      </c>
      <c r="D40" s="53" t="s">
        <v>602</v>
      </c>
      <c r="E40" s="54"/>
      <c r="F40" s="52"/>
      <c r="G40" s="52"/>
      <c r="H40" s="52"/>
      <c r="I40" s="62"/>
    </row>
    <row r="41" spans="1:9" s="48" customFormat="1" ht="52.8">
      <c r="A41" s="62">
        <v>2</v>
      </c>
      <c r="B41" s="52" t="s">
        <v>587</v>
      </c>
      <c r="C41" s="52" t="s">
        <v>603</v>
      </c>
      <c r="D41" s="53" t="s">
        <v>602</v>
      </c>
      <c r="E41" s="54"/>
      <c r="F41" s="52"/>
      <c r="G41" s="52"/>
      <c r="H41" s="52"/>
      <c r="I41" s="62"/>
    </row>
    <row r="42" spans="1:9" s="48" customFormat="1" ht="52.8">
      <c r="A42" s="62">
        <v>3</v>
      </c>
      <c r="B42" s="52" t="s">
        <v>592</v>
      </c>
      <c r="C42" s="52" t="s">
        <v>607</v>
      </c>
      <c r="D42" s="54" t="s">
        <v>602</v>
      </c>
      <c r="E42" s="54"/>
      <c r="F42" s="52"/>
      <c r="G42" s="52"/>
      <c r="H42" s="52"/>
      <c r="I42" s="62"/>
    </row>
    <row r="43" spans="1:9" ht="52.8">
      <c r="A43" s="62">
        <v>4</v>
      </c>
      <c r="B43" s="52" t="s">
        <v>593</v>
      </c>
      <c r="C43" s="52" t="s">
        <v>608</v>
      </c>
      <c r="D43" s="54" t="s">
        <v>606</v>
      </c>
      <c r="E43" s="54"/>
      <c r="F43" s="52"/>
      <c r="G43" s="52"/>
      <c r="H43" s="52"/>
      <c r="I43" s="62"/>
    </row>
  </sheetData>
  <mergeCells count="14">
    <mergeCell ref="B33:D33"/>
    <mergeCell ref="B39:D39"/>
    <mergeCell ref="A1:D1"/>
    <mergeCell ref="A2:D2"/>
    <mergeCell ref="E2:E3"/>
    <mergeCell ref="C3:D3"/>
    <mergeCell ref="B4:D4"/>
    <mergeCell ref="F16:H16"/>
    <mergeCell ref="B18:D18"/>
    <mergeCell ref="B5:D5"/>
    <mergeCell ref="B6:D6"/>
    <mergeCell ref="B7:D7"/>
    <mergeCell ref="B8:D8"/>
    <mergeCell ref="B29:D29"/>
  </mergeCells>
  <dataValidations count="4">
    <dataValidation showDropDown="1" showErrorMessage="1" sqref="F16:H17" xr:uid="{00000000-0002-0000-0600-000001000000}"/>
    <dataValidation allowBlank="1" showInputMessage="1" showErrorMessage="1" sqref="F18:H18" xr:uid="{00000000-0002-0000-0600-000002000000}"/>
    <dataValidation type="list" allowBlank="1" showErrorMessage="1" sqref="F44:H101" xr:uid="{00000000-0002-0000-0600-000003000000}">
      <formula1>#REF!</formula1>
      <formula2>0</formula2>
    </dataValidation>
    <dataValidation type="list" allowBlank="1" sqref="F19:H43" xr:uid="{00000000-0002-0000-0600-000000000000}">
      <formula1>$A$11:$A$15</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9" customWidth="1"/>
    <col min="2" max="2" width="16.09765625" style="80" customWidth="1"/>
    <col min="3" max="3" width="19" style="80" customWidth="1"/>
    <col min="4" max="4" width="20.3984375" style="80" customWidth="1"/>
    <col min="5" max="5" width="16.296875" style="80" customWidth="1"/>
    <col min="6" max="6" width="19" style="80" customWidth="1"/>
    <col min="7" max="7" width="15" style="82" customWidth="1"/>
    <col min="8" max="8" width="23.59765625" style="82" customWidth="1"/>
    <col min="9" max="9" width="25.3984375" style="82" customWidth="1"/>
    <col min="10" max="10" width="21" style="82" customWidth="1"/>
    <col min="11" max="11" width="11.3984375" style="82" customWidth="1"/>
    <col min="12" max="12" width="17.296875" style="82" customWidth="1"/>
    <col min="13" max="13" width="17.296875" style="80" customWidth="1"/>
    <col min="14" max="14" width="14.09765625" style="80" customWidth="1"/>
    <col min="15" max="15" width="18.3984375" style="80" customWidth="1"/>
    <col min="16" max="16384" width="9.09765625" style="80"/>
  </cols>
  <sheetData>
    <row r="1" spans="1:12">
      <c r="G1" s="81" t="s">
        <v>113</v>
      </c>
    </row>
    <row r="2" spans="1:12" s="84" customFormat="1" ht="24.6">
      <c r="A2" s="83"/>
      <c r="C2" s="285" t="s">
        <v>114</v>
      </c>
      <c r="D2" s="285"/>
      <c r="E2" s="285"/>
      <c r="F2" s="285"/>
      <c r="G2" s="285"/>
      <c r="H2" s="85" t="s">
        <v>115</v>
      </c>
      <c r="I2" s="86"/>
      <c r="J2" s="86"/>
      <c r="K2" s="86"/>
      <c r="L2" s="86"/>
    </row>
    <row r="3" spans="1:12" s="84" customFormat="1" ht="22.8">
      <c r="A3" s="83"/>
      <c r="C3" s="286" t="s">
        <v>116</v>
      </c>
      <c r="D3" s="286"/>
      <c r="E3" s="157"/>
      <c r="F3" s="287" t="s">
        <v>117</v>
      </c>
      <c r="G3" s="287"/>
      <c r="H3" s="86"/>
      <c r="I3" s="86"/>
      <c r="J3" s="87"/>
      <c r="K3" s="86"/>
      <c r="L3" s="86"/>
    </row>
    <row r="4" spans="1:12">
      <c r="A4" s="83"/>
      <c r="D4" s="88"/>
      <c r="E4" s="88"/>
      <c r="H4" s="89"/>
    </row>
    <row r="5" spans="1:12" s="90" customFormat="1">
      <c r="A5" s="83"/>
      <c r="D5" s="91"/>
      <c r="E5" s="91"/>
      <c r="G5" s="92"/>
      <c r="H5" s="93"/>
      <c r="I5" s="92"/>
      <c r="J5" s="92"/>
      <c r="K5" s="92"/>
      <c r="L5" s="92"/>
    </row>
    <row r="6" spans="1:12" ht="21.75" customHeight="1">
      <c r="B6" s="269" t="s">
        <v>118</v>
      </c>
      <c r="C6" s="269"/>
      <c r="D6" s="94"/>
      <c r="E6" s="94"/>
      <c r="F6" s="94"/>
      <c r="G6" s="95"/>
      <c r="H6" s="95"/>
    </row>
    <row r="7" spans="1:12">
      <c r="B7" s="96" t="s">
        <v>119</v>
      </c>
      <c r="C7" s="97"/>
      <c r="D7" s="97"/>
      <c r="E7" s="97"/>
      <c r="F7" s="97"/>
      <c r="G7" s="98"/>
    </row>
    <row r="8" spans="1:12">
      <c r="A8" s="99" t="s">
        <v>58</v>
      </c>
      <c r="B8" s="160" t="s">
        <v>120</v>
      </c>
      <c r="C8" s="160" t="s">
        <v>121</v>
      </c>
      <c r="D8" s="160" t="s">
        <v>122</v>
      </c>
      <c r="E8" s="160" t="s">
        <v>123</v>
      </c>
      <c r="F8" s="160" t="s">
        <v>124</v>
      </c>
      <c r="G8" s="160" t="s">
        <v>125</v>
      </c>
      <c r="H8" s="160" t="s">
        <v>126</v>
      </c>
      <c r="I8" s="159" t="s">
        <v>127</v>
      </c>
      <c r="L8" s="80"/>
    </row>
    <row r="9" spans="1:12" s="125" customFormat="1" ht="14.4">
      <c r="A9" s="121"/>
      <c r="B9" s="122" t="s">
        <v>128</v>
      </c>
      <c r="C9" s="122" t="s">
        <v>129</v>
      </c>
      <c r="D9" s="122" t="s">
        <v>130</v>
      </c>
      <c r="E9" s="122" t="s">
        <v>131</v>
      </c>
      <c r="F9" s="122" t="s">
        <v>132</v>
      </c>
      <c r="G9" s="122" t="s">
        <v>133</v>
      </c>
      <c r="H9" s="122" t="s">
        <v>134</v>
      </c>
      <c r="I9" s="123"/>
      <c r="J9" s="124"/>
      <c r="K9" s="124"/>
    </row>
    <row r="10" spans="1:12">
      <c r="A10" s="100">
        <v>1</v>
      </c>
      <c r="B10" s="101" t="s">
        <v>66</v>
      </c>
      <c r="C10" s="101" t="s">
        <v>135</v>
      </c>
      <c r="D10" s="101" t="s">
        <v>136</v>
      </c>
      <c r="E10" s="101" t="s">
        <v>137</v>
      </c>
      <c r="F10" s="101" t="s">
        <v>138</v>
      </c>
      <c r="G10" s="101" t="s">
        <v>139</v>
      </c>
      <c r="H10" s="101" t="s">
        <v>139</v>
      </c>
      <c r="I10" s="102"/>
      <c r="L10" s="80"/>
    </row>
    <row r="11" spans="1:12" ht="20.25" customHeight="1">
      <c r="A11" s="100">
        <v>2</v>
      </c>
      <c r="B11" s="101" t="s">
        <v>67</v>
      </c>
      <c r="C11" s="101" t="s">
        <v>140</v>
      </c>
      <c r="D11" s="101" t="s">
        <v>141</v>
      </c>
      <c r="E11" s="101" t="s">
        <v>142</v>
      </c>
      <c r="F11" s="101" t="s">
        <v>138</v>
      </c>
      <c r="G11" s="101" t="s">
        <v>139</v>
      </c>
      <c r="H11" s="101" t="s">
        <v>143</v>
      </c>
      <c r="I11" s="102" t="s">
        <v>144</v>
      </c>
      <c r="L11" s="80"/>
    </row>
    <row r="12" spans="1:12" ht="20.25" customHeight="1">
      <c r="A12" s="100">
        <v>3</v>
      </c>
      <c r="B12" s="101" t="s">
        <v>145</v>
      </c>
      <c r="C12" s="101" t="s">
        <v>146</v>
      </c>
      <c r="D12" s="101" t="s">
        <v>141</v>
      </c>
      <c r="E12" s="101" t="s">
        <v>137</v>
      </c>
      <c r="F12" s="101" t="s">
        <v>147</v>
      </c>
      <c r="G12" s="101" t="s">
        <v>139</v>
      </c>
      <c r="H12" s="101" t="s">
        <v>139</v>
      </c>
      <c r="I12" s="102"/>
      <c r="L12" s="80"/>
    </row>
    <row r="13" spans="1:12" ht="15" customHeight="1">
      <c r="B13" s="103"/>
      <c r="C13" s="97"/>
      <c r="D13" s="97"/>
      <c r="E13" s="97"/>
      <c r="F13" s="97"/>
      <c r="G13" s="98"/>
    </row>
    <row r="14" spans="1:12" ht="21.75" customHeight="1">
      <c r="B14" s="269" t="s">
        <v>148</v>
      </c>
      <c r="C14" s="269"/>
      <c r="D14" s="269"/>
      <c r="E14" s="94"/>
      <c r="F14" s="94"/>
      <c r="G14" s="95"/>
      <c r="H14" s="95"/>
    </row>
    <row r="15" spans="1:12">
      <c r="B15" s="96" t="s">
        <v>149</v>
      </c>
      <c r="C15" s="97"/>
      <c r="D15" s="97"/>
      <c r="E15" s="97"/>
      <c r="F15" s="97"/>
      <c r="G15" s="98"/>
    </row>
    <row r="16" spans="1:12" ht="31.5" customHeight="1">
      <c r="A16" s="99" t="s">
        <v>58</v>
      </c>
      <c r="B16" s="160" t="s">
        <v>150</v>
      </c>
      <c r="C16" s="160" t="s">
        <v>41</v>
      </c>
      <c r="D16" s="160" t="s">
        <v>43</v>
      </c>
      <c r="E16" s="160" t="s">
        <v>143</v>
      </c>
      <c r="F16" s="160" t="s">
        <v>45</v>
      </c>
      <c r="G16" s="160" t="s">
        <v>151</v>
      </c>
      <c r="L16" s="80"/>
    </row>
    <row r="17" spans="1:12" s="125" customFormat="1" ht="39.6">
      <c r="A17" s="121"/>
      <c r="B17" s="122" t="s">
        <v>128</v>
      </c>
      <c r="C17" s="126" t="s">
        <v>152</v>
      </c>
      <c r="D17" s="126" t="s">
        <v>153</v>
      </c>
      <c r="E17" s="126" t="s">
        <v>154</v>
      </c>
      <c r="F17" s="126" t="s">
        <v>155</v>
      </c>
      <c r="G17" s="126" t="s">
        <v>156</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145</v>
      </c>
      <c r="C19" s="104">
        <f>'Assignment 3'!D11</f>
        <v>0</v>
      </c>
      <c r="D19" s="104">
        <f>'Assignment 3'!D12</f>
        <v>0</v>
      </c>
      <c r="E19" s="104">
        <f>'Assignment 3'!D14</f>
        <v>0</v>
      </c>
      <c r="F19" s="104">
        <f>'Assignment 3'!D13</f>
        <v>0</v>
      </c>
      <c r="G19" s="104">
        <f>'Assignment 3'!D15</f>
        <v>0</v>
      </c>
      <c r="L19" s="80"/>
    </row>
    <row r="20" spans="1:12" ht="20.25" customHeight="1">
      <c r="A20" s="100">
        <v>3</v>
      </c>
      <c r="B20" s="101" t="s">
        <v>99</v>
      </c>
      <c r="C20" s="104">
        <f>SUM(C18:C19)</f>
        <v>0</v>
      </c>
      <c r="D20" s="104">
        <f t="shared" ref="D20:G20" si="0">SUM(D18:D19)</f>
        <v>0</v>
      </c>
      <c r="E20" s="104">
        <f t="shared" si="0"/>
        <v>0</v>
      </c>
      <c r="F20" s="104">
        <f t="shared" si="0"/>
        <v>0</v>
      </c>
      <c r="G20" s="104">
        <f t="shared" si="0"/>
        <v>0</v>
      </c>
      <c r="L20" s="80"/>
    </row>
    <row r="21" spans="1:12" ht="20.25" customHeight="1">
      <c r="A21" s="106"/>
      <c r="B21" s="107"/>
      <c r="C21" s="120" t="s">
        <v>157</v>
      </c>
      <c r="D21" s="119" t="e">
        <f>SUM(C20,D20,G20)/SUM(C20:G20)</f>
        <v>#DIV/0!</v>
      </c>
      <c r="E21" s="108"/>
      <c r="F21" s="108"/>
      <c r="G21" s="108"/>
      <c r="L21" s="80"/>
    </row>
    <row r="22" spans="1:12">
      <c r="B22" s="103"/>
      <c r="C22" s="97"/>
      <c r="D22" s="97"/>
      <c r="E22" s="97"/>
      <c r="F22" s="97"/>
      <c r="G22" s="98"/>
    </row>
    <row r="23" spans="1:12" ht="21.75" customHeight="1">
      <c r="B23" s="269" t="s">
        <v>158</v>
      </c>
      <c r="C23" s="269"/>
      <c r="D23" s="269"/>
      <c r="E23" s="94"/>
      <c r="F23" s="94"/>
      <c r="G23" s="95"/>
      <c r="H23" s="95"/>
    </row>
    <row r="24" spans="1:12" ht="21.75" customHeight="1">
      <c r="B24" s="96" t="s">
        <v>159</v>
      </c>
      <c r="C24" s="158"/>
      <c r="D24" s="158"/>
      <c r="E24" s="94"/>
      <c r="F24" s="94"/>
      <c r="G24" s="95"/>
      <c r="H24" s="95"/>
    </row>
    <row r="25" spans="1:12" ht="14.4">
      <c r="B25" s="105" t="s">
        <v>160</v>
      </c>
      <c r="C25" s="97"/>
      <c r="D25" s="97"/>
      <c r="E25" s="97"/>
      <c r="F25" s="97"/>
      <c r="G25" s="98"/>
    </row>
    <row r="26" spans="1:12" ht="18.75" customHeight="1">
      <c r="A26" s="99" t="s">
        <v>58</v>
      </c>
      <c r="B26" s="160" t="s">
        <v>161</v>
      </c>
      <c r="C26" s="160" t="s">
        <v>162</v>
      </c>
      <c r="D26" s="160" t="s">
        <v>163</v>
      </c>
      <c r="E26" s="160" t="s">
        <v>164</v>
      </c>
      <c r="F26" s="160" t="s">
        <v>165</v>
      </c>
      <c r="G26" s="288" t="s">
        <v>110</v>
      </c>
      <c r="H26" s="289"/>
    </row>
    <row r="27" spans="1:12">
      <c r="A27" s="100">
        <v>1</v>
      </c>
      <c r="B27" s="101" t="s">
        <v>166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80"/>
      <c r="H27" s="281"/>
    </row>
    <row r="28" spans="1:12" ht="20.25" customHeight="1">
      <c r="A28" s="100">
        <v>2</v>
      </c>
      <c r="B28" s="101" t="s">
        <v>167</v>
      </c>
      <c r="C28" s="104" t="e">
        <f>COUNTIFS(#REF!, "*Major*",#REF!,"*Open*")</f>
        <v>#REF!</v>
      </c>
      <c r="D28" s="104" t="e">
        <f>COUNTIFS(#REF!, "*Major*",#REF!,"*Resolved*")</f>
        <v>#REF!</v>
      </c>
      <c r="E28" s="104" t="e">
        <f>COUNTIFS(#REF!, "*Major*",#REF!,"*Reopened*")</f>
        <v>#REF!</v>
      </c>
      <c r="F28" s="104" t="e">
        <f>COUNTIFS(#REF!, "*Major*",#REF!,"*Closed*") + COUNTIFS(#REF!, "*Major*",#REF!,"*Ready for client test*")</f>
        <v>#REF!</v>
      </c>
      <c r="G28" s="280"/>
      <c r="H28" s="281"/>
    </row>
    <row r="29" spans="1:12" ht="20.25" customHeight="1">
      <c r="A29" s="100">
        <v>3</v>
      </c>
      <c r="B29" s="101" t="s">
        <v>168</v>
      </c>
      <c r="C29" s="104" t="e">
        <f>COUNTIFS(#REF!, "*Normal*",#REF!,"*Open*")</f>
        <v>#REF!</v>
      </c>
      <c r="D29" s="104" t="e">
        <f>COUNTIFS(#REF!, "*Normal*",#REF!,"*Resolved*")</f>
        <v>#REF!</v>
      </c>
      <c r="E29" s="104" t="e">
        <f>COUNTIFS(#REF!, "*Normal*",#REF!,"*Reopened*")</f>
        <v>#REF!</v>
      </c>
      <c r="F29" s="104" t="e">
        <f>COUNTIFS(#REF!, "*Normal*",#REF!,"*Closed*") + COUNTIFS(#REF!, "*Normal*",#REF!,"*Ready for client test*")</f>
        <v>#REF!</v>
      </c>
      <c r="G29" s="280"/>
      <c r="H29" s="281"/>
    </row>
    <row r="30" spans="1:12" ht="20.25" customHeight="1">
      <c r="A30" s="100">
        <v>4</v>
      </c>
      <c r="B30" s="101" t="s">
        <v>169</v>
      </c>
      <c r="C30" s="104" t="e">
        <f>COUNTIFS(#REF!, "*Minor*",#REF!,"*Open*")</f>
        <v>#REF!</v>
      </c>
      <c r="D30" s="104" t="e">
        <f>COUNTIFS(#REF!, "*Minor*",#REF!,"*Resolved*")</f>
        <v>#REF!</v>
      </c>
      <c r="E30" s="104" t="e">
        <f>COUNTIFS(#REF!, "*Minor*",#REF!,"*Reopened*")</f>
        <v>#REF!</v>
      </c>
      <c r="F30" s="104" t="e">
        <f>COUNTIFS(#REF!, "*Minor*",#REF!,"*Closed*") + COUNTIFS(#REF!, "*Minor*",#REF!,"*Ready for client test*")</f>
        <v>#REF!</v>
      </c>
      <c r="G30" s="280"/>
      <c r="H30" s="281"/>
    </row>
    <row r="31" spans="1:12" ht="20.25" customHeight="1">
      <c r="A31" s="100"/>
      <c r="B31" s="99" t="s">
        <v>99</v>
      </c>
      <c r="C31" s="99" t="e">
        <f>SUM(C27:C30)</f>
        <v>#REF!</v>
      </c>
      <c r="D31" s="99">
        <v>0</v>
      </c>
      <c r="E31" s="99">
        <v>0</v>
      </c>
      <c r="F31" s="99" t="e">
        <f>SUM(F27:F30)</f>
        <v>#REF!</v>
      </c>
      <c r="G31" s="280"/>
      <c r="H31" s="281"/>
    </row>
    <row r="32" spans="1:12" ht="20.25" customHeight="1">
      <c r="A32" s="106"/>
      <c r="B32" s="107"/>
      <c r="C32" s="108"/>
      <c r="D32" s="108"/>
      <c r="E32" s="108"/>
      <c r="F32" s="108"/>
      <c r="G32" s="108"/>
      <c r="H32" s="108"/>
    </row>
    <row r="33" spans="1:12" ht="14.4">
      <c r="B33" s="105" t="s">
        <v>170</v>
      </c>
      <c r="C33" s="97"/>
      <c r="D33" s="97"/>
      <c r="E33" s="97"/>
      <c r="F33" s="97"/>
      <c r="G33" s="98"/>
    </row>
    <row r="34" spans="1:12" ht="18.75" customHeight="1">
      <c r="A34" s="99" t="s">
        <v>58</v>
      </c>
      <c r="B34" s="160" t="s">
        <v>171</v>
      </c>
      <c r="C34" s="160" t="s">
        <v>172</v>
      </c>
      <c r="D34" s="160" t="s">
        <v>173</v>
      </c>
      <c r="E34" s="160" t="s">
        <v>124</v>
      </c>
      <c r="F34" s="274" t="s">
        <v>127</v>
      </c>
      <c r="G34" s="276"/>
    </row>
    <row r="35" spans="1:12" s="125" customFormat="1" ht="14.4">
      <c r="A35" s="121"/>
      <c r="B35" s="122" t="s">
        <v>174</v>
      </c>
      <c r="C35" s="126" t="s">
        <v>175</v>
      </c>
      <c r="D35" s="126" t="s">
        <v>176</v>
      </c>
      <c r="E35" s="126" t="s">
        <v>132</v>
      </c>
      <c r="F35" s="283"/>
      <c r="G35" s="284"/>
      <c r="H35" s="124"/>
      <c r="I35" s="124"/>
      <c r="J35" s="124"/>
      <c r="K35" s="124"/>
      <c r="L35" s="124"/>
    </row>
    <row r="36" spans="1:12">
      <c r="A36" s="100">
        <v>1</v>
      </c>
      <c r="B36" s="101" t="s">
        <v>112</v>
      </c>
      <c r="C36" s="104" t="s">
        <v>177</v>
      </c>
      <c r="D36" s="104" t="s">
        <v>169</v>
      </c>
      <c r="E36" s="104" t="s">
        <v>138</v>
      </c>
      <c r="F36" s="280"/>
      <c r="G36" s="281"/>
    </row>
    <row r="37" spans="1:12" ht="20.25" customHeight="1">
      <c r="A37" s="100">
        <v>2</v>
      </c>
      <c r="B37" s="101" t="s">
        <v>111</v>
      </c>
      <c r="C37" s="104" t="s">
        <v>178</v>
      </c>
      <c r="D37" s="104" t="s">
        <v>169</v>
      </c>
      <c r="E37" s="104" t="s">
        <v>138</v>
      </c>
      <c r="F37" s="280"/>
      <c r="G37" s="281"/>
    </row>
    <row r="38" spans="1:12" ht="20.25" customHeight="1">
      <c r="A38" s="106"/>
      <c r="B38" s="107"/>
      <c r="C38" s="108"/>
      <c r="D38" s="108"/>
      <c r="E38" s="108"/>
      <c r="F38" s="108"/>
      <c r="G38" s="108"/>
      <c r="H38" s="108"/>
    </row>
    <row r="39" spans="1:12" ht="21.75" customHeight="1">
      <c r="B39" s="269" t="s">
        <v>179</v>
      </c>
      <c r="C39" s="269"/>
      <c r="D39" s="94"/>
      <c r="E39" s="94"/>
      <c r="F39" s="94"/>
      <c r="G39" s="95"/>
      <c r="H39" s="95"/>
    </row>
    <row r="40" spans="1:12">
      <c r="B40" s="96" t="s">
        <v>180</v>
      </c>
      <c r="C40" s="97"/>
      <c r="D40" s="97"/>
      <c r="E40" s="97"/>
      <c r="F40" s="97"/>
      <c r="G40" s="98"/>
    </row>
    <row r="41" spans="1:12" ht="18.75" customHeight="1">
      <c r="A41" s="99" t="s">
        <v>58</v>
      </c>
      <c r="B41" s="160" t="s">
        <v>62</v>
      </c>
      <c r="C41" s="282" t="s">
        <v>181</v>
      </c>
      <c r="D41" s="282"/>
      <c r="E41" s="282" t="s">
        <v>182</v>
      </c>
      <c r="F41" s="282"/>
      <c r="G41" s="282"/>
      <c r="H41" s="99" t="s">
        <v>183</v>
      </c>
    </row>
    <row r="42" spans="1:12" ht="34.5" customHeight="1">
      <c r="A42" s="100">
        <v>1</v>
      </c>
      <c r="B42" s="161" t="s">
        <v>184</v>
      </c>
      <c r="C42" s="279" t="s">
        <v>185</v>
      </c>
      <c r="D42" s="279"/>
      <c r="E42" s="279" t="s">
        <v>186</v>
      </c>
      <c r="F42" s="279"/>
      <c r="G42" s="279"/>
      <c r="H42" s="109"/>
    </row>
    <row r="43" spans="1:12" ht="34.5" customHeight="1">
      <c r="A43" s="100">
        <v>2</v>
      </c>
      <c r="B43" s="161" t="s">
        <v>184</v>
      </c>
      <c r="C43" s="279" t="s">
        <v>185</v>
      </c>
      <c r="D43" s="279"/>
      <c r="E43" s="279" t="s">
        <v>186</v>
      </c>
      <c r="F43" s="279"/>
      <c r="G43" s="279"/>
      <c r="H43" s="109"/>
    </row>
    <row r="44" spans="1:12" ht="34.5" customHeight="1">
      <c r="A44" s="100">
        <v>3</v>
      </c>
      <c r="B44" s="161" t="s">
        <v>184</v>
      </c>
      <c r="C44" s="279" t="s">
        <v>185</v>
      </c>
      <c r="D44" s="279"/>
      <c r="E44" s="279" t="s">
        <v>186</v>
      </c>
      <c r="F44" s="279"/>
      <c r="G44" s="279"/>
      <c r="H44" s="109"/>
    </row>
    <row r="45" spans="1:12">
      <c r="B45" s="110"/>
      <c r="C45" s="110"/>
      <c r="D45" s="110"/>
      <c r="E45" s="111"/>
      <c r="F45" s="97"/>
      <c r="G45" s="98"/>
    </row>
    <row r="46" spans="1:12" ht="21.75" customHeight="1">
      <c r="B46" s="269" t="s">
        <v>187</v>
      </c>
      <c r="C46" s="269"/>
      <c r="D46" s="94"/>
      <c r="E46" s="94"/>
      <c r="F46" s="94"/>
      <c r="G46" s="95"/>
      <c r="H46" s="95"/>
    </row>
    <row r="47" spans="1:12">
      <c r="B47" s="96" t="s">
        <v>188</v>
      </c>
      <c r="C47" s="110"/>
      <c r="D47" s="110"/>
      <c r="E47" s="111"/>
      <c r="F47" s="97"/>
      <c r="G47" s="98"/>
    </row>
    <row r="48" spans="1:12" s="113" customFormat="1" ht="21" customHeight="1">
      <c r="A48" s="270" t="s">
        <v>58</v>
      </c>
      <c r="B48" s="272" t="s">
        <v>189</v>
      </c>
      <c r="C48" s="274" t="s">
        <v>190</v>
      </c>
      <c r="D48" s="275"/>
      <c r="E48" s="275"/>
      <c r="F48" s="276"/>
      <c r="G48" s="277" t="s">
        <v>157</v>
      </c>
      <c r="H48" s="277" t="s">
        <v>189</v>
      </c>
      <c r="I48" s="267" t="s">
        <v>191</v>
      </c>
      <c r="J48" s="112"/>
      <c r="K48" s="112"/>
      <c r="L48" s="112"/>
    </row>
    <row r="49" spans="1:9">
      <c r="A49" s="271"/>
      <c r="B49" s="273"/>
      <c r="C49" s="114" t="s">
        <v>166</v>
      </c>
      <c r="D49" s="114" t="s">
        <v>167</v>
      </c>
      <c r="E49" s="115" t="s">
        <v>168</v>
      </c>
      <c r="F49" s="115" t="s">
        <v>169</v>
      </c>
      <c r="G49" s="278"/>
      <c r="H49" s="278"/>
      <c r="I49" s="268"/>
    </row>
    <row r="50" spans="1:9" ht="26.4">
      <c r="A50" s="271"/>
      <c r="B50" s="273"/>
      <c r="C50" s="128" t="s">
        <v>192</v>
      </c>
      <c r="D50" s="128" t="s">
        <v>193</v>
      </c>
      <c r="E50" s="128" t="s">
        <v>194</v>
      </c>
      <c r="F50" s="128" t="s">
        <v>195</v>
      </c>
      <c r="G50" s="127" t="s">
        <v>196</v>
      </c>
      <c r="H50" s="127" t="s">
        <v>197</v>
      </c>
      <c r="I50" s="127" t="s">
        <v>197</v>
      </c>
    </row>
    <row r="51" spans="1:9" ht="26.4">
      <c r="A51" s="100">
        <v>1</v>
      </c>
      <c r="B51" s="121" t="s">
        <v>198</v>
      </c>
      <c r="C51" s="128" t="s">
        <v>192</v>
      </c>
      <c r="D51" s="128" t="s">
        <v>193</v>
      </c>
      <c r="E51" s="128" t="s">
        <v>194</v>
      </c>
      <c r="F51" s="128" t="s">
        <v>195</v>
      </c>
      <c r="G51" s="116" t="s">
        <v>196</v>
      </c>
      <c r="H51" s="116" t="s">
        <v>197</v>
      </c>
      <c r="I51" s="116" t="s">
        <v>197</v>
      </c>
    </row>
    <row r="52" spans="1:9">
      <c r="A52" s="100">
        <v>2</v>
      </c>
      <c r="B52" s="100" t="s">
        <v>65</v>
      </c>
      <c r="C52" s="116">
        <v>0</v>
      </c>
      <c r="D52" s="116">
        <v>0</v>
      </c>
      <c r="E52" s="116">
        <v>0</v>
      </c>
      <c r="F52" s="116" t="e">
        <f>SUM(C31:E31)</f>
        <v>#REF!</v>
      </c>
      <c r="G52" s="129" t="e">
        <f>D21</f>
        <v>#DIV/0!</v>
      </c>
      <c r="H52" s="116" t="s">
        <v>197</v>
      </c>
      <c r="I52" s="116" t="s">
        <v>197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Assignment 2</vt:lpstr>
      <vt:lpstr>Assignment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Anh Đức</cp:lastModifiedBy>
  <cp:revision/>
  <dcterms:created xsi:type="dcterms:W3CDTF">2016-08-15T09:08:57Z</dcterms:created>
  <dcterms:modified xsi:type="dcterms:W3CDTF">2022-10-23T21:15:01Z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