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1502\Adriana\LAB334\CCreductionRsain\RESULTS\"/>
    </mc:Choice>
  </mc:AlternateContent>
  <xr:revisionPtr revIDLastSave="0" documentId="13_ncr:1_{F211B724-6D62-4DF3-BEA5-1BC4B0F6E51B}" xr6:coauthVersionLast="47" xr6:coauthVersionMax="47" xr10:uidLastSave="{00000000-0000-0000-0000-000000000000}"/>
  <bookViews>
    <workbookView xWindow="11424" yWindow="0" windowWidth="11712" windowHeight="12336" activeTab="1" xr2:uid="{770D2B06-5642-4A7C-9B4A-F9647D453C2A}"/>
  </bookViews>
  <sheets>
    <sheet name="General" sheetId="1" r:id="rId1"/>
    <sheet name="Tiempos_ejecucion" sheetId="5" r:id="rId2"/>
    <sheet name="repetidos" sheetId="4" r:id="rId3"/>
    <sheet name="Maxtime" sheetId="2" r:id="rId4"/>
    <sheet name="MaxTimeSOLVE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" i="1" l="1"/>
  <c r="AR5" i="1"/>
  <c r="AR7" i="1"/>
  <c r="AR8" i="1"/>
  <c r="AR9" i="1"/>
  <c r="AR12" i="1"/>
  <c r="AR13" i="1"/>
  <c r="AR4" i="1"/>
  <c r="AL10" i="1"/>
  <c r="AO14" i="1"/>
  <c r="AK15" i="1"/>
  <c r="AK4" i="1"/>
  <c r="AK5" i="1"/>
  <c r="AO16" i="1"/>
  <c r="AN13" i="1"/>
  <c r="AN12" i="1"/>
  <c r="AN11" i="1"/>
  <c r="AN10" i="1"/>
  <c r="AN9" i="1"/>
  <c r="AN8" i="1"/>
  <c r="AN7" i="1"/>
  <c r="AN6" i="1"/>
  <c r="AN5" i="1"/>
  <c r="AM13" i="1"/>
  <c r="AM12" i="1"/>
  <c r="AM11" i="1"/>
  <c r="AM10" i="1"/>
  <c r="AM9" i="1"/>
  <c r="AM8" i="1"/>
  <c r="AM7" i="1"/>
  <c r="AM6" i="1"/>
  <c r="AM5" i="1"/>
  <c r="AN4" i="1"/>
  <c r="AM4" i="1"/>
  <c r="AL13" i="1"/>
  <c r="AL12" i="1"/>
  <c r="AL11" i="1"/>
  <c r="AL9" i="1"/>
  <c r="AL8" i="1"/>
  <c r="AL7" i="1"/>
  <c r="AL6" i="1"/>
  <c r="AL5" i="1"/>
  <c r="AL4" i="1"/>
  <c r="AK13" i="1"/>
  <c r="AK12" i="1"/>
  <c r="AK11" i="1"/>
  <c r="AK10" i="1"/>
  <c r="AK9" i="1"/>
  <c r="AK8" i="1"/>
  <c r="AK7" i="1"/>
  <c r="AK6" i="1"/>
  <c r="AN15" i="1"/>
  <c r="AN16" i="1" s="1"/>
  <c r="AM15" i="1"/>
  <c r="AM16" i="1" s="1"/>
  <c r="AL15" i="1"/>
  <c r="AL16" i="1" s="1"/>
  <c r="AP13" i="1" l="1"/>
  <c r="AP12" i="1"/>
  <c r="AN14" i="1"/>
  <c r="AP8" i="1"/>
  <c r="AP11" i="1"/>
  <c r="AR11" i="1" s="1"/>
  <c r="AP6" i="1"/>
  <c r="AR6" i="1" s="1"/>
  <c r="AP7" i="1"/>
  <c r="AP5" i="1"/>
  <c r="AP4" i="1"/>
  <c r="AP9" i="1"/>
  <c r="AM14" i="1"/>
  <c r="AP10" i="1"/>
  <c r="AR10" i="1" s="1"/>
  <c r="AP15" i="1"/>
  <c r="AK14" i="1"/>
  <c r="AL14" i="1"/>
  <c r="AK16" i="1"/>
  <c r="AP14" i="1" l="1"/>
</calcChain>
</file>

<file path=xl/sharedStrings.xml><?xml version="1.0" encoding="utf-8"?>
<sst xmlns="http://schemas.openxmlformats.org/spreadsheetml/2006/main" count="12376" uniqueCount="2170">
  <si>
    <t>project</t>
  </si>
  <si>
    <t>class</t>
  </si>
  <si>
    <t>method</t>
  </si>
  <si>
    <t>missingFile</t>
  </si>
  <si>
    <t>emptyFile</t>
  </si>
  <si>
    <t>numberOfSequences</t>
  </si>
  <si>
    <t>numberOfVariables</t>
  </si>
  <si>
    <t>numberOfConstraints</t>
  </si>
  <si>
    <t>initialComplexity</t>
  </si>
  <si>
    <t>solution</t>
  </si>
  <si>
    <t>extractions</t>
  </si>
  <si>
    <t>NOTnestedSolution</t>
  </si>
  <si>
    <t>NOTnestedExtractions</t>
  </si>
  <si>
    <t>NESTEDsolution</t>
  </si>
  <si>
    <t>NESTEDextractions</t>
  </si>
  <si>
    <t>reductionComplexity</t>
  </si>
  <si>
    <t>finalComplexity</t>
  </si>
  <si>
    <t>minExtractedLOC</t>
  </si>
  <si>
    <t>maxExtractedLOC</t>
  </si>
  <si>
    <t>meanExtractedLOC</t>
  </si>
  <si>
    <t>totalExtractedLOC</t>
  </si>
  <si>
    <t>nestedLOC</t>
  </si>
  <si>
    <t>minReductionOfCC</t>
  </si>
  <si>
    <t>maxReductionOfCC</t>
  </si>
  <si>
    <t>meanReductionOfCC</t>
  </si>
  <si>
    <t>totalReductionOfCC</t>
  </si>
  <si>
    <t>nestedCC</t>
  </si>
  <si>
    <t>minExtractedParams</t>
  </si>
  <si>
    <t>maxExtractedParams</t>
  </si>
  <si>
    <t>meanExtractedParams</t>
  </si>
  <si>
    <t>totalExtractedParams</t>
  </si>
  <si>
    <t>modelStatus</t>
  </si>
  <si>
    <t>terminationCondition</t>
  </si>
  <si>
    <t>executionTime</t>
  </si>
  <si>
    <t>APKExport</t>
  </si>
  <si>
    <t>promptForExport</t>
  </si>
  <si>
    <t>[10]</t>
  </si>
  <si>
    <t>ok</t>
  </si>
  <si>
    <t>optimal</t>
  </si>
  <si>
    <t>ASMResourceUtil</t>
  </si>
  <si>
    <t>renameClassNode</t>
  </si>
  <si>
    <t>[9, 21, 38]</t>
  </si>
  <si>
    <t>[9, 21]</t>
  </si>
  <si>
    <t>{21: [38]}</t>
  </si>
  <si>
    <t>{38: 21}</t>
  </si>
  <si>
    <t>{38: 9}</t>
  </si>
  <si>
    <t>renameFieldNode</t>
  </si>
  <si>
    <t>[6]</t>
  </si>
  <si>
    <t>renameMethodNode</t>
  </si>
  <si>
    <t>[6, 11]</t>
  </si>
  <si>
    <t>{6: [11]}</t>
  </si>
  <si>
    <t>{11: 6}</t>
  </si>
  <si>
    <t>{11: 3}</t>
  </si>
  <si>
    <t>AllatoriStringDecrypter</t>
  </si>
  <si>
    <t>execute</t>
  </si>
  <si>
    <t>conflict</t>
  </si>
  <si>
    <t>scanMethodNode</t>
  </si>
  <si>
    <t>[12]</t>
  </si>
  <si>
    <t>Boot</t>
  </si>
  <si>
    <t>create</t>
  </si>
  <si>
    <t>[78, 122, 217]</t>
  </si>
  <si>
    <t>[78, 217]</t>
  </si>
  <si>
    <t>{78: [122]}</t>
  </si>
  <si>
    <t>{122: 45}</t>
  </si>
  <si>
    <t>{122: 10}</t>
  </si>
  <si>
    <t>downloadZipsOnly</t>
  </si>
  <si>
    <t>BootCheck</t>
  </si>
  <si>
    <t>failSafeLoadLibraries</t>
  </si>
  <si>
    <t>[42]</t>
  </si>
  <si>
    <t>BytecodeViewPanelUpdater</t>
  </si>
  <si>
    <t>synchronizePane</t>
  </si>
  <si>
    <t>[45]</t>
  </si>
  <si>
    <t>BytecodeViewer</t>
  </si>
  <si>
    <t>compile</t>
  </si>
  <si>
    <t>[12, 26]</t>
  </si>
  <si>
    <t>ClassNodeDecompiler</t>
  </si>
  <si>
    <t>decompile</t>
  </si>
  <si>
    <t>[257]</t>
  </si>
  <si>
    <t>ClassViewer</t>
  </si>
  <si>
    <t>refresh</t>
  </si>
  <si>
    <t>[1]</t>
  </si>
  <si>
    <t>resetDivider</t>
  </si>
  <si>
    <t>[11]</t>
  </si>
  <si>
    <t>CommandLineInput</t>
  </si>
  <si>
    <t>executeCommandLine</t>
  </si>
  <si>
    <t>[35, 67, 79, 91]</t>
  </si>
  <si>
    <t>[35]</t>
  </si>
  <si>
    <t>{35: [67]}</t>
  </si>
  <si>
    <t>{67: 113}</t>
  </si>
  <si>
    <t>{67: 42}</t>
  </si>
  <si>
    <t>parseCommandLine</t>
  </si>
  <si>
    <t>[7]</t>
  </si>
  <si>
    <t>ContextMenu</t>
  </si>
  <si>
    <t>buildMenu</t>
  </si>
  <si>
    <t>DirectoryResourceImporter</t>
  </si>
  <si>
    <t>open</t>
  </si>
  <si>
    <t>[38]</t>
  </si>
  <si>
    <t>EZInjection</t>
  </si>
  <si>
    <t>[22, 59, 74, 75, 114]</t>
  </si>
  <si>
    <t>[22, 114]</t>
  </si>
  <si>
    <t>{22: [59, 74]}</t>
  </si>
  <si>
    <t>{59: 20, 74: 55}</t>
  </si>
  <si>
    <t>{59: 13, 74: 23}</t>
  </si>
  <si>
    <t>hook</t>
  </si>
  <si>
    <t>FieldCallSearch</t>
  </si>
  <si>
    <t>search</t>
  </si>
  <si>
    <t>infeasible</t>
  </si>
  <si>
    <t>FileDrop</t>
  </si>
  <si>
    <t>[1, 8, 57]</t>
  </si>
  <si>
    <t>{1: [8]}</t>
  </si>
  <si>
    <t>{8: 98}</t>
  </si>
  <si>
    <t>{8: 18}</t>
  </si>
  <si>
    <t>FileViewer</t>
  </si>
  <si>
    <t>setContents</t>
  </si>
  <si>
    <t>[22]</t>
  </si>
  <si>
    <t>GlobalHotKeys</t>
  </si>
  <si>
    <t>keyPressed</t>
  </si>
  <si>
    <t>InstructionPrinter</t>
  </si>
  <si>
    <t>printFrameNode</t>
  </si>
  <si>
    <t>printInstruction</t>
  </si>
  <si>
    <t>[17, 20]</t>
  </si>
  <si>
    <t>JTextAreaUtils</t>
  </si>
  <si>
    <t>JarUtils</t>
  </si>
  <si>
    <t>importArchiveA</t>
  </si>
  <si>
    <t>[15]</t>
  </si>
  <si>
    <t>importArchiveB</t>
  </si>
  <si>
    <t>[17]</t>
  </si>
  <si>
    <t>JavaCompiler</t>
  </si>
  <si>
    <t>[72]</t>
  </si>
  <si>
    <t>LDCSearch</t>
  </si>
  <si>
    <t>[26]</t>
  </si>
  <si>
    <t>MethodCallSearch</t>
  </si>
  <si>
    <t>MethodNodeDecompiler</t>
  </si>
  <si>
    <t>[67, 206]</t>
  </si>
  <si>
    <t>[67]</t>
  </si>
  <si>
    <t>{67: [206]}</t>
  </si>
  <si>
    <t>{206: 23}</t>
  </si>
  <si>
    <t>{206: 5}</t>
  </si>
  <si>
    <t>MethodParser</t>
  </si>
  <si>
    <t>findNearestMethod</t>
  </si>
  <si>
    <t>PlainTextPrinter</t>
  </si>
  <si>
    <t>printEscape</t>
  </si>
  <si>
    <t>[33]</t>
  </si>
  <si>
    <t>PluginWriter</t>
  </si>
  <si>
    <t>save</t>
  </si>
  <si>
    <t>ProcyonDecompiler</t>
  </si>
  <si>
    <t>doSaveJarDecompiled</t>
  </si>
  <si>
    <t>[14, 27]</t>
  </si>
  <si>
    <t>[14]</t>
  </si>
  <si>
    <t>{14: [27]}</t>
  </si>
  <si>
    <t>{27: 12}</t>
  </si>
  <si>
    <t>{27: 3}</t>
  </si>
  <si>
    <t>ReplaceStrings</t>
  </si>
  <si>
    <t>scanClassNode</t>
  </si>
  <si>
    <t>[8, 13, 21]</t>
  </si>
  <si>
    <t>ResourceDecompiling</t>
  </si>
  <si>
    <t>decompileSaveAll</t>
  </si>
  <si>
    <t>[39, 52, 121]</t>
  </si>
  <si>
    <t>[39]</t>
  </si>
  <si>
    <t>{39: [52, 121]}</t>
  </si>
  <si>
    <t>{52: 53, 121: 33}</t>
  </si>
  <si>
    <t>{52: 14, 121: 12}</t>
  </si>
  <si>
    <t>decompileSaveOpenedOnly</t>
  </si>
  <si>
    <t>maxTimeLimit</t>
  </si>
  <si>
    <t>ResourceListIconRenderer</t>
  </si>
  <si>
    <t>getTreeCellRendererComponent</t>
  </si>
  <si>
    <t>[13, 32]</t>
  </si>
  <si>
    <t>[13]</t>
  </si>
  <si>
    <t>{13: [32]}</t>
  </si>
  <si>
    <t>{32: 18}</t>
  </si>
  <si>
    <t>{32: 10}</t>
  </si>
  <si>
    <t>ResourceListPane</t>
  </si>
  <si>
    <t>attachTreeListeners</t>
  </si>
  <si>
    <t>buildTree</t>
  </si>
  <si>
    <t>[10, 24]</t>
  </si>
  <si>
    <t>openPath</t>
  </si>
  <si>
    <t>[12, 27]</t>
  </si>
  <si>
    <t>SearchKeyAdapter</t>
  </si>
  <si>
    <t>SecurityMan</t>
  </si>
  <si>
    <t>checkExec</t>
  </si>
  <si>
    <t>[19]</t>
  </si>
  <si>
    <t>ShowAllStrings</t>
  </si>
  <si>
    <t>[13, 25]</t>
  </si>
  <si>
    <t>TabbedPane</t>
  </si>
  <si>
    <t>[61]</t>
  </si>
  <si>
    <t>stopDragging</t>
  </si>
  <si>
    <t>[20]</t>
  </si>
  <si>
    <t>ValuesPanel</t>
  </si>
  <si>
    <t>intTextFieldKeyReleased</t>
  </si>
  <si>
    <t>longTextFieldKeyReleased</t>
  </si>
  <si>
    <t>[18]</t>
  </si>
  <si>
    <t>updateField</t>
  </si>
  <si>
    <t>[2, 4, 6, 33]</t>
  </si>
  <si>
    <t>wordTextFieldKeyReleased</t>
  </si>
  <si>
    <t>ViewAPKAndroidPermissions</t>
  </si>
  <si>
    <t>[16]</t>
  </si>
  <si>
    <t>Workspace</t>
  </si>
  <si>
    <t>ZStringArrayDecrypter</t>
  </si>
  <si>
    <t>bytecode</t>
  </si>
  <si>
    <t>cybercaptor</t>
  </si>
  <si>
    <t>Alert</t>
  </si>
  <si>
    <t>[54, 70]</t>
  </si>
  <si>
    <t>computeRemediations</t>
  </si>
  <si>
    <t>AttackGraph</t>
  </si>
  <si>
    <t>computeRelatedImactedSecurityRequirements</t>
  </si>
  <si>
    <t>getMinimumPrerequisiteLeavesToRecursive</t>
  </si>
  <si>
    <t>getPossibleAttackPathsToGoToRecursive</t>
  </si>
  <si>
    <t>getRelatedTopologyGraph</t>
  </si>
  <si>
    <t>[8, 12, 40]</t>
  </si>
  <si>
    <t>[8]</t>
  </si>
  <si>
    <t>{8: [12]}</t>
  </si>
  <si>
    <t>{12: 49}</t>
  </si>
  <si>
    <t>{12: 33}</t>
  </si>
  <si>
    <t>AttackPath</t>
  </si>
  <si>
    <t>computeRemediationToPathWithLeafRemediations</t>
  </si>
  <si>
    <t>computeScoring</t>
  </si>
  <si>
    <t>[43, 89]</t>
  </si>
  <si>
    <t>getAttackerRouteToAVulnerability</t>
  </si>
  <si>
    <t>getDeployableRemediations</t>
  </si>
  <si>
    <t>getLeavesThatCanBeRemediated</t>
  </si>
  <si>
    <t>getRemedationActions</t>
  </si>
  <si>
    <t>[44]</t>
  </si>
  <si>
    <t>getRemediationAction</t>
  </si>
  <si>
    <t>getRemediationActionForLeaf</t>
  </si>
  <si>
    <t>[11, 60, 88]</t>
  </si>
  <si>
    <t>leavesMandatoryForVertex</t>
  </si>
  <si>
    <t>[32]</t>
  </si>
  <si>
    <t>printListRemediations</t>
  </si>
  <si>
    <t>[64]</t>
  </si>
  <si>
    <t>remediateLeaf</t>
  </si>
  <si>
    <t>[24, 51]</t>
  </si>
  <si>
    <t>AttackPaths</t>
  </si>
  <si>
    <t>exploreAttackPath</t>
  </si>
  <si>
    <t>[28, 29]</t>
  </si>
  <si>
    <t>[28]</t>
  </si>
  <si>
    <t>{28: [29]}</t>
  </si>
  <si>
    <t>{29: 9}</t>
  </si>
  <si>
    <t>{29: 2}</t>
  </si>
  <si>
    <t>exploreAttackPath2</t>
  </si>
  <si>
    <t>CPE</t>
  </si>
  <si>
    <t>populateCPECVEDatabase</t>
  </si>
  <si>
    <t>[25]</t>
  </si>
  <si>
    <t>Host</t>
  </si>
  <si>
    <t>equals</t>
  </si>
  <si>
    <t>hostThatPreventToSendAPacket</t>
  </si>
  <si>
    <t>[3]</t>
  </si>
  <si>
    <t>routeAPacketTo</t>
  </si>
  <si>
    <t>IDMEFManagement</t>
  </si>
  <si>
    <t>getAlerts</t>
  </si>
  <si>
    <t>[116]</t>
  </si>
  <si>
    <t>InformationSystem</t>
  </si>
  <si>
    <t>exportToMulvalDatalogFile</t>
  </si>
  <si>
    <t>InformationSystemHost</t>
  </si>
  <si>
    <t>loadFromDomElement</t>
  </si>
  <si>
    <t>[68, 136, 215]</t>
  </si>
  <si>
    <t>Interface</t>
  </si>
  <si>
    <t>mergeTwoInterfaces</t>
  </si>
  <si>
    <t>[57]</t>
  </si>
  <si>
    <t>MulvalAttackGraph</t>
  </si>
  <si>
    <t>addArcsAndVerticesFromDomElement</t>
  </si>
  <si>
    <t>OperationalCostParameters</t>
  </si>
  <si>
    <t>loadFromDomDocument</t>
  </si>
  <si>
    <t>Rule</t>
  </si>
  <si>
    <t>getInformationsFromDocumentationFiles</t>
  </si>
  <si>
    <t>[2]</t>
  </si>
  <si>
    <t>Service</t>
  </si>
  <si>
    <t>Topology</t>
  </si>
  <si>
    <t>clone</t>
  </si>
  <si>
    <t>[41]</t>
  </si>
  <si>
    <t>mergeTwoHosts</t>
  </si>
  <si>
    <t>sendAPacketOnARoute</t>
  </si>
  <si>
    <t>Vertex</t>
  </si>
  <si>
    <t>childOfType</t>
  </si>
  <si>
    <t>nested and conflict</t>
  </si>
  <si>
    <t>getRelatedMachine</t>
  </si>
  <si>
    <t>[8, 17, 18, 19, 20]</t>
  </si>
  <si>
    <t>{8: [17, 18, 19, 20]}</t>
  </si>
  <si>
    <t>{17: 3, 18: 3, 19: 3, 20: 3}</t>
  </si>
  <si>
    <t>{17: 1, 18: 1, 19: 1, 20: 1}</t>
  </si>
  <si>
    <t>parentOfType</t>
  </si>
  <si>
    <t>fastjson</t>
  </si>
  <si>
    <t>Base64</t>
  </si>
  <si>
    <t>decodeFast(String)</t>
  </si>
  <si>
    <t>[27]</t>
  </si>
  <si>
    <t>decodeFast(String-int-int)</t>
  </si>
  <si>
    <t>decodeFast(char[]-int-int)</t>
  </si>
  <si>
    <t>DefaultJSONParser</t>
  </si>
  <si>
    <t>parse(Object)</t>
  </si>
  <si>
    <t>[6, 8]</t>
  </si>
  <si>
    <t>parseArray(Type[])</t>
  </si>
  <si>
    <t>[20, 28, 38]</t>
  </si>
  <si>
    <t>{20: [28]}</t>
  </si>
  <si>
    <t>{28: 39}</t>
  </si>
  <si>
    <t>{28: 22}</t>
  </si>
  <si>
    <t>parseObject(Map-Object)</t>
  </si>
  <si>
    <t>parseObject(Object)</t>
  </si>
  <si>
    <t>IOUtils</t>
  </si>
  <si>
    <t>decodeBase64(String)</t>
  </si>
  <si>
    <t>decodeBase64(String-int-int)</t>
  </si>
  <si>
    <t>decodeBase64(char[]-int-int)</t>
  </si>
  <si>
    <t>JSONLexerBase</t>
  </si>
  <si>
    <t>nextToken</t>
  </si>
  <si>
    <t>nextToken(int)</t>
  </si>
  <si>
    <t>scanString</t>
  </si>
  <si>
    <t>[12, 13]</t>
  </si>
  <si>
    <t>{12: [13]}</t>
  </si>
  <si>
    <t>{13: 19}</t>
  </si>
  <si>
    <t>{13: 6}</t>
  </si>
  <si>
    <t>scanString(char)</t>
  </si>
  <si>
    <t>JSONPath</t>
  </si>
  <si>
    <t>extract(DefaultJSONParser)</t>
  </si>
  <si>
    <t>extract(JSONPath-DefaultJSONParser-Context)</t>
  </si>
  <si>
    <t>[14, 21, 26, 27, 36, 44]</t>
  </si>
  <si>
    <t>[14, 36, 44]</t>
  </si>
  <si>
    <t>{14: [21]}</t>
  </si>
  <si>
    <t>{21: 60}</t>
  </si>
  <si>
    <t>{21: 21}</t>
  </si>
  <si>
    <t>JSONScanner</t>
  </si>
  <si>
    <t>seekObjectToField(long-boolean)</t>
  </si>
  <si>
    <t>seekObjectToField(long[])</t>
  </si>
  <si>
    <t>[2, 7, 16, 35, 41, 59, 80]</t>
  </si>
  <si>
    <t>[2, 16, 41]</t>
  </si>
  <si>
    <t>{2: [7], 16: [35], 41: [59, 80]}</t>
  </si>
  <si>
    <t>{7: 4, 35: 15, 59: 26, 80: 26}</t>
  </si>
  <si>
    <t>{7: 1, 35: 6, 59: 15, 80: 11}</t>
  </si>
  <si>
    <t>TypeUtils</t>
  </si>
  <si>
    <t>cast(Object-Class-T--ParserConfig)</t>
  </si>
  <si>
    <t>[5, 19, 26, 41]</t>
  </si>
  <si>
    <t>[5]</t>
  </si>
  <si>
    <t>{5: [19]}</t>
  </si>
  <si>
    <t>{19: 110}</t>
  </si>
  <si>
    <t>{19: 41}</t>
  </si>
  <si>
    <t>fiware</t>
  </si>
  <si>
    <t>OpenStackKeystoneV2</t>
  </si>
  <si>
    <t>parseEndpoint</t>
  </si>
  <si>
    <t>[4]</t>
  </si>
  <si>
    <t>parseRegionNames</t>
  </si>
  <si>
    <t>OpenStackKeystoneV3</t>
  </si>
  <si>
    <t>iotbroker</t>
  </si>
  <si>
    <t>AMQPDecoder</t>
  </si>
  <si>
    <t>decode</t>
  </si>
  <si>
    <t>AmqpClient</t>
  </si>
  <si>
    <t>processAttach</t>
  </si>
  <si>
    <t>[1, 2]</t>
  </si>
  <si>
    <t>{1: [2]}</t>
  </si>
  <si>
    <t>{2: 21}</t>
  </si>
  <si>
    <t>{2: 10}</t>
  </si>
  <si>
    <t>CoapClient</t>
  </si>
  <si>
    <t>packetReceived</t>
  </si>
  <si>
    <t>[9, 11, 30]</t>
  </si>
  <si>
    <t>[9, 30]</t>
  </si>
  <si>
    <t>{9: [11]}</t>
  </si>
  <si>
    <t>{11: 27}</t>
  </si>
  <si>
    <t>{11: 8}</t>
  </si>
  <si>
    <t>LogInPane</t>
  </si>
  <si>
    <t>loginBtnClicked</t>
  </si>
  <si>
    <t>MQDecoder</t>
  </si>
  <si>
    <t>MqttClient</t>
  </si>
  <si>
    <t>processSuback</t>
  </si>
  <si>
    <t>MqttsnClient</t>
  </si>
  <si>
    <t>TimersMap</t>
  </si>
  <si>
    <t>store</t>
  </si>
  <si>
    <t>store1</t>
  </si>
  <si>
    <t>store2</t>
  </si>
  <si>
    <t>jmetal</t>
  </si>
  <si>
    <t>ABYSS</t>
  </si>
  <si>
    <t>buildNewReferenceSet2</t>
  </si>
  <si>
    <t>AbstractGenericSolution</t>
  </si>
  <si>
    <t>AbstractMOEAD</t>
  </si>
  <si>
    <t>fitnessFunction</t>
  </si>
  <si>
    <t>Benchmark</t>
  </si>
  <si>
    <t>runTest</t>
  </si>
  <si>
    <t>CMAESUtils</t>
  </si>
  <si>
    <t>accumulateTransformations</t>
  </si>
  <si>
    <t>checkEigenSystem</t>
  </si>
  <si>
    <t>CellDE45</t>
  </si>
  <si>
    <t>run</t>
  </si>
  <si>
    <t>ComputeQualityIndicators</t>
  </si>
  <si>
    <t>findBestIndicatorFronts</t>
  </si>
  <si>
    <t>ConstraintMOEAD</t>
  </si>
  <si>
    <t>updateNeighborhood</t>
  </si>
  <si>
    <t>DMOPSO</t>
  </si>
  <si>
    <t>DifferentialEvolutionCrossover</t>
  </si>
  <si>
    <t>[33, 35, 48, 62, 76]</t>
  </si>
  <si>
    <t>[33, 35, 48]</t>
  </si>
  <si>
    <t>{48: [62, 76]}</t>
  </si>
  <si>
    <t>{62: 21, 76: 22}</t>
  </si>
  <si>
    <t>{62: 11, 76: 11}</t>
  </si>
  <si>
    <t>DominanceRanking</t>
  </si>
  <si>
    <t>computeRanking</t>
  </si>
  <si>
    <t>[70]</t>
  </si>
  <si>
    <t>Ebes</t>
  </si>
  <si>
    <t>BucklingOmega</t>
  </si>
  <si>
    <t>[23]</t>
  </si>
  <si>
    <t>EBEsEcuationSolution</t>
  </si>
  <si>
    <t>EBEsElementsTopology</t>
  </si>
  <si>
    <t>EBEsInitialize</t>
  </si>
  <si>
    <t>[394]</t>
  </si>
  <si>
    <t>EBEsPrintArchTxtMKLB</t>
  </si>
  <si>
    <t>[39, 58, 89]</t>
  </si>
  <si>
    <t>EBEsReadDataFile</t>
  </si>
  <si>
    <t>EBEsReadProblems</t>
  </si>
  <si>
    <t>[110, 136]</t>
  </si>
  <si>
    <t>[110]</t>
  </si>
  <si>
    <t>{110: [136]}</t>
  </si>
  <si>
    <t>{136: 34}</t>
  </si>
  <si>
    <t>{136: 11}</t>
  </si>
  <si>
    <t>EBEsStrainMaxWhitElement</t>
  </si>
  <si>
    <t>EBEsStrainMaxWhitGroup</t>
  </si>
  <si>
    <t>EBEsStrainNode</t>
  </si>
  <si>
    <t>[56, 156]</t>
  </si>
  <si>
    <t>[56]</t>
  </si>
  <si>
    <t>{56: [156]}</t>
  </si>
  <si>
    <t>{156: 39}</t>
  </si>
  <si>
    <t>{156: 4}</t>
  </si>
  <si>
    <t>EBEsWeightDistributedUniformly</t>
  </si>
  <si>
    <t>Variable_Position</t>
  </si>
  <si>
    <t>evaluateConstraints</t>
  </si>
  <si>
    <t>[46]</t>
  </si>
  <si>
    <t>EnvironmentalSelection</t>
  </si>
  <si>
    <t>constructHyperplane</t>
  </si>
  <si>
    <t>[32, 57, 58]</t>
  </si>
  <si>
    <t>{32: [57]}</t>
  </si>
  <si>
    <t>{57: 37}</t>
  </si>
  <si>
    <t>{57: 17}</t>
  </si>
  <si>
    <t>Epsilon</t>
  </si>
  <si>
    <t>epsilon</t>
  </si>
  <si>
    <t>GWASFGARanking</t>
  </si>
  <si>
    <t>[58, 65]</t>
  </si>
  <si>
    <t>[58]</t>
  </si>
  <si>
    <t>{58: [65]}</t>
  </si>
  <si>
    <t>{65: 26}</t>
  </si>
  <si>
    <t>{65: 6}</t>
  </si>
  <si>
    <t>rankUnfeasibleSolutions</t>
  </si>
  <si>
    <t>GenerateFriedmanTestTables</t>
  </si>
  <si>
    <t>computeAverageRanking</t>
  </si>
  <si>
    <t>[45, 56]</t>
  </si>
  <si>
    <t>GenerateLatexTablesWithStatistics</t>
  </si>
  <si>
    <t>printData</t>
  </si>
  <si>
    <t>unknown</t>
  </si>
  <si>
    <t>IntegerSBXCrossover</t>
  </si>
  <si>
    <t>doCrossover</t>
  </si>
  <si>
    <t>LZ09</t>
  </si>
  <si>
    <t>alphaFunction</t>
  </si>
  <si>
    <t>objective</t>
  </si>
  <si>
    <t>[2, 3]</t>
  </si>
  <si>
    <t>{2: [3]}</t>
  </si>
  <si>
    <t>{3: 24}</t>
  </si>
  <si>
    <t>{3: 8}</t>
  </si>
  <si>
    <t>psfunc2</t>
  </si>
  <si>
    <t>[43]</t>
  </si>
  <si>
    <t>MOCHC45</t>
  </si>
  <si>
    <t>MOEADD</t>
  </si>
  <si>
    <t>deleteCrowdRegion1</t>
  </si>
  <si>
    <t>[52]</t>
  </si>
  <si>
    <t>deleteCrowdRegion2</t>
  </si>
  <si>
    <t>[37, 67]</t>
  </si>
  <si>
    <t>deleteRankOne</t>
  </si>
  <si>
    <t>[25, 42]</t>
  </si>
  <si>
    <t>matingSelection</t>
  </si>
  <si>
    <t>[10, 19, 67]</t>
  </si>
  <si>
    <t>[10, 67]</t>
  </si>
  <si>
    <t>{10: [19]}</t>
  </si>
  <si>
    <t>{19: 9}</t>
  </si>
  <si>
    <t>{19: 6}</t>
  </si>
  <si>
    <t>nondominated_sorting_add</t>
  </si>
  <si>
    <t>[9, 28, 37, 45, 79, 81, 90, 109]</t>
  </si>
  <si>
    <t>[9, 28, 79, 90, 109]</t>
  </si>
  <si>
    <t>{28: [37, 45], 79: [81]}</t>
  </si>
  <si>
    <t>{37: 9, 45: 41, 81: 8}</t>
  </si>
  <si>
    <t>{37: 6, 45: 10, 81: 7}</t>
  </si>
  <si>
    <t>nondominated_sorting_delete</t>
  </si>
  <si>
    <t>[25, 44, 53]</t>
  </si>
  <si>
    <t>[25, 44]</t>
  </si>
  <si>
    <t>{44: [53]}</t>
  </si>
  <si>
    <t>{53: 15}</t>
  </si>
  <si>
    <t>{53: 8}</t>
  </si>
  <si>
    <t>updateArchive</t>
  </si>
  <si>
    <t>[13, 28, 57, 71, 83]</t>
  </si>
  <si>
    <t>{13: [28]}</t>
  </si>
  <si>
    <t>{28: 115}</t>
  </si>
  <si>
    <t>{28: 52}</t>
  </si>
  <si>
    <t>MOEADSTM</t>
  </si>
  <si>
    <t>stmSelection</t>
  </si>
  <si>
    <t>[65]</t>
  </si>
  <si>
    <t>MOMBI2</t>
  </si>
  <si>
    <t>updateReferencePoint</t>
  </si>
  <si>
    <t>MaF09</t>
  </si>
  <si>
    <t>[68]</t>
  </si>
  <si>
    <t>if_infeasible</t>
  </si>
  <si>
    <t>[9, 13]</t>
  </si>
  <si>
    <t>MaF12</t>
  </si>
  <si>
    <t>evaluate</t>
  </si>
  <si>
    <t>[267]</t>
  </si>
  <si>
    <t>MeasureFactory</t>
  </si>
  <si>
    <t>createPushFromPull</t>
  </si>
  <si>
    <t>NonDominatedSolutionListArchive</t>
  </si>
  <si>
    <t>add</t>
  </si>
  <si>
    <t>PMXCrossover</t>
  </si>
  <si>
    <t>R2Ranking</t>
  </si>
  <si>
    <t>R2RankingNormalized</t>
  </si>
  <si>
    <t>[31]</t>
  </si>
  <si>
    <t>RNSGAIIRanking</t>
  </si>
  <si>
    <t>[36]</t>
  </si>
  <si>
    <t>SBXCrossover</t>
  </si>
  <si>
    <t>ScalarizationUtils</t>
  </si>
  <si>
    <t>tradeoffUtility</t>
  </si>
  <si>
    <t>StandardPSO2011</t>
  </si>
  <si>
    <t>updateVelocity</t>
  </si>
  <si>
    <t>VariableFactory</t>
  </si>
  <si>
    <t>createFromGettersAndConstructors</t>
  </si>
  <si>
    <t>WASFGARanking</t>
  </si>
  <si>
    <t>[59]</t>
  </si>
  <si>
    <t>WfgHypervolumeVersion</t>
  </si>
  <si>
    <t>dominates2way</t>
  </si>
  <si>
    <t>JedisSentinelPool</t>
  </si>
  <si>
    <t>jedis</t>
  </si>
  <si>
    <t>{47: 7}</t>
  </si>
  <si>
    <t>{47: 12}</t>
  </si>
  <si>
    <t>{23: [47]}</t>
  </si>
  <si>
    <t>[23, 47]</t>
  </si>
  <si>
    <t>process</t>
  </si>
  <si>
    <t>JedisPubSub</t>
  </si>
  <si>
    <t>[5, 16]</t>
  </si>
  <si>
    <t>runWithRetries</t>
  </si>
  <si>
    <t>JedisClusterCommand</t>
  </si>
  <si>
    <t>MOEAFramework</t>
  </si>
  <si>
    <t>ARFFConverter</t>
  </si>
  <si>
    <t>printHeader</t>
  </si>
  <si>
    <t>[34]</t>
  </si>
  <si>
    <t>ActionFactory</t>
  </si>
  <si>
    <t>initialize</t>
  </si>
  <si>
    <t>[316]</t>
  </si>
  <si>
    <t>AerovisConverter</t>
  </si>
  <si>
    <t>convert</t>
  </si>
  <si>
    <t>Analysis</t>
  </si>
  <si>
    <t>calculateEfficiency</t>
  </si>
  <si>
    <t>[48]</t>
  </si>
  <si>
    <t>Analyzer</t>
  </si>
  <si>
    <t>getAnalysis</t>
  </si>
  <si>
    <t>[68, 102, 127, 138]</t>
  </si>
  <si>
    <t>{68: [102]}</t>
  </si>
  <si>
    <t>{102: 94}</t>
  </si>
  <si>
    <t>{102: 49}</t>
  </si>
  <si>
    <t>ApproximationSetPlot</t>
  </si>
  <si>
    <t>update</t>
  </si>
  <si>
    <t>ApproximationSetViewer</t>
  </si>
  <si>
    <t>[77]</t>
  </si>
  <si>
    <t>BBOB2016Problems</t>
  </si>
  <si>
    <t>createInstance</t>
  </si>
  <si>
    <t>BBOBUtils</t>
  </si>
  <si>
    <t>computeFOpt</t>
  </si>
  <si>
    <t>CEC2009</t>
  </si>
  <si>
    <t>transform</t>
  </si>
  <si>
    <t>CMAES</t>
  </si>
  <si>
    <t>eigendecomposition</t>
  </si>
  <si>
    <t>[21]</t>
  </si>
  <si>
    <t>[248]</t>
  </si>
  <si>
    <t>samplePopulation</t>
  </si>
  <si>
    <t>[29, 34]</t>
  </si>
  <si>
    <t>tql2</t>
  </si>
  <si>
    <t>[21, 60]</t>
  </si>
  <si>
    <t>{21: [60]}</t>
  </si>
  <si>
    <t>{60: 23}</t>
  </si>
  <si>
    <t>{60: 3}</t>
  </si>
  <si>
    <t>tred2</t>
  </si>
  <si>
    <t>[22, 112]</t>
  </si>
  <si>
    <t>updateDistribution</t>
  </si>
  <si>
    <t>[19, 36]</t>
  </si>
  <si>
    <t>ContextFreeGrammar</t>
  </si>
  <si>
    <t>build</t>
  </si>
  <si>
    <t>Contribution</t>
  </si>
  <si>
    <t>Controller</t>
  </si>
  <si>
    <t>[63]</t>
  </si>
  <si>
    <t>showStatistics</t>
  </si>
  <si>
    <t>[74]</t>
  </si>
  <si>
    <t>DBEA</t>
  </si>
  <si>
    <t>corner_sort</t>
  </si>
  <si>
    <t>updateIdealPointAndIntercepts</t>
  </si>
  <si>
    <t>[1, 16]</t>
  </si>
  <si>
    <t>{1: [16]}</t>
  </si>
  <si>
    <t>{16: 28}</t>
  </si>
  <si>
    <t>{16: 10}</t>
  </si>
  <si>
    <t>updatePopulation</t>
  </si>
  <si>
    <t>DetailedEvaluator</t>
  </si>
  <si>
    <t>[76]</t>
  </si>
  <si>
    <t>DiagnosticTool</t>
  </si>
  <si>
    <t>[296]</t>
  </si>
  <si>
    <t>EpsilonBoxObjectiveComparator</t>
  </si>
  <si>
    <t>compare</t>
  </si>
  <si>
    <t>EpsilonHelper</t>
  </si>
  <si>
    <t>getEpsilon</t>
  </si>
  <si>
    <t>[9, 17, 32]</t>
  </si>
  <si>
    <t>[9, 17]</t>
  </si>
  <si>
    <t>{17: [32]}</t>
  </si>
  <si>
    <t>{32: 31}</t>
  </si>
  <si>
    <t>{32: 15}</t>
  </si>
  <si>
    <t>Evaluator</t>
  </si>
  <si>
    <t>Executor</t>
  </si>
  <si>
    <t>runSingleSeed</t>
  </si>
  <si>
    <t>ExtractData</t>
  </si>
  <si>
    <t>[29]</t>
  </si>
  <si>
    <t>FastNondominatedSorting</t>
  </si>
  <si>
    <t>[26, 44]</t>
  </si>
  <si>
    <t>FileProtection</t>
  </si>
  <si>
    <t>Instrumenter</t>
  </si>
  <si>
    <t>instrument</t>
  </si>
  <si>
    <t>[1, 4]</t>
  </si>
  <si>
    <t>{1: [4]}</t>
  </si>
  <si>
    <t>{4: 38}</t>
  </si>
  <si>
    <t>{4: 12}</t>
  </si>
  <si>
    <t>instrument(Algorithm)</t>
  </si>
  <si>
    <t>JMetalAlgorithms</t>
  </si>
  <si>
    <t>getAlgorithm</t>
  </si>
  <si>
    <t>[12, 19]</t>
  </si>
  <si>
    <t>{12: [19]}</t>
  </si>
  <si>
    <t>{19: 7}</t>
  </si>
  <si>
    <t>{19: 4}</t>
  </si>
  <si>
    <t>JMetalProblemAdapter</t>
  </si>
  <si>
    <t>[40]</t>
  </si>
  <si>
    <t>LZ</t>
  </si>
  <si>
    <t>[15, 23]</t>
  </si>
  <si>
    <t>validate</t>
  </si>
  <si>
    <t>LinePlot</t>
  </si>
  <si>
    <t>MOEAD</t>
  </si>
  <si>
    <t>updateSolution</t>
  </si>
  <si>
    <t>MSOPSRankedPopulation</t>
  </si>
  <si>
    <t>MetricFileWriter</t>
  </si>
  <si>
    <t>NSGAII</t>
  </si>
  <si>
    <t>iterate</t>
  </si>
  <si>
    <t>Negater</t>
  </si>
  <si>
    <t>[5, 9, 13]</t>
  </si>
  <si>
    <t>{5: [9, 13]}</t>
  </si>
  <si>
    <t>{9: 5, 13: 20}</t>
  </si>
  <si>
    <t>{9: 3, 13: 12}</t>
  </si>
  <si>
    <t>NondominatedSorting</t>
  </si>
  <si>
    <t>updateCrowdingDistance</t>
  </si>
  <si>
    <t>Normalizer</t>
  </si>
  <si>
    <t>calculateRanges</t>
  </si>
  <si>
    <t>Parser</t>
  </si>
  <si>
    <t>load</t>
  </si>
  <si>
    <t>ReferencePointNondominatedSortingPopulation</t>
  </si>
  <si>
    <t>calculateIntercepts</t>
  </si>
  <si>
    <t>lsolve</t>
  </si>
  <si>
    <t>truncate</t>
  </si>
  <si>
    <t>ResultFileEvaluator</t>
  </si>
  <si>
    <t>ResultFileReader</t>
  </si>
  <si>
    <t>ResultFileSeedMerger</t>
  </si>
  <si>
    <t>ResultFileWriter</t>
  </si>
  <si>
    <t>encode</t>
  </si>
  <si>
    <t>SBX</t>
  </si>
  <si>
    <t>evolve_asymmetric</t>
  </si>
  <si>
    <t>evolve_symmetric</t>
  </si>
  <si>
    <t>SPEA2</t>
  </si>
  <si>
    <t>[30]</t>
  </si>
  <si>
    <t>SPX</t>
  </si>
  <si>
    <t>evolve</t>
  </si>
  <si>
    <t>Saltelli</t>
  </si>
  <si>
    <t>generate</t>
  </si>
  <si>
    <t>SampleGenerator</t>
  </si>
  <si>
    <t>SimpleStatistics</t>
  </si>
  <si>
    <t>[9, 20, 24]</t>
  </si>
  <si>
    <t>[9, 20]</t>
  </si>
  <si>
    <t>{20: [24]}</t>
  </si>
  <si>
    <t>{24: 22}</t>
  </si>
  <si>
    <t>{24: 10}</t>
  </si>
  <si>
    <t>Sobol</t>
  </si>
  <si>
    <t>Solve</t>
  </si>
  <si>
    <t>createExternalProblem</t>
  </si>
  <si>
    <t>Spacing</t>
  </si>
  <si>
    <t>StandardAlgorithms</t>
  </si>
  <si>
    <t>[11, 22]</t>
  </si>
  <si>
    <t>{11: [22]}</t>
  </si>
  <si>
    <t>{22: 14}</t>
  </si>
  <si>
    <t>{22: 8}</t>
  </si>
  <si>
    <t>newNSGAIII</t>
  </si>
  <si>
    <t>newRVEA</t>
  </si>
  <si>
    <t>StandardOperators</t>
  </si>
  <si>
    <t>getVariation</t>
  </si>
  <si>
    <t>StandardProblems</t>
  </si>
  <si>
    <t>getProblem</t>
  </si>
  <si>
    <t>[16, 31, 46, 61, 76]</t>
  </si>
  <si>
    <t>{16: [31]}</t>
  </si>
  <si>
    <t>{31: 111}</t>
  </si>
  <si>
    <t>{31: 55}</t>
  </si>
  <si>
    <t>getReferenceSet</t>
  </si>
  <si>
    <t>Subset</t>
  </si>
  <si>
    <t>randomNonmember</t>
  </si>
  <si>
    <t>SubtreeCrossover</t>
  </si>
  <si>
    <t>crossover</t>
  </si>
  <si>
    <t>UNDX</t>
  </si>
  <si>
    <t>undx</t>
  </si>
  <si>
    <t>UniformDesignGenerator</t>
  </si>
  <si>
    <t>knowage</t>
  </si>
  <si>
    <t>AbstractAssociativityManager</t>
  </si>
  <si>
    <t>getSelections</t>
  </si>
  <si>
    <t>[19, 21, 44]</t>
  </si>
  <si>
    <t>{19: [21]}</t>
  </si>
  <si>
    <t>{21: 55}</t>
  </si>
  <si>
    <t>{21: 38}</t>
  </si>
  <si>
    <t>AbstractBIResourceRuntime</t>
  </si>
  <si>
    <t>refreshParameter</t>
  </si>
  <si>
    <t>[25, 47]</t>
  </si>
  <si>
    <t>AbstractBasicCheckListModule</t>
  </si>
  <si>
    <t>service</t>
  </si>
  <si>
    <t>AbstractDataSetResource</t>
  </si>
  <si>
    <t>getDataStore</t>
  </si>
  <si>
    <t>[121]</t>
  </si>
  <si>
    <t>getFilters</t>
  </si>
  <si>
    <t>getLikeFilters</t>
  </si>
  <si>
    <t>getSorting</t>
  </si>
  <si>
    <t>putActions</t>
  </si>
  <si>
    <t>[60]</t>
  </si>
  <si>
    <t>AbstractDriverRuntime</t>
  </si>
  <si>
    <t>buildMaxValue</t>
  </si>
  <si>
    <t>initLovDependencies</t>
  </si>
  <si>
    <t>loadAdmissibleValues</t>
  </si>
  <si>
    <t>[37, 57, 73, 84]</t>
  </si>
  <si>
    <t>[37]</t>
  </si>
  <si>
    <t>{37: [57, 73]}</t>
  </si>
  <si>
    <t>{57: 23, 73: 31}</t>
  </si>
  <si>
    <t>{57: 15, 73: 34}</t>
  </si>
  <si>
    <t>AbstractEvaluationStrategy</t>
  </si>
  <si>
    <t>appendSummaryRowToPagedDataStore</t>
  </si>
  <si>
    <t>applyTotalsFunctionsToFormulas</t>
  </si>
  <si>
    <t>[36, 53]</t>
  </si>
  <si>
    <t>{36: [53]}</t>
  </si>
  <si>
    <t>{53: 3}</t>
  </si>
  <si>
    <t>{53: 1}</t>
  </si>
  <si>
    <t>AbstractListLookupModule</t>
  </si>
  <si>
    <t>evaluateExpression</t>
  </si>
  <si>
    <t>AdminTreeHtmlGenerator</t>
  </si>
  <si>
    <t>addItemForJSTree</t>
  </si>
  <si>
    <t>makeTree</t>
  </si>
  <si>
    <t>[529]</t>
  </si>
  <si>
    <t>AggregationConverter</t>
  </si>
  <si>
    <t>AnalyticalDriversResource</t>
  </si>
  <si>
    <t>parameterLabelNameControl</t>
  </si>
  <si>
    <t>AnalyticalModelDocumentManagementAPI</t>
  </si>
  <si>
    <t>saveDocumentMetadataProperties</t>
  </si>
  <si>
    <t>[14, 21]</t>
  </si>
  <si>
    <t>AssociativeSelectionsResource</t>
  </si>
  <si>
    <t>calculateMinMaxFilters</t>
  </si>
  <si>
    <t>fixAssociationGroup</t>
  </si>
  <si>
    <t>getAssociativeSelections</t>
  </si>
  <si>
    <t>BIObjectParametersIterator</t>
  </si>
  <si>
    <t>next</t>
  </si>
  <si>
    <t>BIObjectValidator</t>
  </si>
  <si>
    <t>automaticValidation</t>
  </si>
  <si>
    <t>BIObjectsPublisher</t>
  </si>
  <si>
    <t>getPublisherName</t>
  </si>
  <si>
    <t>BackupService</t>
  </si>
  <si>
    <t>modifyHierarchyBkps</t>
  </si>
  <si>
    <t>[68, 75]</t>
  </si>
  <si>
    <t>BarCharts</t>
  </si>
  <si>
    <t>calculateValue</t>
  </si>
  <si>
    <t>[95, 109, 121]</t>
  </si>
  <si>
    <t>configureChart</t>
  </si>
  <si>
    <t>BeforeExecutionAction</t>
  </si>
  <si>
    <t>[69]</t>
  </si>
  <si>
    <t>BlockChart</t>
  </si>
  <si>
    <t>[141]</t>
  </si>
  <si>
    <t>BlockCharts</t>
  </si>
  <si>
    <t>[15, 230]</t>
  </si>
  <si>
    <t>BoxCharts</t>
  </si>
  <si>
    <t>BusinessModelOpenParameters</t>
  </si>
  <si>
    <t>buildJSONForLOV</t>
  </si>
  <si>
    <t>buildParameterSessionValueList</t>
  </si>
  <si>
    <t>[28, 51]</t>
  </si>
  <si>
    <t>checkIfValuesAreAdmissible</t>
  </si>
  <si>
    <t>[9]</t>
  </si>
  <si>
    <t>decodeRequestParameters</t>
  </si>
  <si>
    <t>getBusinessModelExecutionFilters</t>
  </si>
  <si>
    <t>getChildrenForTreeLov</t>
  </si>
  <si>
    <t>[30, 32]</t>
  </si>
  <si>
    <t>{30: [32]}</t>
  </si>
  <si>
    <t>{32: 20}</t>
  </si>
  <si>
    <t>{32: 2}</t>
  </si>
  <si>
    <t>getParameters</t>
  </si>
  <si>
    <t>[25, 35, 53, 54]</t>
  </si>
  <si>
    <t>[25, 53, 54]</t>
  </si>
  <si>
    <t>{25: [35]}</t>
  </si>
  <si>
    <t>{35: 24}</t>
  </si>
  <si>
    <t>{35: 12}</t>
  </si>
  <si>
    <t>BusinessModelOpenUtils</t>
  </si>
  <si>
    <t>[32, 34, 41]</t>
  </si>
  <si>
    <t>getLovDefaultValues</t>
  </si>
  <si>
    <t>BusinessModelResource</t>
  </si>
  <si>
    <t>getProfiledCats</t>
  </si>
  <si>
    <t>CSVFileNormalizer</t>
  </si>
  <si>
    <t>addColumnValue</t>
  </si>
  <si>
    <t>ChangeLanguage</t>
  </si>
  <si>
    <t>[97]</t>
  </si>
  <si>
    <t>ChangePwdServlet</t>
  </si>
  <si>
    <t>[49]</t>
  </si>
  <si>
    <t>ChartDriver</t>
  </si>
  <si>
    <t>replaceAllMessages</t>
  </si>
  <si>
    <t>replaceMessagesInString</t>
  </si>
  <si>
    <t>replaceMessagesInValue</t>
  </si>
  <si>
    <t>ChartExporter</t>
  </si>
  <si>
    <t>changeLayout</t>
  </si>
  <si>
    <t>getChartPDF</t>
  </si>
  <si>
    <t>ChartImpl</t>
  </si>
  <si>
    <t>createChart</t>
  </si>
  <si>
    <t>[15, 25, 35]</t>
  </si>
  <si>
    <t>{15: [25]}</t>
  </si>
  <si>
    <t>{25: 36}</t>
  </si>
  <si>
    <t>{25: 21}</t>
  </si>
  <si>
    <t>CheckBoxTag</t>
  </si>
  <si>
    <t>doStartTag</t>
  </si>
  <si>
    <t>getParametersMap</t>
  </si>
  <si>
    <t>makeColumns</t>
  </si>
  <si>
    <t>[127]</t>
  </si>
  <si>
    <t>makeFooterList</t>
  </si>
  <si>
    <t>makeNavigationButton</t>
  </si>
  <si>
    <t>[528]</t>
  </si>
  <si>
    <t>makeRows</t>
  </si>
  <si>
    <t>[87]</t>
  </si>
  <si>
    <t>CheckLinksModule</t>
  </si>
  <si>
    <t>getList</t>
  </si>
  <si>
    <t>[154, 164]</t>
  </si>
  <si>
    <t>CheckListTag</t>
  </si>
  <si>
    <t>[345]</t>
  </si>
  <si>
    <t>ClusterCharts</t>
  </si>
  <si>
    <t>[7, 54, 57]</t>
  </si>
  <si>
    <t>{7: [54]}</t>
  </si>
  <si>
    <t>{54: 90}</t>
  </si>
  <si>
    <t>{54: 29}</t>
  </si>
  <si>
    <t>CockpitDriver</t>
  </si>
  <si>
    <t>getFunctionsAssociated</t>
  </si>
  <si>
    <t>CockpitStatisticsTablesUtils</t>
  </si>
  <si>
    <t>handleDatasetAssociations</t>
  </si>
  <si>
    <t>[20, 58]</t>
  </si>
  <si>
    <t>{20: [58]}</t>
  </si>
  <si>
    <t>{58: 6}</t>
  </si>
  <si>
    <t>{58: 1}</t>
  </si>
  <si>
    <t>parseContentForMapWidget</t>
  </si>
  <si>
    <t>parseContentObject</t>
  </si>
  <si>
    <t>parseDatasetObject</t>
  </si>
  <si>
    <t>parseFiltersObject</t>
  </si>
  <si>
    <t>parseTemplate</t>
  </si>
  <si>
    <t>CombinedCategoryBar</t>
  </si>
  <si>
    <t>[34, 74]</t>
  </si>
  <si>
    <t>ConfigResource</t>
  </si>
  <si>
    <t>getKnowageCalculatedFunctionConfig</t>
  </si>
  <si>
    <t>ContentServiceImplSupplier</t>
  </si>
  <si>
    <t>checkRequestCorrectness</t>
  </si>
  <si>
    <t>[53]</t>
  </si>
  <si>
    <t>readTemplate</t>
  </si>
  <si>
    <t>[37, 59]</t>
  </si>
  <si>
    <t>CredentialResource</t>
  </si>
  <si>
    <t>change</t>
  </si>
  <si>
    <t>CrossNavigationService</t>
  </si>
  <si>
    <t>CrossTab</t>
  </si>
  <si>
    <t>[241]</t>
  </si>
  <si>
    <t>getDataMatrix</t>
  </si>
  <si>
    <t>DataSetAccessFunctions</t>
  </si>
  <si>
    <t>resolveParameters</t>
  </si>
  <si>
    <t>DataSetDriversResource</t>
  </si>
  <si>
    <t>getDataSetDriversByModelName</t>
  </si>
  <si>
    <t>DataSetJSONSerializer</t>
  </si>
  <si>
    <t>serialize</t>
  </si>
  <si>
    <t>DataSetMetadataJSONSerializer</t>
  </si>
  <si>
    <t>serializeGenericMetadata</t>
  </si>
  <si>
    <t>serializeMetada</t>
  </si>
  <si>
    <t>DatasetFieldsValidator</t>
  </si>
  <si>
    <t>validateFields</t>
  </si>
  <si>
    <t>DatasetManagementAPI</t>
  </si>
  <si>
    <t>createIndexes</t>
  </si>
  <si>
    <t>getCategories</t>
  </si>
  <si>
    <t>getDataSet</t>
  </si>
  <si>
    <t>putDataSetInCache</t>
  </si>
  <si>
    <t>setDataSetParameters</t>
  </si>
  <si>
    <t>[4, 27, 52]</t>
  </si>
  <si>
    <t>[4, 27]</t>
  </si>
  <si>
    <t>{27: [52]}</t>
  </si>
  <si>
    <t>{52: 19}</t>
  </si>
  <si>
    <t>{52: 14}</t>
  </si>
  <si>
    <t>DatasetMap</t>
  </si>
  <si>
    <t>filteringGroupedBarChartUtil</t>
  </si>
  <si>
    <t>[136, 181]</t>
  </si>
  <si>
    <t>[136]</t>
  </si>
  <si>
    <t>{136: [181]}</t>
  </si>
  <si>
    <t>{181: 54}</t>
  </si>
  <si>
    <t>{181: 13}</t>
  </si>
  <si>
    <t>filteringMultiDatasetBarChartUtil</t>
  </si>
  <si>
    <t>[37, 76, 139]</t>
  </si>
  <si>
    <t>[37, 76]</t>
  </si>
  <si>
    <t>{76: [139]}</t>
  </si>
  <si>
    <t>{139: 43}</t>
  </si>
  <si>
    <t>{139: 13}</t>
  </si>
  <si>
    <t>filteringSimpleBarChartUtil</t>
  </si>
  <si>
    <t>[157, 211, 215]</t>
  </si>
  <si>
    <t>[157, 211]</t>
  </si>
  <si>
    <t>{211: [215]}</t>
  </si>
  <si>
    <t>{215: 25}</t>
  </si>
  <si>
    <t>{215: 11}</t>
  </si>
  <si>
    <t>DatasetNotificationEvent</t>
  </si>
  <si>
    <t>checkMapMeasures</t>
  </si>
  <si>
    <t>[15, 28]</t>
  </si>
  <si>
    <t>{15: [28]}</t>
  </si>
  <si>
    <t>{28: 7}</t>
  </si>
  <si>
    <t>{28: 3}</t>
  </si>
  <si>
    <t>retrieveEmailAddressesOfMapAuthors</t>
  </si>
  <si>
    <t>[8, 32]</t>
  </si>
  <si>
    <t>{8: [32]}</t>
  </si>
  <si>
    <t>{32: 7}</t>
  </si>
  <si>
    <t>{32: 3}</t>
  </si>
  <si>
    <t>DatasetNotificationManager</t>
  </si>
  <si>
    <t>notifyDatasetChanges</t>
  </si>
  <si>
    <t>DatasetPersistenceUtils</t>
  </si>
  <si>
    <t>saveTriggerForDatasetJob</t>
  </si>
  <si>
    <t>DatasetPersistenceUtilsForRest</t>
  </si>
  <si>
    <t>DataSetResource</t>
  </si>
  <si>
    <t>addActions</t>
  </si>
  <si>
    <t>getComplexFilter</t>
  </si>
  <si>
    <t>getDataSetById</t>
  </si>
  <si>
    <t>getDataSetsPaginationOption</t>
  </si>
  <si>
    <t>getDataStorePostWithJsonInBody</t>
  </si>
  <si>
    <t>[20, 28]</t>
  </si>
  <si>
    <t>getDataStorePreview</t>
  </si>
  <si>
    <t>[18, 57]</t>
  </si>
  <si>
    <t>getFilter</t>
  </si>
  <si>
    <t>[18, 22]</t>
  </si>
  <si>
    <t>persistDataSets</t>
  </si>
  <si>
    <t>transformRuntimeDrivers</t>
  </si>
  <si>
    <t>writeFields</t>
  </si>
  <si>
    <t>DataSetsSDKServiceImpl</t>
  </si>
  <si>
    <t>getDataStoreMetadata</t>
  </si>
  <si>
    <t>getParameterValues</t>
  </si>
  <si>
    <t>DataSourceCRUD</t>
  </si>
  <si>
    <t>saveDataSource</t>
  </si>
  <si>
    <t>DataSourceResource</t>
  </si>
  <si>
    <t>deleteDataSourceById</t>
  </si>
  <si>
    <t>testDataSource</t>
  </si>
  <si>
    <t>[11, 16]</t>
  </si>
  <si>
    <t>DataStoreStatistics</t>
  </si>
  <si>
    <t>extimateFieldsMemorySize</t>
  </si>
  <si>
    <t>DelegatedBasicListService</t>
  </si>
  <si>
    <t>doesRowSatisfyCondition</t>
  </si>
  <si>
    <t>[7, 30]</t>
  </si>
  <si>
    <t>filterList</t>
  </si>
  <si>
    <t>[21, 28]</t>
  </si>
  <si>
    <t>{21: [28]}</t>
  </si>
  <si>
    <t>{28: 4}</t>
  </si>
  <si>
    <t>verifyFilterConditions</t>
  </si>
  <si>
    <t>DelegatedHibernateConnectionListService</t>
  </si>
  <si>
    <t>[98]</t>
  </si>
  <si>
    <t>DelegatedQueryExecutor</t>
  </si>
  <si>
    <t>handleParameter</t>
  </si>
  <si>
    <t>[27, 55, 61]</t>
  </si>
  <si>
    <t>DeleteObjectAction</t>
  </si>
  <si>
    <t>doService</t>
  </si>
  <si>
    <t>DeleteSubObjectsAction</t>
  </si>
  <si>
    <t>DetBIObjModHelper</t>
  </si>
  <si>
    <t>recoverBIObjectDetails</t>
  </si>
  <si>
    <t>DetailBIObjectModule</t>
  </si>
  <si>
    <t>delDetailObject</t>
  </si>
  <si>
    <t>[25, 33]</t>
  </si>
  <si>
    <t>{25: [33]}</t>
  </si>
  <si>
    <t>{33: 7}</t>
  </si>
  <si>
    <t>{33: 3}</t>
  </si>
  <si>
    <t>getTemporaryParDataFromRequestDetailCase</t>
  </si>
  <si>
    <t>[106]</t>
  </si>
  <si>
    <t>modBIObject</t>
  </si>
  <si>
    <t>prepareBIObjectDetailPage</t>
  </si>
  <si>
    <t>DetailDataSourceModule</t>
  </si>
  <si>
    <t>modifyDataSource</t>
  </si>
  <si>
    <t>DetailDistributionListModule</t>
  </si>
  <si>
    <t>modifyDistributionList</t>
  </si>
  <si>
    <t>DetailEngineModule</t>
  </si>
  <si>
    <t>modDettaglioEngine</t>
  </si>
  <si>
    <t>[28, 32, 36]</t>
  </si>
  <si>
    <t>DetailFeatureModule</t>
  </si>
  <si>
    <t>modDetailFeature</t>
  </si>
  <si>
    <t>[9, 17, 23, 27]</t>
  </si>
  <si>
    <t>DetailFunctionalityModule</t>
  </si>
  <si>
    <t>eraseRolesFromFunctionality</t>
  </si>
  <si>
    <t>isParentRule</t>
  </si>
  <si>
    <t>loadRolesToErase</t>
  </si>
  <si>
    <t>modDettaglioFunctionality</t>
  </si>
  <si>
    <t>recoverLowFunctionalityDetails</t>
  </si>
  <si>
    <t>DetailMapModule</t>
  </si>
  <si>
    <t>insRelMapFeature</t>
  </si>
  <si>
    <t>modDetailMap</t>
  </si>
  <si>
    <t>DetailMenuModule</t>
  </si>
  <si>
    <t>convertPathInIds</t>
  </si>
  <si>
    <t>findFunctionalityUrl</t>
  </si>
  <si>
    <t>modDetailMenu</t>
  </si>
  <si>
    <t>recoverMenuDetails</t>
  </si>
  <si>
    <t>[113, 124]</t>
  </si>
  <si>
    <t>[113]</t>
  </si>
  <si>
    <t>{113: [124]}</t>
  </si>
  <si>
    <t>{124: 35}</t>
  </si>
  <si>
    <t>{124: 14}</t>
  </si>
  <si>
    <t>DetailModalitiesValueModule</t>
  </si>
  <si>
    <t>modDetailModValue</t>
  </si>
  <si>
    <t>testLovAfterAttributesFilling</t>
  </si>
  <si>
    <t>DetailModalitiesValuePublisher</t>
  </si>
  <si>
    <t>DetailObjMetadataModule</t>
  </si>
  <si>
    <t>modifyObjMetadata</t>
  </si>
  <si>
    <t>DetailParameterModule</t>
  </si>
  <si>
    <t>modDetailParameter</t>
  </si>
  <si>
    <t>prepareParameterDetailPage</t>
  </si>
  <si>
    <t>recoverParameterUseDetails</t>
  </si>
  <si>
    <t>[190]</t>
  </si>
  <si>
    <t>DevTreeHtmlGenerator</t>
  </si>
  <si>
    <t>[484]</t>
  </si>
  <si>
    <t>DialCharts</t>
  </si>
  <si>
    <t>[37, 52, 53]</t>
  </si>
  <si>
    <t>[37, 52]</t>
  </si>
  <si>
    <t>{52: [53]}</t>
  </si>
  <si>
    <t>{53: 48}</t>
  </si>
  <si>
    <t>DistributionListDocumentDispatchChannel</t>
  </si>
  <si>
    <t>dispatch</t>
  </si>
  <si>
    <t>DocumentCRUD</t>
  </si>
  <si>
    <t>getMyAnalysisDocuments</t>
  </si>
  <si>
    <t>[48, 58]</t>
  </si>
  <si>
    <t>{48: [58]}</t>
  </si>
  <si>
    <t>{58: 17}</t>
  </si>
  <si>
    <t>{58: 9}</t>
  </si>
  <si>
    <t>sendFeedback</t>
  </si>
  <si>
    <t>DocumentCompositionConfiguration</t>
  </si>
  <si>
    <t>getInfoDocumentLinked</t>
  </si>
  <si>
    <t>[39, 45, 65, 87]</t>
  </si>
  <si>
    <t>[39, 65]</t>
  </si>
  <si>
    <t>{39: [45], 65: [87]}</t>
  </si>
  <si>
    <t>{45: 16, 87: 24}</t>
  </si>
  <si>
    <t>{45: 13, 87: 12}</t>
  </si>
  <si>
    <t>getParametersForDocument</t>
  </si>
  <si>
    <t>getVideoDimensions</t>
  </si>
  <si>
    <t>initDocuments</t>
  </si>
  <si>
    <t>[36, 77, 115]</t>
  </si>
  <si>
    <t>[36, 77]</t>
  </si>
  <si>
    <t>{77: [115]}</t>
  </si>
  <si>
    <t>{115: 16}</t>
  </si>
  <si>
    <t>{115: 9}</t>
  </si>
  <si>
    <t>DocumentCompositionExporter</t>
  </si>
  <si>
    <t>exportDocumentCompositionPDF</t>
  </si>
  <si>
    <t>[6, 11, 19, 36]</t>
  </si>
  <si>
    <t>fillBIObjectWithParameterValues</t>
  </si>
  <si>
    <t>[10, 19]</t>
  </si>
  <si>
    <t>{19: 1}</t>
  </si>
  <si>
    <t>DocumentCompositionExporterAction</t>
  </si>
  <si>
    <t>[25, 90]</t>
  </si>
  <si>
    <t>DocumentCompositionUtils</t>
  </si>
  <si>
    <t>getExecutionUrl</t>
  </si>
  <si>
    <t>[14, 45, 58, 107]</t>
  </si>
  <si>
    <t>{14: [45, 107]}</t>
  </si>
  <si>
    <t>{45: 47, 107: 16}</t>
  </si>
  <si>
    <t>{45: 18, 107: 5}</t>
  </si>
  <si>
    <t>getParametersUrl</t>
  </si>
  <si>
    <t>[13, 16, 56]</t>
  </si>
  <si>
    <t>[13, 16]</t>
  </si>
  <si>
    <t>{16: [56]}</t>
  </si>
  <si>
    <t>{56: 5}</t>
  </si>
  <si>
    <t>{56: 2}</t>
  </si>
  <si>
    <t>DocumentExecutionParameters</t>
  </si>
  <si>
    <t>DocumentExecutionResource</t>
  </si>
  <si>
    <t>BuildEngineUrlString</t>
  </si>
  <si>
    <t>buildJsonParameters</t>
  </si>
  <si>
    <t>[11, 14]</t>
  </si>
  <si>
    <t>{11: [14]}</t>
  </si>
  <si>
    <t>{14: 44}</t>
  </si>
  <si>
    <t>{14: 13}</t>
  </si>
  <si>
    <t>[15, 24]</t>
  </si>
  <si>
    <t>getDocumentExecutionFilters</t>
  </si>
  <si>
    <t>DocumentExecutionSendMail</t>
  </si>
  <si>
    <t>sendMailDocument</t>
  </si>
  <si>
    <t>[126]</t>
  </si>
  <si>
    <t>DocumentExecutionUtils</t>
  </si>
  <si>
    <t>DocumentExecutionWorkForDoc</t>
  </si>
  <si>
    <t>addParametersToServiceUrl</t>
  </si>
  <si>
    <t>createErrorFile</t>
  </si>
  <si>
    <t>runInternal</t>
  </si>
  <si>
    <t>DocumentResource</t>
  </si>
  <si>
    <t>documentLabelNameControl</t>
  </si>
  <si>
    <t>getDocumentSearchAndPaginate</t>
  </si>
  <si>
    <t>[52, 57]</t>
  </si>
  <si>
    <t>{52: [57]}</t>
  </si>
  <si>
    <t>{57: 27}</t>
  </si>
  <si>
    <t>{57: 14}</t>
  </si>
  <si>
    <t>saveOlapTemplate</t>
  </si>
  <si>
    <t>saveTemplate</t>
  </si>
  <si>
    <t>[18, 23]</t>
  </si>
  <si>
    <t>DocumentRuntime</t>
  </si>
  <si>
    <t>[98, 122]</t>
  </si>
  <si>
    <t>DocumentTemplateBuildModule</t>
  </si>
  <si>
    <t>editDocumentTemplateHandler</t>
  </si>
  <si>
    <t>newDocumentTemplateHandler</t>
  </si>
  <si>
    <t>DocumentsJSONSerializer</t>
  </si>
  <si>
    <t>[594]</t>
  </si>
  <si>
    <t>DocumentsServiceImpl</t>
  </si>
  <si>
    <t>downloadDatamartModelFiles</t>
  </si>
  <si>
    <t>[24]</t>
  </si>
  <si>
    <t>executeDocument</t>
  </si>
  <si>
    <t>[51]</t>
  </si>
  <si>
    <t>getAllDatamartModels</t>
  </si>
  <si>
    <t>saveNewDocument</t>
  </si>
  <si>
    <t>[71]</t>
  </si>
  <si>
    <t>uploadDatamartTemplate</t>
  </si>
  <si>
    <t>uploadMondrianSchema</t>
  </si>
  <si>
    <t>DossierExecutionResource</t>
  </si>
  <si>
    <t>fillParametersValues</t>
  </si>
  <si>
    <t>DownloadZipAction</t>
  </si>
  <si>
    <t>searchDateFiles</t>
  </si>
  <si>
    <t>DriversValidationAPI</t>
  </si>
  <si>
    <t>getNonDefaultQueryValues</t>
  </si>
  <si>
    <t>getParametersErrors</t>
  </si>
  <si>
    <t>getValidationErrorOnCheck</t>
  </si>
  <si>
    <t>[24, 27, 41]</t>
  </si>
  <si>
    <t>[24, 27]</t>
  </si>
  <si>
    <t>{27: [41]}</t>
  </si>
  <si>
    <t>{41: 22}</t>
  </si>
  <si>
    <t>{41: 9}</t>
  </si>
  <si>
    <t>getValidationErrorsOnChecks</t>
  </si>
  <si>
    <t>getValidationErrorsOnValuesByLovResult</t>
  </si>
  <si>
    <t>ExcelExportJob</t>
  </si>
  <si>
    <t>export</t>
  </si>
  <si>
    <t>[220]</t>
  </si>
  <si>
    <t>ExecTreeHtmlGenerator</t>
  </si>
  <si>
    <t>addFolderItemForJSTree</t>
  </si>
  <si>
    <t>[81]</t>
  </si>
  <si>
    <t>addRootItemForJSTree</t>
  </si>
  <si>
    <t>[101]</t>
  </si>
  <si>
    <t>[574]</t>
  </si>
  <si>
    <t>ExecuteAndSendAction</t>
  </si>
  <si>
    <t>[31, 61]</t>
  </si>
  <si>
    <t>{31: [61]}</t>
  </si>
  <si>
    <t>{61: 91}</t>
  </si>
  <si>
    <t>{61: 15}</t>
  </si>
  <si>
    <t>ExecuteBIObjectModule</t>
  </si>
  <si>
    <t>deleteSubObjectHandler</t>
  </si>
  <si>
    <t>eraseViewpoint</t>
  </si>
  <si>
    <t>[14, 57]</t>
  </si>
  <si>
    <t>executionHandler</t>
  </si>
  <si>
    <t>[55, 80]</t>
  </si>
  <si>
    <t>getRequiredSnapshot</t>
  </si>
  <si>
    <t>getRequiredSubObject</t>
  </si>
  <si>
    <t>[12, 17]</t>
  </si>
  <si>
    <t>initNewExecutionHandler</t>
  </si>
  <si>
    <t>[47, 68]</t>
  </si>
  <si>
    <t>[47]</t>
  </si>
  <si>
    <t>{47: [68]}</t>
  </si>
  <si>
    <t>{68: 9}</t>
  </si>
  <si>
    <t>{68: 1}</t>
  </si>
  <si>
    <t>lookUpReturnHandler</t>
  </si>
  <si>
    <t>[54]</t>
  </si>
  <si>
    <t>ExecuteBIObjectPublisher</t>
  </si>
  <si>
    <t>ExecuteDocumentAction</t>
  </si>
  <si>
    <t>[22, 36]</t>
  </si>
  <si>
    <t>{22: [36]}</t>
  </si>
  <si>
    <t>{36: 14}</t>
  </si>
  <si>
    <t>{36: 4}</t>
  </si>
  <si>
    <t>ExecutionController</t>
  </si>
  <si>
    <t>refreshParameters</t>
  </si>
  <si>
    <t>ExecutionInstance</t>
  </si>
  <si>
    <t>applyViewpoint</t>
  </si>
  <si>
    <t>[4, 6]</t>
  </si>
  <si>
    <t>{4: [6]}</t>
  </si>
  <si>
    <t>{6: 15}</t>
  </si>
  <si>
    <t>{6: 6}</t>
  </si>
  <si>
    <t>[110, 125]</t>
  </si>
  <si>
    <t>initBIParameters</t>
  </si>
  <si>
    <t>setParameterValues</t>
  </si>
  <si>
    <t>{6: 16}</t>
  </si>
  <si>
    <t>{6: 4}</t>
  </si>
  <si>
    <t>ExecutionProxy</t>
  </si>
  <si>
    <t>exec</t>
  </si>
  <si>
    <t>[3, 5, 92, 151]</t>
  </si>
  <si>
    <t>[3, 92, 151]</t>
  </si>
  <si>
    <t>{3: [5]}</t>
  </si>
  <si>
    <t>{5: 56}</t>
  </si>
  <si>
    <t>{5: 7}</t>
  </si>
  <si>
    <t>ExportExcelDatasetAction</t>
  </si>
  <si>
    <t>[298, 306]</t>
  </si>
  <si>
    <t>[298]</t>
  </si>
  <si>
    <t>{298: [306]}</t>
  </si>
  <si>
    <t>{306: 37}</t>
  </si>
  <si>
    <t>{306: 14}</t>
  </si>
  <si>
    <t>ExportResource</t>
  </si>
  <si>
    <t>dataset</t>
  </si>
  <si>
    <t>FileSystemDocumentDispatcher</t>
  </si>
  <si>
    <t>close</t>
  </si>
  <si>
    <t>FileUtilities</t>
  </si>
  <si>
    <t>copyFile</t>
  </si>
  <si>
    <t>FilterConverter</t>
  </si>
  <si>
    <t>FolderContentUtil</t>
  </si>
  <si>
    <t>getFolderContent</t>
  </si>
  <si>
    <t>[25, 79]</t>
  </si>
  <si>
    <t>FolderManagementAPI</t>
  </si>
  <si>
    <t>getFolders</t>
  </si>
  <si>
    <t>ForecastEditService</t>
  </si>
  <si>
    <t>insertValues</t>
  </si>
  <si>
    <t>ForecastT8EditService</t>
  </si>
  <si>
    <t>[66]</t>
  </si>
  <si>
    <t>FunctionalitiesInitializer</t>
  </si>
  <si>
    <t>synchronizeUserFunctionalities</t>
  </si>
  <si>
    <t>[65, 104]</t>
  </si>
  <si>
    <t>{65: [104]}</t>
  </si>
  <si>
    <t>{104: 24}</t>
  </si>
  <si>
    <t>{104: 8}</t>
  </si>
  <si>
    <t>FunctionalitiesResource</t>
  </si>
  <si>
    <t>FunctionalitiesTreeInsertObjectHtmlGenerator</t>
  </si>
  <si>
    <t>[475]</t>
  </si>
  <si>
    <t>FunctionalityTreeDocumentDispatchChannel</t>
  </si>
  <si>
    <t>findFoldersFromDataSet</t>
  </si>
  <si>
    <t>FunctionsCatalogResource</t>
  </si>
  <si>
    <t>getCatalogFunctionsByType</t>
  </si>
  <si>
    <t>GeoLayerJSONDeserializer</t>
  </si>
  <si>
    <t>deserialize</t>
  </si>
  <si>
    <t>[15, 29, 40]</t>
  </si>
  <si>
    <t>{15: [29]}</t>
  </si>
  <si>
    <t>{29: 44}</t>
  </si>
  <si>
    <t>{29: 18}</t>
  </si>
  <si>
    <t>GeoLayerJSONSerializer</t>
  </si>
  <si>
    <t>GeoReportEngineConfig</t>
  </si>
  <si>
    <t>initGeoDimensionLevels</t>
  </si>
  <si>
    <t>[33, 70]</t>
  </si>
  <si>
    <t>{33: [70]}</t>
  </si>
  <si>
    <t>{70: 14}</t>
  </si>
  <si>
    <t>GeoSpatialDimensionDatasetNormalizer</t>
  </si>
  <si>
    <t>checkCurrentHierarchyLevel</t>
  </si>
  <si>
    <t>normalizeDataset</t>
  </si>
  <si>
    <t>GeoSpatialDimensionDatasetValidator</t>
  </si>
  <si>
    <t>checkValue</t>
  </si>
  <si>
    <t>doValidateDataset</t>
  </si>
  <si>
    <t>[18, 36, 37]</t>
  </si>
  <si>
    <t>{18: [36]}</t>
  </si>
  <si>
    <t>{36: 49}</t>
  </si>
  <si>
    <t>{36: 16}</t>
  </si>
  <si>
    <t>testValidationCriteria</t>
  </si>
  <si>
    <t>GetCertificatedDatasets</t>
  </si>
  <si>
    <t>getAllDataSet</t>
  </si>
  <si>
    <t>[72, 89]</t>
  </si>
  <si>
    <t>{72: [89]}</t>
  </si>
  <si>
    <t>{89: 7}</t>
  </si>
  <si>
    <t>{89: 9}</t>
  </si>
  <si>
    <t>GetChartDataAction</t>
  </si>
  <si>
    <t>datasetTest</t>
  </si>
  <si>
    <t>[23, 41, 49, 53]</t>
  </si>
  <si>
    <t>[23, 41]</t>
  </si>
  <si>
    <t>{41: [49]}</t>
  </si>
  <si>
    <t>{49: 68}</t>
  </si>
  <si>
    <t>{49: 18}</t>
  </si>
  <si>
    <t>getGuiGenericDatasetToInsert</t>
  </si>
  <si>
    <t>GetDatasetResultAction</t>
  </si>
  <si>
    <t>GetDocumentInfoAction</t>
  </si>
  <si>
    <t>GetFolderPathAction</t>
  </si>
  <si>
    <t>GetMetaModelsForFinalUserAction</t>
  </si>
  <si>
    <t>getFilteredModels</t>
  </si>
  <si>
    <t>GetParameterValuesForExecutionAction</t>
  </si>
  <si>
    <t>[50, 61, 86]</t>
  </si>
  <si>
    <t>GetParametersForExecutionAction</t>
  </si>
  <si>
    <t>[50]</t>
  </si>
  <si>
    <t>GetRolesForExecutionAction</t>
  </si>
  <si>
    <t>GetSnapshotContentAction</t>
  </si>
  <si>
    <t>mergeListSnap</t>
  </si>
  <si>
    <t>GetUrlForExecutionAction</t>
  </si>
  <si>
    <t>handleNormalExecution</t>
  </si>
  <si>
    <t>handleSubObjectExecution</t>
  </si>
  <si>
    <t>[63, 69]</t>
  </si>
  <si>
    <t>{63: [69]}</t>
  </si>
  <si>
    <t>{69: 24}</t>
  </si>
  <si>
    <t>{69: 11}</t>
  </si>
  <si>
    <t>Hierarchies</t>
  </si>
  <si>
    <t>getConfig</t>
  </si>
  <si>
    <t>[39, 200]</t>
  </si>
  <si>
    <t>getDimension</t>
  </si>
  <si>
    <t>[39, 82]</t>
  </si>
  <si>
    <t>getHierarchy</t>
  </si>
  <si>
    <t>[38, 94, 136]</t>
  </si>
  <si>
    <t>HierarchyMasterService</t>
  </si>
  <si>
    <t>createHierarchyMaster</t>
  </si>
  <si>
    <t>manageLevelsSection</t>
  </si>
  <si>
    <t>manageRecursiveSection</t>
  </si>
  <si>
    <t>syncronizeHierarchyMaster</t>
  </si>
  <si>
    <t>[63, 211]</t>
  </si>
  <si>
    <t>{63: [211]}</t>
  </si>
  <si>
    <t>{211: 55}</t>
  </si>
  <si>
    <t>{211: 10}</t>
  </si>
  <si>
    <t>HierarchyService</t>
  </si>
  <si>
    <t>attachNodeToLevel</t>
  </si>
  <si>
    <t>createHierarchyTreeStructure</t>
  </si>
  <si>
    <t>[73, 120]</t>
  </si>
  <si>
    <t>[73]</t>
  </si>
  <si>
    <t>{73: [120]}</t>
  </si>
  <si>
    <t>{120: 12}</t>
  </si>
  <si>
    <t>{120: 10}</t>
  </si>
  <si>
    <t>findRootToLeavesPaths</t>
  </si>
  <si>
    <t>getHierarchyColumns</t>
  </si>
  <si>
    <t>persistHierarchyPath</t>
  </si>
  <si>
    <t>[124]</t>
  </si>
  <si>
    <t>saveHierarchy</t>
  </si>
  <si>
    <t>[134]</t>
  </si>
  <si>
    <t>valorizeHierPlaceholdersFromNode</t>
  </si>
  <si>
    <t>valorizeHierPlaceholdersFromRelation</t>
  </si>
  <si>
    <t>HierarchyTreeNode</t>
  </si>
  <si>
    <t>getHierarchyNode</t>
  </si>
  <si>
    <t>HierarchyUtils</t>
  </si>
  <si>
    <t>createHierarchyDataQuery</t>
  </si>
  <si>
    <t>getDimensionQuerySB</t>
  </si>
  <si>
    <t>setDataValues</t>
  </si>
  <si>
    <t>updateHierarchyForBackup</t>
  </si>
  <si>
    <t>[177]</t>
  </si>
  <si>
    <t>ImagesService</t>
  </si>
  <si>
    <t>checkIfImageIsInUse</t>
  </si>
  <si>
    <t>InMemoryMaterializer</t>
  </si>
  <si>
    <t>buildJoinedFieldMetdata</t>
  </si>
  <si>
    <t>filterHierarchies</t>
  </si>
  <si>
    <t>getCommonDimensions</t>
  </si>
  <si>
    <t>groupBy</t>
  </si>
  <si>
    <t>joinMeasures</t>
  </si>
  <si>
    <t>jonMeasures</t>
  </si>
  <si>
    <t>InsertNotesAction</t>
  </si>
  <si>
    <t>insertNotes</t>
  </si>
  <si>
    <t>[82]</t>
  </si>
  <si>
    <t>InternalSecurityInitializer</t>
  </si>
  <si>
    <t>init</t>
  </si>
  <si>
    <t>initDefaultAuthorizations</t>
  </si>
  <si>
    <t>initDefaultAuthorizationsRoles</t>
  </si>
  <si>
    <t>JPivotDriver</t>
  </si>
  <si>
    <t>generateMemeberNames</t>
  </si>
  <si>
    <t>getDataAccessToken(SourceBean-Collection)</t>
  </si>
  <si>
    <t>JobJSONSerializer</t>
  </si>
  <si>
    <t>JobManagementModule</t>
  </si>
  <si>
    <t>deleteJob</t>
  </si>
  <si>
    <t>[79]</t>
  </si>
  <si>
    <t>documentSelected</t>
  </si>
  <si>
    <t>getDocParValuesFromRequest</t>
  </si>
  <si>
    <t>saveJob</t>
  </si>
  <si>
    <t>[195, 213]</t>
  </si>
  <si>
    <t>[195]</t>
  </si>
  <si>
    <t>{195: [213]}</t>
  </si>
  <si>
    <t>{213: 14}</t>
  </si>
  <si>
    <t>{213: 7}</t>
  </si>
  <si>
    <t>JobXMLSerializer</t>
  </si>
  <si>
    <t>KpiListener</t>
  </si>
  <si>
    <t>executeListener</t>
  </si>
  <si>
    <t>makeHtmlValueTable</t>
  </si>
  <si>
    <t>[3, 89, 130]</t>
  </si>
  <si>
    <t>{3: [89, 130]}</t>
  </si>
  <si>
    <t>{89: 2, 130: 37}</t>
  </si>
  <si>
    <t>{89: 1, 130: 15}</t>
  </si>
  <si>
    <t>KpiService</t>
  </si>
  <si>
    <t>checkCardinality</t>
  </si>
  <si>
    <t>checkConflictsWithKpi</t>
  </si>
  <si>
    <t>[33, 44, 59, 78]</t>
  </si>
  <si>
    <t>{33: [44, 78]}</t>
  </si>
  <si>
    <t>{44: 34, 78: 12}</t>
  </si>
  <si>
    <t>{44: 24, 78: 8}</t>
  </si>
  <si>
    <t>checkKpiRel</t>
  </si>
  <si>
    <t>checkMandatory</t>
  </si>
  <si>
    <t>checkPlaceholder</t>
  </si>
  <si>
    <t>checkValuesFormatForTemporalAttributes</t>
  </si>
  <si>
    <t>preSave</t>
  </si>
  <si>
    <t>LinkableBar</t>
  </si>
  <si>
    <t>[41, 42]</t>
  </si>
  <si>
    <t>[459]</t>
  </si>
  <si>
    <t>LinkablePie</t>
  </si>
  <si>
    <t>[4, 39]</t>
  </si>
  <si>
    <t>ListBIObjectsModule</t>
  </si>
  <si>
    <t>[309]</t>
  </si>
  <si>
    <t>makeListRow</t>
  </si>
  <si>
    <t>ListTag</t>
  </si>
  <si>
    <t>[269]</t>
  </si>
  <si>
    <t>[84]</t>
  </si>
  <si>
    <t>makeTitleButton</t>
  </si>
  <si>
    <t>verifyConditions</t>
  </si>
  <si>
    <t>ListTestLovAction</t>
  </si>
  <si>
    <t>[34, 49, 58, 62]</t>
  </si>
  <si>
    <t>{34: [49, 58, 62]}</t>
  </si>
  <si>
    <t>{49: 5, 58: 6, 62: 24}</t>
  </si>
  <si>
    <t>{49: 3, 58: 2, 62: 3}</t>
  </si>
  <si>
    <t>toList</t>
  </si>
  <si>
    <t>ListTestLovModule</t>
  </si>
  <si>
    <t>[17, 34, 42]</t>
  </si>
  <si>
    <t>LoginActionWeb</t>
  </si>
  <si>
    <t>[221]</t>
  </si>
  <si>
    <t>LoginModule</t>
  </si>
  <si>
    <t>checkPwd</t>
  </si>
  <si>
    <t>LovLookupAjaxModule</t>
  </si>
  <si>
    <t>loadSpagoList</t>
  </si>
  <si>
    <t>[26, 39]</t>
  </si>
  <si>
    <t>LovResource</t>
  </si>
  <si>
    <t>filterNulls</t>
  </si>
  <si>
    <t>getDriversByLovId</t>
  </si>
  <si>
    <t>preview</t>
  </si>
  <si>
    <t>MailDocumentDispatchChannel</t>
  </si>
  <si>
    <t>findRecipientsFromDataSet</t>
  </si>
  <si>
    <t>ManageAttributesAction</t>
  </si>
  <si>
    <t>ManageDataSetsForREST</t>
  </si>
  <si>
    <t>datasetInsert</t>
  </si>
  <si>
    <t>getDataSetParametersAsMap</t>
  </si>
  <si>
    <t>getDatasetTestMetadata</t>
  </si>
  <si>
    <t>getDatasetTestResultList</t>
  </si>
  <si>
    <t>getSingleValue</t>
  </si>
  <si>
    <t>getSolrDataSetParametersAsMap</t>
  </si>
  <si>
    <t>manageCkanDataSet</t>
  </si>
  <si>
    <t>manageFileDataSet</t>
  </si>
  <si>
    <t>[139, 166]</t>
  </si>
  <si>
    <t>manageQueryDataSet</t>
  </si>
  <si>
    <t>ManageDatasets</t>
  </si>
  <si>
    <t>deletePersistenceAndScheduling</t>
  </si>
  <si>
    <t>insertPersistenceAndScheduling</t>
  </si>
  <si>
    <t>modifyPersistenceAndScheduling</t>
  </si>
  <si>
    <t>returnDatasetList</t>
  </si>
  <si>
    <t>[17, 28]</t>
  </si>
  <si>
    <t>{17: [28]}</t>
  </si>
  <si>
    <t>{28: 10}</t>
  </si>
  <si>
    <t>ManageRolesAction</t>
  </si>
  <si>
    <t>ManageUdpAction</t>
  </si>
  <si>
    <t>[39, 59]</t>
  </si>
  <si>
    <t>{39: [59]}</t>
  </si>
  <si>
    <t>{59: 17}</t>
  </si>
  <si>
    <t>{59: 3}</t>
  </si>
  <si>
    <t>ManageUserAction</t>
  </si>
  <si>
    <t>deleteUser</t>
  </si>
  <si>
    <t>saveUser</t>
  </si>
  <si>
    <t>[15, 99]</t>
  </si>
  <si>
    <t>MapCatalogueImpl</t>
  </si>
  <si>
    <t>mapCatalogue</t>
  </si>
  <si>
    <t>MarkerScatter</t>
  </si>
  <si>
    <t>[20, 26, 72]</t>
  </si>
  <si>
    <t>[20, 72]</t>
  </si>
  <si>
    <t>{20: [26]}</t>
  </si>
  <si>
    <t>{26: 8}</t>
  </si>
  <si>
    <t>{26: 10}</t>
  </si>
  <si>
    <t>MassiveExportWork</t>
  </si>
  <si>
    <t>[125]</t>
  </si>
  <si>
    <t>MeasureCatalogue</t>
  </si>
  <si>
    <t>initMeasures</t>
  </si>
  <si>
    <t>MeasureCatalogueCRUD</t>
  </si>
  <si>
    <t>join</t>
  </si>
  <si>
    <t>MeasureCatalogueSearchManager</t>
  </si>
  <si>
    <t>searchMeasureByDataSetCriteria</t>
  </si>
  <si>
    <t>MenuConfigurationHTMLTreeGenerator</t>
  </si>
  <si>
    <t>canCreateMaster</t>
  </si>
  <si>
    <t>MenuListJSONSerializer</t>
  </si>
  <si>
    <t>createEndUserMenu</t>
  </si>
  <si>
    <t>[365]</t>
  </si>
  <si>
    <t>createUserMenuElement</t>
  </si>
  <si>
    <t>[41, 72]</t>
  </si>
  <si>
    <t>{41: [72]}</t>
  </si>
  <si>
    <t>{72: 24}</t>
  </si>
  <si>
    <t>{72: 10}</t>
  </si>
  <si>
    <t>MenuListJSONSerializerForREST</t>
  </si>
  <si>
    <t>createMenuItem</t>
  </si>
  <si>
    <t>[7, 8, 15, 16, 55]</t>
  </si>
  <si>
    <t>{7: [8, 15, 16, 55]}</t>
  </si>
  <si>
    <t>{8: 10, 15: 6, 16: 53, 55: 12}</t>
  </si>
  <si>
    <t>{8: 2, 15: 1, 16: 15, 55: 5}</t>
  </si>
  <si>
    <t>[32, 54]</t>
  </si>
  <si>
    <t>{32: [54]}</t>
  </si>
  <si>
    <t>{54: 45}</t>
  </si>
  <si>
    <t>{54: 12}</t>
  </si>
  <si>
    <t>MenuResource</t>
  </si>
  <si>
    <t>getHTMLs</t>
  </si>
  <si>
    <t>insertMenu</t>
  </si>
  <si>
    <t>[168]</t>
  </si>
  <si>
    <t>updateMenu</t>
  </si>
  <si>
    <t>[208]</t>
  </si>
  <si>
    <t>MenuUtilities</t>
  </si>
  <si>
    <t>getMenuItems(IEngUserProfile)</t>
  </si>
  <si>
    <t>getMenuItems(SourceBean-SourceBean-IEngUserProfile)</t>
  </si>
  <si>
    <t>getMenuPath</t>
  </si>
  <si>
    <t>Meter</t>
  </si>
  <si>
    <t>MyBarRendererThresholdPaint</t>
  </si>
  <si>
    <t>getItemPaint</t>
  </si>
  <si>
    <t>[29, 37]</t>
  </si>
  <si>
    <t>NumericColumnValidator</t>
  </si>
  <si>
    <t>OuterAssociativityManager</t>
  </si>
  <si>
    <t>calculateDatasets</t>
  </si>
  <si>
    <t>initProcess</t>
  </si>
  <si>
    <t>OverlaidBarLine</t>
  </si>
  <si>
    <t>[58, 75]</t>
  </si>
  <si>
    <t>{58: [75]}</t>
  </si>
  <si>
    <t>{75: 37}</t>
  </si>
  <si>
    <t>{75: 11}</t>
  </si>
  <si>
    <t>OverlaidStackedBarLine</t>
  </si>
  <si>
    <t>[46, 48, 56, 73]</t>
  </si>
  <si>
    <t>{46: [48, 73]}</t>
  </si>
  <si>
    <t>{48: 53, 73: 17}</t>
  </si>
  <si>
    <t>{48: 27, 73: 14}</t>
  </si>
  <si>
    <t>ParameterValuesEncoder</t>
  </si>
  <si>
    <t>encodeDescription</t>
  </si>
  <si>
    <t>[17, 25]</t>
  </si>
  <si>
    <t>PasswordChecker</t>
  </si>
  <si>
    <t>isValid</t>
  </si>
  <si>
    <t>isValid(SbiUser-String-boolean-String-String)</t>
  </si>
  <si>
    <t>isValid(String-String)</t>
  </si>
  <si>
    <t>PdfCreator</t>
  </si>
  <si>
    <t>createPdfFile</t>
  </si>
  <si>
    <t>[87, 90]</t>
  </si>
  <si>
    <t>{87: [90]}</t>
  </si>
  <si>
    <t>{90: 13}</t>
  </si>
  <si>
    <t>{90: 7}</t>
  </si>
  <si>
    <t>PrintNotesAction</t>
  </si>
  <si>
    <t>ProductTypesInitializer</t>
  </si>
  <si>
    <t>synchronizeProductTypes</t>
  </si>
  <si>
    <t>ProfileFilter</t>
  </si>
  <si>
    <t>doFilter</t>
  </si>
  <si>
    <t>[1, 17, 18, 24]</t>
  </si>
  <si>
    <t>PublishImpl</t>
  </si>
  <si>
    <t>initBIObject</t>
  </si>
  <si>
    <t>[254]</t>
  </si>
  <si>
    <t>ReadHtmlFile</t>
  </si>
  <si>
    <t>[144]</t>
  </si>
  <si>
    <t>SBISpeedometer</t>
  </si>
  <si>
    <t>[7, 29]</t>
  </si>
  <si>
    <t>SDKObjectsConverter</t>
  </si>
  <si>
    <t>fromSDKDatasetToBIDataset</t>
  </si>
  <si>
    <t>[50, 95, 106, 210]</t>
  </si>
  <si>
    <t>[50, 210]</t>
  </si>
  <si>
    <t>{50: [95]}</t>
  </si>
  <si>
    <t>{95: 40}</t>
  </si>
  <si>
    <t>{95: 21}</t>
  </si>
  <si>
    <t>SQLDBCache</t>
  </si>
  <si>
    <t>deleteToQuota</t>
  </si>
  <si>
    <t>put</t>
  </si>
  <si>
    <t>queryStandardCachedDataset</t>
  </si>
  <si>
    <t>SaveDocumentResource</t>
  </si>
  <si>
    <t>createBaseDocument</t>
  </si>
  <si>
    <t>doModifyDocument</t>
  </si>
  <si>
    <t>parseRequest</t>
  </si>
  <si>
    <t>[535, 620]</t>
  </si>
  <si>
    <t>[535]</t>
  </si>
  <si>
    <t>{535: [620]}</t>
  </si>
  <si>
    <t>{620: 8}</t>
  </si>
  <si>
    <t>{620: 6}</t>
  </si>
  <si>
    <t>setDocumentEngine</t>
  </si>
  <si>
    <t>SaveLovAction</t>
  </si>
  <si>
    <t>[28, 166, 173]</t>
  </si>
  <si>
    <t>SaveRememberMeAction</t>
  </si>
  <si>
    <t>SaveToPersonalFolderAction</t>
  </si>
  <si>
    <t>ScatterCharts</t>
  </si>
  <si>
    <t>SchedulerServiceSupplier</t>
  </si>
  <si>
    <t>buildTriggersListXmlString</t>
  </si>
  <si>
    <t>getChronExpression</t>
  </si>
  <si>
    <t>[38, 47, 48]</t>
  </si>
  <si>
    <t>{38: [47]}</t>
  </si>
  <si>
    <t>{47: 30}</t>
  </si>
  <si>
    <t>{47: 18}</t>
  </si>
  <si>
    <t>scheduleJob</t>
  </si>
  <si>
    <t>serializeJobDetail</t>
  </si>
  <si>
    <t>[155]</t>
  </si>
  <si>
    <t>serializeTrigger</t>
  </si>
  <si>
    <t>[120, 234]</t>
  </si>
  <si>
    <t>SchedulerTreeHtmlGenerator</t>
  </si>
  <si>
    <t>[10, 21]</t>
  </si>
  <si>
    <t>{10: [21]}</t>
  </si>
  <si>
    <t>{21: 3}</t>
  </si>
  <si>
    <t>{21: 1}</t>
  </si>
  <si>
    <t>SchedulerUtilities</t>
  </si>
  <si>
    <t>decodeDispatchContext</t>
  </si>
  <si>
    <t>getJobInfoFromJobSourceBean</t>
  </si>
  <si>
    <t>[67, 88]</t>
  </si>
  <si>
    <t>{67: [88]}</t>
  </si>
  <si>
    <t>{88: 11}</t>
  </si>
  <si>
    <t>{88: 6}</t>
  </si>
  <si>
    <t>SchedulerUtilitiesV2</t>
  </si>
  <si>
    <t>SaveAsDocumentOptionsToJson</t>
  </si>
  <si>
    <t>SaveAsMailOptionsToJson</t>
  </si>
  <si>
    <t>getJobTriggerFromJsonRequest</t>
  </si>
  <si>
    <t>[224, 270]</t>
  </si>
  <si>
    <t>getSaveAsDocumentOptions</t>
  </si>
  <si>
    <t>getSaveAsMailOptions</t>
  </si>
  <si>
    <t>isValidJobTrigger</t>
  </si>
  <si>
    <t>[28, 58]</t>
  </si>
  <si>
    <t>{28: [58]}</t>
  </si>
  <si>
    <t>{58: 22}</t>
  </si>
  <si>
    <t>serializeSaveAsDistributionListOptions</t>
  </si>
  <si>
    <t>[66, 132, 166]</t>
  </si>
  <si>
    <t>[66, 166]</t>
  </si>
  <si>
    <t>{66: [132]}</t>
  </si>
  <si>
    <t>{132: 19}</t>
  </si>
  <si>
    <t>{132: 9}</t>
  </si>
  <si>
    <t>serializeSaveAsDocumentOptions</t>
  </si>
  <si>
    <t>serializeSaveAsMailOptions</t>
  </si>
  <si>
    <t>serializeSaveOptions</t>
  </si>
  <si>
    <t>toJsonTreeLowFunctionality</t>
  </si>
  <si>
    <t>SearchContentAction</t>
  </si>
  <si>
    <t>SelectParametersLookupModule</t>
  </si>
  <si>
    <t>loadList</t>
  </si>
  <si>
    <t>SelectionsConverter</t>
  </si>
  <si>
    <t>[17, 23]</t>
  </si>
  <si>
    <t>SelfServiceDataSetCRUD</t>
  </si>
  <si>
    <t>checkLicenceChange</t>
  </si>
  <si>
    <t>getDatasetMetadata</t>
  </si>
  <si>
    <t>[38, 49, 53, 61]</t>
  </si>
  <si>
    <t>{38: [49]}</t>
  </si>
  <si>
    <t>{49: 69}</t>
  </si>
  <si>
    <t>{49: 38}</t>
  </si>
  <si>
    <t>getHierarchiesColumnsToCheck</t>
  </si>
  <si>
    <t>guessColumnType</t>
  </si>
  <si>
    <t>[61, 65]</t>
  </si>
  <si>
    <t>recoverDataSetDetails</t>
  </si>
  <si>
    <t>[197]</t>
  </si>
  <si>
    <t>saveDataSet</t>
  </si>
  <si>
    <t>[105]</t>
  </si>
  <si>
    <t>validateDataset</t>
  </si>
  <si>
    <t>[12, 17, 18, 22]</t>
  </si>
  <si>
    <t>{12: [17, 18, 22]}</t>
  </si>
  <si>
    <t>{17: 3, 18: 9, 22: 13}</t>
  </si>
  <si>
    <t>{17: 2, 18: 3, 22: 3}</t>
  </si>
  <si>
    <t>SelfServiceDataSetPreviewResource</t>
  </si>
  <si>
    <t>addFilterParam</t>
  </si>
  <si>
    <t>loadData</t>
  </si>
  <si>
    <t>[214]</t>
  </si>
  <si>
    <t>ServiceChartImpl</t>
  </si>
  <si>
    <t>executeChart</t>
  </si>
  <si>
    <t>[10, 14, 29, 33]</t>
  </si>
  <si>
    <t>Signup</t>
  </si>
  <si>
    <t>[14, 35, 36]</t>
  </si>
  <si>
    <t>[14, 35]</t>
  </si>
  <si>
    <t>{35: [36]}</t>
  </si>
  <si>
    <t>{36: 15}</t>
  </si>
  <si>
    <t>{36: 8}</t>
  </si>
  <si>
    <t>SignupFieldsValidator</t>
  </si>
  <si>
    <t>[51, 74]</t>
  </si>
  <si>
    <t>{51: [74]}</t>
  </si>
  <si>
    <t>{74: 15}</t>
  </si>
  <si>
    <t>{74: 9}</t>
  </si>
  <si>
    <t>SimpleBar</t>
  </si>
  <si>
    <t>[219, 513]</t>
  </si>
  <si>
    <t>SimpleBlockChart</t>
  </si>
  <si>
    <t>[147, 328]</t>
  </si>
  <si>
    <t>[147]</t>
  </si>
  <si>
    <t>{147: [328]}</t>
  </si>
  <si>
    <t>{328: 18}</t>
  </si>
  <si>
    <t>{328: 7}</t>
  </si>
  <si>
    <t>SimpleCluster</t>
  </si>
  <si>
    <t>[191]</t>
  </si>
  <si>
    <t>SimpleDial</t>
  </si>
  <si>
    <t>[10, 30]</t>
  </si>
  <si>
    <t>SolrDiscoveryEvaluationStrategy</t>
  </si>
  <si>
    <t>checkIfItHasLikeID</t>
  </si>
  <si>
    <t>executeSummaryRow</t>
  </si>
  <si>
    <t>SolrFacetPivotEvaluationStrategy</t>
  </si>
  <si>
    <t>[66, 92, 103]</t>
  </si>
  <si>
    <t>[66, 92]</t>
  </si>
  <si>
    <t>{92: [103]}</t>
  </si>
  <si>
    <t>{103: 14}</t>
  </si>
  <si>
    <t>{103: 10}</t>
  </si>
  <si>
    <t>SolrSimpleEvaluationStrategy</t>
  </si>
  <si>
    <t>SpagoBIChartInternalEngine</t>
  </si>
  <si>
    <t>[18, 76, 119]</t>
  </si>
  <si>
    <t>[18, 119]</t>
  </si>
  <si>
    <t>{18: [76]}</t>
  </si>
  <si>
    <t>{76: 22}</t>
  </si>
  <si>
    <t>{76: 11}</t>
  </si>
  <si>
    <t>executeChartCode</t>
  </si>
  <si>
    <t>[20, 25]</t>
  </si>
  <si>
    <t>getParametersAsJSON</t>
  </si>
  <si>
    <t>[17, 22]</t>
  </si>
  <si>
    <t>SpagoBIValidationImpl</t>
  </si>
  <si>
    <t>[25, 38]</t>
  </si>
  <si>
    <t>validateField</t>
  </si>
  <si>
    <t>SparkLine</t>
  </si>
  <si>
    <t>getLastPointColor</t>
  </si>
  <si>
    <t>[12, 15]</t>
  </si>
  <si>
    <t>SpeedometerMultiValue</t>
  </si>
  <si>
    <t>[3, 40, 74]</t>
  </si>
  <si>
    <t>[3, 74]</t>
  </si>
  <si>
    <t>{3: [40]}</t>
  </si>
  <si>
    <t>{40: 32}</t>
  </si>
  <si>
    <t>{40: 9}</t>
  </si>
  <si>
    <t>[481]</t>
  </si>
  <si>
    <t>StackedBar</t>
  </si>
  <si>
    <t>[80, 83, 113]</t>
  </si>
  <si>
    <t>[80, 113]</t>
  </si>
  <si>
    <t>{80: [83]}</t>
  </si>
  <si>
    <t>{83: 25}</t>
  </si>
  <si>
    <t>{83: 12}</t>
  </si>
  <si>
    <t>[41, 79, 116, 117]</t>
  </si>
  <si>
    <t>{41: [79]}</t>
  </si>
  <si>
    <t>{79: 75}</t>
  </si>
  <si>
    <t>{79: 47}</t>
  </si>
  <si>
    <t>StackedBarGroup</t>
  </si>
  <si>
    <t>[74, 77, 86]</t>
  </si>
  <si>
    <t>{74: [77]}</t>
  </si>
  <si>
    <t>{77: 38}</t>
  </si>
  <si>
    <t>{77: 26}</t>
  </si>
  <si>
    <t>[75, 142]</t>
  </si>
  <si>
    <t>StartMassiveExportExecutionProcessAction</t>
  </si>
  <si>
    <t>StartMassiveExportThreadAction</t>
  </si>
  <si>
    <t>fillDriverValues</t>
  </si>
  <si>
    <t>StartMassiveScheduleAction</t>
  </si>
  <si>
    <t>createJobParameters</t>
  </si>
  <si>
    <t>StartNewExecutionProcess</t>
  </si>
  <si>
    <t>TargetCharts</t>
  </si>
  <si>
    <t>TargetThreshold</t>
  </si>
  <si>
    <t>Template</t>
  </si>
  <si>
    <t>getAllAttributes</t>
  </si>
  <si>
    <t>getAttributeValue</t>
  </si>
  <si>
    <t>replaceParametersInValue</t>
  </si>
  <si>
    <t>TenantsInitializer</t>
  </si>
  <si>
    <t>writeMissingTenantProductType</t>
  </si>
  <si>
    <t>TestConnection</t>
  </si>
  <si>
    <t>[16, 23]</t>
  </si>
  <si>
    <t>testDataSourceNew</t>
  </si>
  <si>
    <t>[22, 35]</t>
  </si>
  <si>
    <t>TestDataSourceFactory</t>
  </si>
  <si>
    <t>createDataSource</t>
  </si>
  <si>
    <t>Thermometer</t>
  </si>
  <si>
    <t>TimeBlockChart</t>
  </si>
  <si>
    <t>[32, 151]</t>
  </si>
  <si>
    <t>TimeDimensionDatasetValidator</t>
  </si>
  <si>
    <t>[17, 37]</t>
  </si>
  <si>
    <t>{17: [37]}</t>
  </si>
  <si>
    <t>{37: 21}</t>
  </si>
  <si>
    <t>{37: 4}</t>
  </si>
  <si>
    <t>TriggerJSONSerializer</t>
  </si>
  <si>
    <t>[402]</t>
  </si>
  <si>
    <t>TriggerManagementModule</t>
  </si>
  <si>
    <t>[6, 51, 105]</t>
  </si>
  <si>
    <t>{6: [51]}</t>
  </si>
  <si>
    <t>{51: 55}</t>
  </si>
  <si>
    <t>{51: 28}</t>
  </si>
  <si>
    <t>TriggerXMLSerializer</t>
  </si>
  <si>
    <t>Tuple</t>
  </si>
  <si>
    <t>UniqueMailDocumentDispatchChannel</t>
  </si>
  <si>
    <t>sendFiles</t>
  </si>
  <si>
    <t>[111]</t>
  </si>
  <si>
    <t>UserDocumentsBrowserPortletStartAction</t>
  </si>
  <si>
    <t>WinLose</t>
  </si>
  <si>
    <t>[21, 27, 37]</t>
  </si>
  <si>
    <t>{21: [27]}</t>
  </si>
  <si>
    <t>{27: 23}</t>
  </si>
  <si>
    <t>{27: 16}</t>
  </si>
  <si>
    <t>[210]</t>
  </si>
  <si>
    <t>XExecuteBIDocumentJob</t>
  </si>
  <si>
    <t>eventChecked</t>
  </si>
  <si>
    <t>[14, 29]</t>
  </si>
  <si>
    <t>executeInternal</t>
  </si>
  <si>
    <t>XLSFileNormalizer</t>
  </si>
  <si>
    <t>normalizeFile</t>
  </si>
  <si>
    <t>XMLADriver</t>
  </si>
  <si>
    <t>getDataAccessToken(SourceBean-IEngUserProfile)</t>
  </si>
  <si>
    <t>handleResovleTask</t>
  </si>
  <si>
    <t>[11, 27]</t>
  </si>
  <si>
    <t>parse</t>
  </si>
  <si>
    <t>parseArray</t>
  </si>
  <si>
    <t>parseArrayWithType</t>
  </si>
  <si>
    <t>parseObject</t>
  </si>
  <si>
    <t>EnumDeserializer</t>
  </si>
  <si>
    <t>deserialze</t>
  </si>
  <si>
    <t>FastJsonHttpMessageConverter</t>
  </si>
  <si>
    <t>getType</t>
  </si>
  <si>
    <t>FieldDeserializer</t>
  </si>
  <si>
    <t>setValue</t>
  </si>
  <si>
    <t>FieldInfo</t>
  </si>
  <si>
    <t>compareTo</t>
  </si>
  <si>
    <t>getArgument</t>
  </si>
  <si>
    <t>getFieldType</t>
  </si>
  <si>
    <t>getInheritGenericType</t>
  </si>
  <si>
    <t>FieldSerializer</t>
  </si>
  <si>
    <t>[4, 31]</t>
  </si>
  <si>
    <t>writeValue</t>
  </si>
  <si>
    <t>[15, 30, 36, 45]</t>
  </si>
  <si>
    <t>[15, 30, 36]</t>
  </si>
  <si>
    <t>{36: [45]}</t>
  </si>
  <si>
    <t>{45: 30}</t>
  </si>
  <si>
    <t>{45: 13}</t>
  </si>
  <si>
    <t>HSFJSONUtils</t>
  </si>
  <si>
    <t>parseInvocationArguments</t>
  </si>
  <si>
    <t>[15, 43]</t>
  </si>
  <si>
    <t>decodeUTF8</t>
  </si>
  <si>
    <t>encodeUTF8</t>
  </si>
  <si>
    <t>JSON</t>
  </si>
  <si>
    <t>toJSON</t>
  </si>
  <si>
    <t>[31, 40]</t>
  </si>
  <si>
    <t>{31: [40]}</t>
  </si>
  <si>
    <t>{40: 29}</t>
  </si>
  <si>
    <t>{40: 15}</t>
  </si>
  <si>
    <t>intValue</t>
  </si>
  <si>
    <t>integerValue</t>
  </si>
  <si>
    <t>[15, 16]</t>
  </si>
  <si>
    <t>{15: [16]}</t>
  </si>
  <si>
    <t>{16: 16}</t>
  </si>
  <si>
    <t>{16: 11}</t>
  </si>
  <si>
    <t>longValue</t>
  </si>
  <si>
    <t>scanBoolean</t>
  </si>
  <si>
    <t>scanDate</t>
  </si>
  <si>
    <t>scanDecimal</t>
  </si>
  <si>
    <t>scanDouble</t>
  </si>
  <si>
    <t>scanEnumSymbol</t>
  </si>
  <si>
    <t>scanFieldBigInteger</t>
  </si>
  <si>
    <t>scanFieldBoolean</t>
  </si>
  <si>
    <t>scanFieldDate</t>
  </si>
  <si>
    <t>scanFieldDecimal</t>
  </si>
  <si>
    <t>scanFieldDouble</t>
  </si>
  <si>
    <t>scanFieldFloat</t>
  </si>
  <si>
    <t>scanFieldFloatArray</t>
  </si>
  <si>
    <t>scanFieldFloatArray2</t>
  </si>
  <si>
    <t>scanFieldInt</t>
  </si>
  <si>
    <t>scanFieldIntArray</t>
  </si>
  <si>
    <t>scanFieldLong</t>
  </si>
  <si>
    <t>[7, 8]</t>
  </si>
  <si>
    <t>scanFieldString</t>
  </si>
  <si>
    <t>scanFieldStringArray</t>
  </si>
  <si>
    <t>[6, 12, 13, 16]</t>
  </si>
  <si>
    <t>{6: [12, 13, 16]}</t>
  </si>
  <si>
    <t>{12: 3, 13: 14, 16: 36}</t>
  </si>
  <si>
    <t>{12: 1, 13: 9, 16: 9}</t>
  </si>
  <si>
    <t>scanFieldSymbol</t>
  </si>
  <si>
    <t>scanFieldUUID</t>
  </si>
  <si>
    <t>scanFloat</t>
  </si>
  <si>
    <t>scanInt</t>
  </si>
  <si>
    <t>scanLong</t>
  </si>
  <si>
    <t>scanNullOrNew</t>
  </si>
  <si>
    <t>scanNumber</t>
  </si>
  <si>
    <t>[21, 41]</t>
  </si>
  <si>
    <t>{21: [41]}</t>
  </si>
  <si>
    <t>{41: 25}</t>
  </si>
  <si>
    <t>{41: 15}</t>
  </si>
  <si>
    <t>scanStringArray</t>
  </si>
  <si>
    <t>[5, 9, 10, 13]</t>
  </si>
  <si>
    <t>{5: [9, 10, 13]}</t>
  </si>
  <si>
    <t>{9: 3, 10: 14, 13: 9}</t>
  </si>
  <si>
    <t>{9: 1, 10: 9, 13: 2}</t>
  </si>
  <si>
    <t>scanStringSingleQuote</t>
  </si>
  <si>
    <t>{13: 15}</t>
  </si>
  <si>
    <t>{13: 3}</t>
  </si>
  <si>
    <t>scanSymbol</t>
  </si>
  <si>
    <t>[25, 51]</t>
  </si>
  <si>
    <t>scanSymbolWithSeperator</t>
  </si>
  <si>
    <t>scanUUID</t>
  </si>
  <si>
    <t>skipComment</t>
  </si>
  <si>
    <t>JavaBeanDeserializer</t>
  </si>
  <si>
    <t>[17, 37, 48]</t>
  </si>
  <si>
    <t>deserialzeArrayMapping</t>
  </si>
  <si>
    <t>parseField</t>
  </si>
  <si>
    <t>[16, 26, 35, 42, 49]</t>
  </si>
  <si>
    <t>{16: [26, 35]}</t>
  </si>
  <si>
    <t>{26: 18, 35: 104}</t>
  </si>
  <si>
    <t>{26: 11, 35: 70}</t>
  </si>
  <si>
    <t>smartMatch</t>
  </si>
  <si>
    <t>[3, 16]</t>
  </si>
  <si>
    <t>JavaBeanInfo</t>
  </si>
  <si>
    <t>[4, 26, 27]</t>
  </si>
  <si>
    <t>[4, 26]</t>
  </si>
  <si>
    <t>{26: [27]}</t>
  </si>
  <si>
    <t>{27: 24}</t>
  </si>
  <si>
    <t>{27: 13}</t>
  </si>
  <si>
    <t>buildGenericInfo</t>
  </si>
  <si>
    <t>computeFields</t>
  </si>
  <si>
    <t>[3, 5, 6, 8]</t>
  </si>
  <si>
    <t>getCreatorConstructor</t>
  </si>
  <si>
    <t>getDefaultConstructor</t>
  </si>
  <si>
    <t>getFactoryMethod</t>
  </si>
  <si>
    <t>JavaBeanSerializer</t>
  </si>
  <si>
    <t>getFieldSerializer</t>
  </si>
  <si>
    <t>write</t>
  </si>
  <si>
    <t>Jdk8DateCodec</t>
  </si>
  <si>
    <t>parseDateTime</t>
  </si>
  <si>
    <t>[2, 7, 14]</t>
  </si>
  <si>
    <t>{2: [7]}</t>
  </si>
  <si>
    <t>{7: 41}</t>
  </si>
  <si>
    <t>{7: 33}</t>
  </si>
  <si>
    <t>parseLocalDate</t>
  </si>
  <si>
    <t>[1, 14]</t>
  </si>
  <si>
    <t>{1: [14]}</t>
  </si>
  <si>
    <t>{14: 24}</t>
  </si>
  <si>
    <t>{14: 15}</t>
  </si>
  <si>
    <t>parseZonedDateTime</t>
  </si>
  <si>
    <t>[4, 18, 30]</t>
  </si>
  <si>
    <t>[4, 30]</t>
  </si>
  <si>
    <t>{4: [18]}</t>
  </si>
  <si>
    <t>{18: 22}</t>
  </si>
  <si>
    <t>{18: 15}</t>
  </si>
  <si>
    <t>JodaCodec</t>
  </si>
  <si>
    <t>[1, 3, 18]</t>
  </si>
  <si>
    <t>{1: [3]}</t>
  </si>
  <si>
    <t>{3: 44}</t>
  </si>
  <si>
    <t>{3: 33}</t>
  </si>
  <si>
    <t>[9, 19]</t>
  </si>
  <si>
    <t>{9: [19]}</t>
  </si>
  <si>
    <t>{19: 22}</t>
  </si>
  <si>
    <t>{19: 15}</t>
  </si>
  <si>
    <t>JSONObject</t>
  </si>
  <si>
    <t>invoke</t>
  </si>
  <si>
    <t>[3, 57]</t>
  </si>
  <si>
    <t>apply</t>
  </si>
  <si>
    <t>arrayAdd</t>
  </si>
  <si>
    <t>buildArraySegement</t>
  </si>
  <si>
    <t>[8, 17, 19]</t>
  </si>
  <si>
    <t>{8: [17, 19]}</t>
  </si>
  <si>
    <t>{17: 3, 19: 38}</t>
  </si>
  <si>
    <t>{17: 1, 19: 15}</t>
  </si>
  <si>
    <t>[4, 11, 15]</t>
  </si>
  <si>
    <t>deepScan</t>
  </si>
  <si>
    <t>[7, 20]</t>
  </si>
  <si>
    <t>deepSet</t>
  </si>
  <si>
    <t>eqNotNull</t>
  </si>
  <si>
    <t>getArrayItem</t>
  </si>
  <si>
    <t>[6, 7]</t>
  </si>
  <si>
    <t>{6: [7]}</t>
  </si>
  <si>
    <t>{7: 13}</t>
  </si>
  <si>
    <t>{7: 6}</t>
  </si>
  <si>
    <t>getPropertyValue</t>
  </si>
  <si>
    <t>[13, 23, 29, 36, 46]</t>
  </si>
  <si>
    <t>{13: [23, 36, 46]}</t>
  </si>
  <si>
    <t>{23: 26, 36: 27, 46: 30}</t>
  </si>
  <si>
    <t>{23: 16, 36: 9, 46: 13}</t>
  </si>
  <si>
    <t>parseArrayAccessFilter</t>
  </si>
  <si>
    <t>patchAdd</t>
  </si>
  <si>
    <t>paths</t>
  </si>
  <si>
    <t>[16, 35]</t>
  </si>
  <si>
    <t>{16: [35]}</t>
  </si>
  <si>
    <t>{35: 25}</t>
  </si>
  <si>
    <t>{35: 14}</t>
  </si>
  <si>
    <t>readOp</t>
  </si>
  <si>
    <t>readSegement</t>
  </si>
  <si>
    <t>[2, 14, 24]</t>
  </si>
  <si>
    <t>{2: [14]}</t>
  </si>
  <si>
    <t>{14: 50}</t>
  </si>
  <si>
    <t>{14: 28}</t>
  </si>
  <si>
    <t>remove</t>
  </si>
  <si>
    <t>removePropertyValue</t>
  </si>
  <si>
    <t>set</t>
  </si>
  <si>
    <t>JSONReaderScanner</t>
  </si>
  <si>
    <t>charAt</t>
  </si>
  <si>
    <t>checkDate</t>
  </si>
  <si>
    <t>[4, 5]</t>
  </si>
  <si>
    <t>{4: [5]}</t>
  </si>
  <si>
    <t>{5: 17}</t>
  </si>
  <si>
    <t>{5: 14}</t>
  </si>
  <si>
    <t>checkTime</t>
  </si>
  <si>
    <t>{2: 13}</t>
  </si>
  <si>
    <t>{2: 9}</t>
  </si>
  <si>
    <t>[9, 14, 18]</t>
  </si>
  <si>
    <t>{9: [14, 18]}</t>
  </si>
  <si>
    <t>{14: 14, 18: 27}</t>
  </si>
  <si>
    <t>{14: 9, 18: 8}</t>
  </si>
  <si>
    <t>[7, 10]</t>
  </si>
  <si>
    <t>{7: [10]}</t>
  </si>
  <si>
    <t>{10: 36}</t>
  </si>
  <si>
    <t>{10: 13}</t>
  </si>
  <si>
    <t>scanISO8601DateIfMatch</t>
  </si>
  <si>
    <t>seekArrayToItem</t>
  </si>
  <si>
    <t>skipArray</t>
  </si>
  <si>
    <t>skipObject</t>
  </si>
  <si>
    <t>JSONSerializer</t>
  </si>
  <si>
    <t>writeWithFormat</t>
  </si>
  <si>
    <t>[1, 15]</t>
  </si>
  <si>
    <t>JSONValidator</t>
  </si>
  <si>
    <t>any</t>
  </si>
  <si>
    <t>ListSerializer</t>
  </si>
  <si>
    <t>[35, 53, 57]</t>
  </si>
  <si>
    <t>[35, 53]</t>
  </si>
  <si>
    <t>{53: [57]}</t>
  </si>
  <si>
    <t>{57: 23}</t>
  </si>
  <si>
    <t>{57: 12}</t>
  </si>
  <si>
    <t>MapDeserializer</t>
  </si>
  <si>
    <t>createMap</t>
  </si>
  <si>
    <t>parseMap</t>
  </si>
  <si>
    <t>MapSerializer</t>
  </si>
  <si>
    <t>MiscCodec</t>
  </si>
  <si>
    <t>NumberDeserializer</t>
  </si>
  <si>
    <t>ObjectArrayCodec</t>
  </si>
  <si>
    <t>toObjectArray</t>
  </si>
  <si>
    <t>OptionalCodec</t>
  </si>
  <si>
    <t>ParserConfig</t>
  </si>
  <si>
    <t>checkAutoType</t>
  </si>
  <si>
    <t>createJavaBeanDeserializer</t>
  </si>
  <si>
    <t>getDeserializer</t>
  </si>
  <si>
    <t>getFieldFromCache</t>
  </si>
  <si>
    <t>PrimitiveArraySerializer</t>
  </si>
  <si>
    <t>[26, 52, 73]</t>
  </si>
  <si>
    <t>{26: [52, 73]}</t>
  </si>
  <si>
    <t>{52: 15, 73: 13}</t>
  </si>
  <si>
    <t>{52: 6, 73: 6}</t>
  </si>
  <si>
    <t>PropertyNamingStrategy</t>
  </si>
  <si>
    <t>translate</t>
  </si>
  <si>
    <t>RyuDouble</t>
  </si>
  <si>
    <t>toString</t>
  </si>
  <si>
    <t>RyuFloat</t>
  </si>
  <si>
    <t>SerialContext</t>
  </si>
  <si>
    <t>SerializeConfig</t>
  </si>
  <si>
    <t>createJavaBeanSerializer</t>
  </si>
  <si>
    <t>getObjectWriter</t>
  </si>
  <si>
    <t>SerializeFilterable</t>
  </si>
  <si>
    <t>processValue</t>
  </si>
  <si>
    <t>SerializeWriter</t>
  </si>
  <si>
    <t>[5, 10]</t>
  </si>
  <si>
    <t>writeByteArray</t>
  </si>
  <si>
    <t>writeFieldName</t>
  </si>
  <si>
    <t>writeFieldValue</t>
  </si>
  <si>
    <t>writeFieldValueStringWithDoubleQuoteCheck</t>
  </si>
  <si>
    <t>writeFloat</t>
  </si>
  <si>
    <t>writeKeyWithSingleQuoteIfHasSpecial</t>
  </si>
  <si>
    <t>[7, 31, 73]</t>
  </si>
  <si>
    <t>[7, 31]</t>
  </si>
  <si>
    <t>{31: [73]}</t>
  </si>
  <si>
    <t>{73: 4}</t>
  </si>
  <si>
    <t>{73: 1}</t>
  </si>
  <si>
    <t>writeLong</t>
  </si>
  <si>
    <t>writeStringWithDoubleQuote</t>
  </si>
  <si>
    <t>writeStringWithSingleQuote</t>
  </si>
  <si>
    <t>[9, 37]</t>
  </si>
  <si>
    <t>{9: [37]}</t>
  </si>
  <si>
    <t>{37: 37}</t>
  </si>
  <si>
    <t>{37: 15}</t>
  </si>
  <si>
    <t>SqlDateDeserializer</t>
  </si>
  <si>
    <t>castTimestamp</t>
  </si>
  <si>
    <t>StackTraceElementDeserializer</t>
  </si>
  <si>
    <t>ThrowableDeserializer</t>
  </si>
  <si>
    <t>TimeDeserializer</t>
  </si>
  <si>
    <t>[1, 31]</t>
  </si>
  <si>
    <t>Type</t>
  </si>
  <si>
    <t>getArgumentsAndReturnSizes</t>
  </si>
  <si>
    <t>buildBeanInfo</t>
  </si>
  <si>
    <t>cast</t>
  </si>
  <si>
    <t>castToBigDecimal</t>
  </si>
  <si>
    <t>castToBigInteger</t>
  </si>
  <si>
    <t>castToBoolean</t>
  </si>
  <si>
    <t>castToDate</t>
  </si>
  <si>
    <t>[8, 10, 24, 36]</t>
  </si>
  <si>
    <t>{8: [10, 24]}</t>
  </si>
  <si>
    <t>{10: 27, 24: 39}</t>
  </si>
  <si>
    <t>{10: 13, 24: 18}</t>
  </si>
  <si>
    <t>castToInt</t>
  </si>
  <si>
    <t>castToJavaBean</t>
  </si>
  <si>
    <t>{19: 38}</t>
  </si>
  <si>
    <t>{19: 13}</t>
  </si>
  <si>
    <t>castToLong</t>
  </si>
  <si>
    <t>computeGetters</t>
  </si>
  <si>
    <t>createCollection</t>
  </si>
  <si>
    <t>getAnnotation</t>
  </si>
  <si>
    <t>getKoltinConstructorParameters</t>
  </si>
  <si>
    <t>getParameterAnnotations</t>
  </si>
  <si>
    <t>getSuperMethodAnnotation</t>
  </si>
  <si>
    <t>isJSONTypeIgnore</t>
  </si>
  <si>
    <t>isXmlField</t>
  </si>
  <si>
    <t>loadClass</t>
  </si>
  <si>
    <t>parseDouble</t>
  </si>
  <si>
    <t>parseFloat</t>
  </si>
  <si>
    <t>UTF8Decoder</t>
  </si>
  <si>
    <t>decodeArrayLoop</t>
  </si>
  <si>
    <t>malformedN</t>
  </si>
  <si>
    <t>ASMUtils</t>
  </si>
  <si>
    <t>lookupParameterNames</t>
  </si>
  <si>
    <t>AbstractDateDeserializer</t>
  </si>
  <si>
    <t>[11, 23, 38, 47, 69, 73]</t>
  </si>
  <si>
    <t>[11, 38, 47, 69, 73]</t>
  </si>
  <si>
    <t>{11: [23]}</t>
  </si>
  <si>
    <t>{23: 29}</t>
  </si>
  <si>
    <t>{23: 14}</t>
  </si>
  <si>
    <t>AnnotationSerializer</t>
  </si>
  <si>
    <t>ArrayListTypeFieldDeserializer</t>
  </si>
  <si>
    <t>[3, 13, 29, 40]</t>
  </si>
  <si>
    <t>AwtCodec</t>
  </si>
  <si>
    <t>parseColor</t>
  </si>
  <si>
    <t>parseFont</t>
  </si>
  <si>
    <t>parsePoint</t>
  </si>
  <si>
    <t>[3, 4, 5]</t>
  </si>
  <si>
    <t>parseRectangle</t>
  </si>
  <si>
    <t>BigDecimalCodec</t>
  </si>
  <si>
    <t>CalendarCodec</t>
  </si>
  <si>
    <t>CharArrayCodec</t>
  </si>
  <si>
    <t>ClassReader</t>
  </si>
  <si>
    <t>accept</t>
  </si>
  <si>
    <t>readMethod</t>
  </si>
  <si>
    <t>CollectionCodec</t>
  </si>
  <si>
    <t>[21, 23]</t>
  </si>
  <si>
    <t>{21: [23]}</t>
  </si>
  <si>
    <t>{23: 5}</t>
  </si>
  <si>
    <t>{23: 1}</t>
  </si>
  <si>
    <t>DateCodec</t>
  </si>
  <si>
    <t>[14, 16, 36, 39, 59]</t>
  </si>
  <si>
    <t>[14, 16]</t>
  </si>
  <si>
    <t>{16: [36]}</t>
  </si>
  <si>
    <t>{36: 99}</t>
  </si>
  <si>
    <t>{36: 31}</t>
  </si>
  <si>
    <t>DefaultFieldDeserializer</t>
  </si>
  <si>
    <t>[21, 34]</t>
  </si>
  <si>
    <t>{21: [34]}</t>
  </si>
  <si>
    <t>{34: 10}</t>
  </si>
  <si>
    <t>{34: 5}</t>
  </si>
  <si>
    <t>ASMDeserializerFactory</t>
  </si>
  <si>
    <t>_deserialzeArrayMapping</t>
  </si>
  <si>
    <t>_loadAndSet</t>
  </si>
  <si>
    <t>ASMSerializerFactory</t>
  </si>
  <si>
    <t>_list</t>
  </si>
  <si>
    <t>_writeObject</t>
  </si>
  <si>
    <t>[355]</t>
  </si>
  <si>
    <t>generateWriteAsArray</t>
  </si>
  <si>
    <t>generateWriteMethod</t>
  </si>
  <si>
    <t>Optimal</t>
  </si>
  <si>
    <t>Infeasible</t>
  </si>
  <si>
    <t>[2, 56, 57, 66, 79, 84, 99, 101]</t>
  </si>
  <si>
    <t>[2, 56]</t>
  </si>
  <si>
    <t>{56: [57, 66]}</t>
  </si>
  <si>
    <t>{57: 7, 66: 115}</t>
  </si>
  <si>
    <t>{57: 4, 66: 49}</t>
  </si>
  <si>
    <t>Unknown</t>
  </si>
  <si>
    <t>Total</t>
  </si>
  <si>
    <t>Percentage</t>
  </si>
  <si>
    <t>Error</t>
  </si>
  <si>
    <t>MaxTimeLimit</t>
  </si>
  <si>
    <t>Project</t>
  </si>
  <si>
    <t>ByteCode</t>
  </si>
  <si>
    <t>CyberCaptor</t>
  </si>
  <si>
    <t>FastJson</t>
  </si>
  <si>
    <t>Fiware-Commons</t>
  </si>
  <si>
    <t>IoTBroker</t>
  </si>
  <si>
    <t>Jedis</t>
  </si>
  <si>
    <t>jMetal</t>
  </si>
  <si>
    <t>Knowage-core</t>
  </si>
  <si>
    <t>MOEA-framework</t>
  </si>
  <si>
    <t>QueryExecution</t>
  </si>
  <si>
    <t>queryexecution</t>
  </si>
  <si>
    <t>DataLakeClient</t>
  </si>
  <si>
    <t>DatabaseManager</t>
  </si>
  <si>
    <t>getDBIds</t>
  </si>
  <si>
    <t>[13, 31]</t>
  </si>
  <si>
    <t>getIdsUrl</t>
  </si>
  <si>
    <t>HistoricData</t>
  </si>
  <si>
    <t>getFromPlatform</t>
  </si>
  <si>
    <t>getIdsDbsAndTables</t>
  </si>
  <si>
    <t>getWebserviceCall</t>
  </si>
  <si>
    <t>[479]</t>
  </si>
  <si>
    <t>[35, 104, 217]</t>
  </si>
  <si>
    <t>{35: [104]}</t>
  </si>
  <si>
    <t>{104: 164}</t>
  </si>
  <si>
    <t>{104: 28}</t>
  </si>
  <si>
    <t>[41, 443]</t>
  </si>
  <si>
    <t>Suma</t>
  </si>
  <si>
    <t>[15, 16, 17, 18, 19, 20, 21, 24, 25, 26, 27, 28, 31, 32, 33, 34, 35, 41, 42, 46, 50, 86, 89, 91, 92, 124, 128]</t>
  </si>
  <si>
    <t>{15: [16, 17, 18, 19, 20, 21, 24, 25, 26, 27, 28, 31, 32, 33, 34, 35, 41, 42, 46, 50, 86, 89, 91, 92, 124, 128]}</t>
  </si>
  <si>
    <t>{16: 1, 17: 5, 18: 5, 19: 5, 20: 5, 21: 5, 24: 5, 25: 5, 26: 5, 27: 5, 28: 7, 31: 5, 32: 5, 33: 5, 34: 5, 35: 7, 41: 3, 42: 10, 46: 7, 50: 56, 86: 3, 89: 2, 91: 3, 92: 14, 124: 8, 128: 3}</t>
  </si>
  <si>
    <t>{16: 1, 17: 3, 18: 3, 19: 3, 20: 3, 21: 1, 24: 3, 25: 3, 26: 3, 27: 3, 28: 1, 31: 3, 32: 3, 33: 3, 34: 3, 35: 1, 41: 1, 42: 3, 46: 3, 50: 3, 86: 1, 89: 1, 91: 1, 92: 2, 124: 3, 128: 1}</t>
  </si>
  <si>
    <t>Paper</t>
  </si>
  <si>
    <t>Database</t>
  </si>
  <si>
    <t>Faltan</t>
  </si>
  <si>
    <t>[166, 167, 171]</t>
  </si>
  <si>
    <t>[166]</t>
  </si>
  <si>
    <t>{166: [167, 171]}</t>
  </si>
  <si>
    <t>{167: 2, 171: 1}</t>
  </si>
  <si>
    <t>{167: 3, 171: 1}</t>
  </si>
  <si>
    <t>[78, 199, 240]</t>
  </si>
  <si>
    <t>[78]</t>
  </si>
  <si>
    <t>{78: [199]}</t>
  </si>
  <si>
    <t>{199: 57}</t>
  </si>
  <si>
    <t>{199: 19}</t>
  </si>
  <si>
    <t>[153, 170, 233]</t>
  </si>
  <si>
    <t>[153]</t>
  </si>
  <si>
    <t>{153: [170, 233]}</t>
  </si>
  <si>
    <t>{170: 2, 233: 81}</t>
  </si>
  <si>
    <t>{170: 3, 233: 13}</t>
  </si>
  <si>
    <t>[73, 125, 183, 201]</t>
  </si>
  <si>
    <t>[73, 125]</t>
  </si>
  <si>
    <t>{125: [183]}</t>
  </si>
  <si>
    <t>{183: 48}</t>
  </si>
  <si>
    <t>{183: 32}</t>
  </si>
  <si>
    <t>[752]</t>
  </si>
  <si>
    <t>[36, 37, 79, 105, 110]</t>
  </si>
  <si>
    <t>[36, 79]</t>
  </si>
  <si>
    <t>{36: [37], 79: [105]}</t>
  </si>
  <si>
    <t>{37: 18, 105: 40}</t>
  </si>
  <si>
    <t>{37: 15, 105: 46}</t>
  </si>
  <si>
    <t>[94, 348, 429]</t>
  </si>
  <si>
    <t>[94, 429]</t>
  </si>
  <si>
    <t>{94: [348]}</t>
  </si>
  <si>
    <t>{348: 39}</t>
  </si>
  <si>
    <t>{348: 14}</t>
  </si>
  <si>
    <t>[35, 36, 37, 38, 47]</t>
  </si>
  <si>
    <t>{36: 75}</t>
  </si>
  <si>
    <t>{36: 35}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</si>
</sst>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11" xfId="0" applyFont="1" applyBorder="1"/>
    <xf numFmtId="0" fontId="0" fillId="0" borderId="11" xfId="0" applyBorder="1"/>
    <xf numFmtId="0" fontId="16" fillId="0" borderId="11" xfId="0" applyFont="1" applyBorder="1" applyAlignment="1">
      <alignment horizontal="center"/>
    </xf>
    <xf numFmtId="0" fontId="7" fillId="3" borderId="0" xfId="7"/>
    <xf numFmtId="0" fontId="6" fillId="2" borderId="0" xfId="6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8" fillId="4" borderId="0" xfId="8"/>
    <xf numFmtId="0" fontId="7" fillId="3" borderId="13" xfId="7" applyBorder="1"/>
    <xf numFmtId="0" fontId="8" fillId="4" borderId="13" xfId="8" applyBorder="1"/>
    <xf numFmtId="0" fontId="0" fillId="33" borderId="0" xfId="0" applyFill="1"/>
    <xf numFmtId="0" fontId="0" fillId="34" borderId="0" xfId="0" applyFill="1"/>
    <xf numFmtId="0" fontId="19" fillId="0" borderId="0" xfId="0" applyFont="1"/>
    <xf numFmtId="0" fontId="0" fillId="33" borderId="10" xfId="0" applyFill="1" applyBorder="1"/>
    <xf numFmtId="0" fontId="0" fillId="34" borderId="15" xfId="0" applyFill="1" applyBorder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61F1-055D-46C5-ADB0-A21A96A5B726}">
  <dimension ref="A1:AT1031"/>
  <sheetViews>
    <sheetView topLeftCell="A974" zoomScaleNormal="100" workbookViewId="0">
      <selection activeCell="B1028" sqref="B1028"/>
    </sheetView>
  </sheetViews>
  <sheetFormatPr baseColWidth="10" defaultRowHeight="14.4" x14ac:dyDescent="0.3"/>
  <cols>
    <col min="1" max="1" width="21.6640625" customWidth="1"/>
    <col min="2" max="2" width="52.44140625" customWidth="1"/>
    <col min="3" max="3" width="49.77734375" customWidth="1"/>
    <col min="10" max="10" width="23.77734375" customWidth="1"/>
    <col min="28" max="28" width="22.77734375" customWidth="1"/>
    <col min="31" max="31" width="19.88671875" customWidth="1"/>
    <col min="36" max="36" width="17.6640625" customWidth="1"/>
    <col min="38" max="38" width="14.21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46" x14ac:dyDescent="0.3">
      <c r="A2" t="s">
        <v>198</v>
      </c>
      <c r="B2" t="s">
        <v>34</v>
      </c>
      <c r="C2" t="s">
        <v>35</v>
      </c>
      <c r="F2">
        <v>25</v>
      </c>
      <c r="G2">
        <v>654</v>
      </c>
      <c r="H2">
        <v>258</v>
      </c>
      <c r="I2">
        <v>19</v>
      </c>
      <c r="J2" t="s">
        <v>36</v>
      </c>
      <c r="K2">
        <v>1</v>
      </c>
      <c r="L2" t="s">
        <v>36</v>
      </c>
      <c r="M2">
        <v>1</v>
      </c>
      <c r="O2">
        <v>0</v>
      </c>
      <c r="P2">
        <v>10</v>
      </c>
      <c r="Q2">
        <v>9</v>
      </c>
      <c r="R2">
        <v>44</v>
      </c>
      <c r="S2">
        <v>44</v>
      </c>
      <c r="T2">
        <v>44</v>
      </c>
      <c r="U2">
        <v>44</v>
      </c>
      <c r="W2">
        <v>10</v>
      </c>
      <c r="X2">
        <v>10</v>
      </c>
      <c r="Y2">
        <v>10</v>
      </c>
      <c r="Z2">
        <v>10</v>
      </c>
      <c r="AB2">
        <v>1</v>
      </c>
      <c r="AC2">
        <v>1</v>
      </c>
      <c r="AD2">
        <v>1</v>
      </c>
      <c r="AE2">
        <v>2</v>
      </c>
      <c r="AF2" t="s">
        <v>37</v>
      </c>
      <c r="AG2" t="s">
        <v>38</v>
      </c>
      <c r="AH2">
        <v>0.116989612579345</v>
      </c>
    </row>
    <row r="3" spans="1:46" x14ac:dyDescent="0.3">
      <c r="A3" t="s">
        <v>198</v>
      </c>
      <c r="B3" t="s">
        <v>39</v>
      </c>
      <c r="C3" t="s">
        <v>40</v>
      </c>
      <c r="F3">
        <v>54</v>
      </c>
      <c r="G3">
        <v>2974</v>
      </c>
      <c r="H3">
        <v>597</v>
      </c>
      <c r="I3">
        <v>69</v>
      </c>
      <c r="J3" t="s">
        <v>41</v>
      </c>
      <c r="K3">
        <v>3</v>
      </c>
      <c r="L3" t="s">
        <v>42</v>
      </c>
      <c r="M3">
        <v>2</v>
      </c>
      <c r="N3" t="s">
        <v>43</v>
      </c>
      <c r="O3">
        <v>1</v>
      </c>
      <c r="P3">
        <v>56</v>
      </c>
      <c r="Q3">
        <v>13</v>
      </c>
      <c r="R3">
        <v>5</v>
      </c>
      <c r="S3">
        <v>40</v>
      </c>
      <c r="T3">
        <v>22</v>
      </c>
      <c r="U3">
        <v>45</v>
      </c>
      <c r="V3" t="s">
        <v>44</v>
      </c>
      <c r="W3">
        <v>7</v>
      </c>
      <c r="X3">
        <v>49</v>
      </c>
      <c r="Y3">
        <v>28</v>
      </c>
      <c r="Z3">
        <v>56</v>
      </c>
      <c r="AA3" t="s">
        <v>45</v>
      </c>
      <c r="AB3">
        <v>3</v>
      </c>
      <c r="AC3">
        <v>3</v>
      </c>
      <c r="AD3">
        <v>3</v>
      </c>
      <c r="AE3">
        <v>21</v>
      </c>
      <c r="AF3" t="s">
        <v>37</v>
      </c>
      <c r="AG3" t="s">
        <v>38</v>
      </c>
      <c r="AH3">
        <v>0.29704189300537098</v>
      </c>
      <c r="AJ3" s="5" t="s">
        <v>2101</v>
      </c>
      <c r="AK3" s="5" t="s">
        <v>2089</v>
      </c>
      <c r="AL3" s="5" t="s">
        <v>2100</v>
      </c>
      <c r="AM3" s="5" t="s">
        <v>2096</v>
      </c>
      <c r="AN3" s="5" t="s">
        <v>2090</v>
      </c>
      <c r="AO3" s="5" t="s">
        <v>2099</v>
      </c>
      <c r="AP3" s="9" t="s">
        <v>2097</v>
      </c>
      <c r="AQ3" s="8" t="s">
        <v>2133</v>
      </c>
      <c r="AR3" s="8" t="s">
        <v>2135</v>
      </c>
      <c r="AS3" s="8" t="s">
        <v>2134</v>
      </c>
    </row>
    <row r="4" spans="1:46" x14ac:dyDescent="0.3">
      <c r="A4" t="s">
        <v>198</v>
      </c>
      <c r="B4" t="s">
        <v>39</v>
      </c>
      <c r="C4" t="s">
        <v>46</v>
      </c>
      <c r="F4">
        <v>13</v>
      </c>
      <c r="G4">
        <v>186</v>
      </c>
      <c r="H4">
        <v>87</v>
      </c>
      <c r="I4">
        <v>34</v>
      </c>
      <c r="J4" t="s">
        <v>47</v>
      </c>
      <c r="K4">
        <v>1</v>
      </c>
      <c r="L4" t="s">
        <v>47</v>
      </c>
      <c r="M4">
        <v>1</v>
      </c>
      <c r="O4">
        <v>0</v>
      </c>
      <c r="P4">
        <v>24</v>
      </c>
      <c r="Q4">
        <v>10</v>
      </c>
      <c r="R4">
        <v>11</v>
      </c>
      <c r="S4">
        <v>11</v>
      </c>
      <c r="T4">
        <v>11</v>
      </c>
      <c r="U4">
        <v>11</v>
      </c>
      <c r="W4">
        <v>24</v>
      </c>
      <c r="X4">
        <v>24</v>
      </c>
      <c r="Y4">
        <v>24</v>
      </c>
      <c r="Z4">
        <v>24</v>
      </c>
      <c r="AB4">
        <v>7</v>
      </c>
      <c r="AC4">
        <v>7</v>
      </c>
      <c r="AD4">
        <v>7</v>
      </c>
      <c r="AE4">
        <v>14</v>
      </c>
      <c r="AF4" t="s">
        <v>37</v>
      </c>
      <c r="AG4" t="s">
        <v>38</v>
      </c>
      <c r="AH4">
        <v>3.2419919967651298E-2</v>
      </c>
      <c r="AJ4" t="s">
        <v>2102</v>
      </c>
      <c r="AK4" s="12">
        <f>COUNTIFS(A2:A1051,"bytecode",AG2:AG1051,"optimal")</f>
        <v>51</v>
      </c>
      <c r="AL4" s="12">
        <f>COUNTIFS(A2:A1081,"bytecode",AG2:AG1081,"MaxTimeLimit")</f>
        <v>1</v>
      </c>
      <c r="AM4">
        <f>COUNTIFS(A2:A1081,"bytecode",AG2:AG1081,"unknown")</f>
        <v>0</v>
      </c>
      <c r="AN4">
        <f>COUNTIFS(A2:A1081,"bytecode",AG2:AG1081,"infeasible")</f>
        <v>4</v>
      </c>
      <c r="AO4">
        <v>1</v>
      </c>
      <c r="AP4" s="10">
        <f t="shared" ref="AP4:AP13" si="0">AK4+AL4+AM4+AN4+AO4</f>
        <v>57</v>
      </c>
      <c r="AR4" t="str">
        <f>IF(AQ4&lt;&gt;0, AQ4-AP4, "")</f>
        <v/>
      </c>
    </row>
    <row r="5" spans="1:46" x14ac:dyDescent="0.3">
      <c r="A5" t="s">
        <v>198</v>
      </c>
      <c r="B5" t="s">
        <v>39</v>
      </c>
      <c r="C5" t="s">
        <v>48</v>
      </c>
      <c r="F5">
        <v>26</v>
      </c>
      <c r="G5">
        <v>706</v>
      </c>
      <c r="H5">
        <v>222</v>
      </c>
      <c r="I5">
        <v>57</v>
      </c>
      <c r="J5" t="s">
        <v>49</v>
      </c>
      <c r="K5">
        <v>2</v>
      </c>
      <c r="L5" t="s">
        <v>47</v>
      </c>
      <c r="M5">
        <v>1</v>
      </c>
      <c r="N5" t="s">
        <v>50</v>
      </c>
      <c r="O5">
        <v>1</v>
      </c>
      <c r="P5">
        <v>42</v>
      </c>
      <c r="Q5">
        <v>15</v>
      </c>
      <c r="R5">
        <v>30</v>
      </c>
      <c r="S5">
        <v>30</v>
      </c>
      <c r="T5">
        <v>30</v>
      </c>
      <c r="U5">
        <v>30</v>
      </c>
      <c r="V5" t="s">
        <v>51</v>
      </c>
      <c r="W5">
        <v>42</v>
      </c>
      <c r="X5">
        <v>42</v>
      </c>
      <c r="Y5">
        <v>42</v>
      </c>
      <c r="Z5">
        <v>42</v>
      </c>
      <c r="AA5" t="s">
        <v>52</v>
      </c>
      <c r="AB5">
        <v>4</v>
      </c>
      <c r="AC5">
        <v>7</v>
      </c>
      <c r="AD5">
        <v>6</v>
      </c>
      <c r="AE5">
        <v>29</v>
      </c>
      <c r="AF5" t="s">
        <v>37</v>
      </c>
      <c r="AG5" t="s">
        <v>38</v>
      </c>
      <c r="AH5">
        <v>8.6371660232543904E-2</v>
      </c>
      <c r="AJ5" t="s">
        <v>2103</v>
      </c>
      <c r="AK5" s="12">
        <f>COUNTIFS(A2:A1081,"cybercaptor",AG2:AG1081,"optimal")</f>
        <v>32</v>
      </c>
      <c r="AL5" s="12">
        <f>COUNTIFS(A2:A1081,"cybercaptor",AG2:AG1081,"MaxTimeLimit")</f>
        <v>1</v>
      </c>
      <c r="AM5">
        <f>COUNTIFS(A2:A1081,"cybercaptor",AG2:AG1081,"unknown")</f>
        <v>0</v>
      </c>
      <c r="AN5">
        <f>COUNTIFS(A2:A1081,"cybercaptor",AG2:AG1081,"infeasible")</f>
        <v>4</v>
      </c>
      <c r="AO5">
        <v>0</v>
      </c>
      <c r="AP5" s="10">
        <f t="shared" si="0"/>
        <v>37</v>
      </c>
      <c r="AR5" t="str">
        <f t="shared" ref="AR5:AR14" si="1">IF(AQ5&lt;&gt;0, AQ5-AP5, "")</f>
        <v/>
      </c>
    </row>
    <row r="6" spans="1:46" x14ac:dyDescent="0.3">
      <c r="A6" t="s">
        <v>198</v>
      </c>
      <c r="B6" t="s">
        <v>53</v>
      </c>
      <c r="C6" t="s">
        <v>54</v>
      </c>
      <c r="E6" t="s">
        <v>55</v>
      </c>
      <c r="F6">
        <v>8</v>
      </c>
      <c r="G6">
        <v>76</v>
      </c>
      <c r="H6">
        <v>35</v>
      </c>
      <c r="I6">
        <v>16</v>
      </c>
      <c r="J6" t="s">
        <v>47</v>
      </c>
      <c r="K6">
        <v>1</v>
      </c>
      <c r="L6" t="s">
        <v>47</v>
      </c>
      <c r="M6">
        <v>1</v>
      </c>
      <c r="O6">
        <v>0</v>
      </c>
      <c r="P6">
        <v>4</v>
      </c>
      <c r="Q6">
        <v>12</v>
      </c>
      <c r="R6">
        <v>2</v>
      </c>
      <c r="S6">
        <v>2</v>
      </c>
      <c r="T6">
        <v>2</v>
      </c>
      <c r="U6">
        <v>2</v>
      </c>
      <c r="W6">
        <v>4</v>
      </c>
      <c r="X6">
        <v>4</v>
      </c>
      <c r="Y6">
        <v>4</v>
      </c>
      <c r="Z6">
        <v>4</v>
      </c>
      <c r="AB6">
        <v>1</v>
      </c>
      <c r="AC6">
        <v>1</v>
      </c>
      <c r="AD6">
        <v>1</v>
      </c>
      <c r="AE6">
        <v>2</v>
      </c>
      <c r="AF6" t="s">
        <v>37</v>
      </c>
      <c r="AG6" t="s">
        <v>38</v>
      </c>
      <c r="AH6">
        <v>2.8487205505371E-2</v>
      </c>
      <c r="AJ6" t="s">
        <v>2104</v>
      </c>
      <c r="AK6" s="6">
        <f>COUNTIFS(A2:A1081,"fastjson",AG2:AG1081,"optimal")</f>
        <v>140</v>
      </c>
      <c r="AL6">
        <f>COUNTIFS(A2:A1081,"fastjson",AG2:AG1081,"MaxTimeLimit")</f>
        <v>7</v>
      </c>
      <c r="AM6">
        <f>COUNTIFS(A2:A1081,"fastjson",AG2:AG1081,"unknown")</f>
        <v>5</v>
      </c>
      <c r="AN6">
        <f>COUNTIFS(A2:A1081,"fastjson",AG2:AG1081,"infeasible")</f>
        <v>69</v>
      </c>
      <c r="AO6">
        <v>1</v>
      </c>
      <c r="AP6" s="13">
        <f t="shared" si="0"/>
        <v>222</v>
      </c>
      <c r="AQ6">
        <v>230</v>
      </c>
      <c r="AR6">
        <f t="shared" si="1"/>
        <v>8</v>
      </c>
      <c r="AS6">
        <v>235</v>
      </c>
    </row>
    <row r="7" spans="1:46" x14ac:dyDescent="0.3">
      <c r="A7" t="s">
        <v>198</v>
      </c>
      <c r="B7" t="s">
        <v>53</v>
      </c>
      <c r="C7" t="s">
        <v>56</v>
      </c>
      <c r="E7" t="s">
        <v>55</v>
      </c>
      <c r="F7">
        <v>28</v>
      </c>
      <c r="G7">
        <v>816</v>
      </c>
      <c r="H7">
        <v>314</v>
      </c>
      <c r="I7">
        <v>37</v>
      </c>
      <c r="J7" t="s">
        <v>57</v>
      </c>
      <c r="K7">
        <v>1</v>
      </c>
      <c r="L7" t="s">
        <v>57</v>
      </c>
      <c r="M7">
        <v>1</v>
      </c>
      <c r="O7">
        <v>0</v>
      </c>
      <c r="P7">
        <v>22</v>
      </c>
      <c r="Q7">
        <v>15</v>
      </c>
      <c r="R7">
        <v>49</v>
      </c>
      <c r="S7">
        <v>49</v>
      </c>
      <c r="T7">
        <v>49</v>
      </c>
      <c r="U7">
        <v>49</v>
      </c>
      <c r="W7">
        <v>22</v>
      </c>
      <c r="X7">
        <v>22</v>
      </c>
      <c r="Y7">
        <v>22</v>
      </c>
      <c r="Z7">
        <v>22</v>
      </c>
      <c r="AB7">
        <v>7</v>
      </c>
      <c r="AC7">
        <v>7</v>
      </c>
      <c r="AD7">
        <v>7</v>
      </c>
      <c r="AE7">
        <v>14</v>
      </c>
      <c r="AF7" t="s">
        <v>37</v>
      </c>
      <c r="AG7" t="s">
        <v>38</v>
      </c>
      <c r="AH7">
        <v>5.2255153656005797E-2</v>
      </c>
      <c r="AJ7" t="s">
        <v>2105</v>
      </c>
      <c r="AK7">
        <f>COUNTIFS(A2:A1081,"fiware",AG2:AG1081,"optimal")</f>
        <v>3</v>
      </c>
      <c r="AL7">
        <f>COUNTIFS(A2:A1081,"fiware",AG2:AG1081,"MaxTimeLimit")</f>
        <v>0</v>
      </c>
      <c r="AM7">
        <f>COUNTIFS(A2:A1081,"fiware",AG2:AG1081,"unknown")</f>
        <v>0</v>
      </c>
      <c r="AN7">
        <f>COUNTIFS(A2:A1081,"fiware",AG2:AG1081,"infeasible")</f>
        <v>1</v>
      </c>
      <c r="AO7">
        <v>0</v>
      </c>
      <c r="AP7" s="10">
        <f t="shared" si="0"/>
        <v>4</v>
      </c>
      <c r="AR7" t="str">
        <f t="shared" si="1"/>
        <v/>
      </c>
    </row>
    <row r="8" spans="1:46" x14ac:dyDescent="0.3">
      <c r="A8" t="s">
        <v>198</v>
      </c>
      <c r="B8" t="s">
        <v>58</v>
      </c>
      <c r="C8" t="s">
        <v>59</v>
      </c>
      <c r="F8">
        <v>248</v>
      </c>
      <c r="G8">
        <v>61756</v>
      </c>
      <c r="H8">
        <v>20620</v>
      </c>
      <c r="I8">
        <v>61</v>
      </c>
      <c r="J8" t="s">
        <v>60</v>
      </c>
      <c r="K8">
        <v>3</v>
      </c>
      <c r="L8" t="s">
        <v>61</v>
      </c>
      <c r="M8">
        <v>2</v>
      </c>
      <c r="N8" t="s">
        <v>62</v>
      </c>
      <c r="O8">
        <v>1</v>
      </c>
      <c r="P8">
        <v>47</v>
      </c>
      <c r="Q8">
        <v>14</v>
      </c>
      <c r="R8">
        <v>30</v>
      </c>
      <c r="S8">
        <v>81</v>
      </c>
      <c r="T8">
        <v>56</v>
      </c>
      <c r="U8">
        <v>111</v>
      </c>
      <c r="V8" t="s">
        <v>63</v>
      </c>
      <c r="W8">
        <v>10</v>
      </c>
      <c r="X8">
        <v>37</v>
      </c>
      <c r="Y8">
        <v>24</v>
      </c>
      <c r="Z8">
        <v>47</v>
      </c>
      <c r="AA8" t="s">
        <v>64</v>
      </c>
      <c r="AB8">
        <v>1</v>
      </c>
      <c r="AC8">
        <v>4</v>
      </c>
      <c r="AD8">
        <v>2</v>
      </c>
      <c r="AE8">
        <v>19</v>
      </c>
      <c r="AF8" t="s">
        <v>37</v>
      </c>
      <c r="AG8" t="s">
        <v>38</v>
      </c>
      <c r="AH8">
        <v>116.134874820709</v>
      </c>
      <c r="AJ8" t="s">
        <v>2106</v>
      </c>
      <c r="AK8">
        <f>COUNTIFS(A2:A1081,"iotbroker",AG2:AG1081,"optimal")</f>
        <v>10</v>
      </c>
      <c r="AL8">
        <f>COUNTIFS(A2:A1081,"iotbroker",AG2:AG1081,"MaxTimeLimit")</f>
        <v>0</v>
      </c>
      <c r="AM8">
        <f>COUNTIFS(A2:A1081,"iotbroker",AG2:AG1081,"unknown")</f>
        <v>0</v>
      </c>
      <c r="AN8">
        <f>COUNTIFS(A2:A1081,"iotbroker",AG2:AG1081,"infeasible")</f>
        <v>0</v>
      </c>
      <c r="AO8">
        <v>0</v>
      </c>
      <c r="AP8" s="10">
        <f t="shared" si="0"/>
        <v>10</v>
      </c>
      <c r="AR8" t="str">
        <f t="shared" si="1"/>
        <v/>
      </c>
    </row>
    <row r="9" spans="1:46" x14ac:dyDescent="0.3">
      <c r="A9" t="s">
        <v>198</v>
      </c>
      <c r="B9" t="s">
        <v>58</v>
      </c>
      <c r="C9" t="s">
        <v>65</v>
      </c>
      <c r="F9">
        <v>25</v>
      </c>
      <c r="G9">
        <v>654</v>
      </c>
      <c r="H9">
        <v>312</v>
      </c>
      <c r="I9">
        <v>33</v>
      </c>
      <c r="J9" t="s">
        <v>47</v>
      </c>
      <c r="K9">
        <v>1</v>
      </c>
      <c r="L9" t="s">
        <v>47</v>
      </c>
      <c r="M9">
        <v>1</v>
      </c>
      <c r="O9">
        <v>0</v>
      </c>
      <c r="P9">
        <v>25</v>
      </c>
      <c r="Q9">
        <v>8</v>
      </c>
      <c r="R9">
        <v>44</v>
      </c>
      <c r="S9">
        <v>44</v>
      </c>
      <c r="T9">
        <v>44</v>
      </c>
      <c r="U9">
        <v>44</v>
      </c>
      <c r="W9">
        <v>25</v>
      </c>
      <c r="X9">
        <v>25</v>
      </c>
      <c r="Y9">
        <v>25</v>
      </c>
      <c r="Z9">
        <v>25</v>
      </c>
      <c r="AB9">
        <v>4</v>
      </c>
      <c r="AC9">
        <v>4</v>
      </c>
      <c r="AD9">
        <v>4</v>
      </c>
      <c r="AE9">
        <v>8</v>
      </c>
      <c r="AF9" t="s">
        <v>37</v>
      </c>
      <c r="AG9" t="s">
        <v>38</v>
      </c>
      <c r="AH9">
        <v>7.9505205154418904E-2</v>
      </c>
      <c r="AJ9" t="s">
        <v>2107</v>
      </c>
      <c r="AK9">
        <f>COUNTIFS(A2:A1081,"jedis",AG2:AG1081,"optimal")</f>
        <v>3</v>
      </c>
      <c r="AL9">
        <f>COUNTIFS(A2:A1081,"jedis",AG2:AG1081,"MaxTimeLimit")</f>
        <v>0</v>
      </c>
      <c r="AM9">
        <f>COUNTIFS(A2:A1081,"jedis",AG2:AG1081,"unknown")</f>
        <v>0</v>
      </c>
      <c r="AN9">
        <f>COUNTIFS(A2:A1081,"jedis",AG2:AG1081,"infeasible")</f>
        <v>0</v>
      </c>
      <c r="AO9">
        <v>0</v>
      </c>
      <c r="AP9" s="10">
        <f t="shared" si="0"/>
        <v>3</v>
      </c>
      <c r="AR9" t="str">
        <f t="shared" si="1"/>
        <v/>
      </c>
    </row>
    <row r="10" spans="1:46" x14ac:dyDescent="0.3">
      <c r="A10" t="s">
        <v>198</v>
      </c>
      <c r="B10" t="s">
        <v>66</v>
      </c>
      <c r="C10" t="s">
        <v>67</v>
      </c>
      <c r="F10">
        <v>60</v>
      </c>
      <c r="G10">
        <v>3664</v>
      </c>
      <c r="H10">
        <v>1546</v>
      </c>
      <c r="I10">
        <v>24</v>
      </c>
      <c r="J10" t="s">
        <v>68</v>
      </c>
      <c r="K10">
        <v>1</v>
      </c>
      <c r="L10" t="s">
        <v>68</v>
      </c>
      <c r="M10">
        <v>1</v>
      </c>
      <c r="O10">
        <v>0</v>
      </c>
      <c r="P10">
        <v>14</v>
      </c>
      <c r="Q10">
        <v>10</v>
      </c>
      <c r="R10">
        <v>35</v>
      </c>
      <c r="S10">
        <v>35</v>
      </c>
      <c r="T10">
        <v>35</v>
      </c>
      <c r="U10">
        <v>35</v>
      </c>
      <c r="W10">
        <v>14</v>
      </c>
      <c r="X10">
        <v>14</v>
      </c>
      <c r="Y10">
        <v>14</v>
      </c>
      <c r="Z10">
        <v>14</v>
      </c>
      <c r="AB10">
        <v>2</v>
      </c>
      <c r="AC10">
        <v>2</v>
      </c>
      <c r="AD10">
        <v>2</v>
      </c>
      <c r="AE10">
        <v>6</v>
      </c>
      <c r="AF10" t="s">
        <v>37</v>
      </c>
      <c r="AG10" t="s">
        <v>38</v>
      </c>
      <c r="AH10">
        <v>6.92923069000244E-2</v>
      </c>
      <c r="AJ10" t="s">
        <v>2108</v>
      </c>
      <c r="AK10" s="7">
        <f>COUNTIFS(A2:A1081,"jmetal",AG2:AG1081,"optimal")</f>
        <v>59</v>
      </c>
      <c r="AL10">
        <f>COUNTIFS(A2:A1081,"jmetal",AG2:AG1081,"MaxTimeLimit")</f>
        <v>2</v>
      </c>
      <c r="AM10">
        <f>COUNTIFS(A2:A1081,"jmetal",AG2:AG1081,"unknown")</f>
        <v>1</v>
      </c>
      <c r="AN10">
        <f>COUNTIFS(A2:A1081,"jmetal",AG2:AG1081,"infeasible")</f>
        <v>0</v>
      </c>
      <c r="AO10">
        <v>0</v>
      </c>
      <c r="AP10" s="14">
        <f t="shared" si="0"/>
        <v>62</v>
      </c>
      <c r="AQ10">
        <v>63</v>
      </c>
      <c r="AR10">
        <f t="shared" si="1"/>
        <v>1</v>
      </c>
      <c r="AS10">
        <v>62</v>
      </c>
    </row>
    <row r="11" spans="1:46" x14ac:dyDescent="0.3">
      <c r="A11" t="s">
        <v>198</v>
      </c>
      <c r="B11" t="s">
        <v>69</v>
      </c>
      <c r="C11" t="s">
        <v>70</v>
      </c>
      <c r="F11">
        <v>46</v>
      </c>
      <c r="G11">
        <v>2166</v>
      </c>
      <c r="H11">
        <v>804</v>
      </c>
      <c r="I11">
        <v>19</v>
      </c>
      <c r="J11" t="s">
        <v>71</v>
      </c>
      <c r="K11">
        <v>1</v>
      </c>
      <c r="L11" t="s">
        <v>71</v>
      </c>
      <c r="M11">
        <v>1</v>
      </c>
      <c r="O11">
        <v>0</v>
      </c>
      <c r="P11">
        <v>4</v>
      </c>
      <c r="Q11">
        <v>15</v>
      </c>
      <c r="R11">
        <v>2</v>
      </c>
      <c r="S11">
        <v>2</v>
      </c>
      <c r="T11">
        <v>2</v>
      </c>
      <c r="U11">
        <v>2</v>
      </c>
      <c r="W11">
        <v>4</v>
      </c>
      <c r="X11">
        <v>4</v>
      </c>
      <c r="Y11">
        <v>4</v>
      </c>
      <c r="Z11">
        <v>4</v>
      </c>
      <c r="AB11">
        <v>2</v>
      </c>
      <c r="AC11">
        <v>2</v>
      </c>
      <c r="AD11">
        <v>2</v>
      </c>
      <c r="AE11">
        <v>4</v>
      </c>
      <c r="AF11" t="s">
        <v>37</v>
      </c>
      <c r="AG11" t="s">
        <v>38</v>
      </c>
      <c r="AH11">
        <v>5.9854745864868102E-2</v>
      </c>
      <c r="AJ11" t="s">
        <v>2109</v>
      </c>
      <c r="AK11" s="6">
        <f>COUNTIFS(A2:A1081,"knowage",AG2:AG1081,"optimal")</f>
        <v>479</v>
      </c>
      <c r="AL11">
        <f>COUNTIFS(A2:A1081,"knowage",AG2:AG1081,"MaxTimeLimit")</f>
        <v>32</v>
      </c>
      <c r="AM11">
        <f>COUNTIFS(A2:A1081,"knowage",AG2:AG1081,"unknown")</f>
        <v>16</v>
      </c>
      <c r="AN11">
        <f>COUNTIFS(A2:A1081,"knowage",AG2:AG1081,"infeasible")</f>
        <v>22</v>
      </c>
      <c r="AO11">
        <v>2</v>
      </c>
      <c r="AP11" s="14">
        <f t="shared" si="0"/>
        <v>551</v>
      </c>
      <c r="AQ11">
        <v>558</v>
      </c>
      <c r="AR11">
        <f t="shared" si="1"/>
        <v>7</v>
      </c>
      <c r="AS11">
        <v>555</v>
      </c>
    </row>
    <row r="12" spans="1:46" x14ac:dyDescent="0.3">
      <c r="A12" t="s">
        <v>198</v>
      </c>
      <c r="B12" t="s">
        <v>72</v>
      </c>
      <c r="C12" t="s">
        <v>73</v>
      </c>
      <c r="F12">
        <v>29</v>
      </c>
      <c r="G12">
        <v>874</v>
      </c>
      <c r="H12">
        <v>330</v>
      </c>
      <c r="I12">
        <v>35</v>
      </c>
      <c r="J12" t="s">
        <v>74</v>
      </c>
      <c r="K12">
        <v>2</v>
      </c>
      <c r="L12" t="s">
        <v>74</v>
      </c>
      <c r="M12">
        <v>2</v>
      </c>
      <c r="O12">
        <v>0</v>
      </c>
      <c r="P12">
        <v>20</v>
      </c>
      <c r="Q12">
        <v>15</v>
      </c>
      <c r="R12">
        <v>6</v>
      </c>
      <c r="S12">
        <v>12</v>
      </c>
      <c r="T12">
        <v>9</v>
      </c>
      <c r="U12">
        <v>18</v>
      </c>
      <c r="W12">
        <v>8</v>
      </c>
      <c r="X12">
        <v>12</v>
      </c>
      <c r="Y12">
        <v>10</v>
      </c>
      <c r="Z12">
        <v>20</v>
      </c>
      <c r="AB12">
        <v>2</v>
      </c>
      <c r="AC12">
        <v>4</v>
      </c>
      <c r="AD12">
        <v>3</v>
      </c>
      <c r="AE12">
        <v>16</v>
      </c>
      <c r="AF12" t="s">
        <v>37</v>
      </c>
      <c r="AG12" t="s">
        <v>38</v>
      </c>
      <c r="AH12">
        <v>0.124037981033325</v>
      </c>
      <c r="AJ12" t="s">
        <v>2110</v>
      </c>
      <c r="AK12">
        <f>COUNTIFS(A2:A1081,"MOEAFramework",AG2:AG1081,"optimal")</f>
        <v>78</v>
      </c>
      <c r="AL12">
        <f>COUNTIFS(A2:A1081,"MOEAFramework",AG2:AG1081,"MaxTimeLimit")</f>
        <v>1</v>
      </c>
      <c r="AM12">
        <f>COUNTIFS(A2:A1081,"MOEAFramework",AG2:AG1081,"unknown")</f>
        <v>1</v>
      </c>
      <c r="AN12">
        <f>COUNTIFS(A2:A1081,"MOEAFramework",AG2:AG1081,"infeasible")</f>
        <v>2</v>
      </c>
      <c r="AO12">
        <v>0</v>
      </c>
      <c r="AP12" s="10">
        <f t="shared" si="0"/>
        <v>82</v>
      </c>
      <c r="AR12" t="str">
        <f t="shared" si="1"/>
        <v/>
      </c>
      <c r="AT12" s="17"/>
    </row>
    <row r="13" spans="1:46" x14ac:dyDescent="0.3">
      <c r="A13" t="s">
        <v>198</v>
      </c>
      <c r="B13" t="s">
        <v>75</v>
      </c>
      <c r="C13" t="s">
        <v>76</v>
      </c>
      <c r="F13">
        <v>278</v>
      </c>
      <c r="G13">
        <v>77566</v>
      </c>
      <c r="H13">
        <v>27393</v>
      </c>
      <c r="I13">
        <v>25</v>
      </c>
      <c r="J13" t="s">
        <v>77</v>
      </c>
      <c r="K13">
        <v>1</v>
      </c>
      <c r="L13" t="s">
        <v>77</v>
      </c>
      <c r="M13">
        <v>1</v>
      </c>
      <c r="O13">
        <v>0</v>
      </c>
      <c r="P13">
        <v>14</v>
      </c>
      <c r="Q13">
        <v>11</v>
      </c>
      <c r="R13">
        <v>34</v>
      </c>
      <c r="S13">
        <v>34</v>
      </c>
      <c r="T13">
        <v>34</v>
      </c>
      <c r="U13">
        <v>34</v>
      </c>
      <c r="W13">
        <v>14</v>
      </c>
      <c r="X13">
        <v>14</v>
      </c>
      <c r="Y13">
        <v>14</v>
      </c>
      <c r="Z13">
        <v>14</v>
      </c>
      <c r="AB13">
        <v>4</v>
      </c>
      <c r="AC13">
        <v>4</v>
      </c>
      <c r="AD13">
        <v>4</v>
      </c>
      <c r="AE13">
        <v>16</v>
      </c>
      <c r="AF13" t="s">
        <v>37</v>
      </c>
      <c r="AG13" t="s">
        <v>38</v>
      </c>
      <c r="AH13">
        <v>4.7446439266204798</v>
      </c>
      <c r="AJ13" t="s">
        <v>2111</v>
      </c>
      <c r="AK13">
        <f>COUNTIFS(A2:A1081,"queryexecution",AG2:AG1081,"optimal")</f>
        <v>6</v>
      </c>
      <c r="AL13">
        <f>COUNTIFS(A2:A1081,"queryexecution",AG2:AG1081,"MaxTimeLimit")</f>
        <v>0</v>
      </c>
      <c r="AM13">
        <f>COUNTIFS(A2:A1081,"queryexecution",AG2:AG1081,"unknown")</f>
        <v>0</v>
      </c>
      <c r="AN13">
        <f>COUNTIFS(A2:A1081,"queryexecution",AG2:AG1081,"infeasible")</f>
        <v>0</v>
      </c>
      <c r="AO13">
        <v>0</v>
      </c>
      <c r="AP13" s="10">
        <f t="shared" si="0"/>
        <v>6</v>
      </c>
      <c r="AR13" t="str">
        <f t="shared" si="1"/>
        <v/>
      </c>
    </row>
    <row r="14" spans="1:46" x14ac:dyDescent="0.3">
      <c r="A14" t="s">
        <v>198</v>
      </c>
      <c r="B14" t="s">
        <v>78</v>
      </c>
      <c r="C14" t="s">
        <v>79</v>
      </c>
      <c r="F14">
        <v>87</v>
      </c>
      <c r="G14">
        <v>7660</v>
      </c>
      <c r="H14">
        <v>2662</v>
      </c>
      <c r="I14">
        <v>22</v>
      </c>
      <c r="J14" t="s">
        <v>80</v>
      </c>
      <c r="K14">
        <v>1</v>
      </c>
      <c r="L14" t="s">
        <v>80</v>
      </c>
      <c r="M14">
        <v>1</v>
      </c>
      <c r="O14">
        <v>0</v>
      </c>
      <c r="P14">
        <v>15</v>
      </c>
      <c r="Q14">
        <v>7</v>
      </c>
      <c r="R14">
        <v>51</v>
      </c>
      <c r="S14">
        <v>51</v>
      </c>
      <c r="T14">
        <v>51</v>
      </c>
      <c r="U14">
        <v>51</v>
      </c>
      <c r="W14">
        <v>15</v>
      </c>
      <c r="X14">
        <v>15</v>
      </c>
      <c r="Y14">
        <v>15</v>
      </c>
      <c r="Z14">
        <v>15</v>
      </c>
      <c r="AB14">
        <v>1</v>
      </c>
      <c r="AC14">
        <v>1</v>
      </c>
      <c r="AD14">
        <v>1</v>
      </c>
      <c r="AE14">
        <v>1</v>
      </c>
      <c r="AF14" t="s">
        <v>37</v>
      </c>
      <c r="AG14" t="s">
        <v>38</v>
      </c>
      <c r="AH14">
        <v>0.19123888015747001</v>
      </c>
      <c r="AJ14" s="1" t="s">
        <v>2128</v>
      </c>
      <c r="AK14" s="2">
        <f t="shared" ref="AK14:AP14" si="2">AK4+AK5+AK6+AK7+AK8+AK9+AK10+AK11+AK12+AK13</f>
        <v>861</v>
      </c>
      <c r="AL14" s="2">
        <f t="shared" si="2"/>
        <v>44</v>
      </c>
      <c r="AM14" s="2">
        <f t="shared" si="2"/>
        <v>23</v>
      </c>
      <c r="AN14" s="2">
        <f t="shared" si="2"/>
        <v>102</v>
      </c>
      <c r="AO14" s="2">
        <f t="shared" si="2"/>
        <v>4</v>
      </c>
      <c r="AP14" s="11">
        <f t="shared" si="2"/>
        <v>1034</v>
      </c>
      <c r="AQ14">
        <v>1050</v>
      </c>
      <c r="AR14">
        <f t="shared" si="1"/>
        <v>16</v>
      </c>
    </row>
    <row r="15" spans="1:46" x14ac:dyDescent="0.3">
      <c r="A15" t="s">
        <v>198</v>
      </c>
      <c r="B15" t="s">
        <v>78</v>
      </c>
      <c r="C15" t="s">
        <v>81</v>
      </c>
      <c r="F15">
        <v>12</v>
      </c>
      <c r="G15">
        <v>160</v>
      </c>
      <c r="H15">
        <v>59</v>
      </c>
      <c r="I15">
        <v>16</v>
      </c>
      <c r="J15" t="s">
        <v>82</v>
      </c>
      <c r="K15">
        <v>1</v>
      </c>
      <c r="L15" t="s">
        <v>82</v>
      </c>
      <c r="M15">
        <v>1</v>
      </c>
      <c r="O15">
        <v>0</v>
      </c>
      <c r="P15">
        <v>1</v>
      </c>
      <c r="Q15">
        <v>15</v>
      </c>
      <c r="R15">
        <v>3</v>
      </c>
      <c r="S15">
        <v>3</v>
      </c>
      <c r="T15">
        <v>3</v>
      </c>
      <c r="U15">
        <v>3</v>
      </c>
      <c r="W15">
        <v>1</v>
      </c>
      <c r="X15">
        <v>1</v>
      </c>
      <c r="Y15">
        <v>1</v>
      </c>
      <c r="Z15">
        <v>1</v>
      </c>
      <c r="AB15">
        <v>0</v>
      </c>
      <c r="AC15">
        <v>0</v>
      </c>
      <c r="AD15">
        <v>0</v>
      </c>
      <c r="AE15">
        <v>0</v>
      </c>
      <c r="AF15" t="s">
        <v>37</v>
      </c>
      <c r="AG15" t="s">
        <v>38</v>
      </c>
      <c r="AH15">
        <v>2.6811599731445299E-2</v>
      </c>
      <c r="AJ15" s="1" t="s">
        <v>2097</v>
      </c>
      <c r="AK15" s="2">
        <f>COUNTIF(AG2:AG1051,"optimal")</f>
        <v>861</v>
      </c>
      <c r="AL15" s="2">
        <f>COUNTIF(AG2:AG1081,"MaxTimeLimit")</f>
        <v>44</v>
      </c>
      <c r="AM15" s="2">
        <f>COUNTIF(AG2:AG1081,"unknown")</f>
        <v>23</v>
      </c>
      <c r="AN15" s="2">
        <f>COUNTIF(AG2:AG1081,"infeasible")</f>
        <v>102</v>
      </c>
      <c r="AO15" s="2">
        <v>4</v>
      </c>
      <c r="AP15" s="11">
        <f>AK15+AL15+AM15+AN15+AO15</f>
        <v>1034</v>
      </c>
    </row>
    <row r="16" spans="1:46" x14ac:dyDescent="0.3">
      <c r="A16" t="s">
        <v>198</v>
      </c>
      <c r="B16" t="s">
        <v>83</v>
      </c>
      <c r="C16" t="s">
        <v>84</v>
      </c>
      <c r="F16">
        <v>103</v>
      </c>
      <c r="G16">
        <v>10716</v>
      </c>
      <c r="H16">
        <v>4228</v>
      </c>
      <c r="I16">
        <v>59</v>
      </c>
      <c r="J16" t="s">
        <v>85</v>
      </c>
      <c r="K16">
        <v>4</v>
      </c>
      <c r="L16" t="s">
        <v>86</v>
      </c>
      <c r="M16">
        <v>1</v>
      </c>
      <c r="N16" t="s">
        <v>87</v>
      </c>
      <c r="O16">
        <v>1</v>
      </c>
      <c r="P16">
        <v>57</v>
      </c>
      <c r="Q16">
        <v>2</v>
      </c>
      <c r="R16">
        <v>158</v>
      </c>
      <c r="S16">
        <v>158</v>
      </c>
      <c r="T16">
        <v>158</v>
      </c>
      <c r="U16">
        <v>158</v>
      </c>
      <c r="V16" t="s">
        <v>88</v>
      </c>
      <c r="W16">
        <v>57</v>
      </c>
      <c r="X16">
        <v>57</v>
      </c>
      <c r="Y16">
        <v>57</v>
      </c>
      <c r="Z16">
        <v>57</v>
      </c>
      <c r="AA16" t="s">
        <v>89</v>
      </c>
      <c r="AB16">
        <v>4</v>
      </c>
      <c r="AC16">
        <v>5</v>
      </c>
      <c r="AD16">
        <v>4</v>
      </c>
      <c r="AE16">
        <v>38</v>
      </c>
      <c r="AF16" t="s">
        <v>37</v>
      </c>
      <c r="AG16" t="s">
        <v>38</v>
      </c>
      <c r="AH16">
        <v>19.331238031387301</v>
      </c>
      <c r="AJ16" s="3" t="s">
        <v>2098</v>
      </c>
      <c r="AK16" s="4">
        <f>ROUND(AK15/1047*100,1)</f>
        <v>82.2</v>
      </c>
      <c r="AL16" s="4">
        <f>ROUND(AL15/1047*100,1)</f>
        <v>4.2</v>
      </c>
      <c r="AM16" s="4">
        <f>ROUND(AM15/1047*100,1)</f>
        <v>2.2000000000000002</v>
      </c>
      <c r="AN16" s="4">
        <f>ROUND(AN15/1047*100,1)</f>
        <v>9.6999999999999993</v>
      </c>
      <c r="AO16" s="4">
        <f>ROUND(AO15/1047*100,1)</f>
        <v>0.4</v>
      </c>
    </row>
    <row r="17" spans="1:34" x14ac:dyDescent="0.3">
      <c r="A17" t="s">
        <v>198</v>
      </c>
      <c r="B17" t="s">
        <v>83</v>
      </c>
      <c r="C17" t="s">
        <v>90</v>
      </c>
      <c r="F17">
        <v>22</v>
      </c>
      <c r="G17">
        <v>510</v>
      </c>
      <c r="H17">
        <v>213</v>
      </c>
      <c r="I17">
        <v>27</v>
      </c>
      <c r="J17" t="s">
        <v>91</v>
      </c>
      <c r="K17">
        <v>1</v>
      </c>
      <c r="L17" t="s">
        <v>91</v>
      </c>
      <c r="M17">
        <v>1</v>
      </c>
      <c r="O17">
        <v>0</v>
      </c>
      <c r="P17">
        <v>13</v>
      </c>
      <c r="Q17">
        <v>14</v>
      </c>
      <c r="R17">
        <v>46</v>
      </c>
      <c r="S17">
        <v>46</v>
      </c>
      <c r="T17">
        <v>46</v>
      </c>
      <c r="U17">
        <v>46</v>
      </c>
      <c r="W17">
        <v>13</v>
      </c>
      <c r="X17">
        <v>13</v>
      </c>
      <c r="Y17">
        <v>13</v>
      </c>
      <c r="Z17">
        <v>13</v>
      </c>
      <c r="AB17">
        <v>1</v>
      </c>
      <c r="AC17">
        <v>1</v>
      </c>
      <c r="AD17">
        <v>1</v>
      </c>
      <c r="AE17">
        <v>2</v>
      </c>
      <c r="AF17" t="s">
        <v>37</v>
      </c>
      <c r="AG17" t="s">
        <v>38</v>
      </c>
      <c r="AH17">
        <v>7.0711612701416002E-2</v>
      </c>
    </row>
    <row r="18" spans="1:34" x14ac:dyDescent="0.3">
      <c r="A18" t="s">
        <v>198</v>
      </c>
      <c r="B18" t="s">
        <v>92</v>
      </c>
      <c r="C18" t="s">
        <v>93</v>
      </c>
      <c r="F18">
        <v>11</v>
      </c>
      <c r="G18">
        <v>136</v>
      </c>
      <c r="H18">
        <v>54</v>
      </c>
      <c r="I18">
        <v>23</v>
      </c>
      <c r="J18" t="s">
        <v>36</v>
      </c>
      <c r="K18">
        <v>1</v>
      </c>
      <c r="L18" t="s">
        <v>36</v>
      </c>
      <c r="M18">
        <v>1</v>
      </c>
      <c r="O18">
        <v>0</v>
      </c>
      <c r="P18">
        <v>20</v>
      </c>
      <c r="Q18">
        <v>3</v>
      </c>
      <c r="R18">
        <v>23</v>
      </c>
      <c r="S18">
        <v>23</v>
      </c>
      <c r="T18">
        <v>23</v>
      </c>
      <c r="U18">
        <v>23</v>
      </c>
      <c r="W18">
        <v>20</v>
      </c>
      <c r="X18">
        <v>20</v>
      </c>
      <c r="Y18">
        <v>20</v>
      </c>
      <c r="Z18">
        <v>20</v>
      </c>
      <c r="AB18">
        <v>4</v>
      </c>
      <c r="AC18">
        <v>4</v>
      </c>
      <c r="AD18">
        <v>4</v>
      </c>
      <c r="AE18">
        <v>8</v>
      </c>
      <c r="AF18" t="s">
        <v>37</v>
      </c>
      <c r="AG18" t="s">
        <v>38</v>
      </c>
      <c r="AH18">
        <v>2.6815176010131801E-2</v>
      </c>
    </row>
    <row r="19" spans="1:34" x14ac:dyDescent="0.3">
      <c r="A19" t="s">
        <v>198</v>
      </c>
      <c r="B19" t="s">
        <v>94</v>
      </c>
      <c r="C19" t="s">
        <v>95</v>
      </c>
      <c r="F19">
        <v>44</v>
      </c>
      <c r="G19">
        <v>1984</v>
      </c>
      <c r="H19">
        <v>949</v>
      </c>
      <c r="I19">
        <v>30</v>
      </c>
      <c r="J19" t="s">
        <v>96</v>
      </c>
      <c r="K19">
        <v>1</v>
      </c>
      <c r="L19" t="s">
        <v>96</v>
      </c>
      <c r="M19">
        <v>1</v>
      </c>
      <c r="O19">
        <v>0</v>
      </c>
      <c r="P19">
        <v>18</v>
      </c>
      <c r="Q19">
        <v>12</v>
      </c>
      <c r="R19">
        <v>28</v>
      </c>
      <c r="S19">
        <v>28</v>
      </c>
      <c r="T19">
        <v>28</v>
      </c>
      <c r="U19">
        <v>28</v>
      </c>
      <c r="W19">
        <v>18</v>
      </c>
      <c r="X19">
        <v>18</v>
      </c>
      <c r="Y19">
        <v>18</v>
      </c>
      <c r="Z19">
        <v>18</v>
      </c>
      <c r="AB19">
        <v>5</v>
      </c>
      <c r="AC19">
        <v>5</v>
      </c>
      <c r="AD19">
        <v>5</v>
      </c>
      <c r="AE19">
        <v>10</v>
      </c>
      <c r="AF19" t="s">
        <v>37</v>
      </c>
      <c r="AG19" t="s">
        <v>38</v>
      </c>
      <c r="AH19">
        <v>0.13924932479858301</v>
      </c>
    </row>
    <row r="20" spans="1:34" x14ac:dyDescent="0.3">
      <c r="A20" t="s">
        <v>198</v>
      </c>
      <c r="B20" t="s">
        <v>97</v>
      </c>
      <c r="C20" t="s">
        <v>54</v>
      </c>
      <c r="F20">
        <v>126</v>
      </c>
      <c r="G20">
        <v>16006</v>
      </c>
      <c r="H20">
        <v>3534</v>
      </c>
      <c r="I20">
        <v>131</v>
      </c>
      <c r="J20" t="s">
        <v>98</v>
      </c>
      <c r="K20">
        <v>5</v>
      </c>
      <c r="L20" t="s">
        <v>99</v>
      </c>
      <c r="M20">
        <v>2</v>
      </c>
      <c r="N20" t="s">
        <v>100</v>
      </c>
      <c r="O20">
        <v>2</v>
      </c>
      <c r="P20">
        <v>117</v>
      </c>
      <c r="Q20">
        <v>14</v>
      </c>
      <c r="R20">
        <v>35</v>
      </c>
      <c r="S20">
        <v>118</v>
      </c>
      <c r="T20">
        <v>76</v>
      </c>
      <c r="U20">
        <v>153</v>
      </c>
      <c r="V20" t="s">
        <v>101</v>
      </c>
      <c r="W20">
        <v>39</v>
      </c>
      <c r="X20">
        <v>78</v>
      </c>
      <c r="Y20">
        <v>58</v>
      </c>
      <c r="Z20">
        <v>117</v>
      </c>
      <c r="AA20" t="s">
        <v>102</v>
      </c>
      <c r="AB20">
        <v>1</v>
      </c>
      <c r="AC20">
        <v>2</v>
      </c>
      <c r="AD20">
        <v>1</v>
      </c>
      <c r="AE20">
        <v>21</v>
      </c>
      <c r="AF20" t="s">
        <v>37</v>
      </c>
      <c r="AG20" t="s">
        <v>38</v>
      </c>
      <c r="AH20">
        <v>132.777565479278</v>
      </c>
    </row>
    <row r="21" spans="1:34" x14ac:dyDescent="0.3">
      <c r="A21" t="s">
        <v>198</v>
      </c>
      <c r="B21" t="s">
        <v>97</v>
      </c>
      <c r="C21" t="s">
        <v>103</v>
      </c>
      <c r="F21">
        <v>11</v>
      </c>
      <c r="G21">
        <v>136</v>
      </c>
      <c r="H21">
        <v>54</v>
      </c>
      <c r="I21">
        <v>16</v>
      </c>
      <c r="J21" t="s">
        <v>80</v>
      </c>
      <c r="K21">
        <v>1</v>
      </c>
      <c r="L21" t="s">
        <v>80</v>
      </c>
      <c r="M21">
        <v>1</v>
      </c>
      <c r="O21">
        <v>0</v>
      </c>
      <c r="P21">
        <v>1</v>
      </c>
      <c r="Q21">
        <v>15</v>
      </c>
      <c r="R21">
        <v>2</v>
      </c>
      <c r="S21">
        <v>2</v>
      </c>
      <c r="T21">
        <v>2</v>
      </c>
      <c r="U21">
        <v>2</v>
      </c>
      <c r="W21">
        <v>1</v>
      </c>
      <c r="X21">
        <v>1</v>
      </c>
      <c r="Y21">
        <v>1</v>
      </c>
      <c r="Z21">
        <v>1</v>
      </c>
      <c r="AB21">
        <v>1</v>
      </c>
      <c r="AC21">
        <v>1</v>
      </c>
      <c r="AD21">
        <v>1</v>
      </c>
      <c r="AE21">
        <v>1</v>
      </c>
      <c r="AF21" t="s">
        <v>37</v>
      </c>
      <c r="AG21" t="s">
        <v>38</v>
      </c>
      <c r="AH21">
        <v>5.1556348800659103E-2</v>
      </c>
    </row>
    <row r="22" spans="1:34" x14ac:dyDescent="0.3">
      <c r="A22" t="s">
        <v>198</v>
      </c>
      <c r="B22" t="s">
        <v>104</v>
      </c>
      <c r="C22" t="s">
        <v>105</v>
      </c>
      <c r="F22">
        <v>18</v>
      </c>
      <c r="G22">
        <v>346</v>
      </c>
      <c r="H22">
        <v>118</v>
      </c>
      <c r="AF22" t="s">
        <v>37</v>
      </c>
      <c r="AG22" t="s">
        <v>106</v>
      </c>
      <c r="AH22">
        <v>2.3985147476196199E-2</v>
      </c>
    </row>
    <row r="23" spans="1:34" x14ac:dyDescent="0.3">
      <c r="A23" t="s">
        <v>198</v>
      </c>
      <c r="B23" t="s">
        <v>107</v>
      </c>
      <c r="C23" t="s">
        <v>107</v>
      </c>
      <c r="F23">
        <v>65</v>
      </c>
      <c r="G23">
        <v>4294</v>
      </c>
      <c r="H23">
        <v>1005</v>
      </c>
      <c r="I23">
        <v>53</v>
      </c>
      <c r="J23" t="s">
        <v>108</v>
      </c>
      <c r="K23">
        <v>3</v>
      </c>
      <c r="L23" t="s">
        <v>80</v>
      </c>
      <c r="M23">
        <v>1</v>
      </c>
      <c r="N23" t="s">
        <v>109</v>
      </c>
      <c r="O23">
        <v>1</v>
      </c>
      <c r="P23">
        <v>51</v>
      </c>
      <c r="Q23">
        <v>2</v>
      </c>
      <c r="R23">
        <v>178</v>
      </c>
      <c r="S23">
        <v>178</v>
      </c>
      <c r="T23">
        <v>178</v>
      </c>
      <c r="U23">
        <v>178</v>
      </c>
      <c r="V23" t="s">
        <v>110</v>
      </c>
      <c r="W23">
        <v>51</v>
      </c>
      <c r="X23">
        <v>51</v>
      </c>
      <c r="Y23">
        <v>51</v>
      </c>
      <c r="Z23">
        <v>51</v>
      </c>
      <c r="AA23" t="s">
        <v>111</v>
      </c>
      <c r="AB23">
        <v>4</v>
      </c>
      <c r="AC23">
        <v>5</v>
      </c>
      <c r="AD23">
        <v>4</v>
      </c>
      <c r="AE23">
        <v>25</v>
      </c>
      <c r="AF23" t="s">
        <v>37</v>
      </c>
      <c r="AG23" t="s">
        <v>38</v>
      </c>
      <c r="AH23">
        <v>0.32147789001464799</v>
      </c>
    </row>
    <row r="24" spans="1:34" x14ac:dyDescent="0.3">
      <c r="A24" t="s">
        <v>198</v>
      </c>
      <c r="B24" t="s">
        <v>112</v>
      </c>
      <c r="C24" t="s">
        <v>113</v>
      </c>
      <c r="F24">
        <v>24</v>
      </c>
      <c r="G24">
        <v>604</v>
      </c>
      <c r="H24">
        <v>281</v>
      </c>
      <c r="I24">
        <v>20</v>
      </c>
      <c r="J24" t="s">
        <v>114</v>
      </c>
      <c r="K24">
        <v>1</v>
      </c>
      <c r="L24" t="s">
        <v>114</v>
      </c>
      <c r="M24">
        <v>1</v>
      </c>
      <c r="O24">
        <v>0</v>
      </c>
      <c r="P24">
        <v>5</v>
      </c>
      <c r="Q24">
        <v>15</v>
      </c>
      <c r="R24">
        <v>7</v>
      </c>
      <c r="S24">
        <v>7</v>
      </c>
      <c r="T24">
        <v>7</v>
      </c>
      <c r="U24">
        <v>7</v>
      </c>
      <c r="W24">
        <v>5</v>
      </c>
      <c r="X24">
        <v>5</v>
      </c>
      <c r="Y24">
        <v>5</v>
      </c>
      <c r="Z24">
        <v>5</v>
      </c>
      <c r="AB24">
        <v>1</v>
      </c>
      <c r="AC24">
        <v>1</v>
      </c>
      <c r="AD24">
        <v>1</v>
      </c>
      <c r="AE24">
        <v>3</v>
      </c>
      <c r="AF24" t="s">
        <v>37</v>
      </c>
      <c r="AG24" t="s">
        <v>38</v>
      </c>
      <c r="AH24">
        <v>4.8977613449096603E-2</v>
      </c>
    </row>
    <row r="25" spans="1:34" x14ac:dyDescent="0.3">
      <c r="A25" t="s">
        <v>198</v>
      </c>
      <c r="B25" t="s">
        <v>115</v>
      </c>
      <c r="C25" t="s">
        <v>116</v>
      </c>
      <c r="E25" t="s">
        <v>55</v>
      </c>
      <c r="F25">
        <v>20</v>
      </c>
      <c r="G25">
        <v>424</v>
      </c>
      <c r="H25">
        <v>118</v>
      </c>
      <c r="AF25" t="s">
        <v>37</v>
      </c>
      <c r="AG25" t="s">
        <v>106</v>
      </c>
      <c r="AH25">
        <v>0.192365407943725</v>
      </c>
    </row>
    <row r="26" spans="1:34" x14ac:dyDescent="0.3">
      <c r="A26" t="s">
        <v>198</v>
      </c>
      <c r="B26" t="s">
        <v>117</v>
      </c>
      <c r="C26" t="s">
        <v>118</v>
      </c>
      <c r="F26">
        <v>43</v>
      </c>
      <c r="G26">
        <v>1896</v>
      </c>
      <c r="H26">
        <v>745</v>
      </c>
      <c r="I26">
        <v>16</v>
      </c>
      <c r="J26" t="s">
        <v>68</v>
      </c>
      <c r="K26">
        <v>1</v>
      </c>
      <c r="L26" t="s">
        <v>68</v>
      </c>
      <c r="M26">
        <v>1</v>
      </c>
      <c r="O26">
        <v>0</v>
      </c>
      <c r="P26">
        <v>3</v>
      </c>
      <c r="Q26">
        <v>13</v>
      </c>
      <c r="R26">
        <v>4</v>
      </c>
      <c r="S26">
        <v>4</v>
      </c>
      <c r="T26">
        <v>4</v>
      </c>
      <c r="U26">
        <v>4</v>
      </c>
      <c r="W26">
        <v>3</v>
      </c>
      <c r="X26">
        <v>3</v>
      </c>
      <c r="Y26">
        <v>3</v>
      </c>
      <c r="Z26">
        <v>3</v>
      </c>
      <c r="AB26">
        <v>2</v>
      </c>
      <c r="AC26">
        <v>2</v>
      </c>
      <c r="AD26">
        <v>2</v>
      </c>
      <c r="AE26">
        <v>4</v>
      </c>
      <c r="AF26" t="s">
        <v>37</v>
      </c>
      <c r="AG26" t="s">
        <v>38</v>
      </c>
      <c r="AH26">
        <v>6.3639879226684501E-2</v>
      </c>
    </row>
    <row r="27" spans="1:34" x14ac:dyDescent="0.3">
      <c r="A27" t="s">
        <v>198</v>
      </c>
      <c r="B27" t="s">
        <v>117</v>
      </c>
      <c r="C27" t="s">
        <v>119</v>
      </c>
      <c r="F27">
        <v>26</v>
      </c>
      <c r="G27">
        <v>706</v>
      </c>
      <c r="H27">
        <v>296</v>
      </c>
      <c r="I27">
        <v>25</v>
      </c>
      <c r="J27" t="s">
        <v>120</v>
      </c>
      <c r="K27">
        <v>2</v>
      </c>
      <c r="L27" t="s">
        <v>120</v>
      </c>
      <c r="M27">
        <v>2</v>
      </c>
      <c r="O27">
        <v>0</v>
      </c>
      <c r="P27">
        <v>10</v>
      </c>
      <c r="Q27">
        <v>15</v>
      </c>
      <c r="R27">
        <v>3</v>
      </c>
      <c r="S27">
        <v>16</v>
      </c>
      <c r="T27">
        <v>10</v>
      </c>
      <c r="U27">
        <v>19</v>
      </c>
      <c r="W27">
        <v>3</v>
      </c>
      <c r="X27">
        <v>7</v>
      </c>
      <c r="Y27">
        <v>5</v>
      </c>
      <c r="Z27">
        <v>10</v>
      </c>
      <c r="AB27">
        <v>1</v>
      </c>
      <c r="AC27">
        <v>2</v>
      </c>
      <c r="AD27">
        <v>2</v>
      </c>
      <c r="AE27">
        <v>6</v>
      </c>
      <c r="AF27" t="s">
        <v>37</v>
      </c>
      <c r="AG27" t="s">
        <v>38</v>
      </c>
      <c r="AH27">
        <v>0.115326881408691</v>
      </c>
    </row>
    <row r="28" spans="1:34" x14ac:dyDescent="0.3">
      <c r="A28" t="s">
        <v>198</v>
      </c>
      <c r="B28" t="s">
        <v>121</v>
      </c>
      <c r="C28" t="s">
        <v>105</v>
      </c>
      <c r="F28">
        <v>26</v>
      </c>
      <c r="G28">
        <v>706</v>
      </c>
      <c r="H28">
        <v>328</v>
      </c>
      <c r="I28">
        <v>44</v>
      </c>
      <c r="J28" t="s">
        <v>120</v>
      </c>
      <c r="K28">
        <v>2</v>
      </c>
      <c r="L28" t="s">
        <v>120</v>
      </c>
      <c r="M28">
        <v>2</v>
      </c>
      <c r="O28">
        <v>0</v>
      </c>
      <c r="P28">
        <v>40</v>
      </c>
      <c r="Q28">
        <v>4</v>
      </c>
      <c r="R28">
        <v>34</v>
      </c>
      <c r="S28">
        <v>38</v>
      </c>
      <c r="T28">
        <v>36</v>
      </c>
      <c r="U28">
        <v>72</v>
      </c>
      <c r="W28">
        <v>20</v>
      </c>
      <c r="X28">
        <v>20</v>
      </c>
      <c r="Y28">
        <v>20</v>
      </c>
      <c r="Z28">
        <v>40</v>
      </c>
      <c r="AB28">
        <v>7</v>
      </c>
      <c r="AC28">
        <v>9</v>
      </c>
      <c r="AD28">
        <v>8</v>
      </c>
      <c r="AE28">
        <v>32</v>
      </c>
      <c r="AF28" t="s">
        <v>37</v>
      </c>
      <c r="AG28" t="s">
        <v>38</v>
      </c>
      <c r="AH28">
        <v>0.115708351135253</v>
      </c>
    </row>
    <row r="29" spans="1:34" x14ac:dyDescent="0.3">
      <c r="A29" t="s">
        <v>198</v>
      </c>
      <c r="B29" t="s">
        <v>122</v>
      </c>
      <c r="C29" t="s">
        <v>123</v>
      </c>
      <c r="F29">
        <v>18</v>
      </c>
      <c r="G29">
        <v>346</v>
      </c>
      <c r="H29">
        <v>168</v>
      </c>
      <c r="I29">
        <v>23</v>
      </c>
      <c r="J29" t="s">
        <v>124</v>
      </c>
      <c r="K29">
        <v>1</v>
      </c>
      <c r="L29" t="s">
        <v>124</v>
      </c>
      <c r="M29">
        <v>1</v>
      </c>
      <c r="O29">
        <v>0</v>
      </c>
      <c r="P29">
        <v>12</v>
      </c>
      <c r="Q29">
        <v>11</v>
      </c>
      <c r="R29">
        <v>13</v>
      </c>
      <c r="S29">
        <v>13</v>
      </c>
      <c r="T29">
        <v>13</v>
      </c>
      <c r="U29">
        <v>13</v>
      </c>
      <c r="W29">
        <v>12</v>
      </c>
      <c r="X29">
        <v>12</v>
      </c>
      <c r="Y29">
        <v>12</v>
      </c>
      <c r="Z29">
        <v>12</v>
      </c>
      <c r="AB29">
        <v>5</v>
      </c>
      <c r="AC29">
        <v>5</v>
      </c>
      <c r="AD29">
        <v>5</v>
      </c>
      <c r="AE29">
        <v>10</v>
      </c>
      <c r="AF29" t="s">
        <v>37</v>
      </c>
      <c r="AG29" t="s">
        <v>38</v>
      </c>
      <c r="AH29">
        <v>4.2544364929199198E-2</v>
      </c>
    </row>
    <row r="30" spans="1:34" x14ac:dyDescent="0.3">
      <c r="A30" t="s">
        <v>198</v>
      </c>
      <c r="B30" t="s">
        <v>122</v>
      </c>
      <c r="C30" t="s">
        <v>125</v>
      </c>
      <c r="F30">
        <v>18</v>
      </c>
      <c r="G30">
        <v>346</v>
      </c>
      <c r="H30">
        <v>172</v>
      </c>
      <c r="I30">
        <v>17</v>
      </c>
      <c r="J30" t="s">
        <v>126</v>
      </c>
      <c r="K30">
        <v>1</v>
      </c>
      <c r="L30" t="s">
        <v>126</v>
      </c>
      <c r="M30">
        <v>1</v>
      </c>
      <c r="O30">
        <v>0</v>
      </c>
      <c r="P30">
        <v>5</v>
      </c>
      <c r="Q30">
        <v>12</v>
      </c>
      <c r="R30">
        <v>6</v>
      </c>
      <c r="S30">
        <v>6</v>
      </c>
      <c r="T30">
        <v>6</v>
      </c>
      <c r="U30">
        <v>6</v>
      </c>
      <c r="W30">
        <v>5</v>
      </c>
      <c r="X30">
        <v>5</v>
      </c>
      <c r="Y30">
        <v>5</v>
      </c>
      <c r="Z30">
        <v>5</v>
      </c>
      <c r="AB30">
        <v>3</v>
      </c>
      <c r="AC30">
        <v>3</v>
      </c>
      <c r="AD30">
        <v>3</v>
      </c>
      <c r="AE30">
        <v>6</v>
      </c>
      <c r="AF30" t="s">
        <v>37</v>
      </c>
      <c r="AG30" t="s">
        <v>38</v>
      </c>
      <c r="AH30">
        <v>4.0610313415527302E-2</v>
      </c>
    </row>
    <row r="31" spans="1:34" x14ac:dyDescent="0.3">
      <c r="A31" t="s">
        <v>198</v>
      </c>
      <c r="B31" t="s">
        <v>127</v>
      </c>
      <c r="C31" t="s">
        <v>73</v>
      </c>
      <c r="F31">
        <v>110</v>
      </c>
      <c r="G31">
        <v>12214</v>
      </c>
      <c r="H31">
        <v>4469</v>
      </c>
      <c r="I31">
        <v>20</v>
      </c>
      <c r="J31" t="s">
        <v>128</v>
      </c>
      <c r="K31">
        <v>1</v>
      </c>
      <c r="L31" t="s">
        <v>128</v>
      </c>
      <c r="M31">
        <v>1</v>
      </c>
      <c r="O31">
        <v>0</v>
      </c>
      <c r="P31">
        <v>5</v>
      </c>
      <c r="Q31">
        <v>15</v>
      </c>
      <c r="R31">
        <v>7</v>
      </c>
      <c r="S31">
        <v>7</v>
      </c>
      <c r="T31">
        <v>7</v>
      </c>
      <c r="U31">
        <v>7</v>
      </c>
      <c r="W31">
        <v>5</v>
      </c>
      <c r="X31">
        <v>5</v>
      </c>
      <c r="Y31">
        <v>5</v>
      </c>
      <c r="Z31">
        <v>5</v>
      </c>
      <c r="AB31">
        <v>1</v>
      </c>
      <c r="AC31">
        <v>1</v>
      </c>
      <c r="AD31">
        <v>1</v>
      </c>
      <c r="AE31">
        <v>3</v>
      </c>
      <c r="AF31" t="s">
        <v>37</v>
      </c>
      <c r="AG31" t="s">
        <v>38</v>
      </c>
      <c r="AH31">
        <v>0.34538221359252902</v>
      </c>
    </row>
    <row r="32" spans="1:34" x14ac:dyDescent="0.3">
      <c r="A32" t="s">
        <v>198</v>
      </c>
      <c r="B32" t="s">
        <v>129</v>
      </c>
      <c r="C32" t="s">
        <v>105</v>
      </c>
      <c r="F32">
        <v>31</v>
      </c>
      <c r="G32">
        <v>996</v>
      </c>
      <c r="H32">
        <v>387</v>
      </c>
      <c r="I32">
        <v>18</v>
      </c>
      <c r="J32" t="s">
        <v>130</v>
      </c>
      <c r="K32">
        <v>1</v>
      </c>
      <c r="L32" t="s">
        <v>130</v>
      </c>
      <c r="M32">
        <v>1</v>
      </c>
      <c r="O32">
        <v>0</v>
      </c>
      <c r="P32">
        <v>4</v>
      </c>
      <c r="Q32">
        <v>14</v>
      </c>
      <c r="R32">
        <v>12</v>
      </c>
      <c r="S32">
        <v>12</v>
      </c>
      <c r="T32">
        <v>12</v>
      </c>
      <c r="U32">
        <v>12</v>
      </c>
      <c r="W32">
        <v>4</v>
      </c>
      <c r="X32">
        <v>4</v>
      </c>
      <c r="Y32">
        <v>4</v>
      </c>
      <c r="Z32">
        <v>4</v>
      </c>
      <c r="AB32">
        <v>7</v>
      </c>
      <c r="AC32">
        <v>7</v>
      </c>
      <c r="AD32">
        <v>7</v>
      </c>
      <c r="AE32">
        <v>14</v>
      </c>
      <c r="AF32" t="s">
        <v>37</v>
      </c>
      <c r="AG32" t="s">
        <v>38</v>
      </c>
      <c r="AH32">
        <v>5.42523860931396E-2</v>
      </c>
    </row>
    <row r="33" spans="1:34" x14ac:dyDescent="0.3">
      <c r="A33" t="s">
        <v>198</v>
      </c>
      <c r="B33" t="s">
        <v>131</v>
      </c>
      <c r="C33" t="s">
        <v>105</v>
      </c>
      <c r="F33">
        <v>18</v>
      </c>
      <c r="G33">
        <v>346</v>
      </c>
      <c r="H33">
        <v>118</v>
      </c>
      <c r="AF33" t="s">
        <v>37</v>
      </c>
      <c r="AG33" t="s">
        <v>106</v>
      </c>
      <c r="AH33">
        <v>1.9217252731323201E-2</v>
      </c>
    </row>
    <row r="34" spans="1:34" x14ac:dyDescent="0.3">
      <c r="A34" t="s">
        <v>198</v>
      </c>
      <c r="B34" t="s">
        <v>132</v>
      </c>
      <c r="C34" t="s">
        <v>76</v>
      </c>
      <c r="F34">
        <v>231</v>
      </c>
      <c r="G34">
        <v>53596</v>
      </c>
      <c r="H34">
        <v>13981</v>
      </c>
      <c r="I34">
        <v>34</v>
      </c>
      <c r="J34" t="s">
        <v>133</v>
      </c>
      <c r="K34">
        <v>2</v>
      </c>
      <c r="L34" t="s">
        <v>134</v>
      </c>
      <c r="M34">
        <v>1</v>
      </c>
      <c r="N34" t="s">
        <v>135</v>
      </c>
      <c r="O34">
        <v>1</v>
      </c>
      <c r="P34">
        <v>23</v>
      </c>
      <c r="Q34">
        <v>11</v>
      </c>
      <c r="R34">
        <v>76</v>
      </c>
      <c r="S34">
        <v>76</v>
      </c>
      <c r="T34">
        <v>76</v>
      </c>
      <c r="U34">
        <v>76</v>
      </c>
      <c r="V34" t="s">
        <v>136</v>
      </c>
      <c r="W34">
        <v>23</v>
      </c>
      <c r="X34">
        <v>23</v>
      </c>
      <c r="Y34">
        <v>23</v>
      </c>
      <c r="Z34">
        <v>23</v>
      </c>
      <c r="AA34" t="s">
        <v>137</v>
      </c>
      <c r="AB34">
        <v>3</v>
      </c>
      <c r="AC34">
        <v>5</v>
      </c>
      <c r="AD34">
        <v>5</v>
      </c>
      <c r="AE34">
        <v>109</v>
      </c>
      <c r="AF34" t="s">
        <v>37</v>
      </c>
      <c r="AG34" t="s">
        <v>38</v>
      </c>
      <c r="AH34">
        <v>4.4742102622985804</v>
      </c>
    </row>
    <row r="35" spans="1:34" x14ac:dyDescent="0.3">
      <c r="A35" t="s">
        <v>198</v>
      </c>
      <c r="B35" t="s">
        <v>138</v>
      </c>
      <c r="C35" t="s">
        <v>139</v>
      </c>
      <c r="E35" t="s">
        <v>55</v>
      </c>
      <c r="F35">
        <v>3</v>
      </c>
      <c r="G35">
        <v>16</v>
      </c>
      <c r="H35">
        <v>6</v>
      </c>
      <c r="I35">
        <v>18</v>
      </c>
      <c r="J35" t="s">
        <v>80</v>
      </c>
      <c r="K35">
        <v>1</v>
      </c>
      <c r="L35" t="s">
        <v>80</v>
      </c>
      <c r="M35">
        <v>1</v>
      </c>
      <c r="O35">
        <v>0</v>
      </c>
      <c r="P35">
        <v>4</v>
      </c>
      <c r="Q35">
        <v>14</v>
      </c>
      <c r="R35">
        <v>2</v>
      </c>
      <c r="S35">
        <v>2</v>
      </c>
      <c r="T35">
        <v>2</v>
      </c>
      <c r="U35">
        <v>2</v>
      </c>
      <c r="W35">
        <v>4</v>
      </c>
      <c r="X35">
        <v>4</v>
      </c>
      <c r="Y35">
        <v>4</v>
      </c>
      <c r="Z35">
        <v>4</v>
      </c>
      <c r="AB35">
        <v>3</v>
      </c>
      <c r="AC35">
        <v>3</v>
      </c>
      <c r="AD35">
        <v>3</v>
      </c>
      <c r="AE35">
        <v>3</v>
      </c>
      <c r="AF35" t="s">
        <v>37</v>
      </c>
      <c r="AG35" t="s">
        <v>38</v>
      </c>
      <c r="AH35">
        <v>4.8310041427612298E-2</v>
      </c>
    </row>
    <row r="36" spans="1:34" x14ac:dyDescent="0.3">
      <c r="A36" t="s">
        <v>198</v>
      </c>
      <c r="B36" t="s">
        <v>140</v>
      </c>
      <c r="C36" t="s">
        <v>141</v>
      </c>
      <c r="F36">
        <v>46</v>
      </c>
      <c r="G36">
        <v>2166</v>
      </c>
      <c r="H36">
        <v>903</v>
      </c>
      <c r="I36">
        <v>26</v>
      </c>
      <c r="J36" t="s">
        <v>142</v>
      </c>
      <c r="K36">
        <v>1</v>
      </c>
      <c r="L36" t="s">
        <v>142</v>
      </c>
      <c r="M36">
        <v>1</v>
      </c>
      <c r="O36">
        <v>0</v>
      </c>
      <c r="P36">
        <v>12</v>
      </c>
      <c r="Q36">
        <v>14</v>
      </c>
      <c r="R36">
        <v>5</v>
      </c>
      <c r="S36">
        <v>5</v>
      </c>
      <c r="T36">
        <v>5</v>
      </c>
      <c r="U36">
        <v>5</v>
      </c>
      <c r="W36">
        <v>12</v>
      </c>
      <c r="X36">
        <v>12</v>
      </c>
      <c r="Y36">
        <v>12</v>
      </c>
      <c r="Z36">
        <v>12</v>
      </c>
      <c r="AB36">
        <v>2</v>
      </c>
      <c r="AC36">
        <v>2</v>
      </c>
      <c r="AD36">
        <v>2</v>
      </c>
      <c r="AE36">
        <v>4</v>
      </c>
      <c r="AF36" t="s">
        <v>37</v>
      </c>
      <c r="AG36" t="s">
        <v>38</v>
      </c>
      <c r="AH36">
        <v>5.7269334793090799E-2</v>
      </c>
    </row>
    <row r="37" spans="1:34" x14ac:dyDescent="0.3">
      <c r="A37" t="s">
        <v>198</v>
      </c>
      <c r="B37" t="s">
        <v>143</v>
      </c>
      <c r="C37" t="s">
        <v>144</v>
      </c>
      <c r="E37" t="s">
        <v>55</v>
      </c>
      <c r="F37">
        <v>8</v>
      </c>
      <c r="G37">
        <v>76</v>
      </c>
      <c r="H37">
        <v>37</v>
      </c>
      <c r="I37">
        <v>16</v>
      </c>
      <c r="J37" t="s">
        <v>91</v>
      </c>
      <c r="K37">
        <v>1</v>
      </c>
      <c r="L37" t="s">
        <v>91</v>
      </c>
      <c r="M37">
        <v>1</v>
      </c>
      <c r="O37">
        <v>0</v>
      </c>
      <c r="P37">
        <v>4</v>
      </c>
      <c r="Q37">
        <v>12</v>
      </c>
      <c r="R37">
        <v>2</v>
      </c>
      <c r="S37">
        <v>2</v>
      </c>
      <c r="T37">
        <v>2</v>
      </c>
      <c r="U37">
        <v>2</v>
      </c>
      <c r="W37">
        <v>4</v>
      </c>
      <c r="X37">
        <v>4</v>
      </c>
      <c r="Y37">
        <v>4</v>
      </c>
      <c r="Z37">
        <v>4</v>
      </c>
      <c r="AB37">
        <v>2</v>
      </c>
      <c r="AC37">
        <v>2</v>
      </c>
      <c r="AD37">
        <v>2</v>
      </c>
      <c r="AE37">
        <v>4</v>
      </c>
      <c r="AF37" t="s">
        <v>37</v>
      </c>
      <c r="AG37" t="s">
        <v>38</v>
      </c>
      <c r="AH37">
        <v>2.2911787033080999E-2</v>
      </c>
    </row>
    <row r="38" spans="1:34" x14ac:dyDescent="0.3">
      <c r="A38" t="s">
        <v>198</v>
      </c>
      <c r="B38" t="s">
        <v>145</v>
      </c>
      <c r="C38" t="s">
        <v>146</v>
      </c>
      <c r="F38">
        <v>34</v>
      </c>
      <c r="G38">
        <v>1194</v>
      </c>
      <c r="H38">
        <v>506</v>
      </c>
      <c r="I38">
        <v>29</v>
      </c>
      <c r="J38" t="s">
        <v>147</v>
      </c>
      <c r="K38">
        <v>2</v>
      </c>
      <c r="L38" t="s">
        <v>148</v>
      </c>
      <c r="M38">
        <v>1</v>
      </c>
      <c r="N38" t="s">
        <v>149</v>
      </c>
      <c r="O38">
        <v>1</v>
      </c>
      <c r="P38">
        <v>28</v>
      </c>
      <c r="Q38">
        <v>1</v>
      </c>
      <c r="R38">
        <v>50</v>
      </c>
      <c r="S38">
        <v>50</v>
      </c>
      <c r="T38">
        <v>50</v>
      </c>
      <c r="U38">
        <v>50</v>
      </c>
      <c r="V38" t="s">
        <v>150</v>
      </c>
      <c r="W38">
        <v>28</v>
      </c>
      <c r="X38">
        <v>28</v>
      </c>
      <c r="Y38">
        <v>28</v>
      </c>
      <c r="Z38">
        <v>28</v>
      </c>
      <c r="AA38" t="s">
        <v>151</v>
      </c>
      <c r="AB38">
        <v>6</v>
      </c>
      <c r="AC38">
        <v>8</v>
      </c>
      <c r="AD38">
        <v>7</v>
      </c>
      <c r="AE38">
        <v>22</v>
      </c>
      <c r="AF38" t="s">
        <v>37</v>
      </c>
      <c r="AG38" t="s">
        <v>38</v>
      </c>
      <c r="AH38">
        <v>0.13552618026733301</v>
      </c>
    </row>
    <row r="39" spans="1:34" x14ac:dyDescent="0.3">
      <c r="A39" t="s">
        <v>198</v>
      </c>
      <c r="B39" t="s">
        <v>152</v>
      </c>
      <c r="C39" t="s">
        <v>153</v>
      </c>
      <c r="F39">
        <v>27</v>
      </c>
      <c r="G39">
        <v>760</v>
      </c>
      <c r="H39">
        <v>180</v>
      </c>
      <c r="I39">
        <v>63</v>
      </c>
      <c r="J39" t="s">
        <v>154</v>
      </c>
      <c r="K39">
        <v>3</v>
      </c>
      <c r="L39" t="s">
        <v>154</v>
      </c>
      <c r="M39">
        <v>3</v>
      </c>
      <c r="O39">
        <v>0</v>
      </c>
      <c r="P39">
        <v>52</v>
      </c>
      <c r="Q39">
        <v>11</v>
      </c>
      <c r="R39">
        <v>10</v>
      </c>
      <c r="S39">
        <v>37</v>
      </c>
      <c r="T39">
        <v>24</v>
      </c>
      <c r="U39">
        <v>71</v>
      </c>
      <c r="W39">
        <v>12</v>
      </c>
      <c r="X39">
        <v>25</v>
      </c>
      <c r="Y39">
        <v>17</v>
      </c>
      <c r="Z39">
        <v>52</v>
      </c>
      <c r="AB39">
        <v>2</v>
      </c>
      <c r="AC39">
        <v>4</v>
      </c>
      <c r="AD39">
        <v>3</v>
      </c>
      <c r="AE39">
        <v>27</v>
      </c>
      <c r="AF39" t="s">
        <v>37</v>
      </c>
      <c r="AG39" t="s">
        <v>38</v>
      </c>
      <c r="AH39">
        <v>0.17239236831665</v>
      </c>
    </row>
    <row r="40" spans="1:34" x14ac:dyDescent="0.3">
      <c r="A40" t="s">
        <v>198</v>
      </c>
      <c r="B40" t="s">
        <v>155</v>
      </c>
      <c r="C40" t="s">
        <v>156</v>
      </c>
      <c r="F40">
        <v>146</v>
      </c>
      <c r="G40">
        <v>21466</v>
      </c>
      <c r="H40">
        <v>6581</v>
      </c>
      <c r="I40">
        <v>79</v>
      </c>
      <c r="J40" t="s">
        <v>157</v>
      </c>
      <c r="K40">
        <v>3</v>
      </c>
      <c r="L40" t="s">
        <v>158</v>
      </c>
      <c r="M40">
        <v>1</v>
      </c>
      <c r="N40" t="s">
        <v>159</v>
      </c>
      <c r="O40">
        <v>2</v>
      </c>
      <c r="P40">
        <v>65</v>
      </c>
      <c r="Q40">
        <v>14</v>
      </c>
      <c r="R40">
        <v>103</v>
      </c>
      <c r="S40">
        <v>103</v>
      </c>
      <c r="T40">
        <v>103</v>
      </c>
      <c r="U40">
        <v>103</v>
      </c>
      <c r="V40" t="s">
        <v>160</v>
      </c>
      <c r="W40">
        <v>65</v>
      </c>
      <c r="X40">
        <v>65</v>
      </c>
      <c r="Y40">
        <v>65</v>
      </c>
      <c r="Z40">
        <v>65</v>
      </c>
      <c r="AA40" t="s">
        <v>161</v>
      </c>
      <c r="AB40">
        <v>2</v>
      </c>
      <c r="AC40">
        <v>4</v>
      </c>
      <c r="AD40">
        <v>3</v>
      </c>
      <c r="AE40">
        <v>25</v>
      </c>
      <c r="AF40" t="s">
        <v>37</v>
      </c>
      <c r="AG40" t="s">
        <v>38</v>
      </c>
      <c r="AH40">
        <v>17.385753870010301</v>
      </c>
    </row>
    <row r="41" spans="1:34" x14ac:dyDescent="0.3">
      <c r="A41" t="s">
        <v>198</v>
      </c>
      <c r="B41" t="s">
        <v>155</v>
      </c>
      <c r="C41" t="s">
        <v>162</v>
      </c>
      <c r="F41">
        <v>172</v>
      </c>
      <c r="G41">
        <v>29760</v>
      </c>
      <c r="H41">
        <v>8605</v>
      </c>
      <c r="AF41" t="s">
        <v>37</v>
      </c>
      <c r="AG41" t="s">
        <v>163</v>
      </c>
      <c r="AH41">
        <v>303.63928723335198</v>
      </c>
    </row>
    <row r="42" spans="1:34" x14ac:dyDescent="0.3">
      <c r="A42" t="s">
        <v>198</v>
      </c>
      <c r="B42" t="s">
        <v>164</v>
      </c>
      <c r="C42" t="s">
        <v>165</v>
      </c>
      <c r="F42">
        <v>46</v>
      </c>
      <c r="G42">
        <v>2166</v>
      </c>
      <c r="H42">
        <v>859</v>
      </c>
      <c r="I42">
        <v>64</v>
      </c>
      <c r="J42" t="s">
        <v>166</v>
      </c>
      <c r="K42">
        <v>2</v>
      </c>
      <c r="L42" t="s">
        <v>167</v>
      </c>
      <c r="M42">
        <v>1</v>
      </c>
      <c r="N42" t="s">
        <v>168</v>
      </c>
      <c r="O42">
        <v>1</v>
      </c>
      <c r="P42">
        <v>50</v>
      </c>
      <c r="Q42">
        <v>14</v>
      </c>
      <c r="R42">
        <v>53</v>
      </c>
      <c r="S42">
        <v>53</v>
      </c>
      <c r="T42">
        <v>53</v>
      </c>
      <c r="U42">
        <v>53</v>
      </c>
      <c r="V42" t="s">
        <v>169</v>
      </c>
      <c r="W42">
        <v>50</v>
      </c>
      <c r="X42">
        <v>50</v>
      </c>
      <c r="Y42">
        <v>50</v>
      </c>
      <c r="Z42">
        <v>50</v>
      </c>
      <c r="AA42" t="s">
        <v>170</v>
      </c>
      <c r="AB42">
        <v>3</v>
      </c>
      <c r="AC42">
        <v>4</v>
      </c>
      <c r="AD42">
        <v>4</v>
      </c>
      <c r="AE42">
        <v>14</v>
      </c>
      <c r="AF42" t="s">
        <v>37</v>
      </c>
      <c r="AG42" t="s">
        <v>38</v>
      </c>
      <c r="AH42">
        <v>0.28988957405090299</v>
      </c>
    </row>
    <row r="43" spans="1:34" x14ac:dyDescent="0.3">
      <c r="A43" t="s">
        <v>198</v>
      </c>
      <c r="B43" t="s">
        <v>171</v>
      </c>
      <c r="C43" t="s">
        <v>172</v>
      </c>
      <c r="F43">
        <v>18</v>
      </c>
      <c r="G43">
        <v>346</v>
      </c>
      <c r="H43">
        <v>103</v>
      </c>
      <c r="I43">
        <v>17</v>
      </c>
      <c r="J43" t="s">
        <v>124</v>
      </c>
      <c r="K43">
        <v>1</v>
      </c>
      <c r="L43" t="s">
        <v>124</v>
      </c>
      <c r="M43">
        <v>1</v>
      </c>
      <c r="O43">
        <v>0</v>
      </c>
      <c r="P43">
        <v>3</v>
      </c>
      <c r="Q43">
        <v>14</v>
      </c>
      <c r="R43">
        <v>5</v>
      </c>
      <c r="S43">
        <v>5</v>
      </c>
      <c r="T43">
        <v>5</v>
      </c>
      <c r="U43">
        <v>5</v>
      </c>
      <c r="W43">
        <v>3</v>
      </c>
      <c r="X43">
        <v>3</v>
      </c>
      <c r="Y43">
        <v>3</v>
      </c>
      <c r="Z43">
        <v>3</v>
      </c>
      <c r="AB43">
        <v>1</v>
      </c>
      <c r="AC43">
        <v>1</v>
      </c>
      <c r="AD43">
        <v>1</v>
      </c>
      <c r="AE43">
        <v>2</v>
      </c>
      <c r="AF43" t="s">
        <v>37</v>
      </c>
      <c r="AG43" t="s">
        <v>38</v>
      </c>
      <c r="AH43">
        <v>2.31287479400634E-2</v>
      </c>
    </row>
    <row r="44" spans="1:34" x14ac:dyDescent="0.3">
      <c r="A44" t="s">
        <v>198</v>
      </c>
      <c r="B44" t="s">
        <v>171</v>
      </c>
      <c r="C44" t="s">
        <v>173</v>
      </c>
      <c r="F44">
        <v>36</v>
      </c>
      <c r="G44">
        <v>1336</v>
      </c>
      <c r="H44">
        <v>343</v>
      </c>
      <c r="I44">
        <v>59</v>
      </c>
      <c r="J44" t="s">
        <v>174</v>
      </c>
      <c r="K44">
        <v>2</v>
      </c>
      <c r="L44" t="s">
        <v>174</v>
      </c>
      <c r="M44">
        <v>2</v>
      </c>
      <c r="O44">
        <v>0</v>
      </c>
      <c r="P44">
        <v>45</v>
      </c>
      <c r="Q44">
        <v>14</v>
      </c>
      <c r="R44">
        <v>20</v>
      </c>
      <c r="S44">
        <v>27</v>
      </c>
      <c r="T44">
        <v>24</v>
      </c>
      <c r="U44">
        <v>47</v>
      </c>
      <c r="W44">
        <v>21</v>
      </c>
      <c r="X44">
        <v>24</v>
      </c>
      <c r="Y44">
        <v>22</v>
      </c>
      <c r="Z44">
        <v>45</v>
      </c>
      <c r="AB44">
        <v>2</v>
      </c>
      <c r="AC44">
        <v>4</v>
      </c>
      <c r="AD44">
        <v>3</v>
      </c>
      <c r="AE44">
        <v>12</v>
      </c>
      <c r="AF44" t="s">
        <v>37</v>
      </c>
      <c r="AG44" t="s">
        <v>38</v>
      </c>
      <c r="AH44">
        <v>0.117141485214233</v>
      </c>
    </row>
    <row r="45" spans="1:34" x14ac:dyDescent="0.3">
      <c r="A45" t="s">
        <v>198</v>
      </c>
      <c r="B45" t="s">
        <v>171</v>
      </c>
      <c r="C45" t="s">
        <v>175</v>
      </c>
      <c r="F45">
        <v>36</v>
      </c>
      <c r="G45">
        <v>1336</v>
      </c>
      <c r="H45">
        <v>384</v>
      </c>
      <c r="I45">
        <v>30</v>
      </c>
      <c r="J45" t="s">
        <v>176</v>
      </c>
      <c r="K45">
        <v>2</v>
      </c>
      <c r="L45" t="s">
        <v>176</v>
      </c>
      <c r="M45">
        <v>2</v>
      </c>
      <c r="O45">
        <v>0</v>
      </c>
      <c r="P45">
        <v>16</v>
      </c>
      <c r="Q45">
        <v>14</v>
      </c>
      <c r="R45">
        <v>7</v>
      </c>
      <c r="S45">
        <v>33</v>
      </c>
      <c r="T45">
        <v>20</v>
      </c>
      <c r="U45">
        <v>40</v>
      </c>
      <c r="W45">
        <v>3</v>
      </c>
      <c r="X45">
        <v>13</v>
      </c>
      <c r="Y45">
        <v>8</v>
      </c>
      <c r="Z45">
        <v>16</v>
      </c>
      <c r="AB45">
        <v>1</v>
      </c>
      <c r="AC45">
        <v>4</v>
      </c>
      <c r="AD45">
        <v>2</v>
      </c>
      <c r="AE45">
        <v>11</v>
      </c>
      <c r="AF45" t="s">
        <v>37</v>
      </c>
      <c r="AG45" t="s">
        <v>38</v>
      </c>
      <c r="AH45">
        <v>0.14666152000427199</v>
      </c>
    </row>
    <row r="46" spans="1:34" x14ac:dyDescent="0.3">
      <c r="A46" t="s">
        <v>198</v>
      </c>
      <c r="B46" t="s">
        <v>177</v>
      </c>
      <c r="C46" t="s">
        <v>116</v>
      </c>
      <c r="F46">
        <v>23</v>
      </c>
      <c r="G46">
        <v>556</v>
      </c>
      <c r="H46">
        <v>250</v>
      </c>
      <c r="AF46" t="s">
        <v>37</v>
      </c>
      <c r="AG46" t="s">
        <v>106</v>
      </c>
      <c r="AH46">
        <v>3.5820245742797803E-2</v>
      </c>
    </row>
    <row r="47" spans="1:34" x14ac:dyDescent="0.3">
      <c r="A47" t="s">
        <v>198</v>
      </c>
      <c r="B47" t="s">
        <v>178</v>
      </c>
      <c r="C47" t="s">
        <v>179</v>
      </c>
      <c r="F47">
        <v>26</v>
      </c>
      <c r="G47">
        <v>706</v>
      </c>
      <c r="H47">
        <v>219</v>
      </c>
      <c r="I47">
        <v>21</v>
      </c>
      <c r="J47" t="s">
        <v>180</v>
      </c>
      <c r="K47">
        <v>1</v>
      </c>
      <c r="L47" t="s">
        <v>180</v>
      </c>
      <c r="M47">
        <v>1</v>
      </c>
      <c r="O47">
        <v>0</v>
      </c>
      <c r="P47">
        <v>6</v>
      </c>
      <c r="Q47">
        <v>15</v>
      </c>
      <c r="R47">
        <v>16</v>
      </c>
      <c r="S47">
        <v>16</v>
      </c>
      <c r="T47">
        <v>16</v>
      </c>
      <c r="U47">
        <v>16</v>
      </c>
      <c r="W47">
        <v>6</v>
      </c>
      <c r="X47">
        <v>6</v>
      </c>
      <c r="Y47">
        <v>6</v>
      </c>
      <c r="Z47">
        <v>6</v>
      </c>
      <c r="AB47">
        <v>1</v>
      </c>
      <c r="AC47">
        <v>1</v>
      </c>
      <c r="AD47">
        <v>1</v>
      </c>
      <c r="AE47">
        <v>2</v>
      </c>
      <c r="AF47" t="s">
        <v>37</v>
      </c>
      <c r="AG47" t="s">
        <v>38</v>
      </c>
      <c r="AH47">
        <v>3.8365125656127902E-2</v>
      </c>
    </row>
    <row r="48" spans="1:34" x14ac:dyDescent="0.3">
      <c r="A48" t="s">
        <v>198</v>
      </c>
      <c r="B48" t="s">
        <v>181</v>
      </c>
      <c r="C48" t="s">
        <v>54</v>
      </c>
      <c r="F48">
        <v>29</v>
      </c>
      <c r="G48">
        <v>874</v>
      </c>
      <c r="H48">
        <v>324</v>
      </c>
      <c r="I48">
        <v>42</v>
      </c>
      <c r="J48" t="s">
        <v>182</v>
      </c>
      <c r="K48">
        <v>2</v>
      </c>
      <c r="L48" t="s">
        <v>182</v>
      </c>
      <c r="M48">
        <v>2</v>
      </c>
      <c r="O48">
        <v>0</v>
      </c>
      <c r="P48">
        <v>34</v>
      </c>
      <c r="Q48">
        <v>8</v>
      </c>
      <c r="R48">
        <v>11</v>
      </c>
      <c r="S48">
        <v>20</v>
      </c>
      <c r="T48">
        <v>16</v>
      </c>
      <c r="U48">
        <v>31</v>
      </c>
      <c r="W48">
        <v>15</v>
      </c>
      <c r="X48">
        <v>19</v>
      </c>
      <c r="Y48">
        <v>17</v>
      </c>
      <c r="Z48">
        <v>34</v>
      </c>
      <c r="AB48">
        <v>4</v>
      </c>
      <c r="AC48">
        <v>4</v>
      </c>
      <c r="AD48">
        <v>4</v>
      </c>
      <c r="AE48">
        <v>16</v>
      </c>
      <c r="AF48" t="s">
        <v>37</v>
      </c>
      <c r="AG48" t="s">
        <v>38</v>
      </c>
      <c r="AH48">
        <v>0.100138664245605</v>
      </c>
    </row>
    <row r="49" spans="1:34" x14ac:dyDescent="0.3">
      <c r="A49" t="s">
        <v>198</v>
      </c>
      <c r="B49" t="s">
        <v>183</v>
      </c>
      <c r="C49" t="s">
        <v>183</v>
      </c>
      <c r="F49">
        <v>80</v>
      </c>
      <c r="G49">
        <v>6484</v>
      </c>
      <c r="H49">
        <v>2549</v>
      </c>
      <c r="I49">
        <v>25</v>
      </c>
      <c r="J49" t="s">
        <v>184</v>
      </c>
      <c r="K49">
        <v>1</v>
      </c>
      <c r="L49" t="s">
        <v>184</v>
      </c>
      <c r="M49">
        <v>1</v>
      </c>
      <c r="O49">
        <v>0</v>
      </c>
      <c r="P49">
        <v>11</v>
      </c>
      <c r="Q49">
        <v>14</v>
      </c>
      <c r="R49">
        <v>24</v>
      </c>
      <c r="S49">
        <v>24</v>
      </c>
      <c r="T49">
        <v>24</v>
      </c>
      <c r="U49">
        <v>24</v>
      </c>
      <c r="W49">
        <v>11</v>
      </c>
      <c r="X49">
        <v>11</v>
      </c>
      <c r="Y49">
        <v>11</v>
      </c>
      <c r="Z49">
        <v>11</v>
      </c>
      <c r="AB49">
        <v>3</v>
      </c>
      <c r="AC49">
        <v>3</v>
      </c>
      <c r="AD49">
        <v>3</v>
      </c>
      <c r="AE49">
        <v>9</v>
      </c>
      <c r="AF49" t="s">
        <v>37</v>
      </c>
      <c r="AG49" t="s">
        <v>38</v>
      </c>
      <c r="AH49">
        <v>0.25531935691833402</v>
      </c>
    </row>
    <row r="50" spans="1:34" x14ac:dyDescent="0.3">
      <c r="A50" t="s">
        <v>198</v>
      </c>
      <c r="B50" t="s">
        <v>183</v>
      </c>
      <c r="C50" t="s">
        <v>185</v>
      </c>
      <c r="F50">
        <v>22</v>
      </c>
      <c r="G50">
        <v>510</v>
      </c>
      <c r="H50">
        <v>221</v>
      </c>
      <c r="I50">
        <v>18</v>
      </c>
      <c r="J50" t="s">
        <v>186</v>
      </c>
      <c r="K50">
        <v>1</v>
      </c>
      <c r="L50" t="s">
        <v>186</v>
      </c>
      <c r="M50">
        <v>1</v>
      </c>
      <c r="O50">
        <v>0</v>
      </c>
      <c r="P50">
        <v>4</v>
      </c>
      <c r="Q50">
        <v>14</v>
      </c>
      <c r="R50">
        <v>3</v>
      </c>
      <c r="S50">
        <v>3</v>
      </c>
      <c r="T50">
        <v>3</v>
      </c>
      <c r="U50">
        <v>3</v>
      </c>
      <c r="W50">
        <v>4</v>
      </c>
      <c r="X50">
        <v>4</v>
      </c>
      <c r="Y50">
        <v>4</v>
      </c>
      <c r="Z50">
        <v>4</v>
      </c>
      <c r="AB50">
        <v>1</v>
      </c>
      <c r="AC50">
        <v>1</v>
      </c>
      <c r="AD50">
        <v>1</v>
      </c>
      <c r="AE50">
        <v>2</v>
      </c>
      <c r="AF50" t="s">
        <v>37</v>
      </c>
      <c r="AG50" t="s">
        <v>38</v>
      </c>
      <c r="AH50">
        <v>3.77240180969238E-2</v>
      </c>
    </row>
    <row r="51" spans="1:34" x14ac:dyDescent="0.3">
      <c r="A51" t="s">
        <v>198</v>
      </c>
      <c r="B51" t="s">
        <v>187</v>
      </c>
      <c r="C51" t="s">
        <v>188</v>
      </c>
      <c r="F51">
        <v>15</v>
      </c>
      <c r="G51">
        <v>244</v>
      </c>
      <c r="H51">
        <v>108</v>
      </c>
      <c r="I51">
        <v>18</v>
      </c>
      <c r="J51" t="s">
        <v>148</v>
      </c>
      <c r="K51">
        <v>1</v>
      </c>
      <c r="L51" t="s">
        <v>148</v>
      </c>
      <c r="M51">
        <v>1</v>
      </c>
      <c r="O51">
        <v>0</v>
      </c>
      <c r="P51">
        <v>3</v>
      </c>
      <c r="Q51">
        <v>15</v>
      </c>
      <c r="R51">
        <v>11</v>
      </c>
      <c r="S51">
        <v>11</v>
      </c>
      <c r="T51">
        <v>11</v>
      </c>
      <c r="U51">
        <v>11</v>
      </c>
      <c r="W51">
        <v>3</v>
      </c>
      <c r="X51">
        <v>3</v>
      </c>
      <c r="Y51">
        <v>3</v>
      </c>
      <c r="Z51">
        <v>3</v>
      </c>
      <c r="AB51">
        <v>1</v>
      </c>
      <c r="AC51">
        <v>1</v>
      </c>
      <c r="AD51">
        <v>1</v>
      </c>
      <c r="AE51">
        <v>3</v>
      </c>
      <c r="AF51" t="s">
        <v>37</v>
      </c>
      <c r="AG51" t="s">
        <v>38</v>
      </c>
      <c r="AH51">
        <v>2.4662971496582E-2</v>
      </c>
    </row>
    <row r="52" spans="1:34" x14ac:dyDescent="0.3">
      <c r="A52" t="s">
        <v>198</v>
      </c>
      <c r="B52" t="s">
        <v>187</v>
      </c>
      <c r="C52" t="s">
        <v>189</v>
      </c>
      <c r="F52">
        <v>21</v>
      </c>
      <c r="G52">
        <v>466</v>
      </c>
      <c r="H52">
        <v>183</v>
      </c>
      <c r="I52">
        <v>26</v>
      </c>
      <c r="J52" t="s">
        <v>190</v>
      </c>
      <c r="K52">
        <v>1</v>
      </c>
      <c r="L52" t="s">
        <v>190</v>
      </c>
      <c r="M52">
        <v>1</v>
      </c>
      <c r="O52">
        <v>0</v>
      </c>
      <c r="P52">
        <v>12</v>
      </c>
      <c r="Q52">
        <v>14</v>
      </c>
      <c r="R52">
        <v>13</v>
      </c>
      <c r="S52">
        <v>13</v>
      </c>
      <c r="T52">
        <v>13</v>
      </c>
      <c r="U52">
        <v>13</v>
      </c>
      <c r="W52">
        <v>12</v>
      </c>
      <c r="X52">
        <v>12</v>
      </c>
      <c r="Y52">
        <v>12</v>
      </c>
      <c r="Z52">
        <v>12</v>
      </c>
      <c r="AB52">
        <v>2</v>
      </c>
      <c r="AC52">
        <v>2</v>
      </c>
      <c r="AD52">
        <v>2</v>
      </c>
      <c r="AE52">
        <v>4</v>
      </c>
      <c r="AF52" t="s">
        <v>37</v>
      </c>
      <c r="AG52" t="s">
        <v>38</v>
      </c>
      <c r="AH52">
        <v>3.7317752838134703E-2</v>
      </c>
    </row>
    <row r="53" spans="1:34" x14ac:dyDescent="0.3">
      <c r="A53" t="s">
        <v>198</v>
      </c>
      <c r="B53" t="s">
        <v>187</v>
      </c>
      <c r="C53" t="s">
        <v>191</v>
      </c>
      <c r="F53">
        <v>34</v>
      </c>
      <c r="G53">
        <v>1194</v>
      </c>
      <c r="H53">
        <v>132</v>
      </c>
      <c r="I53">
        <v>44</v>
      </c>
      <c r="J53" t="s">
        <v>192</v>
      </c>
      <c r="K53">
        <v>4</v>
      </c>
      <c r="L53" t="s">
        <v>192</v>
      </c>
      <c r="M53">
        <v>4</v>
      </c>
      <c r="O53">
        <v>0</v>
      </c>
      <c r="P53">
        <v>34</v>
      </c>
      <c r="Q53">
        <v>10</v>
      </c>
      <c r="R53">
        <v>7</v>
      </c>
      <c r="S53">
        <v>18</v>
      </c>
      <c r="T53">
        <v>10</v>
      </c>
      <c r="U53">
        <v>41</v>
      </c>
      <c r="W53">
        <v>6</v>
      </c>
      <c r="X53">
        <v>12</v>
      </c>
      <c r="Y53">
        <v>8</v>
      </c>
      <c r="Z53">
        <v>34</v>
      </c>
      <c r="AB53">
        <v>0</v>
      </c>
      <c r="AC53">
        <v>1</v>
      </c>
      <c r="AD53">
        <v>0</v>
      </c>
      <c r="AE53">
        <v>3</v>
      </c>
      <c r="AF53" t="s">
        <v>37</v>
      </c>
      <c r="AG53" t="s">
        <v>38</v>
      </c>
      <c r="AH53">
        <v>6.0675621032714802E-2</v>
      </c>
    </row>
    <row r="54" spans="1:34" x14ac:dyDescent="0.3">
      <c r="A54" t="s">
        <v>198</v>
      </c>
      <c r="B54" t="s">
        <v>187</v>
      </c>
      <c r="C54" t="s">
        <v>193</v>
      </c>
      <c r="F54">
        <v>15</v>
      </c>
      <c r="G54">
        <v>244</v>
      </c>
      <c r="H54">
        <v>108</v>
      </c>
      <c r="I54">
        <v>18</v>
      </c>
      <c r="J54" t="s">
        <v>148</v>
      </c>
      <c r="K54">
        <v>1</v>
      </c>
      <c r="L54" t="s">
        <v>148</v>
      </c>
      <c r="M54">
        <v>1</v>
      </c>
      <c r="O54">
        <v>0</v>
      </c>
      <c r="P54">
        <v>3</v>
      </c>
      <c r="Q54">
        <v>15</v>
      </c>
      <c r="R54">
        <v>7</v>
      </c>
      <c r="S54">
        <v>7</v>
      </c>
      <c r="T54">
        <v>7</v>
      </c>
      <c r="U54">
        <v>7</v>
      </c>
      <c r="W54">
        <v>3</v>
      </c>
      <c r="X54">
        <v>3</v>
      </c>
      <c r="Y54">
        <v>3</v>
      </c>
      <c r="Z54">
        <v>3</v>
      </c>
      <c r="AB54">
        <v>1</v>
      </c>
      <c r="AC54">
        <v>1</v>
      </c>
      <c r="AD54">
        <v>1</v>
      </c>
      <c r="AE54">
        <v>3</v>
      </c>
      <c r="AF54" t="s">
        <v>37</v>
      </c>
      <c r="AG54" t="s">
        <v>38</v>
      </c>
      <c r="AH54">
        <v>2.58078575134277E-2</v>
      </c>
    </row>
    <row r="55" spans="1:34" x14ac:dyDescent="0.3">
      <c r="A55" t="s">
        <v>198</v>
      </c>
      <c r="B55" t="s">
        <v>194</v>
      </c>
      <c r="C55" t="s">
        <v>54</v>
      </c>
      <c r="F55">
        <v>23</v>
      </c>
      <c r="G55">
        <v>556</v>
      </c>
      <c r="H55">
        <v>261</v>
      </c>
      <c r="I55">
        <v>20</v>
      </c>
      <c r="J55" t="s">
        <v>195</v>
      </c>
      <c r="K55">
        <v>1</v>
      </c>
      <c r="L55" t="s">
        <v>195</v>
      </c>
      <c r="M55">
        <v>1</v>
      </c>
      <c r="O55">
        <v>0</v>
      </c>
      <c r="P55">
        <v>8</v>
      </c>
      <c r="Q55">
        <v>12</v>
      </c>
      <c r="R55">
        <v>4</v>
      </c>
      <c r="S55">
        <v>4</v>
      </c>
      <c r="T55">
        <v>4</v>
      </c>
      <c r="U55">
        <v>4</v>
      </c>
      <c r="W55">
        <v>8</v>
      </c>
      <c r="X55">
        <v>8</v>
      </c>
      <c r="Y55">
        <v>8</v>
      </c>
      <c r="Z55">
        <v>8</v>
      </c>
      <c r="AB55">
        <v>1</v>
      </c>
      <c r="AC55">
        <v>1</v>
      </c>
      <c r="AD55">
        <v>1</v>
      </c>
      <c r="AE55">
        <v>3</v>
      </c>
      <c r="AF55" t="s">
        <v>37</v>
      </c>
      <c r="AG55" t="s">
        <v>38</v>
      </c>
      <c r="AH55">
        <v>4.9831390380859299E-2</v>
      </c>
    </row>
    <row r="56" spans="1:34" x14ac:dyDescent="0.3">
      <c r="A56" t="s">
        <v>198</v>
      </c>
      <c r="B56" t="s">
        <v>196</v>
      </c>
      <c r="C56" t="s">
        <v>196</v>
      </c>
      <c r="F56">
        <v>61</v>
      </c>
      <c r="G56">
        <v>3786</v>
      </c>
      <c r="H56">
        <v>1447</v>
      </c>
      <c r="I56">
        <v>25</v>
      </c>
      <c r="J56" t="s">
        <v>68</v>
      </c>
      <c r="K56">
        <v>1</v>
      </c>
      <c r="L56" t="s">
        <v>68</v>
      </c>
      <c r="M56">
        <v>1</v>
      </c>
      <c r="O56">
        <v>0</v>
      </c>
      <c r="P56">
        <v>14</v>
      </c>
      <c r="Q56">
        <v>11</v>
      </c>
      <c r="R56">
        <v>45</v>
      </c>
      <c r="S56">
        <v>45</v>
      </c>
      <c r="T56">
        <v>45</v>
      </c>
      <c r="U56">
        <v>45</v>
      </c>
      <c r="W56">
        <v>14</v>
      </c>
      <c r="X56">
        <v>14</v>
      </c>
      <c r="Y56">
        <v>14</v>
      </c>
      <c r="Z56">
        <v>14</v>
      </c>
      <c r="AB56">
        <v>3</v>
      </c>
      <c r="AC56">
        <v>3</v>
      </c>
      <c r="AD56">
        <v>3</v>
      </c>
      <c r="AE56">
        <v>9</v>
      </c>
      <c r="AF56" t="s">
        <v>37</v>
      </c>
      <c r="AG56" t="s">
        <v>38</v>
      </c>
      <c r="AH56">
        <v>0.18548750877380299</v>
      </c>
    </row>
    <row r="57" spans="1:34" x14ac:dyDescent="0.3">
      <c r="A57" t="s">
        <v>198</v>
      </c>
      <c r="B57" t="s">
        <v>197</v>
      </c>
      <c r="C57" t="s">
        <v>54</v>
      </c>
      <c r="F57">
        <v>24</v>
      </c>
      <c r="G57">
        <v>604</v>
      </c>
      <c r="H57">
        <v>268</v>
      </c>
      <c r="I57">
        <v>27</v>
      </c>
      <c r="J57" t="s">
        <v>190</v>
      </c>
      <c r="K57">
        <v>1</v>
      </c>
      <c r="L57" t="s">
        <v>190</v>
      </c>
      <c r="M57">
        <v>1</v>
      </c>
      <c r="O57">
        <v>0</v>
      </c>
      <c r="P57">
        <v>12</v>
      </c>
      <c r="Q57">
        <v>15</v>
      </c>
      <c r="R57">
        <v>7</v>
      </c>
      <c r="S57">
        <v>7</v>
      </c>
      <c r="T57">
        <v>7</v>
      </c>
      <c r="U57">
        <v>7</v>
      </c>
      <c r="W57">
        <v>12</v>
      </c>
      <c r="X57">
        <v>12</v>
      </c>
      <c r="Y57">
        <v>12</v>
      </c>
      <c r="Z57">
        <v>12</v>
      </c>
      <c r="AB57">
        <v>2</v>
      </c>
      <c r="AC57">
        <v>2</v>
      </c>
      <c r="AD57">
        <v>2</v>
      </c>
      <c r="AE57">
        <v>4</v>
      </c>
      <c r="AF57" t="s">
        <v>37</v>
      </c>
      <c r="AG57" t="s">
        <v>38</v>
      </c>
      <c r="AH57">
        <v>5.3716897964477497E-2</v>
      </c>
    </row>
    <row r="58" spans="1:34" x14ac:dyDescent="0.3">
      <c r="A58" t="s">
        <v>199</v>
      </c>
      <c r="B58" t="s">
        <v>200</v>
      </c>
      <c r="C58" t="s">
        <v>200</v>
      </c>
      <c r="F58">
        <v>82</v>
      </c>
      <c r="G58">
        <v>6810</v>
      </c>
      <c r="H58">
        <v>1979</v>
      </c>
      <c r="I58">
        <v>45</v>
      </c>
      <c r="J58" t="s">
        <v>201</v>
      </c>
      <c r="K58">
        <v>2</v>
      </c>
      <c r="L58" t="s">
        <v>201</v>
      </c>
      <c r="M58">
        <v>2</v>
      </c>
      <c r="O58">
        <v>0</v>
      </c>
      <c r="P58">
        <v>30</v>
      </c>
      <c r="Q58">
        <v>15</v>
      </c>
      <c r="R58">
        <v>14</v>
      </c>
      <c r="S58">
        <v>19</v>
      </c>
      <c r="T58">
        <v>16</v>
      </c>
      <c r="U58">
        <v>33</v>
      </c>
      <c r="W58">
        <v>14</v>
      </c>
      <c r="X58">
        <v>16</v>
      </c>
      <c r="Y58">
        <v>15</v>
      </c>
      <c r="Z58">
        <v>30</v>
      </c>
      <c r="AB58">
        <v>2</v>
      </c>
      <c r="AC58">
        <v>3</v>
      </c>
      <c r="AD58">
        <v>2</v>
      </c>
      <c r="AE58">
        <v>10</v>
      </c>
      <c r="AF58" t="s">
        <v>37</v>
      </c>
      <c r="AG58" t="s">
        <v>38</v>
      </c>
      <c r="AH58">
        <v>0.335224390029907</v>
      </c>
    </row>
    <row r="59" spans="1:34" x14ac:dyDescent="0.3">
      <c r="A59" t="s">
        <v>199</v>
      </c>
      <c r="B59" t="s">
        <v>200</v>
      </c>
      <c r="C59" t="s">
        <v>202</v>
      </c>
      <c r="E59" t="s">
        <v>55</v>
      </c>
      <c r="F59">
        <v>10</v>
      </c>
      <c r="G59">
        <v>114</v>
      </c>
      <c r="H59">
        <v>40</v>
      </c>
      <c r="AF59" t="s">
        <v>37</v>
      </c>
      <c r="AG59" t="s">
        <v>106</v>
      </c>
      <c r="AH59">
        <v>2.1547794342040998E-2</v>
      </c>
    </row>
    <row r="60" spans="1:34" x14ac:dyDescent="0.3">
      <c r="A60" t="s">
        <v>199</v>
      </c>
      <c r="B60" t="s">
        <v>203</v>
      </c>
      <c r="C60" t="s">
        <v>204</v>
      </c>
      <c r="F60">
        <v>14</v>
      </c>
      <c r="G60">
        <v>214</v>
      </c>
      <c r="H60">
        <v>106</v>
      </c>
      <c r="I60">
        <v>22</v>
      </c>
      <c r="J60" t="s">
        <v>82</v>
      </c>
      <c r="K60">
        <v>1</v>
      </c>
      <c r="L60" t="s">
        <v>82</v>
      </c>
      <c r="M60">
        <v>1</v>
      </c>
      <c r="O60">
        <v>0</v>
      </c>
      <c r="P60">
        <v>11</v>
      </c>
      <c r="Q60">
        <v>11</v>
      </c>
      <c r="R60">
        <v>6</v>
      </c>
      <c r="S60">
        <v>6</v>
      </c>
      <c r="T60">
        <v>6</v>
      </c>
      <c r="U60">
        <v>6</v>
      </c>
      <c r="W60">
        <v>11</v>
      </c>
      <c r="X60">
        <v>11</v>
      </c>
      <c r="Y60">
        <v>11</v>
      </c>
      <c r="Z60">
        <v>11</v>
      </c>
      <c r="AB60">
        <v>2</v>
      </c>
      <c r="AC60">
        <v>2</v>
      </c>
      <c r="AD60">
        <v>2</v>
      </c>
      <c r="AE60">
        <v>4</v>
      </c>
      <c r="AF60" t="s">
        <v>37</v>
      </c>
      <c r="AG60" t="s">
        <v>38</v>
      </c>
      <c r="AH60">
        <v>3.0343770980834898E-2</v>
      </c>
    </row>
    <row r="61" spans="1:34" x14ac:dyDescent="0.3">
      <c r="A61" t="s">
        <v>199</v>
      </c>
      <c r="B61" t="s">
        <v>203</v>
      </c>
      <c r="C61" t="s">
        <v>205</v>
      </c>
      <c r="F61">
        <v>27</v>
      </c>
      <c r="G61">
        <v>760</v>
      </c>
      <c r="H61">
        <v>299</v>
      </c>
      <c r="I61">
        <v>17</v>
      </c>
      <c r="J61" t="s">
        <v>130</v>
      </c>
      <c r="K61">
        <v>1</v>
      </c>
      <c r="L61" t="s">
        <v>130</v>
      </c>
      <c r="M61">
        <v>1</v>
      </c>
      <c r="O61">
        <v>0</v>
      </c>
      <c r="P61">
        <v>6</v>
      </c>
      <c r="Q61">
        <v>11</v>
      </c>
      <c r="R61">
        <v>11</v>
      </c>
      <c r="S61">
        <v>11</v>
      </c>
      <c r="T61">
        <v>11</v>
      </c>
      <c r="U61">
        <v>11</v>
      </c>
      <c r="W61">
        <v>6</v>
      </c>
      <c r="X61">
        <v>6</v>
      </c>
      <c r="Y61">
        <v>6</v>
      </c>
      <c r="Z61">
        <v>6</v>
      </c>
      <c r="AB61">
        <v>4</v>
      </c>
      <c r="AC61">
        <v>4</v>
      </c>
      <c r="AD61">
        <v>4</v>
      </c>
      <c r="AE61">
        <v>8</v>
      </c>
      <c r="AF61" t="s">
        <v>37</v>
      </c>
      <c r="AG61" t="s">
        <v>38</v>
      </c>
      <c r="AH61">
        <v>3.8393020629882799E-2</v>
      </c>
    </row>
    <row r="62" spans="1:34" x14ac:dyDescent="0.3">
      <c r="A62" t="s">
        <v>199</v>
      </c>
      <c r="B62" t="s">
        <v>203</v>
      </c>
      <c r="C62" t="s">
        <v>206</v>
      </c>
      <c r="F62">
        <v>11</v>
      </c>
      <c r="G62">
        <v>136</v>
      </c>
      <c r="H62">
        <v>53</v>
      </c>
      <c r="I62">
        <v>23</v>
      </c>
      <c r="J62" t="s">
        <v>91</v>
      </c>
      <c r="K62">
        <v>1</v>
      </c>
      <c r="L62" t="s">
        <v>91</v>
      </c>
      <c r="M62">
        <v>1</v>
      </c>
      <c r="O62">
        <v>0</v>
      </c>
      <c r="P62">
        <v>8</v>
      </c>
      <c r="Q62">
        <v>15</v>
      </c>
      <c r="R62">
        <v>10</v>
      </c>
      <c r="S62">
        <v>10</v>
      </c>
      <c r="T62">
        <v>10</v>
      </c>
      <c r="U62">
        <v>10</v>
      </c>
      <c r="W62">
        <v>8</v>
      </c>
      <c r="X62">
        <v>8</v>
      </c>
      <c r="Y62">
        <v>8</v>
      </c>
      <c r="Z62">
        <v>8</v>
      </c>
      <c r="AB62">
        <v>3</v>
      </c>
      <c r="AC62">
        <v>3</v>
      </c>
      <c r="AD62">
        <v>3</v>
      </c>
      <c r="AE62">
        <v>12</v>
      </c>
      <c r="AF62" t="s">
        <v>37</v>
      </c>
      <c r="AG62" t="s">
        <v>38</v>
      </c>
      <c r="AH62">
        <v>2.2869586944579998E-2</v>
      </c>
    </row>
    <row r="63" spans="1:34" x14ac:dyDescent="0.3">
      <c r="A63" t="s">
        <v>199</v>
      </c>
      <c r="B63" t="s">
        <v>203</v>
      </c>
      <c r="C63" t="s">
        <v>207</v>
      </c>
      <c r="F63">
        <v>67</v>
      </c>
      <c r="G63">
        <v>4560</v>
      </c>
      <c r="H63">
        <v>1452</v>
      </c>
      <c r="I63">
        <v>95</v>
      </c>
      <c r="J63" t="s">
        <v>208</v>
      </c>
      <c r="K63">
        <v>3</v>
      </c>
      <c r="L63" t="s">
        <v>209</v>
      </c>
      <c r="M63">
        <v>1</v>
      </c>
      <c r="N63" t="s">
        <v>210</v>
      </c>
      <c r="O63">
        <v>1</v>
      </c>
      <c r="P63">
        <v>91</v>
      </c>
      <c r="Q63">
        <v>4</v>
      </c>
      <c r="R63">
        <v>75</v>
      </c>
      <c r="S63">
        <v>75</v>
      </c>
      <c r="T63">
        <v>75</v>
      </c>
      <c r="U63">
        <v>75</v>
      </c>
      <c r="V63" t="s">
        <v>211</v>
      </c>
      <c r="W63">
        <v>91</v>
      </c>
      <c r="X63">
        <v>91</v>
      </c>
      <c r="Y63">
        <v>91</v>
      </c>
      <c r="Z63">
        <v>91</v>
      </c>
      <c r="AA63" t="s">
        <v>212</v>
      </c>
      <c r="AB63">
        <v>4</v>
      </c>
      <c r="AC63">
        <v>7</v>
      </c>
      <c r="AD63">
        <v>5</v>
      </c>
      <c r="AE63">
        <v>34</v>
      </c>
      <c r="AF63" t="s">
        <v>37</v>
      </c>
      <c r="AG63" t="s">
        <v>38</v>
      </c>
      <c r="AH63">
        <v>0.47055315971374501</v>
      </c>
    </row>
    <row r="64" spans="1:34" x14ac:dyDescent="0.3">
      <c r="A64" t="s">
        <v>199</v>
      </c>
      <c r="B64" t="s">
        <v>213</v>
      </c>
      <c r="C64" t="s">
        <v>214</v>
      </c>
      <c r="F64">
        <v>43</v>
      </c>
      <c r="G64">
        <v>1896</v>
      </c>
      <c r="H64">
        <v>729</v>
      </c>
      <c r="I64">
        <v>17</v>
      </c>
      <c r="J64" t="s">
        <v>68</v>
      </c>
      <c r="K64">
        <v>1</v>
      </c>
      <c r="L64" t="s">
        <v>68</v>
      </c>
      <c r="M64">
        <v>1</v>
      </c>
      <c r="O64">
        <v>0</v>
      </c>
      <c r="P64">
        <v>3</v>
      </c>
      <c r="Q64">
        <v>14</v>
      </c>
      <c r="R64">
        <v>3</v>
      </c>
      <c r="S64">
        <v>3</v>
      </c>
      <c r="T64">
        <v>3</v>
      </c>
      <c r="U64">
        <v>3</v>
      </c>
      <c r="W64">
        <v>3</v>
      </c>
      <c r="X64">
        <v>3</v>
      </c>
      <c r="Y64">
        <v>3</v>
      </c>
      <c r="Z64">
        <v>3</v>
      </c>
      <c r="AB64">
        <v>3</v>
      </c>
      <c r="AC64">
        <v>3</v>
      </c>
      <c r="AD64">
        <v>3</v>
      </c>
      <c r="AE64">
        <v>9</v>
      </c>
      <c r="AF64" t="s">
        <v>37</v>
      </c>
      <c r="AG64" t="s">
        <v>38</v>
      </c>
      <c r="AH64">
        <v>5.2267789840698201E-2</v>
      </c>
    </row>
    <row r="65" spans="1:34" x14ac:dyDescent="0.3">
      <c r="A65" t="s">
        <v>199</v>
      </c>
      <c r="B65" t="s">
        <v>213</v>
      </c>
      <c r="C65" t="s">
        <v>215</v>
      </c>
      <c r="F65">
        <v>95</v>
      </c>
      <c r="G65">
        <v>9124</v>
      </c>
      <c r="H65">
        <v>3229</v>
      </c>
      <c r="I65">
        <v>52</v>
      </c>
      <c r="J65" t="s">
        <v>216</v>
      </c>
      <c r="K65">
        <v>2</v>
      </c>
      <c r="L65" t="s">
        <v>216</v>
      </c>
      <c r="M65">
        <v>2</v>
      </c>
      <c r="O65">
        <v>0</v>
      </c>
      <c r="P65">
        <v>37</v>
      </c>
      <c r="Q65">
        <v>15</v>
      </c>
      <c r="R65">
        <v>9</v>
      </c>
      <c r="S65">
        <v>21</v>
      </c>
      <c r="T65">
        <v>15</v>
      </c>
      <c r="U65">
        <v>30</v>
      </c>
      <c r="W65">
        <v>12</v>
      </c>
      <c r="X65">
        <v>25</v>
      </c>
      <c r="Y65">
        <v>18</v>
      </c>
      <c r="Z65">
        <v>37</v>
      </c>
      <c r="AB65">
        <v>1</v>
      </c>
      <c r="AC65">
        <v>1</v>
      </c>
      <c r="AD65">
        <v>1</v>
      </c>
      <c r="AE65">
        <v>5</v>
      </c>
      <c r="AF65" t="s">
        <v>37</v>
      </c>
      <c r="AG65" t="s">
        <v>38</v>
      </c>
      <c r="AH65">
        <v>0.46849822998046797</v>
      </c>
    </row>
    <row r="66" spans="1:34" x14ac:dyDescent="0.3">
      <c r="A66" t="s">
        <v>199</v>
      </c>
      <c r="B66" t="s">
        <v>213</v>
      </c>
      <c r="C66" t="s">
        <v>217</v>
      </c>
      <c r="F66">
        <v>11</v>
      </c>
      <c r="G66">
        <v>136</v>
      </c>
      <c r="H66">
        <v>57</v>
      </c>
      <c r="I66">
        <v>16</v>
      </c>
      <c r="J66" t="s">
        <v>36</v>
      </c>
      <c r="K66">
        <v>1</v>
      </c>
      <c r="L66" t="s">
        <v>36</v>
      </c>
      <c r="M66">
        <v>1</v>
      </c>
      <c r="O66">
        <v>0</v>
      </c>
      <c r="P66">
        <v>5</v>
      </c>
      <c r="Q66">
        <v>11</v>
      </c>
      <c r="R66">
        <v>4</v>
      </c>
      <c r="S66">
        <v>4</v>
      </c>
      <c r="T66">
        <v>4</v>
      </c>
      <c r="U66">
        <v>4</v>
      </c>
      <c r="W66">
        <v>5</v>
      </c>
      <c r="X66">
        <v>5</v>
      </c>
      <c r="Y66">
        <v>5</v>
      </c>
      <c r="Z66">
        <v>5</v>
      </c>
      <c r="AB66">
        <v>2</v>
      </c>
      <c r="AC66">
        <v>2</v>
      </c>
      <c r="AD66">
        <v>2</v>
      </c>
      <c r="AE66">
        <v>4</v>
      </c>
      <c r="AF66" t="s">
        <v>37</v>
      </c>
      <c r="AG66" t="s">
        <v>38</v>
      </c>
      <c r="AH66">
        <v>3.0200719833373999E-2</v>
      </c>
    </row>
    <row r="67" spans="1:34" x14ac:dyDescent="0.3">
      <c r="A67" t="s">
        <v>199</v>
      </c>
      <c r="B67" t="s">
        <v>213</v>
      </c>
      <c r="C67" t="s">
        <v>218</v>
      </c>
      <c r="F67">
        <v>39</v>
      </c>
      <c r="G67">
        <v>1564</v>
      </c>
      <c r="H67">
        <v>642</v>
      </c>
      <c r="I67">
        <v>30</v>
      </c>
      <c r="J67" t="s">
        <v>114</v>
      </c>
      <c r="K67">
        <v>1</v>
      </c>
      <c r="L67" t="s">
        <v>114</v>
      </c>
      <c r="M67">
        <v>1</v>
      </c>
      <c r="O67">
        <v>0</v>
      </c>
      <c r="P67">
        <v>21</v>
      </c>
      <c r="Q67">
        <v>9</v>
      </c>
      <c r="R67">
        <v>31</v>
      </c>
      <c r="S67">
        <v>31</v>
      </c>
      <c r="T67">
        <v>31</v>
      </c>
      <c r="U67">
        <v>31</v>
      </c>
      <c r="W67">
        <v>21</v>
      </c>
      <c r="X67">
        <v>21</v>
      </c>
      <c r="Y67">
        <v>21</v>
      </c>
      <c r="Z67">
        <v>21</v>
      </c>
      <c r="AB67">
        <v>3</v>
      </c>
      <c r="AC67">
        <v>3</v>
      </c>
      <c r="AD67">
        <v>3</v>
      </c>
      <c r="AE67">
        <v>6</v>
      </c>
      <c r="AF67" t="s">
        <v>37</v>
      </c>
      <c r="AG67" t="s">
        <v>38</v>
      </c>
      <c r="AH67">
        <v>0.20451927185058499</v>
      </c>
    </row>
    <row r="68" spans="1:34" x14ac:dyDescent="0.3">
      <c r="A68" t="s">
        <v>199</v>
      </c>
      <c r="B68" t="s">
        <v>213</v>
      </c>
      <c r="C68" t="s">
        <v>219</v>
      </c>
      <c r="F68">
        <v>11</v>
      </c>
      <c r="G68">
        <v>136</v>
      </c>
      <c r="H68">
        <v>64</v>
      </c>
      <c r="I68">
        <v>17</v>
      </c>
      <c r="J68" t="s">
        <v>36</v>
      </c>
      <c r="K68">
        <v>1</v>
      </c>
      <c r="L68" t="s">
        <v>36</v>
      </c>
      <c r="M68">
        <v>1</v>
      </c>
      <c r="O68">
        <v>0</v>
      </c>
      <c r="P68">
        <v>4</v>
      </c>
      <c r="Q68">
        <v>13</v>
      </c>
      <c r="R68">
        <v>4</v>
      </c>
      <c r="S68">
        <v>4</v>
      </c>
      <c r="T68">
        <v>4</v>
      </c>
      <c r="U68">
        <v>4</v>
      </c>
      <c r="W68">
        <v>4</v>
      </c>
      <c r="X68">
        <v>4</v>
      </c>
      <c r="Y68">
        <v>4</v>
      </c>
      <c r="Z68">
        <v>4</v>
      </c>
      <c r="AB68">
        <v>2</v>
      </c>
      <c r="AC68">
        <v>2</v>
      </c>
      <c r="AD68">
        <v>2</v>
      </c>
      <c r="AE68">
        <v>4</v>
      </c>
      <c r="AF68" t="s">
        <v>37</v>
      </c>
      <c r="AG68" t="s">
        <v>38</v>
      </c>
      <c r="AH68">
        <v>2.8717994689941399E-2</v>
      </c>
    </row>
    <row r="69" spans="1:34" x14ac:dyDescent="0.3">
      <c r="A69" t="s">
        <v>199</v>
      </c>
      <c r="B69" t="s">
        <v>213</v>
      </c>
      <c r="C69" t="s">
        <v>220</v>
      </c>
      <c r="F69">
        <v>52</v>
      </c>
      <c r="G69">
        <v>2760</v>
      </c>
      <c r="H69">
        <v>1005</v>
      </c>
      <c r="I69">
        <v>20</v>
      </c>
      <c r="J69" t="s">
        <v>221</v>
      </c>
      <c r="K69">
        <v>1</v>
      </c>
      <c r="L69" t="s">
        <v>221</v>
      </c>
      <c r="M69">
        <v>1</v>
      </c>
      <c r="O69">
        <v>0</v>
      </c>
      <c r="P69">
        <v>8</v>
      </c>
      <c r="Q69">
        <v>12</v>
      </c>
      <c r="R69">
        <v>16</v>
      </c>
      <c r="S69">
        <v>16</v>
      </c>
      <c r="T69">
        <v>16</v>
      </c>
      <c r="U69">
        <v>16</v>
      </c>
      <c r="W69">
        <v>8</v>
      </c>
      <c r="X69">
        <v>8</v>
      </c>
      <c r="Y69">
        <v>8</v>
      </c>
      <c r="Z69">
        <v>8</v>
      </c>
      <c r="AB69">
        <v>3</v>
      </c>
      <c r="AC69">
        <v>3</v>
      </c>
      <c r="AD69">
        <v>3</v>
      </c>
      <c r="AE69">
        <v>6</v>
      </c>
      <c r="AF69" t="s">
        <v>37</v>
      </c>
      <c r="AG69" t="s">
        <v>38</v>
      </c>
      <c r="AH69">
        <v>8.1284046173095703E-2</v>
      </c>
    </row>
    <row r="70" spans="1:34" x14ac:dyDescent="0.3">
      <c r="A70" t="s">
        <v>199</v>
      </c>
      <c r="B70" t="s">
        <v>213</v>
      </c>
      <c r="C70" t="s">
        <v>222</v>
      </c>
      <c r="F70">
        <v>52</v>
      </c>
      <c r="G70">
        <v>2760</v>
      </c>
      <c r="H70">
        <v>1005</v>
      </c>
      <c r="I70">
        <v>20</v>
      </c>
      <c r="J70" t="s">
        <v>221</v>
      </c>
      <c r="K70">
        <v>1</v>
      </c>
      <c r="L70" t="s">
        <v>221</v>
      </c>
      <c r="M70">
        <v>1</v>
      </c>
      <c r="O70">
        <v>0</v>
      </c>
      <c r="P70">
        <v>8</v>
      </c>
      <c r="Q70">
        <v>12</v>
      </c>
      <c r="R70">
        <v>16</v>
      </c>
      <c r="S70">
        <v>16</v>
      </c>
      <c r="T70">
        <v>16</v>
      </c>
      <c r="U70">
        <v>16</v>
      </c>
      <c r="W70">
        <v>8</v>
      </c>
      <c r="X70">
        <v>8</v>
      </c>
      <c r="Y70">
        <v>8</v>
      </c>
      <c r="Z70">
        <v>8</v>
      </c>
      <c r="AB70">
        <v>3</v>
      </c>
      <c r="AC70">
        <v>3</v>
      </c>
      <c r="AD70">
        <v>3</v>
      </c>
      <c r="AE70">
        <v>6</v>
      </c>
      <c r="AF70" t="s">
        <v>37</v>
      </c>
      <c r="AG70" t="s">
        <v>38</v>
      </c>
      <c r="AH70">
        <v>8.0339908599853502E-2</v>
      </c>
    </row>
    <row r="71" spans="1:34" x14ac:dyDescent="0.3">
      <c r="A71" t="s">
        <v>199</v>
      </c>
      <c r="B71" t="s">
        <v>213</v>
      </c>
      <c r="C71" t="s">
        <v>223</v>
      </c>
      <c r="F71">
        <v>96</v>
      </c>
      <c r="G71">
        <v>9316</v>
      </c>
      <c r="H71">
        <v>1962</v>
      </c>
      <c r="I71">
        <v>81</v>
      </c>
      <c r="J71" t="s">
        <v>224</v>
      </c>
      <c r="K71">
        <v>3</v>
      </c>
      <c r="L71" t="s">
        <v>224</v>
      </c>
      <c r="M71">
        <v>3</v>
      </c>
      <c r="O71">
        <v>0</v>
      </c>
      <c r="P71">
        <v>71</v>
      </c>
      <c r="Q71">
        <v>10</v>
      </c>
      <c r="R71">
        <v>22</v>
      </c>
      <c r="S71">
        <v>37</v>
      </c>
      <c r="T71">
        <v>28</v>
      </c>
      <c r="U71">
        <v>84</v>
      </c>
      <c r="W71">
        <v>23</v>
      </c>
      <c r="X71">
        <v>25</v>
      </c>
      <c r="Y71">
        <v>24</v>
      </c>
      <c r="Z71">
        <v>71</v>
      </c>
      <c r="AB71">
        <v>6</v>
      </c>
      <c r="AC71">
        <v>10</v>
      </c>
      <c r="AD71">
        <v>8</v>
      </c>
      <c r="AE71">
        <v>54</v>
      </c>
      <c r="AF71" t="s">
        <v>37</v>
      </c>
      <c r="AG71" t="s">
        <v>38</v>
      </c>
      <c r="AH71">
        <v>0.65113115310668901</v>
      </c>
    </row>
    <row r="72" spans="1:34" x14ac:dyDescent="0.3">
      <c r="A72" t="s">
        <v>199</v>
      </c>
      <c r="B72" t="s">
        <v>213</v>
      </c>
      <c r="C72" t="s">
        <v>225</v>
      </c>
      <c r="F72">
        <v>33</v>
      </c>
      <c r="G72">
        <v>1126</v>
      </c>
      <c r="H72">
        <v>322</v>
      </c>
      <c r="I72">
        <v>16</v>
      </c>
      <c r="J72" t="s">
        <v>226</v>
      </c>
      <c r="K72">
        <v>1</v>
      </c>
      <c r="L72" t="s">
        <v>226</v>
      </c>
      <c r="M72">
        <v>1</v>
      </c>
      <c r="O72">
        <v>0</v>
      </c>
      <c r="P72">
        <v>1</v>
      </c>
      <c r="Q72">
        <v>15</v>
      </c>
      <c r="R72">
        <v>1</v>
      </c>
      <c r="S72">
        <v>1</v>
      </c>
      <c r="T72">
        <v>1</v>
      </c>
      <c r="U72">
        <v>1</v>
      </c>
      <c r="W72">
        <v>1</v>
      </c>
      <c r="X72">
        <v>1</v>
      </c>
      <c r="Y72">
        <v>1</v>
      </c>
      <c r="Z72">
        <v>1</v>
      </c>
      <c r="AB72">
        <v>4</v>
      </c>
      <c r="AC72">
        <v>4</v>
      </c>
      <c r="AD72">
        <v>4</v>
      </c>
      <c r="AE72">
        <v>8</v>
      </c>
      <c r="AF72" t="s">
        <v>37</v>
      </c>
      <c r="AG72" t="s">
        <v>38</v>
      </c>
      <c r="AH72">
        <v>3.3486604690551702E-2</v>
      </c>
    </row>
    <row r="73" spans="1:34" x14ac:dyDescent="0.3">
      <c r="A73" t="s">
        <v>199</v>
      </c>
      <c r="B73" t="s">
        <v>213</v>
      </c>
      <c r="C73" t="s">
        <v>227</v>
      </c>
      <c r="F73">
        <v>92</v>
      </c>
      <c r="G73">
        <v>8560</v>
      </c>
      <c r="H73">
        <v>3006</v>
      </c>
      <c r="I73">
        <v>22</v>
      </c>
      <c r="J73" t="s">
        <v>228</v>
      </c>
      <c r="K73">
        <v>1</v>
      </c>
      <c r="L73" t="s">
        <v>228</v>
      </c>
      <c r="M73">
        <v>1</v>
      </c>
      <c r="O73">
        <v>0</v>
      </c>
      <c r="P73">
        <v>8</v>
      </c>
      <c r="Q73">
        <v>14</v>
      </c>
      <c r="R73">
        <v>10</v>
      </c>
      <c r="S73">
        <v>10</v>
      </c>
      <c r="T73">
        <v>10</v>
      </c>
      <c r="U73">
        <v>10</v>
      </c>
      <c r="W73">
        <v>8</v>
      </c>
      <c r="X73">
        <v>8</v>
      </c>
      <c r="Y73">
        <v>8</v>
      </c>
      <c r="Z73">
        <v>8</v>
      </c>
      <c r="AB73">
        <v>4</v>
      </c>
      <c r="AC73">
        <v>4</v>
      </c>
      <c r="AD73">
        <v>4</v>
      </c>
      <c r="AE73">
        <v>12</v>
      </c>
      <c r="AF73" t="s">
        <v>37</v>
      </c>
      <c r="AG73" t="s">
        <v>38</v>
      </c>
      <c r="AH73">
        <v>0.28753757476806602</v>
      </c>
    </row>
    <row r="74" spans="1:34" x14ac:dyDescent="0.3">
      <c r="A74" t="s">
        <v>199</v>
      </c>
      <c r="B74" t="s">
        <v>213</v>
      </c>
      <c r="C74" t="s">
        <v>229</v>
      </c>
      <c r="F74">
        <v>69</v>
      </c>
      <c r="G74">
        <v>4834</v>
      </c>
      <c r="H74">
        <v>1324</v>
      </c>
      <c r="I74">
        <v>68</v>
      </c>
      <c r="J74" t="s">
        <v>230</v>
      </c>
      <c r="K74">
        <v>2</v>
      </c>
      <c r="L74" t="s">
        <v>230</v>
      </c>
      <c r="M74">
        <v>2</v>
      </c>
      <c r="O74">
        <v>0</v>
      </c>
      <c r="P74">
        <v>54</v>
      </c>
      <c r="Q74">
        <v>14</v>
      </c>
      <c r="R74">
        <v>19</v>
      </c>
      <c r="S74">
        <v>23</v>
      </c>
      <c r="T74">
        <v>21</v>
      </c>
      <c r="U74">
        <v>42</v>
      </c>
      <c r="W74">
        <v>21</v>
      </c>
      <c r="X74">
        <v>33</v>
      </c>
      <c r="Y74">
        <v>27</v>
      </c>
      <c r="Z74">
        <v>54</v>
      </c>
      <c r="AB74">
        <v>5</v>
      </c>
      <c r="AC74">
        <v>7</v>
      </c>
      <c r="AD74">
        <v>6</v>
      </c>
      <c r="AE74">
        <v>31</v>
      </c>
      <c r="AF74" t="s">
        <v>37</v>
      </c>
      <c r="AG74" t="s">
        <v>38</v>
      </c>
      <c r="AH74">
        <v>0.20731616020202601</v>
      </c>
    </row>
    <row r="75" spans="1:34" x14ac:dyDescent="0.3">
      <c r="A75" t="s">
        <v>199</v>
      </c>
      <c r="B75" t="s">
        <v>231</v>
      </c>
      <c r="C75" t="s">
        <v>232</v>
      </c>
      <c r="F75">
        <v>31</v>
      </c>
      <c r="G75">
        <v>996</v>
      </c>
      <c r="H75">
        <v>417</v>
      </c>
      <c r="I75">
        <v>28</v>
      </c>
      <c r="J75" t="s">
        <v>233</v>
      </c>
      <c r="K75">
        <v>2</v>
      </c>
      <c r="L75" t="s">
        <v>234</v>
      </c>
      <c r="M75">
        <v>1</v>
      </c>
      <c r="N75" t="s">
        <v>235</v>
      </c>
      <c r="O75">
        <v>1</v>
      </c>
      <c r="P75">
        <v>23</v>
      </c>
      <c r="Q75">
        <v>5</v>
      </c>
      <c r="R75">
        <v>24</v>
      </c>
      <c r="S75">
        <v>24</v>
      </c>
      <c r="T75">
        <v>24</v>
      </c>
      <c r="U75">
        <v>24</v>
      </c>
      <c r="V75" t="s">
        <v>236</v>
      </c>
      <c r="W75">
        <v>23</v>
      </c>
      <c r="X75">
        <v>23</v>
      </c>
      <c r="Y75">
        <v>23</v>
      </c>
      <c r="Z75">
        <v>23</v>
      </c>
      <c r="AA75" t="s">
        <v>237</v>
      </c>
      <c r="AB75">
        <v>2</v>
      </c>
      <c r="AC75">
        <v>8</v>
      </c>
      <c r="AD75">
        <v>7</v>
      </c>
      <c r="AE75">
        <v>34</v>
      </c>
      <c r="AF75" t="s">
        <v>37</v>
      </c>
      <c r="AG75" t="s">
        <v>38</v>
      </c>
      <c r="AH75">
        <v>0.12548995018005299</v>
      </c>
    </row>
    <row r="76" spans="1:34" x14ac:dyDescent="0.3">
      <c r="A76" t="s">
        <v>199</v>
      </c>
      <c r="B76" t="s">
        <v>231</v>
      </c>
      <c r="C76" t="s">
        <v>238</v>
      </c>
      <c r="F76">
        <v>26</v>
      </c>
      <c r="G76">
        <v>706</v>
      </c>
      <c r="H76">
        <v>252</v>
      </c>
      <c r="AF76" t="s">
        <v>37</v>
      </c>
      <c r="AG76" t="s">
        <v>106</v>
      </c>
      <c r="AH76">
        <v>3.3331394195556599E-2</v>
      </c>
    </row>
    <row r="77" spans="1:34" x14ac:dyDescent="0.3">
      <c r="A77" t="s">
        <v>199</v>
      </c>
      <c r="B77" t="s">
        <v>239</v>
      </c>
      <c r="C77" t="s">
        <v>240</v>
      </c>
      <c r="F77">
        <v>26</v>
      </c>
      <c r="G77">
        <v>706</v>
      </c>
      <c r="H77">
        <v>352</v>
      </c>
      <c r="I77">
        <v>17</v>
      </c>
      <c r="J77" t="s">
        <v>241</v>
      </c>
      <c r="K77">
        <v>1</v>
      </c>
      <c r="L77" t="s">
        <v>241</v>
      </c>
      <c r="M77">
        <v>1</v>
      </c>
      <c r="O77">
        <v>0</v>
      </c>
      <c r="P77">
        <v>5</v>
      </c>
      <c r="Q77">
        <v>12</v>
      </c>
      <c r="R77">
        <v>7</v>
      </c>
      <c r="S77">
        <v>7</v>
      </c>
      <c r="T77">
        <v>7</v>
      </c>
      <c r="U77">
        <v>7</v>
      </c>
      <c r="W77">
        <v>5</v>
      </c>
      <c r="X77">
        <v>5</v>
      </c>
      <c r="Y77">
        <v>5</v>
      </c>
      <c r="Z77">
        <v>5</v>
      </c>
      <c r="AB77">
        <v>2</v>
      </c>
      <c r="AC77">
        <v>2</v>
      </c>
      <c r="AD77">
        <v>2</v>
      </c>
      <c r="AE77">
        <v>4</v>
      </c>
      <c r="AF77" t="s">
        <v>37</v>
      </c>
      <c r="AG77" t="s">
        <v>38</v>
      </c>
      <c r="AH77">
        <v>4.6301126480102497E-2</v>
      </c>
    </row>
    <row r="78" spans="1:34" x14ac:dyDescent="0.3">
      <c r="A78" t="s">
        <v>199</v>
      </c>
      <c r="B78" t="s">
        <v>242</v>
      </c>
      <c r="C78" t="s">
        <v>243</v>
      </c>
      <c r="E78" t="s">
        <v>55</v>
      </c>
      <c r="F78">
        <v>7</v>
      </c>
      <c r="G78">
        <v>60</v>
      </c>
      <c r="H78">
        <v>29</v>
      </c>
      <c r="I78">
        <v>17</v>
      </c>
      <c r="J78" t="s">
        <v>47</v>
      </c>
      <c r="K78">
        <v>1</v>
      </c>
      <c r="L78" t="s">
        <v>47</v>
      </c>
      <c r="M78">
        <v>1</v>
      </c>
      <c r="O78">
        <v>0</v>
      </c>
      <c r="P78">
        <v>7</v>
      </c>
      <c r="Q78">
        <v>10</v>
      </c>
      <c r="R78">
        <v>9</v>
      </c>
      <c r="S78">
        <v>9</v>
      </c>
      <c r="T78">
        <v>9</v>
      </c>
      <c r="U78">
        <v>9</v>
      </c>
      <c r="W78">
        <v>7</v>
      </c>
      <c r="X78">
        <v>7</v>
      </c>
      <c r="Y78">
        <v>7</v>
      </c>
      <c r="Z78">
        <v>7</v>
      </c>
      <c r="AB78">
        <v>1</v>
      </c>
      <c r="AC78">
        <v>1</v>
      </c>
      <c r="AD78">
        <v>1</v>
      </c>
      <c r="AE78">
        <v>2</v>
      </c>
      <c r="AF78" t="s">
        <v>37</v>
      </c>
      <c r="AG78" t="s">
        <v>38</v>
      </c>
      <c r="AH78">
        <v>2.0636558532714799E-2</v>
      </c>
    </row>
    <row r="79" spans="1:34" x14ac:dyDescent="0.3">
      <c r="A79" t="s">
        <v>199</v>
      </c>
      <c r="B79" t="s">
        <v>242</v>
      </c>
      <c r="C79" t="s">
        <v>244</v>
      </c>
      <c r="E79" t="s">
        <v>55</v>
      </c>
      <c r="F79">
        <v>10</v>
      </c>
      <c r="G79">
        <v>114</v>
      </c>
      <c r="H79">
        <v>49</v>
      </c>
      <c r="I79">
        <v>28</v>
      </c>
      <c r="J79" t="s">
        <v>245</v>
      </c>
      <c r="K79">
        <v>1</v>
      </c>
      <c r="L79" t="s">
        <v>245</v>
      </c>
      <c r="M79">
        <v>1</v>
      </c>
      <c r="O79">
        <v>0</v>
      </c>
      <c r="P79">
        <v>21</v>
      </c>
      <c r="Q79">
        <v>7</v>
      </c>
      <c r="R79">
        <v>26</v>
      </c>
      <c r="S79">
        <v>26</v>
      </c>
      <c r="T79">
        <v>26</v>
      </c>
      <c r="U79">
        <v>26</v>
      </c>
      <c r="W79">
        <v>21</v>
      </c>
      <c r="X79">
        <v>21</v>
      </c>
      <c r="Y79">
        <v>21</v>
      </c>
      <c r="Z79">
        <v>21</v>
      </c>
      <c r="AB79">
        <v>6</v>
      </c>
      <c r="AC79">
        <v>6</v>
      </c>
      <c r="AD79">
        <v>6</v>
      </c>
      <c r="AE79">
        <v>12</v>
      </c>
      <c r="AF79" t="s">
        <v>37</v>
      </c>
      <c r="AG79" t="s">
        <v>38</v>
      </c>
      <c r="AH79">
        <v>2.7652263641357401E-2</v>
      </c>
    </row>
    <row r="80" spans="1:34" x14ac:dyDescent="0.3">
      <c r="A80" t="s">
        <v>199</v>
      </c>
      <c r="B80" t="s">
        <v>242</v>
      </c>
      <c r="C80" t="s">
        <v>246</v>
      </c>
      <c r="F80">
        <v>23</v>
      </c>
      <c r="G80">
        <v>556</v>
      </c>
      <c r="H80">
        <v>190</v>
      </c>
      <c r="I80">
        <v>20</v>
      </c>
      <c r="J80" t="s">
        <v>186</v>
      </c>
      <c r="K80">
        <v>1</v>
      </c>
      <c r="L80" t="s">
        <v>186</v>
      </c>
      <c r="M80">
        <v>1</v>
      </c>
      <c r="O80">
        <v>0</v>
      </c>
      <c r="P80">
        <v>7</v>
      </c>
      <c r="Q80">
        <v>13</v>
      </c>
      <c r="R80">
        <v>6</v>
      </c>
      <c r="S80">
        <v>6</v>
      </c>
      <c r="T80">
        <v>6</v>
      </c>
      <c r="U80">
        <v>6</v>
      </c>
      <c r="W80">
        <v>7</v>
      </c>
      <c r="X80">
        <v>7</v>
      </c>
      <c r="Y80">
        <v>7</v>
      </c>
      <c r="Z80">
        <v>7</v>
      </c>
      <c r="AB80">
        <v>6</v>
      </c>
      <c r="AC80">
        <v>6</v>
      </c>
      <c r="AD80">
        <v>6</v>
      </c>
      <c r="AE80">
        <v>18</v>
      </c>
      <c r="AF80" t="s">
        <v>37</v>
      </c>
      <c r="AG80" t="s">
        <v>38</v>
      </c>
      <c r="AH80">
        <v>2.9937744140625E-2</v>
      </c>
    </row>
    <row r="81" spans="1:34" x14ac:dyDescent="0.3">
      <c r="A81" t="s">
        <v>199</v>
      </c>
      <c r="B81" t="s">
        <v>247</v>
      </c>
      <c r="C81" t="s">
        <v>248</v>
      </c>
      <c r="F81">
        <v>164</v>
      </c>
      <c r="G81">
        <v>27064</v>
      </c>
      <c r="H81">
        <v>10088</v>
      </c>
      <c r="I81">
        <v>28</v>
      </c>
      <c r="J81" t="s">
        <v>249</v>
      </c>
      <c r="K81">
        <v>1</v>
      </c>
      <c r="L81" t="s">
        <v>249</v>
      </c>
      <c r="M81">
        <v>1</v>
      </c>
      <c r="O81">
        <v>0</v>
      </c>
      <c r="P81">
        <v>16</v>
      </c>
      <c r="Q81">
        <v>12</v>
      </c>
      <c r="R81">
        <v>30</v>
      </c>
      <c r="S81">
        <v>30</v>
      </c>
      <c r="T81">
        <v>30</v>
      </c>
      <c r="U81">
        <v>30</v>
      </c>
      <c r="W81">
        <v>16</v>
      </c>
      <c r="X81">
        <v>16</v>
      </c>
      <c r="Y81">
        <v>16</v>
      </c>
      <c r="Z81">
        <v>16</v>
      </c>
      <c r="AB81">
        <v>3</v>
      </c>
      <c r="AC81">
        <v>3</v>
      </c>
      <c r="AD81">
        <v>3</v>
      </c>
      <c r="AE81">
        <v>9</v>
      </c>
      <c r="AF81" t="s">
        <v>37</v>
      </c>
      <c r="AG81" t="s">
        <v>38</v>
      </c>
      <c r="AH81">
        <v>1.4253487586975</v>
      </c>
    </row>
    <row r="82" spans="1:34" x14ac:dyDescent="0.3">
      <c r="A82" t="s">
        <v>199</v>
      </c>
      <c r="B82" t="s">
        <v>250</v>
      </c>
      <c r="C82" t="s">
        <v>251</v>
      </c>
      <c r="F82">
        <v>151</v>
      </c>
      <c r="G82">
        <v>22956</v>
      </c>
      <c r="H82">
        <v>9038</v>
      </c>
      <c r="AF82" t="s">
        <v>37</v>
      </c>
      <c r="AG82" t="s">
        <v>163</v>
      </c>
      <c r="AH82">
        <v>303.80108451843199</v>
      </c>
    </row>
    <row r="83" spans="1:34" x14ac:dyDescent="0.3">
      <c r="A83" t="s">
        <v>199</v>
      </c>
      <c r="B83" t="s">
        <v>252</v>
      </c>
      <c r="C83" t="s">
        <v>253</v>
      </c>
      <c r="F83">
        <v>298</v>
      </c>
      <c r="G83">
        <v>89106</v>
      </c>
      <c r="H83">
        <v>24395</v>
      </c>
      <c r="I83">
        <v>88</v>
      </c>
      <c r="J83" t="s">
        <v>254</v>
      </c>
      <c r="K83">
        <v>3</v>
      </c>
      <c r="L83" t="s">
        <v>254</v>
      </c>
      <c r="M83">
        <v>3</v>
      </c>
      <c r="O83">
        <v>0</v>
      </c>
      <c r="P83">
        <v>74</v>
      </c>
      <c r="Q83">
        <v>14</v>
      </c>
      <c r="R83">
        <v>18</v>
      </c>
      <c r="S83">
        <v>42</v>
      </c>
      <c r="T83">
        <v>30</v>
      </c>
      <c r="U83">
        <v>90</v>
      </c>
      <c r="W83">
        <v>15</v>
      </c>
      <c r="X83">
        <v>35</v>
      </c>
      <c r="Y83">
        <v>25</v>
      </c>
      <c r="Z83">
        <v>74</v>
      </c>
      <c r="AB83">
        <v>2</v>
      </c>
      <c r="AC83">
        <v>4</v>
      </c>
      <c r="AD83">
        <v>3</v>
      </c>
      <c r="AE83">
        <v>18</v>
      </c>
      <c r="AF83" t="s">
        <v>37</v>
      </c>
      <c r="AG83" t="s">
        <v>38</v>
      </c>
      <c r="AH83">
        <v>174.79777765274</v>
      </c>
    </row>
    <row r="84" spans="1:34" x14ac:dyDescent="0.3">
      <c r="A84" t="s">
        <v>199</v>
      </c>
      <c r="B84" t="s">
        <v>255</v>
      </c>
      <c r="C84" t="s">
        <v>256</v>
      </c>
      <c r="F84">
        <v>76</v>
      </c>
      <c r="G84">
        <v>5856</v>
      </c>
      <c r="H84">
        <v>2091</v>
      </c>
      <c r="I84">
        <v>26</v>
      </c>
      <c r="J84" t="s">
        <v>257</v>
      </c>
      <c r="K84">
        <v>1</v>
      </c>
      <c r="L84" t="s">
        <v>257</v>
      </c>
      <c r="M84">
        <v>1</v>
      </c>
      <c r="O84">
        <v>0</v>
      </c>
      <c r="P84">
        <v>12</v>
      </c>
      <c r="Q84">
        <v>14</v>
      </c>
      <c r="R84">
        <v>14</v>
      </c>
      <c r="S84">
        <v>14</v>
      </c>
      <c r="T84">
        <v>14</v>
      </c>
      <c r="U84">
        <v>14</v>
      </c>
      <c r="W84">
        <v>12</v>
      </c>
      <c r="X84">
        <v>12</v>
      </c>
      <c r="Y84">
        <v>12</v>
      </c>
      <c r="Z84">
        <v>12</v>
      </c>
      <c r="AB84">
        <v>3</v>
      </c>
      <c r="AC84">
        <v>3</v>
      </c>
      <c r="AD84">
        <v>3</v>
      </c>
      <c r="AE84">
        <v>9</v>
      </c>
      <c r="AF84" t="s">
        <v>37</v>
      </c>
      <c r="AG84" t="s">
        <v>38</v>
      </c>
      <c r="AH84">
        <v>0.118129014968872</v>
      </c>
    </row>
    <row r="85" spans="1:34" x14ac:dyDescent="0.3">
      <c r="A85" t="s">
        <v>199</v>
      </c>
      <c r="B85" t="s">
        <v>258</v>
      </c>
      <c r="C85" t="s">
        <v>259</v>
      </c>
      <c r="F85">
        <v>42</v>
      </c>
      <c r="G85">
        <v>1810</v>
      </c>
      <c r="H85">
        <v>624</v>
      </c>
      <c r="I85">
        <v>27</v>
      </c>
      <c r="J85" t="s">
        <v>114</v>
      </c>
      <c r="K85">
        <v>1</v>
      </c>
      <c r="L85" t="s">
        <v>114</v>
      </c>
      <c r="M85">
        <v>1</v>
      </c>
      <c r="O85">
        <v>0</v>
      </c>
      <c r="P85">
        <v>12</v>
      </c>
      <c r="Q85">
        <v>15</v>
      </c>
      <c r="R85">
        <v>13</v>
      </c>
      <c r="S85">
        <v>13</v>
      </c>
      <c r="T85">
        <v>13</v>
      </c>
      <c r="U85">
        <v>13</v>
      </c>
      <c r="W85">
        <v>12</v>
      </c>
      <c r="X85">
        <v>12</v>
      </c>
      <c r="Y85">
        <v>12</v>
      </c>
      <c r="Z85">
        <v>12</v>
      </c>
      <c r="AB85">
        <v>3</v>
      </c>
      <c r="AC85">
        <v>3</v>
      </c>
      <c r="AD85">
        <v>3</v>
      </c>
      <c r="AE85">
        <v>6</v>
      </c>
      <c r="AF85" t="s">
        <v>37</v>
      </c>
      <c r="AG85" t="s">
        <v>38</v>
      </c>
      <c r="AH85">
        <v>6.07931613922119E-2</v>
      </c>
    </row>
    <row r="86" spans="1:34" x14ac:dyDescent="0.3">
      <c r="A86" t="s">
        <v>199</v>
      </c>
      <c r="B86" t="s">
        <v>260</v>
      </c>
      <c r="C86" t="s">
        <v>261</v>
      </c>
      <c r="F86">
        <v>529</v>
      </c>
      <c r="G86">
        <v>280374</v>
      </c>
      <c r="H86">
        <v>96665</v>
      </c>
      <c r="I86">
        <v>16</v>
      </c>
      <c r="J86" t="s">
        <v>80</v>
      </c>
      <c r="K86">
        <v>1</v>
      </c>
      <c r="L86" t="s">
        <v>80</v>
      </c>
      <c r="M86">
        <v>1</v>
      </c>
      <c r="O86">
        <v>0</v>
      </c>
      <c r="P86">
        <v>15</v>
      </c>
      <c r="Q86">
        <v>1</v>
      </c>
      <c r="R86">
        <v>80</v>
      </c>
      <c r="S86">
        <v>80</v>
      </c>
      <c r="T86">
        <v>80</v>
      </c>
      <c r="U86">
        <v>80</v>
      </c>
      <c r="W86">
        <v>15</v>
      </c>
      <c r="X86">
        <v>15</v>
      </c>
      <c r="Y86">
        <v>15</v>
      </c>
      <c r="Z86">
        <v>15</v>
      </c>
      <c r="AB86">
        <v>1</v>
      </c>
      <c r="AC86">
        <v>1</v>
      </c>
      <c r="AD86">
        <v>1</v>
      </c>
      <c r="AE86">
        <v>1</v>
      </c>
      <c r="AF86" t="s">
        <v>37</v>
      </c>
      <c r="AG86" t="s">
        <v>38</v>
      </c>
      <c r="AH86">
        <v>7.0395481586456299</v>
      </c>
    </row>
    <row r="87" spans="1:34" x14ac:dyDescent="0.3">
      <c r="A87" t="s">
        <v>199</v>
      </c>
      <c r="B87" t="s">
        <v>262</v>
      </c>
      <c r="C87" t="s">
        <v>263</v>
      </c>
      <c r="F87">
        <v>19</v>
      </c>
      <c r="G87">
        <v>384</v>
      </c>
      <c r="H87">
        <v>163</v>
      </c>
      <c r="I87">
        <v>16</v>
      </c>
      <c r="J87" t="s">
        <v>264</v>
      </c>
      <c r="K87">
        <v>1</v>
      </c>
      <c r="L87" t="s">
        <v>264</v>
      </c>
      <c r="M87">
        <v>1</v>
      </c>
      <c r="O87">
        <v>0</v>
      </c>
      <c r="P87">
        <v>2</v>
      </c>
      <c r="Q87">
        <v>14</v>
      </c>
      <c r="R87">
        <v>5</v>
      </c>
      <c r="S87">
        <v>5</v>
      </c>
      <c r="T87">
        <v>5</v>
      </c>
      <c r="U87">
        <v>5</v>
      </c>
      <c r="W87">
        <v>2</v>
      </c>
      <c r="X87">
        <v>2</v>
      </c>
      <c r="Y87">
        <v>2</v>
      </c>
      <c r="Z87">
        <v>2</v>
      </c>
      <c r="AB87">
        <v>1</v>
      </c>
      <c r="AC87">
        <v>1</v>
      </c>
      <c r="AD87">
        <v>1</v>
      </c>
      <c r="AE87">
        <v>2</v>
      </c>
      <c r="AF87" t="s">
        <v>37</v>
      </c>
      <c r="AG87" t="s">
        <v>38</v>
      </c>
      <c r="AH87">
        <v>6.4182996749877902E-2</v>
      </c>
    </row>
    <row r="88" spans="1:34" x14ac:dyDescent="0.3">
      <c r="A88" t="s">
        <v>199</v>
      </c>
      <c r="B88" t="s">
        <v>265</v>
      </c>
      <c r="C88" t="s">
        <v>243</v>
      </c>
      <c r="E88" t="s">
        <v>55</v>
      </c>
      <c r="F88">
        <v>9</v>
      </c>
      <c r="G88">
        <v>94</v>
      </c>
      <c r="H88">
        <v>46</v>
      </c>
      <c r="I88">
        <v>20</v>
      </c>
      <c r="J88" t="s">
        <v>91</v>
      </c>
      <c r="K88">
        <v>1</v>
      </c>
      <c r="L88" t="s">
        <v>91</v>
      </c>
      <c r="M88">
        <v>1</v>
      </c>
      <c r="O88">
        <v>0</v>
      </c>
      <c r="P88">
        <v>8</v>
      </c>
      <c r="Q88">
        <v>12</v>
      </c>
      <c r="R88">
        <v>11</v>
      </c>
      <c r="S88">
        <v>11</v>
      </c>
      <c r="T88">
        <v>11</v>
      </c>
      <c r="U88">
        <v>11</v>
      </c>
      <c r="W88">
        <v>8</v>
      </c>
      <c r="X88">
        <v>8</v>
      </c>
      <c r="Y88">
        <v>8</v>
      </c>
      <c r="Z88">
        <v>8</v>
      </c>
      <c r="AB88">
        <v>1</v>
      </c>
      <c r="AC88">
        <v>1</v>
      </c>
      <c r="AD88">
        <v>1</v>
      </c>
      <c r="AE88">
        <v>2</v>
      </c>
      <c r="AF88" t="s">
        <v>37</v>
      </c>
      <c r="AG88" t="s">
        <v>38</v>
      </c>
      <c r="AH88">
        <v>3.79080772399902E-2</v>
      </c>
    </row>
    <row r="89" spans="1:34" x14ac:dyDescent="0.3">
      <c r="A89" t="s">
        <v>199</v>
      </c>
      <c r="B89" t="s">
        <v>266</v>
      </c>
      <c r="C89" t="s">
        <v>267</v>
      </c>
      <c r="F89">
        <v>43</v>
      </c>
      <c r="G89">
        <v>1896</v>
      </c>
      <c r="H89">
        <v>631</v>
      </c>
      <c r="I89">
        <v>17</v>
      </c>
      <c r="J89" t="s">
        <v>268</v>
      </c>
      <c r="K89">
        <v>1</v>
      </c>
      <c r="L89" t="s">
        <v>268</v>
      </c>
      <c r="M89">
        <v>1</v>
      </c>
      <c r="O89">
        <v>0</v>
      </c>
      <c r="P89">
        <v>2</v>
      </c>
      <c r="Q89">
        <v>15</v>
      </c>
      <c r="R89">
        <v>4</v>
      </c>
      <c r="S89">
        <v>4</v>
      </c>
      <c r="T89">
        <v>4</v>
      </c>
      <c r="U89">
        <v>4</v>
      </c>
      <c r="W89">
        <v>2</v>
      </c>
      <c r="X89">
        <v>2</v>
      </c>
      <c r="Y89">
        <v>2</v>
      </c>
      <c r="Z89">
        <v>2</v>
      </c>
      <c r="AB89">
        <v>2</v>
      </c>
      <c r="AC89">
        <v>2</v>
      </c>
      <c r="AD89">
        <v>2</v>
      </c>
      <c r="AE89">
        <v>6</v>
      </c>
      <c r="AF89" t="s">
        <v>37</v>
      </c>
      <c r="AG89" t="s">
        <v>38</v>
      </c>
      <c r="AH89">
        <v>6.3615798950195299E-2</v>
      </c>
    </row>
    <row r="90" spans="1:34" x14ac:dyDescent="0.3">
      <c r="A90" t="s">
        <v>199</v>
      </c>
      <c r="B90" t="s">
        <v>266</v>
      </c>
      <c r="C90" t="s">
        <v>269</v>
      </c>
      <c r="F90">
        <v>171</v>
      </c>
      <c r="G90">
        <v>29416</v>
      </c>
      <c r="H90">
        <v>10265</v>
      </c>
      <c r="I90">
        <v>23</v>
      </c>
      <c r="J90" t="s">
        <v>47</v>
      </c>
      <c r="K90">
        <v>1</v>
      </c>
      <c r="L90" t="s">
        <v>47</v>
      </c>
      <c r="M90">
        <v>1</v>
      </c>
      <c r="O90">
        <v>0</v>
      </c>
      <c r="P90">
        <v>14</v>
      </c>
      <c r="Q90">
        <v>9</v>
      </c>
      <c r="R90">
        <v>26</v>
      </c>
      <c r="S90">
        <v>26</v>
      </c>
      <c r="T90">
        <v>26</v>
      </c>
      <c r="U90">
        <v>26</v>
      </c>
      <c r="W90">
        <v>14</v>
      </c>
      <c r="X90">
        <v>14</v>
      </c>
      <c r="Y90">
        <v>14</v>
      </c>
      <c r="Z90">
        <v>14</v>
      </c>
      <c r="AB90">
        <v>2</v>
      </c>
      <c r="AC90">
        <v>2</v>
      </c>
      <c r="AD90">
        <v>2</v>
      </c>
      <c r="AE90">
        <v>4</v>
      </c>
      <c r="AF90" t="s">
        <v>37</v>
      </c>
      <c r="AG90" t="s">
        <v>38</v>
      </c>
      <c r="AH90">
        <v>0.91801667213439897</v>
      </c>
    </row>
    <row r="91" spans="1:34" x14ac:dyDescent="0.3">
      <c r="A91" t="s">
        <v>199</v>
      </c>
      <c r="B91" t="s">
        <v>266</v>
      </c>
      <c r="C91" t="s">
        <v>270</v>
      </c>
      <c r="E91" t="s">
        <v>55</v>
      </c>
      <c r="F91">
        <v>4</v>
      </c>
      <c r="G91">
        <v>24</v>
      </c>
      <c r="H91">
        <v>11</v>
      </c>
      <c r="I91">
        <v>30</v>
      </c>
      <c r="J91" t="s">
        <v>264</v>
      </c>
      <c r="K91">
        <v>1</v>
      </c>
      <c r="L91" t="s">
        <v>264</v>
      </c>
      <c r="M91">
        <v>1</v>
      </c>
      <c r="O91">
        <v>0</v>
      </c>
      <c r="P91">
        <v>17</v>
      </c>
      <c r="Q91">
        <v>13</v>
      </c>
      <c r="R91">
        <v>23</v>
      </c>
      <c r="S91">
        <v>23</v>
      </c>
      <c r="T91">
        <v>23</v>
      </c>
      <c r="U91">
        <v>23</v>
      </c>
      <c r="W91">
        <v>17</v>
      </c>
      <c r="X91">
        <v>17</v>
      </c>
      <c r="Y91">
        <v>17</v>
      </c>
      <c r="Z91">
        <v>17</v>
      </c>
      <c r="AB91">
        <v>8</v>
      </c>
      <c r="AC91">
        <v>8</v>
      </c>
      <c r="AD91">
        <v>8</v>
      </c>
      <c r="AE91">
        <v>16</v>
      </c>
      <c r="AF91" t="s">
        <v>37</v>
      </c>
      <c r="AG91" t="s">
        <v>38</v>
      </c>
      <c r="AH91">
        <v>5.7122945785522398E-2</v>
      </c>
    </row>
    <row r="92" spans="1:34" x14ac:dyDescent="0.3">
      <c r="A92" t="s">
        <v>199</v>
      </c>
      <c r="B92" t="s">
        <v>271</v>
      </c>
      <c r="C92" t="s">
        <v>272</v>
      </c>
      <c r="E92" t="s">
        <v>273</v>
      </c>
      <c r="F92">
        <v>1</v>
      </c>
      <c r="G92">
        <v>6</v>
      </c>
      <c r="H92">
        <v>2</v>
      </c>
      <c r="AF92" t="s">
        <v>37</v>
      </c>
      <c r="AG92" t="s">
        <v>106</v>
      </c>
      <c r="AH92">
        <v>3.00776958465576E-2</v>
      </c>
    </row>
    <row r="93" spans="1:34" x14ac:dyDescent="0.3">
      <c r="A93" t="s">
        <v>199</v>
      </c>
      <c r="B93" t="s">
        <v>271</v>
      </c>
      <c r="C93" t="s">
        <v>274</v>
      </c>
      <c r="F93">
        <v>21</v>
      </c>
      <c r="G93">
        <v>466</v>
      </c>
      <c r="H93">
        <v>177</v>
      </c>
      <c r="I93">
        <v>52</v>
      </c>
      <c r="J93" t="s">
        <v>275</v>
      </c>
      <c r="K93">
        <v>5</v>
      </c>
      <c r="L93" t="s">
        <v>209</v>
      </c>
      <c r="M93">
        <v>1</v>
      </c>
      <c r="N93" t="s">
        <v>276</v>
      </c>
      <c r="O93">
        <v>4</v>
      </c>
      <c r="P93">
        <v>47</v>
      </c>
      <c r="Q93">
        <v>5</v>
      </c>
      <c r="R93">
        <v>58</v>
      </c>
      <c r="S93">
        <v>58</v>
      </c>
      <c r="T93">
        <v>58</v>
      </c>
      <c r="U93">
        <v>58</v>
      </c>
      <c r="V93" t="s">
        <v>277</v>
      </c>
      <c r="W93">
        <v>47</v>
      </c>
      <c r="X93">
        <v>47</v>
      </c>
      <c r="Y93">
        <v>47</v>
      </c>
      <c r="Z93">
        <v>47</v>
      </c>
      <c r="AA93" t="s">
        <v>278</v>
      </c>
      <c r="AB93">
        <v>2</v>
      </c>
      <c r="AC93">
        <v>3</v>
      </c>
      <c r="AD93">
        <v>3</v>
      </c>
      <c r="AE93">
        <v>28</v>
      </c>
      <c r="AF93" t="s">
        <v>37</v>
      </c>
      <c r="AG93" t="s">
        <v>38</v>
      </c>
      <c r="AH93">
        <v>0.15429019927978499</v>
      </c>
    </row>
    <row r="94" spans="1:34" x14ac:dyDescent="0.3">
      <c r="A94" t="s">
        <v>199</v>
      </c>
      <c r="B94" t="s">
        <v>271</v>
      </c>
      <c r="C94" t="s">
        <v>279</v>
      </c>
      <c r="E94" t="s">
        <v>273</v>
      </c>
      <c r="F94">
        <v>1</v>
      </c>
      <c r="G94">
        <v>6</v>
      </c>
      <c r="H94">
        <v>2</v>
      </c>
      <c r="AF94" t="s">
        <v>37</v>
      </c>
      <c r="AG94" t="s">
        <v>106</v>
      </c>
      <c r="AH94">
        <v>3.3636093139648403E-2</v>
      </c>
    </row>
    <row r="95" spans="1:34" x14ac:dyDescent="0.3">
      <c r="A95" t="s">
        <v>332</v>
      </c>
      <c r="B95" t="s">
        <v>333</v>
      </c>
      <c r="C95" t="s">
        <v>334</v>
      </c>
      <c r="E95" t="s">
        <v>55</v>
      </c>
      <c r="F95">
        <v>5</v>
      </c>
      <c r="G95">
        <v>34</v>
      </c>
      <c r="H95">
        <v>16</v>
      </c>
      <c r="I95">
        <v>19</v>
      </c>
      <c r="J95" t="s">
        <v>335</v>
      </c>
      <c r="K95">
        <v>1</v>
      </c>
      <c r="L95" t="s">
        <v>335</v>
      </c>
      <c r="M95">
        <v>1</v>
      </c>
      <c r="O95">
        <v>0</v>
      </c>
      <c r="P95">
        <v>5</v>
      </c>
      <c r="Q95">
        <v>14</v>
      </c>
      <c r="R95">
        <v>3</v>
      </c>
      <c r="S95">
        <v>3</v>
      </c>
      <c r="T95">
        <v>3</v>
      </c>
      <c r="U95">
        <v>3</v>
      </c>
      <c r="W95">
        <v>5</v>
      </c>
      <c r="X95">
        <v>5</v>
      </c>
      <c r="Y95">
        <v>5</v>
      </c>
      <c r="Z95">
        <v>5</v>
      </c>
      <c r="AB95">
        <v>3</v>
      </c>
      <c r="AC95">
        <v>3</v>
      </c>
      <c r="AD95">
        <v>3</v>
      </c>
      <c r="AE95">
        <v>6</v>
      </c>
      <c r="AF95" t="s">
        <v>37</v>
      </c>
      <c r="AG95" t="s">
        <v>38</v>
      </c>
      <c r="AH95">
        <v>5.5145978927612298E-2</v>
      </c>
    </row>
    <row r="96" spans="1:34" x14ac:dyDescent="0.3">
      <c r="A96" t="s">
        <v>332</v>
      </c>
      <c r="B96" t="s">
        <v>333</v>
      </c>
      <c r="C96" t="s">
        <v>336</v>
      </c>
      <c r="F96">
        <v>21</v>
      </c>
      <c r="G96">
        <v>466</v>
      </c>
      <c r="H96">
        <v>232</v>
      </c>
      <c r="I96">
        <v>16</v>
      </c>
      <c r="J96" t="s">
        <v>186</v>
      </c>
      <c r="K96">
        <v>1</v>
      </c>
      <c r="L96" t="s">
        <v>186</v>
      </c>
      <c r="M96">
        <v>1</v>
      </c>
      <c r="O96">
        <v>0</v>
      </c>
      <c r="P96">
        <v>5</v>
      </c>
      <c r="Q96">
        <v>11</v>
      </c>
      <c r="R96">
        <v>3</v>
      </c>
      <c r="S96">
        <v>3</v>
      </c>
      <c r="T96">
        <v>3</v>
      </c>
      <c r="U96">
        <v>3</v>
      </c>
      <c r="W96">
        <v>5</v>
      </c>
      <c r="X96">
        <v>5</v>
      </c>
      <c r="Y96">
        <v>5</v>
      </c>
      <c r="Z96">
        <v>5</v>
      </c>
      <c r="AB96">
        <v>2</v>
      </c>
      <c r="AC96">
        <v>2</v>
      </c>
      <c r="AD96">
        <v>2</v>
      </c>
      <c r="AE96">
        <v>4</v>
      </c>
      <c r="AF96" t="s">
        <v>37</v>
      </c>
      <c r="AG96" t="s">
        <v>38</v>
      </c>
      <c r="AH96">
        <v>3.7032842636108398E-2</v>
      </c>
    </row>
    <row r="97" spans="1:34" x14ac:dyDescent="0.3">
      <c r="A97" t="s">
        <v>332</v>
      </c>
      <c r="B97" t="s">
        <v>337</v>
      </c>
      <c r="C97" t="s">
        <v>334</v>
      </c>
      <c r="E97" t="s">
        <v>55</v>
      </c>
      <c r="F97">
        <v>6</v>
      </c>
      <c r="G97">
        <v>46</v>
      </c>
      <c r="H97">
        <v>22</v>
      </c>
      <c r="AF97" t="s">
        <v>37</v>
      </c>
      <c r="AG97" t="s">
        <v>106</v>
      </c>
      <c r="AH97">
        <v>1.6049861907958901E-2</v>
      </c>
    </row>
    <row r="98" spans="1:34" x14ac:dyDescent="0.3">
      <c r="A98" t="s">
        <v>332</v>
      </c>
      <c r="B98" t="s">
        <v>337</v>
      </c>
      <c r="C98" t="s">
        <v>336</v>
      </c>
      <c r="F98">
        <v>23</v>
      </c>
      <c r="G98">
        <v>556</v>
      </c>
      <c r="H98">
        <v>277</v>
      </c>
      <c r="I98">
        <v>16</v>
      </c>
      <c r="J98" t="s">
        <v>114</v>
      </c>
      <c r="K98">
        <v>1</v>
      </c>
      <c r="L98" t="s">
        <v>114</v>
      </c>
      <c r="M98">
        <v>1</v>
      </c>
      <c r="O98">
        <v>0</v>
      </c>
      <c r="P98">
        <v>5</v>
      </c>
      <c r="Q98">
        <v>11</v>
      </c>
      <c r="R98">
        <v>3</v>
      </c>
      <c r="S98">
        <v>3</v>
      </c>
      <c r="T98">
        <v>3</v>
      </c>
      <c r="U98">
        <v>3</v>
      </c>
      <c r="W98">
        <v>5</v>
      </c>
      <c r="X98">
        <v>5</v>
      </c>
      <c r="Y98">
        <v>5</v>
      </c>
      <c r="Z98">
        <v>5</v>
      </c>
      <c r="AB98">
        <v>2</v>
      </c>
      <c r="AC98">
        <v>2</v>
      </c>
      <c r="AD98">
        <v>2</v>
      </c>
      <c r="AE98">
        <v>4</v>
      </c>
      <c r="AF98" t="s">
        <v>37</v>
      </c>
      <c r="AG98" t="s">
        <v>38</v>
      </c>
      <c r="AH98">
        <v>3.9909839630126898E-2</v>
      </c>
    </row>
    <row r="99" spans="1:34" x14ac:dyDescent="0.3">
      <c r="A99" t="s">
        <v>338</v>
      </c>
      <c r="B99" t="s">
        <v>339</v>
      </c>
      <c r="C99" t="s">
        <v>340</v>
      </c>
      <c r="E99" t="s">
        <v>55</v>
      </c>
      <c r="F99">
        <v>5</v>
      </c>
      <c r="G99">
        <v>34</v>
      </c>
      <c r="H99">
        <v>16</v>
      </c>
      <c r="I99">
        <v>16</v>
      </c>
      <c r="J99" t="s">
        <v>80</v>
      </c>
      <c r="K99">
        <v>1</v>
      </c>
      <c r="L99" t="s">
        <v>80</v>
      </c>
      <c r="M99">
        <v>1</v>
      </c>
      <c r="O99">
        <v>0</v>
      </c>
      <c r="P99">
        <v>9</v>
      </c>
      <c r="Q99">
        <v>7</v>
      </c>
      <c r="R99">
        <v>13</v>
      </c>
      <c r="S99">
        <v>13</v>
      </c>
      <c r="T99">
        <v>13</v>
      </c>
      <c r="U99">
        <v>13</v>
      </c>
      <c r="W99">
        <v>9</v>
      </c>
      <c r="X99">
        <v>9</v>
      </c>
      <c r="Y99">
        <v>9</v>
      </c>
      <c r="Z99">
        <v>9</v>
      </c>
      <c r="AB99">
        <v>2</v>
      </c>
      <c r="AC99">
        <v>2</v>
      </c>
      <c r="AD99">
        <v>2</v>
      </c>
      <c r="AE99">
        <v>2</v>
      </c>
      <c r="AF99" t="s">
        <v>37</v>
      </c>
      <c r="AG99" t="s">
        <v>38</v>
      </c>
      <c r="AH99">
        <v>4.4039726257324198E-2</v>
      </c>
    </row>
    <row r="100" spans="1:34" x14ac:dyDescent="0.3">
      <c r="A100" t="s">
        <v>338</v>
      </c>
      <c r="B100" t="s">
        <v>341</v>
      </c>
      <c r="C100" t="s">
        <v>342</v>
      </c>
      <c r="F100">
        <v>26</v>
      </c>
      <c r="G100">
        <v>706</v>
      </c>
      <c r="H100">
        <v>207</v>
      </c>
      <c r="I100">
        <v>38</v>
      </c>
      <c r="J100" t="s">
        <v>343</v>
      </c>
      <c r="K100">
        <v>2</v>
      </c>
      <c r="L100" t="s">
        <v>80</v>
      </c>
      <c r="M100">
        <v>1</v>
      </c>
      <c r="N100" t="s">
        <v>344</v>
      </c>
      <c r="O100">
        <v>1</v>
      </c>
      <c r="P100">
        <v>37</v>
      </c>
      <c r="Q100">
        <v>1</v>
      </c>
      <c r="R100">
        <v>56</v>
      </c>
      <c r="S100">
        <v>56</v>
      </c>
      <c r="T100">
        <v>56</v>
      </c>
      <c r="U100">
        <v>56</v>
      </c>
      <c r="V100" t="s">
        <v>345</v>
      </c>
      <c r="W100">
        <v>37</v>
      </c>
      <c r="X100">
        <v>37</v>
      </c>
      <c r="Y100">
        <v>37</v>
      </c>
      <c r="Z100">
        <v>37</v>
      </c>
      <c r="AA100" t="s">
        <v>346</v>
      </c>
      <c r="AB100">
        <v>1</v>
      </c>
      <c r="AC100">
        <v>3</v>
      </c>
      <c r="AD100">
        <v>2</v>
      </c>
      <c r="AE100">
        <v>4</v>
      </c>
      <c r="AF100" t="s">
        <v>37</v>
      </c>
      <c r="AG100" t="s">
        <v>38</v>
      </c>
      <c r="AH100">
        <v>7.7478408813476493E-2</v>
      </c>
    </row>
    <row r="101" spans="1:34" x14ac:dyDescent="0.3">
      <c r="A101" t="s">
        <v>338</v>
      </c>
      <c r="B101" t="s">
        <v>347</v>
      </c>
      <c r="C101" t="s">
        <v>348</v>
      </c>
      <c r="F101">
        <v>36</v>
      </c>
      <c r="G101">
        <v>1336</v>
      </c>
      <c r="H101">
        <v>298</v>
      </c>
      <c r="I101">
        <v>66</v>
      </c>
      <c r="J101" t="s">
        <v>349</v>
      </c>
      <c r="K101">
        <v>3</v>
      </c>
      <c r="L101" t="s">
        <v>350</v>
      </c>
      <c r="M101">
        <v>2</v>
      </c>
      <c r="N101" t="s">
        <v>351</v>
      </c>
      <c r="O101">
        <v>1</v>
      </c>
      <c r="P101">
        <v>54</v>
      </c>
      <c r="Q101">
        <v>12</v>
      </c>
      <c r="R101">
        <v>14</v>
      </c>
      <c r="S101">
        <v>53</v>
      </c>
      <c r="T101">
        <v>34</v>
      </c>
      <c r="U101">
        <v>67</v>
      </c>
      <c r="V101" t="s">
        <v>352</v>
      </c>
      <c r="W101">
        <v>10</v>
      </c>
      <c r="X101">
        <v>44</v>
      </c>
      <c r="Y101">
        <v>27</v>
      </c>
      <c r="Z101">
        <v>54</v>
      </c>
      <c r="AA101" t="s">
        <v>353</v>
      </c>
      <c r="AB101">
        <v>1</v>
      </c>
      <c r="AC101">
        <v>1</v>
      </c>
      <c r="AD101">
        <v>1</v>
      </c>
      <c r="AE101">
        <v>6</v>
      </c>
      <c r="AF101" t="s">
        <v>37</v>
      </c>
      <c r="AG101" t="s">
        <v>38</v>
      </c>
      <c r="AH101">
        <v>0.29075646400451599</v>
      </c>
    </row>
    <row r="102" spans="1:34" x14ac:dyDescent="0.3">
      <c r="A102" t="s">
        <v>338</v>
      </c>
      <c r="B102" t="s">
        <v>354</v>
      </c>
      <c r="C102" t="s">
        <v>355</v>
      </c>
      <c r="E102" t="s">
        <v>55</v>
      </c>
      <c r="F102">
        <v>9</v>
      </c>
      <c r="G102">
        <v>94</v>
      </c>
      <c r="H102">
        <v>46</v>
      </c>
      <c r="I102">
        <v>20</v>
      </c>
      <c r="J102" t="s">
        <v>47</v>
      </c>
      <c r="K102">
        <v>1</v>
      </c>
      <c r="L102" t="s">
        <v>47</v>
      </c>
      <c r="M102">
        <v>1</v>
      </c>
      <c r="O102">
        <v>0</v>
      </c>
      <c r="P102">
        <v>6</v>
      </c>
      <c r="Q102">
        <v>14</v>
      </c>
      <c r="R102">
        <v>30</v>
      </c>
      <c r="S102">
        <v>30</v>
      </c>
      <c r="T102">
        <v>30</v>
      </c>
      <c r="U102">
        <v>30</v>
      </c>
      <c r="W102">
        <v>6</v>
      </c>
      <c r="X102">
        <v>6</v>
      </c>
      <c r="Y102">
        <v>6</v>
      </c>
      <c r="Z102">
        <v>6</v>
      </c>
      <c r="AB102">
        <v>1</v>
      </c>
      <c r="AC102">
        <v>1</v>
      </c>
      <c r="AD102">
        <v>1</v>
      </c>
      <c r="AE102">
        <v>2</v>
      </c>
      <c r="AF102" t="s">
        <v>37</v>
      </c>
      <c r="AG102" t="s">
        <v>38</v>
      </c>
      <c r="AH102">
        <v>2.6901483535766602E-2</v>
      </c>
    </row>
    <row r="103" spans="1:34" x14ac:dyDescent="0.3">
      <c r="A103" t="s">
        <v>338</v>
      </c>
      <c r="B103" t="s">
        <v>356</v>
      </c>
      <c r="C103" t="s">
        <v>340</v>
      </c>
      <c r="E103" t="s">
        <v>55</v>
      </c>
      <c r="F103">
        <v>5</v>
      </c>
      <c r="G103">
        <v>34</v>
      </c>
      <c r="H103">
        <v>16</v>
      </c>
      <c r="I103">
        <v>16</v>
      </c>
      <c r="J103" t="s">
        <v>80</v>
      </c>
      <c r="K103">
        <v>1</v>
      </c>
      <c r="L103" t="s">
        <v>80</v>
      </c>
      <c r="M103">
        <v>1</v>
      </c>
      <c r="O103">
        <v>0</v>
      </c>
      <c r="P103">
        <v>9</v>
      </c>
      <c r="Q103">
        <v>7</v>
      </c>
      <c r="R103">
        <v>13</v>
      </c>
      <c r="S103">
        <v>13</v>
      </c>
      <c r="T103">
        <v>13</v>
      </c>
      <c r="U103">
        <v>13</v>
      </c>
      <c r="W103">
        <v>9</v>
      </c>
      <c r="X103">
        <v>9</v>
      </c>
      <c r="Y103">
        <v>9</v>
      </c>
      <c r="Z103">
        <v>9</v>
      </c>
      <c r="AB103">
        <v>2</v>
      </c>
      <c r="AC103">
        <v>2</v>
      </c>
      <c r="AD103">
        <v>2</v>
      </c>
      <c r="AE103">
        <v>2</v>
      </c>
      <c r="AF103" t="s">
        <v>37</v>
      </c>
      <c r="AG103" t="s">
        <v>38</v>
      </c>
      <c r="AH103">
        <v>1.4623880386352499E-2</v>
      </c>
    </row>
    <row r="104" spans="1:34" x14ac:dyDescent="0.3">
      <c r="A104" t="s">
        <v>338</v>
      </c>
      <c r="B104" t="s">
        <v>357</v>
      </c>
      <c r="C104" t="s">
        <v>358</v>
      </c>
      <c r="F104">
        <v>20</v>
      </c>
      <c r="G104">
        <v>424</v>
      </c>
      <c r="H104">
        <v>187</v>
      </c>
      <c r="I104">
        <v>19</v>
      </c>
      <c r="J104" t="s">
        <v>195</v>
      </c>
      <c r="K104">
        <v>1</v>
      </c>
      <c r="L104" t="s">
        <v>195</v>
      </c>
      <c r="M104">
        <v>1</v>
      </c>
      <c r="O104">
        <v>0</v>
      </c>
      <c r="P104">
        <v>4</v>
      </c>
      <c r="Q104">
        <v>15</v>
      </c>
      <c r="R104">
        <v>10</v>
      </c>
      <c r="S104">
        <v>10</v>
      </c>
      <c r="T104">
        <v>10</v>
      </c>
      <c r="U104">
        <v>10</v>
      </c>
      <c r="W104">
        <v>4</v>
      </c>
      <c r="X104">
        <v>4</v>
      </c>
      <c r="Y104">
        <v>4</v>
      </c>
      <c r="Z104">
        <v>4</v>
      </c>
      <c r="AB104">
        <v>3</v>
      </c>
      <c r="AC104">
        <v>3</v>
      </c>
      <c r="AD104">
        <v>3</v>
      </c>
      <c r="AE104">
        <v>9</v>
      </c>
      <c r="AF104" t="s">
        <v>37</v>
      </c>
      <c r="AG104" t="s">
        <v>38</v>
      </c>
      <c r="AH104">
        <v>4.4195413589477497E-2</v>
      </c>
    </row>
    <row r="105" spans="1:34" x14ac:dyDescent="0.3">
      <c r="A105" t="s">
        <v>338</v>
      </c>
      <c r="B105" t="s">
        <v>359</v>
      </c>
      <c r="C105" t="s">
        <v>358</v>
      </c>
      <c r="F105">
        <v>23</v>
      </c>
      <c r="G105">
        <v>556</v>
      </c>
      <c r="H105">
        <v>172</v>
      </c>
      <c r="I105">
        <v>16</v>
      </c>
      <c r="J105" t="s">
        <v>114</v>
      </c>
      <c r="K105">
        <v>1</v>
      </c>
      <c r="L105" t="s">
        <v>114</v>
      </c>
      <c r="M105">
        <v>1</v>
      </c>
      <c r="O105">
        <v>0</v>
      </c>
      <c r="P105">
        <v>2</v>
      </c>
      <c r="Q105">
        <v>14</v>
      </c>
      <c r="R105">
        <v>2</v>
      </c>
      <c r="S105">
        <v>2</v>
      </c>
      <c r="T105">
        <v>2</v>
      </c>
      <c r="U105">
        <v>2</v>
      </c>
      <c r="W105">
        <v>2</v>
      </c>
      <c r="X105">
        <v>2</v>
      </c>
      <c r="Y105">
        <v>2</v>
      </c>
      <c r="Z105">
        <v>2</v>
      </c>
      <c r="AB105">
        <v>1</v>
      </c>
      <c r="AC105">
        <v>1</v>
      </c>
      <c r="AD105">
        <v>1</v>
      </c>
      <c r="AE105">
        <v>2</v>
      </c>
      <c r="AF105" t="s">
        <v>37</v>
      </c>
      <c r="AG105" t="s">
        <v>38</v>
      </c>
      <c r="AH105">
        <v>3.4604787826538003E-2</v>
      </c>
    </row>
    <row r="106" spans="1:34" x14ac:dyDescent="0.3">
      <c r="A106" t="s">
        <v>338</v>
      </c>
      <c r="B106" t="s">
        <v>360</v>
      </c>
      <c r="C106" t="s">
        <v>361</v>
      </c>
      <c r="F106">
        <v>13</v>
      </c>
      <c r="G106">
        <v>186</v>
      </c>
      <c r="H106">
        <v>92</v>
      </c>
      <c r="I106">
        <v>17</v>
      </c>
      <c r="J106" t="s">
        <v>57</v>
      </c>
      <c r="K106">
        <v>1</v>
      </c>
      <c r="L106" t="s">
        <v>57</v>
      </c>
      <c r="M106">
        <v>1</v>
      </c>
      <c r="O106">
        <v>0</v>
      </c>
      <c r="P106">
        <v>5</v>
      </c>
      <c r="Q106">
        <v>12</v>
      </c>
      <c r="R106">
        <v>9</v>
      </c>
      <c r="S106">
        <v>9</v>
      </c>
      <c r="T106">
        <v>9</v>
      </c>
      <c r="U106">
        <v>9</v>
      </c>
      <c r="W106">
        <v>5</v>
      </c>
      <c r="X106">
        <v>5</v>
      </c>
      <c r="Y106">
        <v>5</v>
      </c>
      <c r="Z106">
        <v>5</v>
      </c>
      <c r="AB106">
        <v>3</v>
      </c>
      <c r="AC106">
        <v>3</v>
      </c>
      <c r="AD106">
        <v>3</v>
      </c>
      <c r="AE106">
        <v>6</v>
      </c>
      <c r="AF106" t="s">
        <v>37</v>
      </c>
      <c r="AG106" t="s">
        <v>38</v>
      </c>
      <c r="AH106">
        <v>1.8131971359252898E-2</v>
      </c>
    </row>
    <row r="107" spans="1:34" x14ac:dyDescent="0.3">
      <c r="A107" t="s">
        <v>338</v>
      </c>
      <c r="B107" t="s">
        <v>360</v>
      </c>
      <c r="C107" t="s">
        <v>362</v>
      </c>
      <c r="F107">
        <v>18</v>
      </c>
      <c r="G107">
        <v>346</v>
      </c>
      <c r="H107">
        <v>126</v>
      </c>
      <c r="I107">
        <v>17</v>
      </c>
      <c r="J107" t="s">
        <v>126</v>
      </c>
      <c r="K107">
        <v>1</v>
      </c>
      <c r="L107" t="s">
        <v>126</v>
      </c>
      <c r="M107">
        <v>1</v>
      </c>
      <c r="O107">
        <v>0</v>
      </c>
      <c r="P107">
        <v>5</v>
      </c>
      <c r="Q107">
        <v>12</v>
      </c>
      <c r="R107">
        <v>2</v>
      </c>
      <c r="S107">
        <v>2</v>
      </c>
      <c r="T107">
        <v>2</v>
      </c>
      <c r="U107">
        <v>2</v>
      </c>
      <c r="W107">
        <v>5</v>
      </c>
      <c r="X107">
        <v>5</v>
      </c>
      <c r="Y107">
        <v>5</v>
      </c>
      <c r="Z107">
        <v>5</v>
      </c>
      <c r="AB107">
        <v>2</v>
      </c>
      <c r="AC107">
        <v>2</v>
      </c>
      <c r="AD107">
        <v>2</v>
      </c>
      <c r="AE107">
        <v>4</v>
      </c>
      <c r="AF107" t="s">
        <v>37</v>
      </c>
      <c r="AG107" t="s">
        <v>38</v>
      </c>
      <c r="AH107">
        <v>3.7535667419433497E-2</v>
      </c>
    </row>
    <row r="108" spans="1:34" x14ac:dyDescent="0.3">
      <c r="A108" t="s">
        <v>338</v>
      </c>
      <c r="B108" t="s">
        <v>360</v>
      </c>
      <c r="C108" t="s">
        <v>363</v>
      </c>
      <c r="F108">
        <v>18</v>
      </c>
      <c r="G108">
        <v>346</v>
      </c>
      <c r="H108">
        <v>126</v>
      </c>
      <c r="I108">
        <v>17</v>
      </c>
      <c r="J108" t="s">
        <v>126</v>
      </c>
      <c r="K108">
        <v>1</v>
      </c>
      <c r="L108" t="s">
        <v>126</v>
      </c>
      <c r="M108">
        <v>1</v>
      </c>
      <c r="O108">
        <v>0</v>
      </c>
      <c r="P108">
        <v>5</v>
      </c>
      <c r="Q108">
        <v>12</v>
      </c>
      <c r="R108">
        <v>2</v>
      </c>
      <c r="S108">
        <v>2</v>
      </c>
      <c r="T108">
        <v>2</v>
      </c>
      <c r="U108">
        <v>2</v>
      </c>
      <c r="W108">
        <v>5</v>
      </c>
      <c r="X108">
        <v>5</v>
      </c>
      <c r="Y108">
        <v>5</v>
      </c>
      <c r="Z108">
        <v>5</v>
      </c>
      <c r="AB108">
        <v>2</v>
      </c>
      <c r="AC108">
        <v>2</v>
      </c>
      <c r="AD108">
        <v>2</v>
      </c>
      <c r="AE108">
        <v>4</v>
      </c>
      <c r="AF108" t="s">
        <v>37</v>
      </c>
      <c r="AG108" t="s">
        <v>38</v>
      </c>
      <c r="AH108">
        <v>3.2302141189575098E-2</v>
      </c>
    </row>
    <row r="109" spans="1:34" x14ac:dyDescent="0.3">
      <c r="A109" t="s">
        <v>516</v>
      </c>
      <c r="B109" t="s">
        <v>525</v>
      </c>
      <c r="C109" t="s">
        <v>524</v>
      </c>
      <c r="E109" t="s">
        <v>55</v>
      </c>
      <c r="F109">
        <v>18</v>
      </c>
      <c r="G109">
        <v>346</v>
      </c>
      <c r="H109">
        <v>109</v>
      </c>
      <c r="I109">
        <v>23</v>
      </c>
      <c r="J109" t="s">
        <v>523</v>
      </c>
      <c r="K109">
        <v>2</v>
      </c>
      <c r="L109" t="s">
        <v>523</v>
      </c>
      <c r="M109">
        <v>2</v>
      </c>
      <c r="O109">
        <v>0</v>
      </c>
      <c r="P109">
        <v>9</v>
      </c>
      <c r="Q109">
        <v>14</v>
      </c>
      <c r="R109">
        <v>4</v>
      </c>
      <c r="S109">
        <v>9</v>
      </c>
      <c r="T109">
        <v>6</v>
      </c>
      <c r="U109">
        <v>13</v>
      </c>
      <c r="W109">
        <v>3</v>
      </c>
      <c r="X109">
        <v>6</v>
      </c>
      <c r="Y109">
        <v>4</v>
      </c>
      <c r="Z109">
        <v>9</v>
      </c>
      <c r="AB109">
        <v>2</v>
      </c>
      <c r="AC109">
        <v>2</v>
      </c>
      <c r="AD109">
        <v>2</v>
      </c>
      <c r="AE109">
        <v>8</v>
      </c>
      <c r="AF109" t="s">
        <v>37</v>
      </c>
      <c r="AG109" t="s">
        <v>38</v>
      </c>
      <c r="AH109">
        <v>0.10638689994812001</v>
      </c>
    </row>
    <row r="110" spans="1:34" x14ac:dyDescent="0.3">
      <c r="A110" t="s">
        <v>516</v>
      </c>
      <c r="B110" t="s">
        <v>522</v>
      </c>
      <c r="C110" t="s">
        <v>521</v>
      </c>
      <c r="F110">
        <v>59</v>
      </c>
      <c r="G110">
        <v>3544</v>
      </c>
      <c r="H110">
        <v>690</v>
      </c>
      <c r="I110">
        <v>42</v>
      </c>
      <c r="J110" t="s">
        <v>520</v>
      </c>
      <c r="K110">
        <v>2</v>
      </c>
      <c r="L110" t="s">
        <v>393</v>
      </c>
      <c r="M110">
        <v>1</v>
      </c>
      <c r="N110" t="s">
        <v>519</v>
      </c>
      <c r="O110">
        <v>1</v>
      </c>
      <c r="P110">
        <v>30</v>
      </c>
      <c r="Q110">
        <v>12</v>
      </c>
      <c r="R110">
        <v>31</v>
      </c>
      <c r="S110">
        <v>31</v>
      </c>
      <c r="T110">
        <v>31</v>
      </c>
      <c r="U110">
        <v>31</v>
      </c>
      <c r="V110" t="s">
        <v>518</v>
      </c>
      <c r="W110">
        <v>30</v>
      </c>
      <c r="X110">
        <v>30</v>
      </c>
      <c r="Y110">
        <v>30</v>
      </c>
      <c r="Z110">
        <v>30</v>
      </c>
      <c r="AA110" t="s">
        <v>517</v>
      </c>
      <c r="AB110">
        <v>3</v>
      </c>
      <c r="AC110">
        <v>3</v>
      </c>
      <c r="AD110">
        <v>3</v>
      </c>
      <c r="AE110">
        <v>12</v>
      </c>
      <c r="AF110" t="s">
        <v>37</v>
      </c>
      <c r="AG110" t="s">
        <v>38</v>
      </c>
      <c r="AH110">
        <v>0.130902290344238</v>
      </c>
    </row>
    <row r="111" spans="1:34" x14ac:dyDescent="0.3">
      <c r="A111" t="s">
        <v>516</v>
      </c>
      <c r="B111" t="s">
        <v>515</v>
      </c>
      <c r="C111" t="s">
        <v>376</v>
      </c>
      <c r="F111">
        <v>17</v>
      </c>
      <c r="G111">
        <v>310</v>
      </c>
      <c r="H111">
        <v>92</v>
      </c>
      <c r="I111">
        <v>28</v>
      </c>
      <c r="J111" t="s">
        <v>264</v>
      </c>
      <c r="K111">
        <v>1</v>
      </c>
      <c r="L111" t="s">
        <v>264</v>
      </c>
      <c r="M111">
        <v>1</v>
      </c>
      <c r="O111">
        <v>0</v>
      </c>
      <c r="P111">
        <v>13</v>
      </c>
      <c r="Q111">
        <v>15</v>
      </c>
      <c r="R111">
        <v>34</v>
      </c>
      <c r="S111">
        <v>34</v>
      </c>
      <c r="T111">
        <v>34</v>
      </c>
      <c r="U111">
        <v>34</v>
      </c>
      <c r="W111">
        <v>13</v>
      </c>
      <c r="X111">
        <v>13</v>
      </c>
      <c r="Y111">
        <v>13</v>
      </c>
      <c r="Z111">
        <v>13</v>
      </c>
      <c r="AB111">
        <v>1</v>
      </c>
      <c r="AC111">
        <v>1</v>
      </c>
      <c r="AD111">
        <v>1</v>
      </c>
      <c r="AE111">
        <v>2</v>
      </c>
      <c r="AF111" t="s">
        <v>37</v>
      </c>
      <c r="AG111" t="s">
        <v>38</v>
      </c>
      <c r="AH111">
        <v>2.7649641036987301E-2</v>
      </c>
    </row>
    <row r="112" spans="1:34" x14ac:dyDescent="0.3">
      <c r="A112" t="s">
        <v>364</v>
      </c>
      <c r="B112" t="s">
        <v>365</v>
      </c>
      <c r="C112" t="s">
        <v>366</v>
      </c>
      <c r="F112">
        <v>49</v>
      </c>
      <c r="G112">
        <v>2454</v>
      </c>
      <c r="H112">
        <v>765</v>
      </c>
      <c r="I112">
        <v>27</v>
      </c>
      <c r="J112" t="s">
        <v>221</v>
      </c>
      <c r="K112">
        <v>1</v>
      </c>
      <c r="L112" t="s">
        <v>221</v>
      </c>
      <c r="M112">
        <v>1</v>
      </c>
      <c r="O112">
        <v>0</v>
      </c>
      <c r="P112">
        <v>12</v>
      </c>
      <c r="Q112">
        <v>15</v>
      </c>
      <c r="R112">
        <v>9</v>
      </c>
      <c r="S112">
        <v>9</v>
      </c>
      <c r="T112">
        <v>9</v>
      </c>
      <c r="U112">
        <v>9</v>
      </c>
      <c r="W112">
        <v>12</v>
      </c>
      <c r="X112">
        <v>12</v>
      </c>
      <c r="Y112">
        <v>12</v>
      </c>
      <c r="Z112">
        <v>12</v>
      </c>
      <c r="AB112">
        <v>2</v>
      </c>
      <c r="AC112">
        <v>2</v>
      </c>
      <c r="AD112">
        <v>2</v>
      </c>
      <c r="AE112">
        <v>4</v>
      </c>
      <c r="AF112" t="s">
        <v>37</v>
      </c>
      <c r="AG112" t="s">
        <v>38</v>
      </c>
      <c r="AH112">
        <v>0.100247859954833</v>
      </c>
    </row>
    <row r="113" spans="1:34" x14ac:dyDescent="0.3">
      <c r="A113" t="s">
        <v>364</v>
      </c>
      <c r="B113" t="s">
        <v>367</v>
      </c>
      <c r="C113" t="s">
        <v>243</v>
      </c>
      <c r="E113" t="s">
        <v>55</v>
      </c>
      <c r="F113">
        <v>6</v>
      </c>
      <c r="G113">
        <v>46</v>
      </c>
      <c r="H113">
        <v>22</v>
      </c>
      <c r="I113">
        <v>19</v>
      </c>
      <c r="J113" t="s">
        <v>328</v>
      </c>
      <c r="K113">
        <v>1</v>
      </c>
      <c r="L113" t="s">
        <v>328</v>
      </c>
      <c r="M113">
        <v>1</v>
      </c>
      <c r="O113">
        <v>0</v>
      </c>
      <c r="P113">
        <v>5</v>
      </c>
      <c r="Q113">
        <v>14</v>
      </c>
      <c r="R113">
        <v>5</v>
      </c>
      <c r="S113">
        <v>5</v>
      </c>
      <c r="T113">
        <v>5</v>
      </c>
      <c r="U113">
        <v>5</v>
      </c>
      <c r="W113">
        <v>5</v>
      </c>
      <c r="X113">
        <v>5</v>
      </c>
      <c r="Y113">
        <v>5</v>
      </c>
      <c r="Z113">
        <v>5</v>
      </c>
      <c r="AB113">
        <v>2</v>
      </c>
      <c r="AC113">
        <v>2</v>
      </c>
      <c r="AD113">
        <v>2</v>
      </c>
      <c r="AE113">
        <v>4</v>
      </c>
      <c r="AF113" t="s">
        <v>37</v>
      </c>
      <c r="AG113" t="s">
        <v>38</v>
      </c>
      <c r="AH113">
        <v>2.2470474243164E-2</v>
      </c>
    </row>
    <row r="114" spans="1:34" x14ac:dyDescent="0.3">
      <c r="A114" t="s">
        <v>364</v>
      </c>
      <c r="B114" t="s">
        <v>368</v>
      </c>
      <c r="C114" t="s">
        <v>369</v>
      </c>
      <c r="F114">
        <v>26</v>
      </c>
      <c r="G114">
        <v>706</v>
      </c>
      <c r="H114">
        <v>170</v>
      </c>
      <c r="I114">
        <v>19</v>
      </c>
      <c r="J114" t="s">
        <v>82</v>
      </c>
      <c r="K114">
        <v>1</v>
      </c>
      <c r="L114" t="s">
        <v>82</v>
      </c>
      <c r="M114">
        <v>1</v>
      </c>
      <c r="O114">
        <v>0</v>
      </c>
      <c r="P114">
        <v>4</v>
      </c>
      <c r="Q114">
        <v>15</v>
      </c>
      <c r="R114">
        <v>5</v>
      </c>
      <c r="S114">
        <v>5</v>
      </c>
      <c r="T114">
        <v>5</v>
      </c>
      <c r="U114">
        <v>5</v>
      </c>
      <c r="W114">
        <v>4</v>
      </c>
      <c r="X114">
        <v>4</v>
      </c>
      <c r="Y114">
        <v>4</v>
      </c>
      <c r="Z114">
        <v>4</v>
      </c>
      <c r="AB114">
        <v>3</v>
      </c>
      <c r="AC114">
        <v>3</v>
      </c>
      <c r="AD114">
        <v>3</v>
      </c>
      <c r="AE114">
        <v>9</v>
      </c>
      <c r="AF114" t="s">
        <v>37</v>
      </c>
      <c r="AG114" t="s">
        <v>38</v>
      </c>
      <c r="AH114">
        <v>2.8117656707763599E-2</v>
      </c>
    </row>
    <row r="115" spans="1:34" x14ac:dyDescent="0.3">
      <c r="A115" t="s">
        <v>364</v>
      </c>
      <c r="B115" t="s">
        <v>370</v>
      </c>
      <c r="C115" t="s">
        <v>371</v>
      </c>
      <c r="E115" t="s">
        <v>55</v>
      </c>
      <c r="F115">
        <v>20</v>
      </c>
      <c r="G115">
        <v>424</v>
      </c>
      <c r="H115">
        <v>193</v>
      </c>
      <c r="I115">
        <v>17</v>
      </c>
      <c r="J115" t="s">
        <v>80</v>
      </c>
      <c r="K115">
        <v>1</v>
      </c>
      <c r="L115" t="s">
        <v>80</v>
      </c>
      <c r="M115">
        <v>1</v>
      </c>
      <c r="O115">
        <v>0</v>
      </c>
      <c r="P115">
        <v>2</v>
      </c>
      <c r="Q115">
        <v>15</v>
      </c>
      <c r="R115">
        <v>3</v>
      </c>
      <c r="S115">
        <v>3</v>
      </c>
      <c r="T115">
        <v>3</v>
      </c>
      <c r="U115">
        <v>3</v>
      </c>
      <c r="W115">
        <v>2</v>
      </c>
      <c r="X115">
        <v>2</v>
      </c>
      <c r="Y115">
        <v>2</v>
      </c>
      <c r="Z115">
        <v>2</v>
      </c>
      <c r="AB115">
        <v>0</v>
      </c>
      <c r="AC115">
        <v>0</v>
      </c>
      <c r="AD115">
        <v>0</v>
      </c>
      <c r="AE115">
        <v>0</v>
      </c>
      <c r="AF115" t="s">
        <v>37</v>
      </c>
      <c r="AG115" t="s">
        <v>38</v>
      </c>
      <c r="AH115">
        <v>2.0176649093627898E-2</v>
      </c>
    </row>
    <row r="116" spans="1:34" x14ac:dyDescent="0.3">
      <c r="A116" t="s">
        <v>364</v>
      </c>
      <c r="B116" t="s">
        <v>372</v>
      </c>
      <c r="C116" t="s">
        <v>373</v>
      </c>
      <c r="F116">
        <v>22</v>
      </c>
      <c r="G116">
        <v>510</v>
      </c>
      <c r="H116">
        <v>198</v>
      </c>
      <c r="I116">
        <v>20</v>
      </c>
      <c r="J116" t="s">
        <v>47</v>
      </c>
      <c r="K116">
        <v>1</v>
      </c>
      <c r="L116" t="s">
        <v>47</v>
      </c>
      <c r="M116">
        <v>1</v>
      </c>
      <c r="O116">
        <v>0</v>
      </c>
      <c r="P116">
        <v>16</v>
      </c>
      <c r="Q116">
        <v>4</v>
      </c>
      <c r="R116">
        <v>16</v>
      </c>
      <c r="S116">
        <v>16</v>
      </c>
      <c r="T116">
        <v>16</v>
      </c>
      <c r="U116">
        <v>16</v>
      </c>
      <c r="W116">
        <v>16</v>
      </c>
      <c r="X116">
        <v>16</v>
      </c>
      <c r="Y116">
        <v>16</v>
      </c>
      <c r="Z116">
        <v>16</v>
      </c>
      <c r="AB116">
        <v>3</v>
      </c>
      <c r="AC116">
        <v>3</v>
      </c>
      <c r="AD116">
        <v>3</v>
      </c>
      <c r="AE116">
        <v>15</v>
      </c>
      <c r="AF116" t="s">
        <v>37</v>
      </c>
      <c r="AG116" t="s">
        <v>38</v>
      </c>
      <c r="AH116">
        <v>3.04224491119384E-2</v>
      </c>
    </row>
    <row r="117" spans="1:34" x14ac:dyDescent="0.3">
      <c r="A117" t="s">
        <v>364</v>
      </c>
      <c r="B117" t="s">
        <v>372</v>
      </c>
      <c r="C117" t="s">
        <v>374</v>
      </c>
      <c r="F117">
        <v>11</v>
      </c>
      <c r="G117">
        <v>136</v>
      </c>
      <c r="H117">
        <v>66</v>
      </c>
      <c r="I117">
        <v>16</v>
      </c>
      <c r="J117" t="s">
        <v>36</v>
      </c>
      <c r="K117">
        <v>1</v>
      </c>
      <c r="L117" t="s">
        <v>36</v>
      </c>
      <c r="M117">
        <v>1</v>
      </c>
      <c r="O117">
        <v>0</v>
      </c>
      <c r="P117">
        <v>6</v>
      </c>
      <c r="Q117">
        <v>10</v>
      </c>
      <c r="R117">
        <v>6</v>
      </c>
      <c r="S117">
        <v>6</v>
      </c>
      <c r="T117">
        <v>6</v>
      </c>
      <c r="U117">
        <v>6</v>
      </c>
      <c r="W117">
        <v>6</v>
      </c>
      <c r="X117">
        <v>6</v>
      </c>
      <c r="Y117">
        <v>6</v>
      </c>
      <c r="Z117">
        <v>6</v>
      </c>
      <c r="AB117">
        <v>4</v>
      </c>
      <c r="AC117">
        <v>4</v>
      </c>
      <c r="AD117">
        <v>4</v>
      </c>
      <c r="AE117">
        <v>8</v>
      </c>
      <c r="AF117" t="s">
        <v>37</v>
      </c>
      <c r="AG117" t="s">
        <v>38</v>
      </c>
      <c r="AH117">
        <v>2.9618740081787099E-2</v>
      </c>
    </row>
    <row r="118" spans="1:34" x14ac:dyDescent="0.3">
      <c r="A118" t="s">
        <v>364</v>
      </c>
      <c r="B118" t="s">
        <v>375</v>
      </c>
      <c r="C118" t="s">
        <v>376</v>
      </c>
      <c r="F118">
        <v>36</v>
      </c>
      <c r="G118">
        <v>1336</v>
      </c>
      <c r="H118">
        <v>554</v>
      </c>
      <c r="I118">
        <v>25</v>
      </c>
      <c r="J118" t="s">
        <v>91</v>
      </c>
      <c r="K118">
        <v>1</v>
      </c>
      <c r="L118" t="s">
        <v>91</v>
      </c>
      <c r="M118">
        <v>1</v>
      </c>
      <c r="O118">
        <v>0</v>
      </c>
      <c r="P118">
        <v>13</v>
      </c>
      <c r="Q118">
        <v>12</v>
      </c>
      <c r="R118">
        <v>39</v>
      </c>
      <c r="S118">
        <v>39</v>
      </c>
      <c r="T118">
        <v>39</v>
      </c>
      <c r="U118">
        <v>39</v>
      </c>
      <c r="W118">
        <v>13</v>
      </c>
      <c r="X118">
        <v>13</v>
      </c>
      <c r="Y118">
        <v>13</v>
      </c>
      <c r="Z118">
        <v>13</v>
      </c>
      <c r="AB118">
        <v>2</v>
      </c>
      <c r="AC118">
        <v>2</v>
      </c>
      <c r="AD118">
        <v>2</v>
      </c>
      <c r="AE118">
        <v>4</v>
      </c>
      <c r="AF118" t="s">
        <v>37</v>
      </c>
      <c r="AG118" t="s">
        <v>38</v>
      </c>
      <c r="AH118">
        <v>0.117285966873168</v>
      </c>
    </row>
    <row r="119" spans="1:34" x14ac:dyDescent="0.3">
      <c r="A119" t="s">
        <v>364</v>
      </c>
      <c r="B119" t="s">
        <v>377</v>
      </c>
      <c r="C119" t="s">
        <v>378</v>
      </c>
      <c r="F119">
        <v>87</v>
      </c>
      <c r="G119">
        <v>7660</v>
      </c>
      <c r="H119">
        <v>2737</v>
      </c>
      <c r="I119">
        <v>26</v>
      </c>
      <c r="J119" t="s">
        <v>264</v>
      </c>
      <c r="K119">
        <v>1</v>
      </c>
      <c r="L119" t="s">
        <v>264</v>
      </c>
      <c r="M119">
        <v>1</v>
      </c>
      <c r="O119">
        <v>0</v>
      </c>
      <c r="P119">
        <v>23</v>
      </c>
      <c r="Q119">
        <v>3</v>
      </c>
      <c r="R119">
        <v>73</v>
      </c>
      <c r="S119">
        <v>73</v>
      </c>
      <c r="T119">
        <v>73</v>
      </c>
      <c r="U119">
        <v>73</v>
      </c>
      <c r="W119">
        <v>23</v>
      </c>
      <c r="X119">
        <v>23</v>
      </c>
      <c r="Y119">
        <v>23</v>
      </c>
      <c r="Z119">
        <v>23</v>
      </c>
      <c r="AB119">
        <v>3</v>
      </c>
      <c r="AC119">
        <v>3</v>
      </c>
      <c r="AD119">
        <v>3</v>
      </c>
      <c r="AE119">
        <v>6</v>
      </c>
      <c r="AF119" t="s">
        <v>37</v>
      </c>
      <c r="AG119" t="s">
        <v>38</v>
      </c>
      <c r="AH119">
        <v>8.74350070953369E-2</v>
      </c>
    </row>
    <row r="120" spans="1:34" x14ac:dyDescent="0.3">
      <c r="A120" t="s">
        <v>364</v>
      </c>
      <c r="B120" t="s">
        <v>379</v>
      </c>
      <c r="C120" t="s">
        <v>380</v>
      </c>
      <c r="F120">
        <v>23</v>
      </c>
      <c r="G120">
        <v>556</v>
      </c>
      <c r="H120">
        <v>221</v>
      </c>
      <c r="I120">
        <v>22</v>
      </c>
      <c r="J120" t="s">
        <v>180</v>
      </c>
      <c r="K120">
        <v>1</v>
      </c>
      <c r="L120" t="s">
        <v>180</v>
      </c>
      <c r="M120">
        <v>1</v>
      </c>
      <c r="O120">
        <v>0</v>
      </c>
      <c r="P120">
        <v>8</v>
      </c>
      <c r="Q120">
        <v>14</v>
      </c>
      <c r="R120">
        <v>8</v>
      </c>
      <c r="S120">
        <v>8</v>
      </c>
      <c r="T120">
        <v>8</v>
      </c>
      <c r="U120">
        <v>8</v>
      </c>
      <c r="W120">
        <v>8</v>
      </c>
      <c r="X120">
        <v>8</v>
      </c>
      <c r="Y120">
        <v>8</v>
      </c>
      <c r="Z120">
        <v>8</v>
      </c>
      <c r="AB120">
        <v>6</v>
      </c>
      <c r="AC120">
        <v>6</v>
      </c>
      <c r="AD120">
        <v>6</v>
      </c>
      <c r="AE120">
        <v>12</v>
      </c>
      <c r="AF120" t="s">
        <v>37</v>
      </c>
      <c r="AG120" t="s">
        <v>38</v>
      </c>
      <c r="AH120">
        <v>4.2613029479980399E-2</v>
      </c>
    </row>
    <row r="121" spans="1:34" x14ac:dyDescent="0.3">
      <c r="A121" t="s">
        <v>364</v>
      </c>
      <c r="B121" t="s">
        <v>381</v>
      </c>
      <c r="C121" t="s">
        <v>369</v>
      </c>
      <c r="F121">
        <v>30</v>
      </c>
      <c r="G121">
        <v>934</v>
      </c>
      <c r="H121">
        <v>258</v>
      </c>
      <c r="I121">
        <v>19</v>
      </c>
      <c r="J121" t="s">
        <v>167</v>
      </c>
      <c r="K121">
        <v>1</v>
      </c>
      <c r="L121" t="s">
        <v>167</v>
      </c>
      <c r="M121">
        <v>1</v>
      </c>
      <c r="O121">
        <v>0</v>
      </c>
      <c r="P121">
        <v>4</v>
      </c>
      <c r="Q121">
        <v>15</v>
      </c>
      <c r="R121">
        <v>5</v>
      </c>
      <c r="S121">
        <v>5</v>
      </c>
      <c r="T121">
        <v>5</v>
      </c>
      <c r="U121">
        <v>5</v>
      </c>
      <c r="W121">
        <v>4</v>
      </c>
      <c r="X121">
        <v>4</v>
      </c>
      <c r="Y121">
        <v>4</v>
      </c>
      <c r="Z121">
        <v>4</v>
      </c>
      <c r="AB121">
        <v>3</v>
      </c>
      <c r="AC121">
        <v>3</v>
      </c>
      <c r="AD121">
        <v>3</v>
      </c>
      <c r="AE121">
        <v>9</v>
      </c>
      <c r="AF121" t="s">
        <v>37</v>
      </c>
      <c r="AG121" t="s">
        <v>38</v>
      </c>
      <c r="AH121">
        <v>4.0425539016723598E-2</v>
      </c>
    </row>
    <row r="122" spans="1:34" x14ac:dyDescent="0.3">
      <c r="A122" t="s">
        <v>364</v>
      </c>
      <c r="B122" t="s">
        <v>382</v>
      </c>
      <c r="C122" t="s">
        <v>54</v>
      </c>
      <c r="F122">
        <v>89</v>
      </c>
      <c r="G122">
        <v>8014</v>
      </c>
      <c r="H122">
        <v>2210</v>
      </c>
      <c r="I122">
        <v>79</v>
      </c>
      <c r="J122" t="s">
        <v>383</v>
      </c>
      <c r="K122">
        <v>5</v>
      </c>
      <c r="L122" t="s">
        <v>384</v>
      </c>
      <c r="M122">
        <v>3</v>
      </c>
      <c r="N122" t="s">
        <v>385</v>
      </c>
      <c r="O122">
        <v>2</v>
      </c>
      <c r="P122">
        <v>64</v>
      </c>
      <c r="Q122">
        <v>15</v>
      </c>
      <c r="R122">
        <v>3</v>
      </c>
      <c r="S122">
        <v>71</v>
      </c>
      <c r="T122">
        <v>32</v>
      </c>
      <c r="U122">
        <v>95</v>
      </c>
      <c r="V122" t="s">
        <v>386</v>
      </c>
      <c r="W122">
        <v>4</v>
      </c>
      <c r="X122">
        <v>45</v>
      </c>
      <c r="Y122">
        <v>21</v>
      </c>
      <c r="Z122">
        <v>64</v>
      </c>
      <c r="AA122" t="s">
        <v>387</v>
      </c>
      <c r="AB122">
        <v>3</v>
      </c>
      <c r="AC122">
        <v>4</v>
      </c>
      <c r="AD122">
        <v>4</v>
      </c>
      <c r="AE122">
        <v>45</v>
      </c>
      <c r="AF122" t="s">
        <v>37</v>
      </c>
      <c r="AG122" t="s">
        <v>38</v>
      </c>
      <c r="AH122">
        <v>143.12082266807499</v>
      </c>
    </row>
    <row r="123" spans="1:34" x14ac:dyDescent="0.3">
      <c r="A123" t="s">
        <v>364</v>
      </c>
      <c r="B123" t="s">
        <v>388</v>
      </c>
      <c r="C123" t="s">
        <v>389</v>
      </c>
      <c r="F123">
        <v>92</v>
      </c>
      <c r="G123">
        <v>8560</v>
      </c>
      <c r="H123">
        <v>2844</v>
      </c>
      <c r="I123">
        <v>28</v>
      </c>
      <c r="J123" t="s">
        <v>390</v>
      </c>
      <c r="K123">
        <v>1</v>
      </c>
      <c r="L123" t="s">
        <v>390</v>
      </c>
      <c r="M123">
        <v>1</v>
      </c>
      <c r="O123">
        <v>0</v>
      </c>
      <c r="P123">
        <v>13</v>
      </c>
      <c r="Q123">
        <v>15</v>
      </c>
      <c r="R123">
        <v>27</v>
      </c>
      <c r="S123">
        <v>27</v>
      </c>
      <c r="T123">
        <v>27</v>
      </c>
      <c r="U123">
        <v>27</v>
      </c>
      <c r="W123">
        <v>13</v>
      </c>
      <c r="X123">
        <v>13</v>
      </c>
      <c r="Y123">
        <v>13</v>
      </c>
      <c r="Z123">
        <v>13</v>
      </c>
      <c r="AB123">
        <v>5</v>
      </c>
      <c r="AC123">
        <v>5</v>
      </c>
      <c r="AD123">
        <v>5</v>
      </c>
      <c r="AE123">
        <v>15</v>
      </c>
      <c r="AF123" t="s">
        <v>37</v>
      </c>
      <c r="AG123" t="s">
        <v>38</v>
      </c>
      <c r="AH123">
        <v>0.27787327766418402</v>
      </c>
    </row>
    <row r="124" spans="1:34" x14ac:dyDescent="0.3">
      <c r="A124" t="s">
        <v>364</v>
      </c>
      <c r="B124" t="s">
        <v>391</v>
      </c>
      <c r="C124" t="s">
        <v>392</v>
      </c>
      <c r="F124">
        <v>29</v>
      </c>
      <c r="G124">
        <v>874</v>
      </c>
      <c r="H124">
        <v>316</v>
      </c>
      <c r="I124">
        <v>23</v>
      </c>
      <c r="J124" t="s">
        <v>393</v>
      </c>
      <c r="K124">
        <v>1</v>
      </c>
      <c r="L124" t="s">
        <v>393</v>
      </c>
      <c r="M124">
        <v>1</v>
      </c>
      <c r="O124">
        <v>0</v>
      </c>
      <c r="P124">
        <v>8</v>
      </c>
      <c r="Q124">
        <v>15</v>
      </c>
      <c r="R124">
        <v>22</v>
      </c>
      <c r="S124">
        <v>22</v>
      </c>
      <c r="T124">
        <v>22</v>
      </c>
      <c r="U124">
        <v>22</v>
      </c>
      <c r="W124">
        <v>8</v>
      </c>
      <c r="X124">
        <v>8</v>
      </c>
      <c r="Y124">
        <v>8</v>
      </c>
      <c r="Z124">
        <v>8</v>
      </c>
      <c r="AB124">
        <v>3</v>
      </c>
      <c r="AC124">
        <v>3</v>
      </c>
      <c r="AD124">
        <v>3</v>
      </c>
      <c r="AE124">
        <v>6</v>
      </c>
      <c r="AF124" t="s">
        <v>37</v>
      </c>
      <c r="AG124" t="s">
        <v>38</v>
      </c>
      <c r="AH124">
        <v>4.8077106475830002E-2</v>
      </c>
    </row>
    <row r="125" spans="1:34" x14ac:dyDescent="0.3">
      <c r="A125" t="s">
        <v>364</v>
      </c>
      <c r="B125" t="s">
        <v>391</v>
      </c>
      <c r="C125" t="s">
        <v>394</v>
      </c>
      <c r="F125">
        <v>12</v>
      </c>
      <c r="G125">
        <v>160</v>
      </c>
      <c r="H125">
        <v>74</v>
      </c>
      <c r="I125">
        <v>25</v>
      </c>
      <c r="J125" t="s">
        <v>335</v>
      </c>
      <c r="K125">
        <v>1</v>
      </c>
      <c r="L125" t="s">
        <v>335</v>
      </c>
      <c r="M125">
        <v>1</v>
      </c>
      <c r="O125">
        <v>0</v>
      </c>
      <c r="P125">
        <v>11</v>
      </c>
      <c r="Q125">
        <v>14</v>
      </c>
      <c r="R125">
        <v>27</v>
      </c>
      <c r="S125">
        <v>27</v>
      </c>
      <c r="T125">
        <v>27</v>
      </c>
      <c r="U125">
        <v>27</v>
      </c>
      <c r="W125">
        <v>11</v>
      </c>
      <c r="X125">
        <v>11</v>
      </c>
      <c r="Y125">
        <v>11</v>
      </c>
      <c r="Z125">
        <v>11</v>
      </c>
      <c r="AB125">
        <v>5</v>
      </c>
      <c r="AC125">
        <v>5</v>
      </c>
      <c r="AD125">
        <v>5</v>
      </c>
      <c r="AE125">
        <v>20</v>
      </c>
      <c r="AF125" t="s">
        <v>37</v>
      </c>
      <c r="AG125" t="s">
        <v>38</v>
      </c>
      <c r="AH125">
        <v>2.5995016098022398E-2</v>
      </c>
    </row>
    <row r="126" spans="1:34" x14ac:dyDescent="0.3">
      <c r="A126" t="s">
        <v>364</v>
      </c>
      <c r="B126" t="s">
        <v>391</v>
      </c>
      <c r="C126" t="s">
        <v>395</v>
      </c>
      <c r="F126">
        <v>23</v>
      </c>
      <c r="G126">
        <v>556</v>
      </c>
      <c r="H126">
        <v>201</v>
      </c>
      <c r="I126">
        <v>16</v>
      </c>
      <c r="J126" t="s">
        <v>114</v>
      </c>
      <c r="K126">
        <v>1</v>
      </c>
      <c r="L126" t="s">
        <v>114</v>
      </c>
      <c r="M126">
        <v>1</v>
      </c>
      <c r="O126">
        <v>0</v>
      </c>
      <c r="P126">
        <v>2</v>
      </c>
      <c r="Q126">
        <v>14</v>
      </c>
      <c r="R126">
        <v>10</v>
      </c>
      <c r="S126">
        <v>10</v>
      </c>
      <c r="T126">
        <v>10</v>
      </c>
      <c r="U126">
        <v>10</v>
      </c>
      <c r="W126">
        <v>2</v>
      </c>
      <c r="X126">
        <v>2</v>
      </c>
      <c r="Y126">
        <v>2</v>
      </c>
      <c r="Z126">
        <v>2</v>
      </c>
      <c r="AB126">
        <v>3</v>
      </c>
      <c r="AC126">
        <v>3</v>
      </c>
      <c r="AD126">
        <v>3</v>
      </c>
      <c r="AE126">
        <v>6</v>
      </c>
      <c r="AF126" t="s">
        <v>37</v>
      </c>
      <c r="AG126" t="s">
        <v>38</v>
      </c>
      <c r="AH126">
        <v>2.99403667449951E-2</v>
      </c>
    </row>
    <row r="127" spans="1:34" x14ac:dyDescent="0.3">
      <c r="A127" t="s">
        <v>364</v>
      </c>
      <c r="B127" t="s">
        <v>391</v>
      </c>
      <c r="C127" t="s">
        <v>396</v>
      </c>
      <c r="F127">
        <v>409</v>
      </c>
      <c r="G127">
        <v>167694</v>
      </c>
      <c r="H127">
        <v>61515</v>
      </c>
      <c r="I127">
        <v>20</v>
      </c>
      <c r="J127" t="s">
        <v>397</v>
      </c>
      <c r="K127">
        <v>1</v>
      </c>
      <c r="L127" t="s">
        <v>397</v>
      </c>
      <c r="M127">
        <v>1</v>
      </c>
      <c r="O127">
        <v>0</v>
      </c>
      <c r="P127">
        <v>5</v>
      </c>
      <c r="Q127">
        <v>15</v>
      </c>
      <c r="R127">
        <v>43</v>
      </c>
      <c r="S127">
        <v>43</v>
      </c>
      <c r="T127">
        <v>43</v>
      </c>
      <c r="U127">
        <v>43</v>
      </c>
      <c r="W127">
        <v>5</v>
      </c>
      <c r="X127">
        <v>5</v>
      </c>
      <c r="Y127">
        <v>5</v>
      </c>
      <c r="Z127">
        <v>5</v>
      </c>
      <c r="AB127">
        <v>4</v>
      </c>
      <c r="AC127">
        <v>4</v>
      </c>
      <c r="AD127">
        <v>4</v>
      </c>
      <c r="AE127">
        <v>8</v>
      </c>
      <c r="AF127" t="s">
        <v>37</v>
      </c>
      <c r="AG127" t="s">
        <v>38</v>
      </c>
      <c r="AH127">
        <v>13.6493816375732</v>
      </c>
    </row>
    <row r="128" spans="1:34" x14ac:dyDescent="0.3">
      <c r="A128" t="s">
        <v>364</v>
      </c>
      <c r="B128" t="s">
        <v>391</v>
      </c>
      <c r="C128" t="s">
        <v>398</v>
      </c>
      <c r="F128">
        <v>107</v>
      </c>
      <c r="G128">
        <v>11560</v>
      </c>
      <c r="H128">
        <v>4018</v>
      </c>
      <c r="I128">
        <v>41</v>
      </c>
      <c r="J128" t="s">
        <v>399</v>
      </c>
      <c r="K128">
        <v>3</v>
      </c>
      <c r="L128" t="s">
        <v>399</v>
      </c>
      <c r="M128">
        <v>3</v>
      </c>
      <c r="O128">
        <v>0</v>
      </c>
      <c r="P128">
        <v>27</v>
      </c>
      <c r="Q128">
        <v>14</v>
      </c>
      <c r="R128">
        <v>9</v>
      </c>
      <c r="S128">
        <v>15</v>
      </c>
      <c r="T128">
        <v>13</v>
      </c>
      <c r="U128">
        <v>38</v>
      </c>
      <c r="W128">
        <v>7</v>
      </c>
      <c r="X128">
        <v>10</v>
      </c>
      <c r="Y128">
        <v>9</v>
      </c>
      <c r="Z128">
        <v>27</v>
      </c>
      <c r="AB128">
        <v>1</v>
      </c>
      <c r="AC128">
        <v>3</v>
      </c>
      <c r="AD128">
        <v>2</v>
      </c>
      <c r="AE128">
        <v>15</v>
      </c>
      <c r="AF128" t="s">
        <v>37</v>
      </c>
      <c r="AG128" t="s">
        <v>38</v>
      </c>
      <c r="AH128">
        <v>1.74672532081604</v>
      </c>
    </row>
    <row r="129" spans="1:34" x14ac:dyDescent="0.3">
      <c r="A129" t="s">
        <v>364</v>
      </c>
      <c r="B129" t="s">
        <v>391</v>
      </c>
      <c r="C129" t="s">
        <v>400</v>
      </c>
      <c r="F129">
        <v>129</v>
      </c>
      <c r="G129">
        <v>16774</v>
      </c>
      <c r="H129">
        <v>2693</v>
      </c>
      <c r="AF129" t="s">
        <v>37</v>
      </c>
      <c r="AG129" t="s">
        <v>163</v>
      </c>
      <c r="AH129">
        <v>300.75670814514098</v>
      </c>
    </row>
    <row r="130" spans="1:34" x14ac:dyDescent="0.3">
      <c r="A130" t="s">
        <v>364</v>
      </c>
      <c r="B130" t="s">
        <v>391</v>
      </c>
      <c r="C130" t="s">
        <v>401</v>
      </c>
      <c r="F130">
        <v>157</v>
      </c>
      <c r="G130">
        <v>24810</v>
      </c>
      <c r="H130">
        <v>8128</v>
      </c>
      <c r="I130">
        <v>36</v>
      </c>
      <c r="J130" t="s">
        <v>402</v>
      </c>
      <c r="K130">
        <v>2</v>
      </c>
      <c r="L130" t="s">
        <v>403</v>
      </c>
      <c r="M130">
        <v>1</v>
      </c>
      <c r="N130" t="s">
        <v>404</v>
      </c>
      <c r="O130">
        <v>1</v>
      </c>
      <c r="P130">
        <v>23</v>
      </c>
      <c r="Q130">
        <v>13</v>
      </c>
      <c r="R130">
        <v>66</v>
      </c>
      <c r="S130">
        <v>66</v>
      </c>
      <c r="T130">
        <v>66</v>
      </c>
      <c r="U130">
        <v>66</v>
      </c>
      <c r="V130" t="s">
        <v>405</v>
      </c>
      <c r="W130">
        <v>23</v>
      </c>
      <c r="X130">
        <v>23</v>
      </c>
      <c r="Y130">
        <v>23</v>
      </c>
      <c r="Z130">
        <v>23</v>
      </c>
      <c r="AA130" t="s">
        <v>406</v>
      </c>
      <c r="AB130">
        <v>5</v>
      </c>
      <c r="AC130">
        <v>6</v>
      </c>
      <c r="AD130">
        <v>6</v>
      </c>
      <c r="AE130">
        <v>28</v>
      </c>
      <c r="AF130" t="s">
        <v>37</v>
      </c>
      <c r="AG130" t="s">
        <v>38</v>
      </c>
      <c r="AH130">
        <v>2.85744953155517</v>
      </c>
    </row>
    <row r="131" spans="1:34" x14ac:dyDescent="0.3">
      <c r="A131" t="s">
        <v>364</v>
      </c>
      <c r="B131" t="s">
        <v>391</v>
      </c>
      <c r="C131" t="s">
        <v>407</v>
      </c>
      <c r="F131">
        <v>25</v>
      </c>
      <c r="G131">
        <v>654</v>
      </c>
      <c r="H131">
        <v>256</v>
      </c>
      <c r="I131">
        <v>21</v>
      </c>
      <c r="J131" t="s">
        <v>328</v>
      </c>
      <c r="K131">
        <v>1</v>
      </c>
      <c r="L131" t="s">
        <v>328</v>
      </c>
      <c r="M131">
        <v>1</v>
      </c>
      <c r="O131">
        <v>0</v>
      </c>
      <c r="P131">
        <v>15</v>
      </c>
      <c r="Q131">
        <v>6</v>
      </c>
      <c r="R131">
        <v>20</v>
      </c>
      <c r="S131">
        <v>20</v>
      </c>
      <c r="T131">
        <v>20</v>
      </c>
      <c r="U131">
        <v>20</v>
      </c>
      <c r="W131">
        <v>15</v>
      </c>
      <c r="X131">
        <v>15</v>
      </c>
      <c r="Y131">
        <v>15</v>
      </c>
      <c r="Z131">
        <v>15</v>
      </c>
      <c r="AB131">
        <v>2</v>
      </c>
      <c r="AC131">
        <v>2</v>
      </c>
      <c r="AD131">
        <v>2</v>
      </c>
      <c r="AE131">
        <v>4</v>
      </c>
      <c r="AF131" t="s">
        <v>37</v>
      </c>
      <c r="AG131" t="s">
        <v>38</v>
      </c>
      <c r="AH131">
        <v>6.2337160110473598E-2</v>
      </c>
    </row>
    <row r="132" spans="1:34" x14ac:dyDescent="0.3">
      <c r="A132" t="s">
        <v>364</v>
      </c>
      <c r="B132" t="s">
        <v>391</v>
      </c>
      <c r="C132" t="s">
        <v>408</v>
      </c>
      <c r="F132">
        <v>31</v>
      </c>
      <c r="G132">
        <v>996</v>
      </c>
      <c r="H132">
        <v>392</v>
      </c>
      <c r="I132">
        <v>21</v>
      </c>
      <c r="J132" t="s">
        <v>328</v>
      </c>
      <c r="K132">
        <v>1</v>
      </c>
      <c r="L132" t="s">
        <v>328</v>
      </c>
      <c r="M132">
        <v>1</v>
      </c>
      <c r="O132">
        <v>0</v>
      </c>
      <c r="P132">
        <v>15</v>
      </c>
      <c r="Q132">
        <v>6</v>
      </c>
      <c r="R132">
        <v>25</v>
      </c>
      <c r="S132">
        <v>25</v>
      </c>
      <c r="T132">
        <v>25</v>
      </c>
      <c r="U132">
        <v>25</v>
      </c>
      <c r="W132">
        <v>15</v>
      </c>
      <c r="X132">
        <v>15</v>
      </c>
      <c r="Y132">
        <v>15</v>
      </c>
      <c r="Z132">
        <v>15</v>
      </c>
      <c r="AB132">
        <v>2</v>
      </c>
      <c r="AC132">
        <v>2</v>
      </c>
      <c r="AD132">
        <v>2</v>
      </c>
      <c r="AE132">
        <v>4</v>
      </c>
      <c r="AF132" t="s">
        <v>37</v>
      </c>
      <c r="AG132" t="s">
        <v>38</v>
      </c>
      <c r="AH132">
        <v>3.6202669143676702E-2</v>
      </c>
    </row>
    <row r="133" spans="1:34" x14ac:dyDescent="0.3">
      <c r="A133" t="s">
        <v>364</v>
      </c>
      <c r="B133" t="s">
        <v>391</v>
      </c>
      <c r="C133" t="s">
        <v>409</v>
      </c>
      <c r="F133">
        <v>180</v>
      </c>
      <c r="G133">
        <v>32584</v>
      </c>
      <c r="H133">
        <v>13744</v>
      </c>
      <c r="I133">
        <v>42</v>
      </c>
      <c r="J133" t="s">
        <v>410</v>
      </c>
      <c r="K133">
        <v>2</v>
      </c>
      <c r="L133" t="s">
        <v>411</v>
      </c>
      <c r="M133">
        <v>1</v>
      </c>
      <c r="N133" t="s">
        <v>412</v>
      </c>
      <c r="O133">
        <v>1</v>
      </c>
      <c r="P133">
        <v>39</v>
      </c>
      <c r="Q133">
        <v>3</v>
      </c>
      <c r="R133">
        <v>122</v>
      </c>
      <c r="S133">
        <v>122</v>
      </c>
      <c r="T133">
        <v>122</v>
      </c>
      <c r="U133">
        <v>122</v>
      </c>
      <c r="V133" t="s">
        <v>413</v>
      </c>
      <c r="W133">
        <v>39</v>
      </c>
      <c r="X133">
        <v>39</v>
      </c>
      <c r="Y133">
        <v>39</v>
      </c>
      <c r="Z133">
        <v>39</v>
      </c>
      <c r="AA133" t="s">
        <v>414</v>
      </c>
      <c r="AB133">
        <v>15</v>
      </c>
      <c r="AC133">
        <v>19</v>
      </c>
      <c r="AD133">
        <v>17</v>
      </c>
      <c r="AE133">
        <v>83</v>
      </c>
      <c r="AF133" t="s">
        <v>37</v>
      </c>
      <c r="AG133" t="s">
        <v>38</v>
      </c>
      <c r="AH133">
        <v>10.141645193099899</v>
      </c>
    </row>
    <row r="134" spans="1:34" x14ac:dyDescent="0.3">
      <c r="A134" t="s">
        <v>364</v>
      </c>
      <c r="B134" t="s">
        <v>391</v>
      </c>
      <c r="C134" t="s">
        <v>415</v>
      </c>
      <c r="F134">
        <v>258</v>
      </c>
      <c r="G134">
        <v>66826</v>
      </c>
      <c r="H134">
        <v>23806</v>
      </c>
      <c r="AF134" t="s">
        <v>37</v>
      </c>
      <c r="AG134" t="s">
        <v>163</v>
      </c>
      <c r="AH134">
        <v>300.83964443206702</v>
      </c>
    </row>
    <row r="135" spans="1:34" x14ac:dyDescent="0.3">
      <c r="A135" t="s">
        <v>364</v>
      </c>
      <c r="B135" t="s">
        <v>391</v>
      </c>
      <c r="C135" t="s">
        <v>416</v>
      </c>
      <c r="F135">
        <v>18</v>
      </c>
      <c r="G135">
        <v>346</v>
      </c>
      <c r="H135">
        <v>172</v>
      </c>
      <c r="I135">
        <v>16</v>
      </c>
      <c r="J135" t="s">
        <v>126</v>
      </c>
      <c r="K135">
        <v>1</v>
      </c>
      <c r="L135" t="s">
        <v>126</v>
      </c>
      <c r="M135">
        <v>1</v>
      </c>
      <c r="O135">
        <v>0</v>
      </c>
      <c r="P135">
        <v>2</v>
      </c>
      <c r="Q135">
        <v>14</v>
      </c>
      <c r="R135">
        <v>13</v>
      </c>
      <c r="S135">
        <v>13</v>
      </c>
      <c r="T135">
        <v>13</v>
      </c>
      <c r="U135">
        <v>13</v>
      </c>
      <c r="W135">
        <v>2</v>
      </c>
      <c r="X135">
        <v>2</v>
      </c>
      <c r="Y135">
        <v>2</v>
      </c>
      <c r="Z135">
        <v>2</v>
      </c>
      <c r="AB135">
        <v>2</v>
      </c>
      <c r="AC135">
        <v>2</v>
      </c>
      <c r="AD135">
        <v>2</v>
      </c>
      <c r="AE135">
        <v>4</v>
      </c>
      <c r="AF135" t="s">
        <v>37</v>
      </c>
      <c r="AG135" t="s">
        <v>38</v>
      </c>
      <c r="AH135">
        <v>6.9939374923705999E-2</v>
      </c>
    </row>
    <row r="136" spans="1:34" x14ac:dyDescent="0.3">
      <c r="A136" t="s">
        <v>364</v>
      </c>
      <c r="B136" t="s">
        <v>391</v>
      </c>
      <c r="C136" t="s">
        <v>417</v>
      </c>
      <c r="F136">
        <v>82</v>
      </c>
      <c r="G136">
        <v>6810</v>
      </c>
      <c r="H136">
        <v>2412</v>
      </c>
      <c r="I136">
        <v>28</v>
      </c>
      <c r="J136" t="s">
        <v>418</v>
      </c>
      <c r="K136">
        <v>1</v>
      </c>
      <c r="L136" t="s">
        <v>418</v>
      </c>
      <c r="M136">
        <v>1</v>
      </c>
      <c r="O136">
        <v>0</v>
      </c>
      <c r="P136">
        <v>15</v>
      </c>
      <c r="Q136">
        <v>13</v>
      </c>
      <c r="R136">
        <v>142</v>
      </c>
      <c r="S136">
        <v>142</v>
      </c>
      <c r="T136">
        <v>142</v>
      </c>
      <c r="U136">
        <v>142</v>
      </c>
      <c r="W136">
        <v>15</v>
      </c>
      <c r="X136">
        <v>15</v>
      </c>
      <c r="Y136">
        <v>15</v>
      </c>
      <c r="Z136">
        <v>15</v>
      </c>
      <c r="AB136">
        <v>5</v>
      </c>
      <c r="AC136">
        <v>5</v>
      </c>
      <c r="AD136">
        <v>5</v>
      </c>
      <c r="AE136">
        <v>15</v>
      </c>
      <c r="AF136" t="s">
        <v>37</v>
      </c>
      <c r="AG136" t="s">
        <v>38</v>
      </c>
      <c r="AH136">
        <v>0.35843348503112699</v>
      </c>
    </row>
    <row r="137" spans="1:34" x14ac:dyDescent="0.3">
      <c r="A137" t="s">
        <v>364</v>
      </c>
      <c r="B137" t="s">
        <v>419</v>
      </c>
      <c r="C137" t="s">
        <v>420</v>
      </c>
      <c r="F137">
        <v>32</v>
      </c>
      <c r="G137">
        <v>1060</v>
      </c>
      <c r="H137">
        <v>383</v>
      </c>
      <c r="I137">
        <v>18</v>
      </c>
      <c r="J137" t="s">
        <v>47</v>
      </c>
      <c r="K137">
        <v>1</v>
      </c>
      <c r="L137" t="s">
        <v>47</v>
      </c>
      <c r="M137">
        <v>1</v>
      </c>
      <c r="O137">
        <v>0</v>
      </c>
      <c r="P137">
        <v>3</v>
      </c>
      <c r="Q137">
        <v>15</v>
      </c>
      <c r="R137">
        <v>4</v>
      </c>
      <c r="S137">
        <v>4</v>
      </c>
      <c r="T137">
        <v>4</v>
      </c>
      <c r="U137">
        <v>4</v>
      </c>
      <c r="W137">
        <v>3</v>
      </c>
      <c r="X137">
        <v>3</v>
      </c>
      <c r="Y137">
        <v>3</v>
      </c>
      <c r="Z137">
        <v>3</v>
      </c>
      <c r="AB137">
        <v>3</v>
      </c>
      <c r="AC137">
        <v>3</v>
      </c>
      <c r="AD137">
        <v>3</v>
      </c>
      <c r="AE137">
        <v>6</v>
      </c>
      <c r="AF137" t="s">
        <v>37</v>
      </c>
      <c r="AG137" t="s">
        <v>38</v>
      </c>
      <c r="AH137">
        <v>5.2138805389404297E-2</v>
      </c>
    </row>
    <row r="138" spans="1:34" x14ac:dyDescent="0.3">
      <c r="A138" t="s">
        <v>364</v>
      </c>
      <c r="B138" t="s">
        <v>419</v>
      </c>
      <c r="C138" t="s">
        <v>54</v>
      </c>
      <c r="F138">
        <v>77</v>
      </c>
      <c r="G138">
        <v>6010</v>
      </c>
      <c r="H138">
        <v>1555</v>
      </c>
      <c r="I138">
        <v>47</v>
      </c>
      <c r="J138" t="s">
        <v>421</v>
      </c>
      <c r="K138">
        <v>3</v>
      </c>
      <c r="L138" t="s">
        <v>226</v>
      </c>
      <c r="M138">
        <v>1</v>
      </c>
      <c r="N138" t="s">
        <v>422</v>
      </c>
      <c r="O138">
        <v>1</v>
      </c>
      <c r="P138">
        <v>37</v>
      </c>
      <c r="Q138">
        <v>10</v>
      </c>
      <c r="R138">
        <v>69</v>
      </c>
      <c r="S138">
        <v>69</v>
      </c>
      <c r="T138">
        <v>69</v>
      </c>
      <c r="U138">
        <v>69</v>
      </c>
      <c r="V138" t="s">
        <v>423</v>
      </c>
      <c r="W138">
        <v>37</v>
      </c>
      <c r="X138">
        <v>37</v>
      </c>
      <c r="Y138">
        <v>37</v>
      </c>
      <c r="Z138">
        <v>37</v>
      </c>
      <c r="AA138" t="s">
        <v>424</v>
      </c>
      <c r="AB138">
        <v>5</v>
      </c>
      <c r="AC138">
        <v>6</v>
      </c>
      <c r="AD138">
        <v>6</v>
      </c>
      <c r="AE138">
        <v>39</v>
      </c>
      <c r="AF138" t="s">
        <v>37</v>
      </c>
      <c r="AG138" t="s">
        <v>38</v>
      </c>
      <c r="AH138">
        <v>0.75278282165527299</v>
      </c>
    </row>
    <row r="139" spans="1:34" x14ac:dyDescent="0.3">
      <c r="A139" t="s">
        <v>364</v>
      </c>
      <c r="B139" t="s">
        <v>425</v>
      </c>
      <c r="C139" t="s">
        <v>426</v>
      </c>
      <c r="F139">
        <v>16</v>
      </c>
      <c r="G139">
        <v>276</v>
      </c>
      <c r="H139">
        <v>117</v>
      </c>
      <c r="I139">
        <v>18</v>
      </c>
      <c r="J139" t="s">
        <v>36</v>
      </c>
      <c r="K139">
        <v>1</v>
      </c>
      <c r="L139" t="s">
        <v>36</v>
      </c>
      <c r="M139">
        <v>1</v>
      </c>
      <c r="O139">
        <v>0</v>
      </c>
      <c r="P139">
        <v>5</v>
      </c>
      <c r="Q139">
        <v>13</v>
      </c>
      <c r="R139">
        <v>5</v>
      </c>
      <c r="S139">
        <v>5</v>
      </c>
      <c r="T139">
        <v>5</v>
      </c>
      <c r="U139">
        <v>5</v>
      </c>
      <c r="W139">
        <v>5</v>
      </c>
      <c r="X139">
        <v>5</v>
      </c>
      <c r="Y139">
        <v>5</v>
      </c>
      <c r="Z139">
        <v>5</v>
      </c>
      <c r="AB139">
        <v>3</v>
      </c>
      <c r="AC139">
        <v>3</v>
      </c>
      <c r="AD139">
        <v>3</v>
      </c>
      <c r="AE139">
        <v>6</v>
      </c>
      <c r="AF139" t="s">
        <v>37</v>
      </c>
      <c r="AG139" t="s">
        <v>38</v>
      </c>
      <c r="AH139">
        <v>3.7879228591918897E-2</v>
      </c>
    </row>
    <row r="140" spans="1:34" x14ac:dyDescent="0.3">
      <c r="A140" t="s">
        <v>364</v>
      </c>
      <c r="B140" t="s">
        <v>427</v>
      </c>
      <c r="C140" t="s">
        <v>389</v>
      </c>
      <c r="F140">
        <v>117</v>
      </c>
      <c r="G140">
        <v>13810</v>
      </c>
      <c r="H140">
        <v>4939</v>
      </c>
      <c r="I140">
        <v>46</v>
      </c>
      <c r="J140" t="s">
        <v>428</v>
      </c>
      <c r="K140">
        <v>2</v>
      </c>
      <c r="L140" t="s">
        <v>429</v>
      </c>
      <c r="M140">
        <v>1</v>
      </c>
      <c r="N140" t="s">
        <v>430</v>
      </c>
      <c r="O140">
        <v>1</v>
      </c>
      <c r="P140">
        <v>32</v>
      </c>
      <c r="Q140">
        <v>14</v>
      </c>
      <c r="R140">
        <v>41</v>
      </c>
      <c r="S140">
        <v>41</v>
      </c>
      <c r="T140">
        <v>41</v>
      </c>
      <c r="U140">
        <v>41</v>
      </c>
      <c r="V140" t="s">
        <v>431</v>
      </c>
      <c r="W140">
        <v>32</v>
      </c>
      <c r="X140">
        <v>32</v>
      </c>
      <c r="Y140">
        <v>32</v>
      </c>
      <c r="Z140">
        <v>32</v>
      </c>
      <c r="AA140" t="s">
        <v>432</v>
      </c>
      <c r="AB140">
        <v>3</v>
      </c>
      <c r="AC140">
        <v>3</v>
      </c>
      <c r="AD140">
        <v>3</v>
      </c>
      <c r="AE140">
        <v>15</v>
      </c>
      <c r="AF140" t="s">
        <v>37</v>
      </c>
      <c r="AG140" t="s">
        <v>38</v>
      </c>
      <c r="AH140">
        <v>0.90979480743408203</v>
      </c>
    </row>
    <row r="141" spans="1:34" x14ac:dyDescent="0.3">
      <c r="A141" t="s">
        <v>364</v>
      </c>
      <c r="B141" t="s">
        <v>427</v>
      </c>
      <c r="C141" t="s">
        <v>433</v>
      </c>
      <c r="F141">
        <v>26</v>
      </c>
      <c r="G141">
        <v>706</v>
      </c>
      <c r="H141">
        <v>316</v>
      </c>
      <c r="I141">
        <v>54</v>
      </c>
      <c r="J141" t="s">
        <v>148</v>
      </c>
      <c r="K141">
        <v>1</v>
      </c>
      <c r="L141" t="s">
        <v>148</v>
      </c>
      <c r="M141">
        <v>1</v>
      </c>
      <c r="O141">
        <v>0</v>
      </c>
      <c r="P141">
        <v>40</v>
      </c>
      <c r="Q141">
        <v>14</v>
      </c>
      <c r="R141">
        <v>29</v>
      </c>
      <c r="S141">
        <v>29</v>
      </c>
      <c r="T141">
        <v>29</v>
      </c>
      <c r="U141">
        <v>29</v>
      </c>
      <c r="W141">
        <v>40</v>
      </c>
      <c r="X141">
        <v>40</v>
      </c>
      <c r="Y141">
        <v>40</v>
      </c>
      <c r="Z141">
        <v>40</v>
      </c>
      <c r="AB141">
        <v>4</v>
      </c>
      <c r="AC141">
        <v>4</v>
      </c>
      <c r="AD141">
        <v>4</v>
      </c>
      <c r="AE141">
        <v>56</v>
      </c>
      <c r="AF141" t="s">
        <v>37</v>
      </c>
      <c r="AG141" t="s">
        <v>38</v>
      </c>
      <c r="AH141">
        <v>8.4371328353881794E-2</v>
      </c>
    </row>
    <row r="142" spans="1:34" x14ac:dyDescent="0.3">
      <c r="A142" t="s">
        <v>364</v>
      </c>
      <c r="B142" t="s">
        <v>434</v>
      </c>
      <c r="C142" t="s">
        <v>435</v>
      </c>
      <c r="F142">
        <v>84</v>
      </c>
      <c r="G142">
        <v>7144</v>
      </c>
      <c r="H142">
        <v>2047</v>
      </c>
      <c r="I142">
        <v>39</v>
      </c>
      <c r="J142" t="s">
        <v>436</v>
      </c>
      <c r="K142">
        <v>2</v>
      </c>
      <c r="L142" t="s">
        <v>436</v>
      </c>
      <c r="M142">
        <v>2</v>
      </c>
      <c r="O142">
        <v>0</v>
      </c>
      <c r="P142">
        <v>24</v>
      </c>
      <c r="Q142">
        <v>15</v>
      </c>
      <c r="R142">
        <v>14</v>
      </c>
      <c r="S142">
        <v>23</v>
      </c>
      <c r="T142">
        <v>18</v>
      </c>
      <c r="U142">
        <v>37</v>
      </c>
      <c r="W142">
        <v>11</v>
      </c>
      <c r="X142">
        <v>13</v>
      </c>
      <c r="Y142">
        <v>12</v>
      </c>
      <c r="Z142">
        <v>24</v>
      </c>
      <c r="AB142">
        <v>2</v>
      </c>
      <c r="AC142">
        <v>3</v>
      </c>
      <c r="AD142">
        <v>3</v>
      </c>
      <c r="AE142">
        <v>13</v>
      </c>
      <c r="AF142" t="s">
        <v>37</v>
      </c>
      <c r="AG142" t="s">
        <v>38</v>
      </c>
      <c r="AH142">
        <v>0.38761448860168402</v>
      </c>
    </row>
    <row r="143" spans="1:34" x14ac:dyDescent="0.3">
      <c r="A143" t="s">
        <v>364</v>
      </c>
      <c r="B143" t="s">
        <v>437</v>
      </c>
      <c r="C143" t="s">
        <v>438</v>
      </c>
      <c r="F143">
        <v>162</v>
      </c>
      <c r="G143">
        <v>26410</v>
      </c>
      <c r="H143">
        <v>11516</v>
      </c>
      <c r="AF143" t="s">
        <v>37</v>
      </c>
      <c r="AG143" t="s">
        <v>439</v>
      </c>
      <c r="AH143">
        <v>302.48240041732703</v>
      </c>
    </row>
    <row r="144" spans="1:34" x14ac:dyDescent="0.3">
      <c r="A144" t="s">
        <v>364</v>
      </c>
      <c r="B144" t="s">
        <v>440</v>
      </c>
      <c r="C144" t="s">
        <v>441</v>
      </c>
      <c r="F144">
        <v>58</v>
      </c>
      <c r="G144">
        <v>3426</v>
      </c>
      <c r="H144">
        <v>1522</v>
      </c>
      <c r="I144">
        <v>56</v>
      </c>
      <c r="J144" t="s">
        <v>241</v>
      </c>
      <c r="K144">
        <v>1</v>
      </c>
      <c r="L144" t="s">
        <v>241</v>
      </c>
      <c r="M144">
        <v>1</v>
      </c>
      <c r="O144">
        <v>0</v>
      </c>
      <c r="P144">
        <v>44</v>
      </c>
      <c r="Q144">
        <v>12</v>
      </c>
      <c r="R144">
        <v>57</v>
      </c>
      <c r="S144">
        <v>57</v>
      </c>
      <c r="T144">
        <v>57</v>
      </c>
      <c r="U144">
        <v>57</v>
      </c>
      <c r="W144">
        <v>44</v>
      </c>
      <c r="X144">
        <v>44</v>
      </c>
      <c r="Y144">
        <v>44</v>
      </c>
      <c r="Z144">
        <v>44</v>
      </c>
      <c r="AB144">
        <v>5</v>
      </c>
      <c r="AC144">
        <v>5</v>
      </c>
      <c r="AD144">
        <v>5</v>
      </c>
      <c r="AE144">
        <v>25</v>
      </c>
      <c r="AF144" t="s">
        <v>37</v>
      </c>
      <c r="AG144" t="s">
        <v>38</v>
      </c>
      <c r="AH144">
        <v>0.259388208389282</v>
      </c>
    </row>
    <row r="145" spans="1:34" x14ac:dyDescent="0.3">
      <c r="A145" t="s">
        <v>364</v>
      </c>
      <c r="B145" t="s">
        <v>442</v>
      </c>
      <c r="C145" t="s">
        <v>443</v>
      </c>
      <c r="F145">
        <v>21</v>
      </c>
      <c r="G145">
        <v>466</v>
      </c>
      <c r="H145">
        <v>102</v>
      </c>
      <c r="I145">
        <v>18</v>
      </c>
      <c r="J145" t="s">
        <v>264</v>
      </c>
      <c r="K145">
        <v>1</v>
      </c>
      <c r="L145" t="s">
        <v>264</v>
      </c>
      <c r="M145">
        <v>1</v>
      </c>
      <c r="O145">
        <v>0</v>
      </c>
      <c r="P145">
        <v>6</v>
      </c>
      <c r="Q145">
        <v>12</v>
      </c>
      <c r="R145">
        <v>15</v>
      </c>
      <c r="S145">
        <v>15</v>
      </c>
      <c r="T145">
        <v>15</v>
      </c>
      <c r="U145">
        <v>15</v>
      </c>
      <c r="W145">
        <v>6</v>
      </c>
      <c r="X145">
        <v>6</v>
      </c>
      <c r="Y145">
        <v>6</v>
      </c>
      <c r="Z145">
        <v>6</v>
      </c>
      <c r="AB145">
        <v>3</v>
      </c>
      <c r="AC145">
        <v>3</v>
      </c>
      <c r="AD145">
        <v>3</v>
      </c>
      <c r="AE145">
        <v>6</v>
      </c>
      <c r="AF145" t="s">
        <v>37</v>
      </c>
      <c r="AG145" t="s">
        <v>38</v>
      </c>
      <c r="AH145">
        <v>3.3504247665405197E-2</v>
      </c>
    </row>
    <row r="146" spans="1:34" x14ac:dyDescent="0.3">
      <c r="A146" t="s">
        <v>364</v>
      </c>
      <c r="B146" t="s">
        <v>442</v>
      </c>
      <c r="C146" t="s">
        <v>444</v>
      </c>
      <c r="F146">
        <v>60</v>
      </c>
      <c r="G146">
        <v>3664</v>
      </c>
      <c r="H146">
        <v>717</v>
      </c>
      <c r="I146">
        <v>42</v>
      </c>
      <c r="J146" t="s">
        <v>445</v>
      </c>
      <c r="K146">
        <v>2</v>
      </c>
      <c r="L146" t="s">
        <v>264</v>
      </c>
      <c r="M146">
        <v>1</v>
      </c>
      <c r="N146" t="s">
        <v>446</v>
      </c>
      <c r="O146">
        <v>1</v>
      </c>
      <c r="P146">
        <v>28</v>
      </c>
      <c r="Q146">
        <v>14</v>
      </c>
      <c r="R146">
        <v>55</v>
      </c>
      <c r="S146">
        <v>55</v>
      </c>
      <c r="T146">
        <v>55</v>
      </c>
      <c r="U146">
        <v>55</v>
      </c>
      <c r="V146" t="s">
        <v>447</v>
      </c>
      <c r="W146">
        <v>28</v>
      </c>
      <c r="X146">
        <v>28</v>
      </c>
      <c r="Y146">
        <v>28</v>
      </c>
      <c r="Z146">
        <v>28</v>
      </c>
      <c r="AA146" t="s">
        <v>448</v>
      </c>
      <c r="AB146">
        <v>2</v>
      </c>
      <c r="AC146">
        <v>2</v>
      </c>
      <c r="AD146">
        <v>2</v>
      </c>
      <c r="AE146">
        <v>6</v>
      </c>
      <c r="AF146" t="s">
        <v>37</v>
      </c>
      <c r="AG146" t="s">
        <v>38</v>
      </c>
      <c r="AH146">
        <v>0.17951464653015101</v>
      </c>
    </row>
    <row r="147" spans="1:34" x14ac:dyDescent="0.3">
      <c r="A147" t="s">
        <v>364</v>
      </c>
      <c r="B147" t="s">
        <v>442</v>
      </c>
      <c r="C147" t="s">
        <v>449</v>
      </c>
      <c r="F147">
        <v>51</v>
      </c>
      <c r="G147">
        <v>2656</v>
      </c>
      <c r="H147">
        <v>878</v>
      </c>
      <c r="I147">
        <v>19</v>
      </c>
      <c r="J147" t="s">
        <v>450</v>
      </c>
      <c r="K147">
        <v>1</v>
      </c>
      <c r="L147" t="s">
        <v>450</v>
      </c>
      <c r="M147">
        <v>1</v>
      </c>
      <c r="O147">
        <v>0</v>
      </c>
      <c r="P147">
        <v>4</v>
      </c>
      <c r="Q147">
        <v>15</v>
      </c>
      <c r="R147">
        <v>7</v>
      </c>
      <c r="S147">
        <v>7</v>
      </c>
      <c r="T147">
        <v>7</v>
      </c>
      <c r="U147">
        <v>7</v>
      </c>
      <c r="W147">
        <v>4</v>
      </c>
      <c r="X147">
        <v>4</v>
      </c>
      <c r="Y147">
        <v>4</v>
      </c>
      <c r="Z147">
        <v>4</v>
      </c>
      <c r="AB147">
        <v>5</v>
      </c>
      <c r="AC147">
        <v>5</v>
      </c>
      <c r="AD147">
        <v>5</v>
      </c>
      <c r="AE147">
        <v>10</v>
      </c>
      <c r="AF147" t="s">
        <v>37</v>
      </c>
      <c r="AG147" t="s">
        <v>38</v>
      </c>
      <c r="AH147">
        <v>7.7481269836425698E-2</v>
      </c>
    </row>
    <row r="148" spans="1:34" x14ac:dyDescent="0.3">
      <c r="A148" t="s">
        <v>364</v>
      </c>
      <c r="B148" t="s">
        <v>451</v>
      </c>
      <c r="C148" t="s">
        <v>376</v>
      </c>
      <c r="F148">
        <v>79</v>
      </c>
      <c r="G148">
        <v>6324</v>
      </c>
      <c r="H148">
        <v>1687</v>
      </c>
      <c r="I148">
        <v>20</v>
      </c>
      <c r="J148" t="s">
        <v>390</v>
      </c>
      <c r="K148">
        <v>1</v>
      </c>
      <c r="L148" t="s">
        <v>390</v>
      </c>
      <c r="M148">
        <v>1</v>
      </c>
      <c r="O148">
        <v>0</v>
      </c>
      <c r="P148">
        <v>6</v>
      </c>
      <c r="Q148">
        <v>14</v>
      </c>
      <c r="R148">
        <v>13</v>
      </c>
      <c r="S148">
        <v>13</v>
      </c>
      <c r="T148">
        <v>13</v>
      </c>
      <c r="U148">
        <v>13</v>
      </c>
      <c r="W148">
        <v>6</v>
      </c>
      <c r="X148">
        <v>6</v>
      </c>
      <c r="Y148">
        <v>6</v>
      </c>
      <c r="Z148">
        <v>6</v>
      </c>
      <c r="AB148">
        <v>1</v>
      </c>
      <c r="AC148">
        <v>1</v>
      </c>
      <c r="AD148">
        <v>1</v>
      </c>
      <c r="AE148">
        <v>2</v>
      </c>
      <c r="AF148" t="s">
        <v>37</v>
      </c>
      <c r="AG148" t="s">
        <v>38</v>
      </c>
      <c r="AH148">
        <v>0.105933189392089</v>
      </c>
    </row>
    <row r="149" spans="1:34" x14ac:dyDescent="0.3">
      <c r="A149" t="s">
        <v>364</v>
      </c>
      <c r="B149" t="s">
        <v>452</v>
      </c>
      <c r="C149" t="s">
        <v>453</v>
      </c>
      <c r="F149">
        <v>86</v>
      </c>
      <c r="G149">
        <v>7486</v>
      </c>
      <c r="H149">
        <v>2335</v>
      </c>
      <c r="I149">
        <v>21</v>
      </c>
      <c r="J149" t="s">
        <v>454</v>
      </c>
      <c r="K149">
        <v>1</v>
      </c>
      <c r="L149" t="s">
        <v>454</v>
      </c>
      <c r="M149">
        <v>1</v>
      </c>
      <c r="O149">
        <v>0</v>
      </c>
      <c r="P149">
        <v>7</v>
      </c>
      <c r="Q149">
        <v>14</v>
      </c>
      <c r="R149">
        <v>26</v>
      </c>
      <c r="S149">
        <v>26</v>
      </c>
      <c r="T149">
        <v>26</v>
      </c>
      <c r="U149">
        <v>26</v>
      </c>
      <c r="W149">
        <v>7</v>
      </c>
      <c r="X149">
        <v>7</v>
      </c>
      <c r="Y149">
        <v>7</v>
      </c>
      <c r="Z149">
        <v>7</v>
      </c>
      <c r="AB149">
        <v>3</v>
      </c>
      <c r="AC149">
        <v>3</v>
      </c>
      <c r="AD149">
        <v>3</v>
      </c>
      <c r="AE149">
        <v>12</v>
      </c>
      <c r="AF149" t="s">
        <v>37</v>
      </c>
      <c r="AG149" t="s">
        <v>38</v>
      </c>
      <c r="AH149">
        <v>0.193493843078613</v>
      </c>
    </row>
    <row r="150" spans="1:34" x14ac:dyDescent="0.3">
      <c r="A150" t="s">
        <v>364</v>
      </c>
      <c r="B150" t="s">
        <v>452</v>
      </c>
      <c r="C150" t="s">
        <v>455</v>
      </c>
      <c r="F150">
        <v>100</v>
      </c>
      <c r="G150">
        <v>10104</v>
      </c>
      <c r="H150">
        <v>2200</v>
      </c>
      <c r="I150">
        <v>40</v>
      </c>
      <c r="J150" t="s">
        <v>456</v>
      </c>
      <c r="K150">
        <v>2</v>
      </c>
      <c r="L150" t="s">
        <v>456</v>
      </c>
      <c r="M150">
        <v>2</v>
      </c>
      <c r="O150">
        <v>0</v>
      </c>
      <c r="P150">
        <v>25</v>
      </c>
      <c r="Q150">
        <v>15</v>
      </c>
      <c r="R150">
        <v>14</v>
      </c>
      <c r="S150">
        <v>43</v>
      </c>
      <c r="T150">
        <v>28</v>
      </c>
      <c r="U150">
        <v>57</v>
      </c>
      <c r="W150">
        <v>10</v>
      </c>
      <c r="X150">
        <v>15</v>
      </c>
      <c r="Y150">
        <v>12</v>
      </c>
      <c r="Z150">
        <v>25</v>
      </c>
      <c r="AB150">
        <v>5</v>
      </c>
      <c r="AC150">
        <v>6</v>
      </c>
      <c r="AD150">
        <v>5</v>
      </c>
      <c r="AE150">
        <v>27</v>
      </c>
      <c r="AF150" t="s">
        <v>37</v>
      </c>
      <c r="AG150" t="s">
        <v>38</v>
      </c>
      <c r="AH150">
        <v>0.57353258132934504</v>
      </c>
    </row>
    <row r="151" spans="1:34" x14ac:dyDescent="0.3">
      <c r="A151" t="s">
        <v>364</v>
      </c>
      <c r="B151" t="s">
        <v>452</v>
      </c>
      <c r="C151" t="s">
        <v>457</v>
      </c>
      <c r="F151">
        <v>50</v>
      </c>
      <c r="G151">
        <v>2554</v>
      </c>
      <c r="H151">
        <v>568</v>
      </c>
      <c r="I151">
        <v>46</v>
      </c>
      <c r="J151" t="s">
        <v>458</v>
      </c>
      <c r="K151">
        <v>2</v>
      </c>
      <c r="L151" t="s">
        <v>458</v>
      </c>
      <c r="M151">
        <v>2</v>
      </c>
      <c r="O151">
        <v>0</v>
      </c>
      <c r="P151">
        <v>31</v>
      </c>
      <c r="Q151">
        <v>15</v>
      </c>
      <c r="R151">
        <v>21</v>
      </c>
      <c r="S151">
        <v>23</v>
      </c>
      <c r="T151">
        <v>22</v>
      </c>
      <c r="U151">
        <v>44</v>
      </c>
      <c r="W151">
        <v>12</v>
      </c>
      <c r="X151">
        <v>19</v>
      </c>
      <c r="Y151">
        <v>16</v>
      </c>
      <c r="Z151">
        <v>31</v>
      </c>
      <c r="AB151">
        <v>3</v>
      </c>
      <c r="AC151">
        <v>5</v>
      </c>
      <c r="AD151">
        <v>4</v>
      </c>
      <c r="AE151">
        <v>16</v>
      </c>
      <c r="AF151" t="s">
        <v>37</v>
      </c>
      <c r="AG151" t="s">
        <v>38</v>
      </c>
      <c r="AH151">
        <v>0.13518762588500899</v>
      </c>
    </row>
    <row r="152" spans="1:34" x14ac:dyDescent="0.3">
      <c r="A152" t="s">
        <v>364</v>
      </c>
      <c r="B152" t="s">
        <v>452</v>
      </c>
      <c r="C152" t="s">
        <v>459</v>
      </c>
      <c r="F152">
        <v>70</v>
      </c>
      <c r="G152">
        <v>4974</v>
      </c>
      <c r="H152">
        <v>1263</v>
      </c>
      <c r="I152">
        <v>54</v>
      </c>
      <c r="J152" t="s">
        <v>460</v>
      </c>
      <c r="K152">
        <v>3</v>
      </c>
      <c r="L152" t="s">
        <v>461</v>
      </c>
      <c r="M152">
        <v>2</v>
      </c>
      <c r="N152" t="s">
        <v>462</v>
      </c>
      <c r="O152">
        <v>1</v>
      </c>
      <c r="P152">
        <v>39</v>
      </c>
      <c r="Q152">
        <v>15</v>
      </c>
      <c r="R152">
        <v>6</v>
      </c>
      <c r="S152">
        <v>41</v>
      </c>
      <c r="T152">
        <v>24</v>
      </c>
      <c r="U152">
        <v>47</v>
      </c>
      <c r="V152" t="s">
        <v>463</v>
      </c>
      <c r="W152">
        <v>6</v>
      </c>
      <c r="X152">
        <v>33</v>
      </c>
      <c r="Y152">
        <v>20</v>
      </c>
      <c r="Z152">
        <v>39</v>
      </c>
      <c r="AA152" t="s">
        <v>464</v>
      </c>
      <c r="AB152">
        <v>1</v>
      </c>
      <c r="AC152">
        <v>5</v>
      </c>
      <c r="AD152">
        <v>3</v>
      </c>
      <c r="AE152">
        <v>21</v>
      </c>
      <c r="AF152" t="s">
        <v>37</v>
      </c>
      <c r="AG152" t="s">
        <v>38</v>
      </c>
      <c r="AH152">
        <v>0.46884489059448198</v>
      </c>
    </row>
    <row r="153" spans="1:34" x14ac:dyDescent="0.3">
      <c r="A153" t="s">
        <v>364</v>
      </c>
      <c r="B153" t="s">
        <v>452</v>
      </c>
      <c r="C153" t="s">
        <v>465</v>
      </c>
      <c r="F153">
        <v>123</v>
      </c>
      <c r="G153">
        <v>15256</v>
      </c>
      <c r="H153">
        <v>2085</v>
      </c>
      <c r="I153">
        <v>184</v>
      </c>
      <c r="J153" t="s">
        <v>466</v>
      </c>
      <c r="K153">
        <v>8</v>
      </c>
      <c r="L153" t="s">
        <v>467</v>
      </c>
      <c r="M153">
        <v>5</v>
      </c>
      <c r="N153" t="s">
        <v>468</v>
      </c>
      <c r="O153">
        <v>3</v>
      </c>
      <c r="P153">
        <v>169</v>
      </c>
      <c r="Q153">
        <v>15</v>
      </c>
      <c r="R153">
        <v>29</v>
      </c>
      <c r="S153">
        <v>84</v>
      </c>
      <c r="T153">
        <v>44</v>
      </c>
      <c r="U153">
        <v>219</v>
      </c>
      <c r="V153" t="s">
        <v>469</v>
      </c>
      <c r="W153">
        <v>8</v>
      </c>
      <c r="X153">
        <v>94</v>
      </c>
      <c r="Y153">
        <v>34</v>
      </c>
      <c r="Z153">
        <v>169</v>
      </c>
      <c r="AA153" t="s">
        <v>470</v>
      </c>
      <c r="AB153">
        <v>3</v>
      </c>
      <c r="AC153">
        <v>6</v>
      </c>
      <c r="AD153">
        <v>5</v>
      </c>
      <c r="AE153">
        <v>80</v>
      </c>
      <c r="AF153" t="s">
        <v>37</v>
      </c>
      <c r="AG153" t="s">
        <v>38</v>
      </c>
      <c r="AH153">
        <v>136.999161720275</v>
      </c>
    </row>
    <row r="154" spans="1:34" x14ac:dyDescent="0.3">
      <c r="A154" t="s">
        <v>364</v>
      </c>
      <c r="B154" t="s">
        <v>452</v>
      </c>
      <c r="C154" t="s">
        <v>471</v>
      </c>
      <c r="F154">
        <v>59</v>
      </c>
      <c r="G154">
        <v>3544</v>
      </c>
      <c r="H154">
        <v>903</v>
      </c>
      <c r="I154">
        <v>84</v>
      </c>
      <c r="J154" t="s">
        <v>472</v>
      </c>
      <c r="K154">
        <v>3</v>
      </c>
      <c r="L154" t="s">
        <v>473</v>
      </c>
      <c r="M154">
        <v>2</v>
      </c>
      <c r="N154" t="s">
        <v>474</v>
      </c>
      <c r="O154">
        <v>1</v>
      </c>
      <c r="P154">
        <v>69</v>
      </c>
      <c r="Q154">
        <v>15</v>
      </c>
      <c r="R154">
        <v>15</v>
      </c>
      <c r="S154">
        <v>31</v>
      </c>
      <c r="T154">
        <v>23</v>
      </c>
      <c r="U154">
        <v>46</v>
      </c>
      <c r="V154" t="s">
        <v>475</v>
      </c>
      <c r="W154">
        <v>20</v>
      </c>
      <c r="X154">
        <v>49</v>
      </c>
      <c r="Y154">
        <v>34</v>
      </c>
      <c r="Z154">
        <v>69</v>
      </c>
      <c r="AA154" t="s">
        <v>476</v>
      </c>
      <c r="AB154">
        <v>4</v>
      </c>
      <c r="AC154">
        <v>6</v>
      </c>
      <c r="AD154">
        <v>5</v>
      </c>
      <c r="AE154">
        <v>36</v>
      </c>
      <c r="AF154" t="s">
        <v>37</v>
      </c>
      <c r="AG154" t="s">
        <v>38</v>
      </c>
      <c r="AH154">
        <v>0.50855851173400801</v>
      </c>
    </row>
    <row r="155" spans="1:34" x14ac:dyDescent="0.3">
      <c r="A155" t="s">
        <v>364</v>
      </c>
      <c r="B155" t="s">
        <v>452</v>
      </c>
      <c r="C155" t="s">
        <v>477</v>
      </c>
      <c r="F155">
        <v>86</v>
      </c>
      <c r="G155">
        <v>7486</v>
      </c>
      <c r="H155">
        <v>1638</v>
      </c>
      <c r="I155">
        <v>124</v>
      </c>
      <c r="J155" t="s">
        <v>478</v>
      </c>
      <c r="K155">
        <v>5</v>
      </c>
      <c r="L155" t="s">
        <v>167</v>
      </c>
      <c r="M155">
        <v>1</v>
      </c>
      <c r="N155" t="s">
        <v>479</v>
      </c>
      <c r="O155">
        <v>1</v>
      </c>
      <c r="P155">
        <v>109</v>
      </c>
      <c r="Q155">
        <v>15</v>
      </c>
      <c r="R155">
        <v>156</v>
      </c>
      <c r="S155">
        <v>156</v>
      </c>
      <c r="T155">
        <v>156</v>
      </c>
      <c r="U155">
        <v>156</v>
      </c>
      <c r="V155" t="s">
        <v>480</v>
      </c>
      <c r="W155">
        <v>109</v>
      </c>
      <c r="X155">
        <v>109</v>
      </c>
      <c r="Y155">
        <v>109</v>
      </c>
      <c r="Z155">
        <v>109</v>
      </c>
      <c r="AA155" t="s">
        <v>481</v>
      </c>
      <c r="AB155">
        <v>4</v>
      </c>
      <c r="AC155">
        <v>8</v>
      </c>
      <c r="AD155">
        <v>7</v>
      </c>
      <c r="AE155">
        <v>80</v>
      </c>
      <c r="AF155" t="s">
        <v>37</v>
      </c>
      <c r="AG155" t="s">
        <v>38</v>
      </c>
      <c r="AH155">
        <v>16.542367696762</v>
      </c>
    </row>
    <row r="156" spans="1:34" x14ac:dyDescent="0.3">
      <c r="A156" t="s">
        <v>364</v>
      </c>
      <c r="B156" t="s">
        <v>482</v>
      </c>
      <c r="C156" t="s">
        <v>483</v>
      </c>
      <c r="F156">
        <v>89</v>
      </c>
      <c r="G156">
        <v>8014</v>
      </c>
      <c r="H156">
        <v>3273</v>
      </c>
      <c r="I156">
        <v>18</v>
      </c>
      <c r="J156" t="s">
        <v>484</v>
      </c>
      <c r="K156">
        <v>1</v>
      </c>
      <c r="L156" t="s">
        <v>484</v>
      </c>
      <c r="M156">
        <v>1</v>
      </c>
      <c r="O156">
        <v>0</v>
      </c>
      <c r="P156">
        <v>3</v>
      </c>
      <c r="Q156">
        <v>15</v>
      </c>
      <c r="R156">
        <v>2</v>
      </c>
      <c r="S156">
        <v>2</v>
      </c>
      <c r="T156">
        <v>2</v>
      </c>
      <c r="U156">
        <v>2</v>
      </c>
      <c r="W156">
        <v>3</v>
      </c>
      <c r="X156">
        <v>3</v>
      </c>
      <c r="Y156">
        <v>3</v>
      </c>
      <c r="Z156">
        <v>3</v>
      </c>
      <c r="AB156">
        <v>4</v>
      </c>
      <c r="AC156">
        <v>4</v>
      </c>
      <c r="AD156">
        <v>4</v>
      </c>
      <c r="AE156">
        <v>8</v>
      </c>
      <c r="AF156" t="s">
        <v>37</v>
      </c>
      <c r="AG156" t="s">
        <v>38</v>
      </c>
      <c r="AH156">
        <v>0.38007164001464799</v>
      </c>
    </row>
    <row r="157" spans="1:34" x14ac:dyDescent="0.3">
      <c r="A157" t="s">
        <v>364</v>
      </c>
      <c r="B157" t="s">
        <v>485</v>
      </c>
      <c r="C157" t="s">
        <v>486</v>
      </c>
      <c r="F157">
        <v>29</v>
      </c>
      <c r="G157">
        <v>874</v>
      </c>
      <c r="H157">
        <v>257</v>
      </c>
      <c r="I157">
        <v>16</v>
      </c>
      <c r="J157" t="s">
        <v>234</v>
      </c>
      <c r="K157">
        <v>1</v>
      </c>
      <c r="L157" t="s">
        <v>234</v>
      </c>
      <c r="M157">
        <v>1</v>
      </c>
      <c r="O157">
        <v>0</v>
      </c>
      <c r="P157">
        <v>2</v>
      </c>
      <c r="Q157">
        <v>14</v>
      </c>
      <c r="R157">
        <v>5</v>
      </c>
      <c r="S157">
        <v>5</v>
      </c>
      <c r="T157">
        <v>5</v>
      </c>
      <c r="U157">
        <v>5</v>
      </c>
      <c r="W157">
        <v>2</v>
      </c>
      <c r="X157">
        <v>2</v>
      </c>
      <c r="Y157">
        <v>2</v>
      </c>
      <c r="Z157">
        <v>2</v>
      </c>
      <c r="AB157">
        <v>2</v>
      </c>
      <c r="AC157">
        <v>2</v>
      </c>
      <c r="AD157">
        <v>2</v>
      </c>
      <c r="AE157">
        <v>4</v>
      </c>
      <c r="AF157" t="s">
        <v>37</v>
      </c>
      <c r="AG157" t="s">
        <v>38</v>
      </c>
      <c r="AH157">
        <v>3.84268760681152E-2</v>
      </c>
    </row>
    <row r="158" spans="1:34" x14ac:dyDescent="0.3">
      <c r="A158" t="s">
        <v>364</v>
      </c>
      <c r="B158" t="s">
        <v>487</v>
      </c>
      <c r="C158" t="s">
        <v>487</v>
      </c>
      <c r="F158">
        <v>307</v>
      </c>
      <c r="G158">
        <v>94560</v>
      </c>
      <c r="H158">
        <v>30466</v>
      </c>
      <c r="I158">
        <v>25</v>
      </c>
      <c r="J158" t="s">
        <v>488</v>
      </c>
      <c r="K158">
        <v>1</v>
      </c>
      <c r="L158" t="s">
        <v>488</v>
      </c>
      <c r="M158">
        <v>1</v>
      </c>
      <c r="O158">
        <v>0</v>
      </c>
      <c r="P158">
        <v>13</v>
      </c>
      <c r="Q158">
        <v>12</v>
      </c>
      <c r="R158">
        <v>19</v>
      </c>
      <c r="S158">
        <v>19</v>
      </c>
      <c r="T158">
        <v>19</v>
      </c>
      <c r="U158">
        <v>19</v>
      </c>
      <c r="W158">
        <v>13</v>
      </c>
      <c r="X158">
        <v>13</v>
      </c>
      <c r="Y158">
        <v>13</v>
      </c>
      <c r="Z158">
        <v>13</v>
      </c>
      <c r="AB158">
        <v>3</v>
      </c>
      <c r="AC158">
        <v>3</v>
      </c>
      <c r="AD158">
        <v>3</v>
      </c>
      <c r="AE158">
        <v>9</v>
      </c>
      <c r="AF158" t="s">
        <v>37</v>
      </c>
      <c r="AG158" t="s">
        <v>38</v>
      </c>
      <c r="AH158">
        <v>6.4011061191558802</v>
      </c>
    </row>
    <row r="159" spans="1:34" x14ac:dyDescent="0.3">
      <c r="A159" t="s">
        <v>364</v>
      </c>
      <c r="B159" t="s">
        <v>487</v>
      </c>
      <c r="C159" t="s">
        <v>489</v>
      </c>
      <c r="F159">
        <v>17</v>
      </c>
      <c r="G159">
        <v>310</v>
      </c>
      <c r="H159">
        <v>108</v>
      </c>
      <c r="I159">
        <v>33</v>
      </c>
      <c r="J159" t="s">
        <v>490</v>
      </c>
      <c r="K159">
        <v>2</v>
      </c>
      <c r="L159" t="s">
        <v>490</v>
      </c>
      <c r="M159">
        <v>2</v>
      </c>
      <c r="O159">
        <v>0</v>
      </c>
      <c r="P159">
        <v>18</v>
      </c>
      <c r="Q159">
        <v>15</v>
      </c>
      <c r="R159">
        <v>3</v>
      </c>
      <c r="S159">
        <v>14</v>
      </c>
      <c r="T159">
        <v>8</v>
      </c>
      <c r="U159">
        <v>17</v>
      </c>
      <c r="W159">
        <v>2</v>
      </c>
      <c r="X159">
        <v>16</v>
      </c>
      <c r="Y159">
        <v>9</v>
      </c>
      <c r="Z159">
        <v>18</v>
      </c>
      <c r="AB159">
        <v>2</v>
      </c>
      <c r="AC159">
        <v>2</v>
      </c>
      <c r="AD159">
        <v>2</v>
      </c>
      <c r="AE159">
        <v>10</v>
      </c>
      <c r="AF159" t="s">
        <v>37</v>
      </c>
      <c r="AG159" t="s">
        <v>38</v>
      </c>
      <c r="AH159">
        <v>9.8456382751464802E-2</v>
      </c>
    </row>
    <row r="160" spans="1:34" x14ac:dyDescent="0.3">
      <c r="A160" t="s">
        <v>364</v>
      </c>
      <c r="B160" t="s">
        <v>491</v>
      </c>
      <c r="C160" t="s">
        <v>492</v>
      </c>
      <c r="F160">
        <v>310</v>
      </c>
      <c r="G160">
        <v>96414</v>
      </c>
      <c r="H160">
        <v>33513</v>
      </c>
      <c r="I160">
        <v>19</v>
      </c>
      <c r="J160" t="s">
        <v>493</v>
      </c>
      <c r="K160">
        <v>1</v>
      </c>
      <c r="L160" t="s">
        <v>493</v>
      </c>
      <c r="M160">
        <v>1</v>
      </c>
      <c r="O160">
        <v>0</v>
      </c>
      <c r="P160">
        <v>5</v>
      </c>
      <c r="Q160">
        <v>14</v>
      </c>
      <c r="R160">
        <v>23</v>
      </c>
      <c r="S160">
        <v>23</v>
      </c>
      <c r="T160">
        <v>23</v>
      </c>
      <c r="U160">
        <v>23</v>
      </c>
      <c r="W160">
        <v>5</v>
      </c>
      <c r="X160">
        <v>5</v>
      </c>
      <c r="Y160">
        <v>5</v>
      </c>
      <c r="Z160">
        <v>5</v>
      </c>
      <c r="AB160">
        <v>10</v>
      </c>
      <c r="AC160">
        <v>10</v>
      </c>
      <c r="AD160">
        <v>10</v>
      </c>
      <c r="AE160">
        <v>30</v>
      </c>
      <c r="AF160" t="s">
        <v>37</v>
      </c>
      <c r="AG160" t="s">
        <v>38</v>
      </c>
      <c r="AH160">
        <v>8.2448184490203804</v>
      </c>
    </row>
    <row r="161" spans="1:34" x14ac:dyDescent="0.3">
      <c r="A161" t="s">
        <v>364</v>
      </c>
      <c r="B161" t="s">
        <v>494</v>
      </c>
      <c r="C161" t="s">
        <v>495</v>
      </c>
      <c r="F161">
        <v>22</v>
      </c>
      <c r="G161">
        <v>510</v>
      </c>
      <c r="H161">
        <v>252</v>
      </c>
      <c r="I161">
        <v>21</v>
      </c>
      <c r="J161" t="s">
        <v>190</v>
      </c>
      <c r="K161">
        <v>1</v>
      </c>
      <c r="L161" t="s">
        <v>190</v>
      </c>
      <c r="M161">
        <v>1</v>
      </c>
      <c r="O161">
        <v>0</v>
      </c>
      <c r="P161">
        <v>7</v>
      </c>
      <c r="Q161">
        <v>14</v>
      </c>
      <c r="R161">
        <v>20</v>
      </c>
      <c r="S161">
        <v>20</v>
      </c>
      <c r="T161">
        <v>20</v>
      </c>
      <c r="U161">
        <v>20</v>
      </c>
      <c r="W161">
        <v>7</v>
      </c>
      <c r="X161">
        <v>7</v>
      </c>
      <c r="Y161">
        <v>7</v>
      </c>
      <c r="Z161">
        <v>7</v>
      </c>
      <c r="AB161">
        <v>2</v>
      </c>
      <c r="AC161">
        <v>2</v>
      </c>
      <c r="AD161">
        <v>2</v>
      </c>
      <c r="AE161">
        <v>4</v>
      </c>
      <c r="AF161" t="s">
        <v>37</v>
      </c>
      <c r="AG161" t="s">
        <v>38</v>
      </c>
      <c r="AH161">
        <v>8.0834150314330999E-2</v>
      </c>
    </row>
    <row r="162" spans="1:34" x14ac:dyDescent="0.3">
      <c r="A162" t="s">
        <v>364</v>
      </c>
      <c r="B162" t="s">
        <v>496</v>
      </c>
      <c r="C162" t="s">
        <v>497</v>
      </c>
      <c r="E162" t="s">
        <v>55</v>
      </c>
      <c r="F162">
        <v>10</v>
      </c>
      <c r="G162">
        <v>114</v>
      </c>
      <c r="H162">
        <v>53</v>
      </c>
      <c r="I162">
        <v>17</v>
      </c>
      <c r="J162" t="s">
        <v>209</v>
      </c>
      <c r="K162">
        <v>1</v>
      </c>
      <c r="L162" t="s">
        <v>209</v>
      </c>
      <c r="M162">
        <v>1</v>
      </c>
      <c r="O162">
        <v>0</v>
      </c>
      <c r="P162">
        <v>4</v>
      </c>
      <c r="Q162">
        <v>13</v>
      </c>
      <c r="R162">
        <v>2</v>
      </c>
      <c r="S162">
        <v>2</v>
      </c>
      <c r="T162">
        <v>2</v>
      </c>
      <c r="U162">
        <v>2</v>
      </c>
      <c r="W162">
        <v>4</v>
      </c>
      <c r="X162">
        <v>4</v>
      </c>
      <c r="Y162">
        <v>4</v>
      </c>
      <c r="Z162">
        <v>4</v>
      </c>
      <c r="AB162">
        <v>2</v>
      </c>
      <c r="AC162">
        <v>2</v>
      </c>
      <c r="AD162">
        <v>2</v>
      </c>
      <c r="AE162">
        <v>4</v>
      </c>
      <c r="AF162" t="s">
        <v>37</v>
      </c>
      <c r="AG162" t="s">
        <v>38</v>
      </c>
      <c r="AH162">
        <v>3.3610582351684501E-2</v>
      </c>
    </row>
    <row r="163" spans="1:34" x14ac:dyDescent="0.3">
      <c r="A163" t="s">
        <v>364</v>
      </c>
      <c r="B163" t="s">
        <v>498</v>
      </c>
      <c r="C163" t="s">
        <v>441</v>
      </c>
      <c r="F163">
        <v>28</v>
      </c>
      <c r="G163">
        <v>816</v>
      </c>
      <c r="H163">
        <v>376</v>
      </c>
      <c r="I163">
        <v>21</v>
      </c>
      <c r="J163" t="s">
        <v>283</v>
      </c>
      <c r="K163">
        <v>1</v>
      </c>
      <c r="L163" t="s">
        <v>283</v>
      </c>
      <c r="M163">
        <v>1</v>
      </c>
      <c r="O163">
        <v>0</v>
      </c>
      <c r="P163">
        <v>12</v>
      </c>
      <c r="Q163">
        <v>9</v>
      </c>
      <c r="R163">
        <v>23</v>
      </c>
      <c r="S163">
        <v>23</v>
      </c>
      <c r="T163">
        <v>23</v>
      </c>
      <c r="U163">
        <v>23</v>
      </c>
      <c r="W163">
        <v>12</v>
      </c>
      <c r="X163">
        <v>12</v>
      </c>
      <c r="Y163">
        <v>12</v>
      </c>
      <c r="Z163">
        <v>12</v>
      </c>
      <c r="AB163">
        <v>7</v>
      </c>
      <c r="AC163">
        <v>7</v>
      </c>
      <c r="AD163">
        <v>7</v>
      </c>
      <c r="AE163">
        <v>14</v>
      </c>
      <c r="AF163" t="s">
        <v>37</v>
      </c>
      <c r="AG163" t="s">
        <v>38</v>
      </c>
      <c r="AH163">
        <v>5.2780389785766602E-2</v>
      </c>
    </row>
    <row r="164" spans="1:34" x14ac:dyDescent="0.3">
      <c r="A164" t="s">
        <v>364</v>
      </c>
      <c r="B164" t="s">
        <v>499</v>
      </c>
      <c r="C164" t="s">
        <v>389</v>
      </c>
      <c r="F164">
        <v>53</v>
      </c>
      <c r="G164">
        <v>2866</v>
      </c>
      <c r="H164">
        <v>745</v>
      </c>
      <c r="I164">
        <v>21</v>
      </c>
      <c r="J164" t="s">
        <v>124</v>
      </c>
      <c r="K164">
        <v>1</v>
      </c>
      <c r="L164" t="s">
        <v>124</v>
      </c>
      <c r="M164">
        <v>1</v>
      </c>
      <c r="O164">
        <v>0</v>
      </c>
      <c r="P164">
        <v>10</v>
      </c>
      <c r="Q164">
        <v>11</v>
      </c>
      <c r="R164">
        <v>23</v>
      </c>
      <c r="S164">
        <v>23</v>
      </c>
      <c r="T164">
        <v>23</v>
      </c>
      <c r="U164">
        <v>23</v>
      </c>
      <c r="W164">
        <v>10</v>
      </c>
      <c r="X164">
        <v>10</v>
      </c>
      <c r="Y164">
        <v>10</v>
      </c>
      <c r="Z164">
        <v>10</v>
      </c>
      <c r="AB164">
        <v>2</v>
      </c>
      <c r="AC164">
        <v>2</v>
      </c>
      <c r="AD164">
        <v>2</v>
      </c>
      <c r="AE164">
        <v>4</v>
      </c>
      <c r="AF164" t="s">
        <v>37</v>
      </c>
      <c r="AG164" t="s">
        <v>38</v>
      </c>
      <c r="AH164">
        <v>0.16937589645385701</v>
      </c>
    </row>
    <row r="165" spans="1:34" x14ac:dyDescent="0.3">
      <c r="A165" t="s">
        <v>364</v>
      </c>
      <c r="B165" t="s">
        <v>500</v>
      </c>
      <c r="C165" t="s">
        <v>389</v>
      </c>
      <c r="F165">
        <v>50</v>
      </c>
      <c r="G165">
        <v>2554</v>
      </c>
      <c r="H165">
        <v>691</v>
      </c>
      <c r="I165">
        <v>18</v>
      </c>
      <c r="J165" t="s">
        <v>501</v>
      </c>
      <c r="K165">
        <v>1</v>
      </c>
      <c r="L165" t="s">
        <v>501</v>
      </c>
      <c r="M165">
        <v>1</v>
      </c>
      <c r="O165">
        <v>0</v>
      </c>
      <c r="P165">
        <v>4</v>
      </c>
      <c r="Q165">
        <v>14</v>
      </c>
      <c r="R165">
        <v>15</v>
      </c>
      <c r="S165">
        <v>15</v>
      </c>
      <c r="T165">
        <v>15</v>
      </c>
      <c r="U165">
        <v>15</v>
      </c>
      <c r="W165">
        <v>4</v>
      </c>
      <c r="X165">
        <v>4</v>
      </c>
      <c r="Y165">
        <v>4</v>
      </c>
      <c r="Z165">
        <v>4</v>
      </c>
      <c r="AB165">
        <v>1</v>
      </c>
      <c r="AC165">
        <v>1</v>
      </c>
      <c r="AD165">
        <v>1</v>
      </c>
      <c r="AE165">
        <v>2</v>
      </c>
      <c r="AF165" t="s">
        <v>37</v>
      </c>
      <c r="AG165" t="s">
        <v>38</v>
      </c>
      <c r="AH165">
        <v>6.6084861755371094E-2</v>
      </c>
    </row>
    <row r="166" spans="1:34" x14ac:dyDescent="0.3">
      <c r="A166" t="s">
        <v>364</v>
      </c>
      <c r="B166" t="s">
        <v>502</v>
      </c>
      <c r="C166" t="s">
        <v>389</v>
      </c>
      <c r="F166">
        <v>134</v>
      </c>
      <c r="G166">
        <v>18094</v>
      </c>
      <c r="H166">
        <v>5862</v>
      </c>
      <c r="I166">
        <v>24</v>
      </c>
      <c r="J166" t="s">
        <v>503</v>
      </c>
      <c r="K166">
        <v>1</v>
      </c>
      <c r="L166" t="s">
        <v>503</v>
      </c>
      <c r="M166">
        <v>1</v>
      </c>
      <c r="O166">
        <v>0</v>
      </c>
      <c r="P166">
        <v>13</v>
      </c>
      <c r="Q166">
        <v>11</v>
      </c>
      <c r="R166">
        <v>48</v>
      </c>
      <c r="S166">
        <v>48</v>
      </c>
      <c r="T166">
        <v>48</v>
      </c>
      <c r="U166">
        <v>48</v>
      </c>
      <c r="W166">
        <v>13</v>
      </c>
      <c r="X166">
        <v>13</v>
      </c>
      <c r="Y166">
        <v>13</v>
      </c>
      <c r="Z166">
        <v>13</v>
      </c>
      <c r="AB166">
        <v>2</v>
      </c>
      <c r="AC166">
        <v>2</v>
      </c>
      <c r="AD166">
        <v>2</v>
      </c>
      <c r="AE166">
        <v>6</v>
      </c>
      <c r="AF166" t="s">
        <v>37</v>
      </c>
      <c r="AG166" t="s">
        <v>38</v>
      </c>
      <c r="AH166">
        <v>0.62480282783508301</v>
      </c>
    </row>
    <row r="167" spans="1:34" x14ac:dyDescent="0.3">
      <c r="A167" t="s">
        <v>364</v>
      </c>
      <c r="B167" t="s">
        <v>504</v>
      </c>
      <c r="C167" t="s">
        <v>441</v>
      </c>
      <c r="F167">
        <v>52</v>
      </c>
      <c r="G167">
        <v>2760</v>
      </c>
      <c r="H167">
        <v>1277</v>
      </c>
      <c r="I167">
        <v>36</v>
      </c>
      <c r="J167" t="s">
        <v>241</v>
      </c>
      <c r="K167">
        <v>1</v>
      </c>
      <c r="L167" t="s">
        <v>241</v>
      </c>
      <c r="M167">
        <v>1</v>
      </c>
      <c r="O167">
        <v>0</v>
      </c>
      <c r="P167">
        <v>24</v>
      </c>
      <c r="Q167">
        <v>12</v>
      </c>
      <c r="R167">
        <v>44</v>
      </c>
      <c r="S167">
        <v>44</v>
      </c>
      <c r="T167">
        <v>44</v>
      </c>
      <c r="U167">
        <v>44</v>
      </c>
      <c r="W167">
        <v>24</v>
      </c>
      <c r="X167">
        <v>24</v>
      </c>
      <c r="Y167">
        <v>24</v>
      </c>
      <c r="Z167">
        <v>24</v>
      </c>
      <c r="AB167">
        <v>5</v>
      </c>
      <c r="AC167">
        <v>5</v>
      </c>
      <c r="AD167">
        <v>5</v>
      </c>
      <c r="AE167">
        <v>10</v>
      </c>
      <c r="AF167" t="s">
        <v>37</v>
      </c>
      <c r="AG167" t="s">
        <v>38</v>
      </c>
      <c r="AH167">
        <v>0.22013759613037101</v>
      </c>
    </row>
    <row r="168" spans="1:34" x14ac:dyDescent="0.3">
      <c r="A168" t="s">
        <v>364</v>
      </c>
      <c r="B168" t="s">
        <v>505</v>
      </c>
      <c r="C168" t="s">
        <v>506</v>
      </c>
      <c r="E168" t="s">
        <v>55</v>
      </c>
      <c r="F168">
        <v>11</v>
      </c>
      <c r="G168">
        <v>136</v>
      </c>
      <c r="H168">
        <v>57</v>
      </c>
      <c r="I168">
        <v>16</v>
      </c>
      <c r="J168" t="s">
        <v>80</v>
      </c>
      <c r="K168">
        <v>1</v>
      </c>
      <c r="L168" t="s">
        <v>80</v>
      </c>
      <c r="M168">
        <v>1</v>
      </c>
      <c r="O168">
        <v>0</v>
      </c>
      <c r="P168">
        <v>1</v>
      </c>
      <c r="Q168">
        <v>15</v>
      </c>
      <c r="R168">
        <v>3</v>
      </c>
      <c r="S168">
        <v>3</v>
      </c>
      <c r="T168">
        <v>3</v>
      </c>
      <c r="U168">
        <v>3</v>
      </c>
      <c r="W168">
        <v>1</v>
      </c>
      <c r="X168">
        <v>1</v>
      </c>
      <c r="Y168">
        <v>1</v>
      </c>
      <c r="Z168">
        <v>1</v>
      </c>
      <c r="AB168">
        <v>1</v>
      </c>
      <c r="AC168">
        <v>1</v>
      </c>
      <c r="AD168">
        <v>1</v>
      </c>
      <c r="AE168">
        <v>1</v>
      </c>
      <c r="AF168" t="s">
        <v>37</v>
      </c>
      <c r="AG168" t="s">
        <v>38</v>
      </c>
      <c r="AH168">
        <v>2.7006864547729399E-2</v>
      </c>
    </row>
    <row r="169" spans="1:34" x14ac:dyDescent="0.3">
      <c r="A169" t="s">
        <v>364</v>
      </c>
      <c r="B169" t="s">
        <v>507</v>
      </c>
      <c r="C169" t="s">
        <v>508</v>
      </c>
      <c r="F169">
        <v>38</v>
      </c>
      <c r="G169">
        <v>1486</v>
      </c>
      <c r="H169">
        <v>567</v>
      </c>
      <c r="I169">
        <v>23</v>
      </c>
      <c r="J169" t="s">
        <v>86</v>
      </c>
      <c r="K169">
        <v>1</v>
      </c>
      <c r="L169" t="s">
        <v>86</v>
      </c>
      <c r="M169">
        <v>1</v>
      </c>
      <c r="O169">
        <v>0</v>
      </c>
      <c r="P169">
        <v>9</v>
      </c>
      <c r="Q169">
        <v>14</v>
      </c>
      <c r="R169">
        <v>14</v>
      </c>
      <c r="S169">
        <v>14</v>
      </c>
      <c r="T169">
        <v>14</v>
      </c>
      <c r="U169">
        <v>14</v>
      </c>
      <c r="W169">
        <v>9</v>
      </c>
      <c r="X169">
        <v>9</v>
      </c>
      <c r="Y169">
        <v>9</v>
      </c>
      <c r="Z169">
        <v>9</v>
      </c>
      <c r="AB169">
        <v>4</v>
      </c>
      <c r="AC169">
        <v>4</v>
      </c>
      <c r="AD169">
        <v>4</v>
      </c>
      <c r="AE169">
        <v>8</v>
      </c>
      <c r="AF169" t="s">
        <v>37</v>
      </c>
      <c r="AG169" t="s">
        <v>38</v>
      </c>
      <c r="AH169">
        <v>4.7841072082519497E-2</v>
      </c>
    </row>
    <row r="170" spans="1:34" x14ac:dyDescent="0.3">
      <c r="A170" t="s">
        <v>364</v>
      </c>
      <c r="B170" t="s">
        <v>509</v>
      </c>
      <c r="C170" t="s">
        <v>510</v>
      </c>
      <c r="F170">
        <v>25</v>
      </c>
      <c r="G170">
        <v>654</v>
      </c>
      <c r="H170">
        <v>248</v>
      </c>
      <c r="I170">
        <v>30</v>
      </c>
      <c r="J170" t="s">
        <v>126</v>
      </c>
      <c r="K170">
        <v>1</v>
      </c>
      <c r="L170" t="s">
        <v>126</v>
      </c>
      <c r="M170">
        <v>1</v>
      </c>
      <c r="O170">
        <v>0</v>
      </c>
      <c r="P170">
        <v>16</v>
      </c>
      <c r="Q170">
        <v>14</v>
      </c>
      <c r="R170">
        <v>22</v>
      </c>
      <c r="S170">
        <v>22</v>
      </c>
      <c r="T170">
        <v>22</v>
      </c>
      <c r="U170">
        <v>22</v>
      </c>
      <c r="W170">
        <v>16</v>
      </c>
      <c r="X170">
        <v>16</v>
      </c>
      <c r="Y170">
        <v>16</v>
      </c>
      <c r="Z170">
        <v>16</v>
      </c>
      <c r="AB170">
        <v>4</v>
      </c>
      <c r="AC170">
        <v>4</v>
      </c>
      <c r="AD170">
        <v>4</v>
      </c>
      <c r="AE170">
        <v>8</v>
      </c>
      <c r="AF170" t="s">
        <v>37</v>
      </c>
      <c r="AG170" t="s">
        <v>38</v>
      </c>
      <c r="AH170">
        <v>0.110249519348144</v>
      </c>
    </row>
    <row r="171" spans="1:34" x14ac:dyDescent="0.3">
      <c r="A171" t="s">
        <v>364</v>
      </c>
      <c r="B171" t="s">
        <v>511</v>
      </c>
      <c r="C171" t="s">
        <v>389</v>
      </c>
      <c r="F171">
        <v>78</v>
      </c>
      <c r="G171">
        <v>6166</v>
      </c>
      <c r="H171">
        <v>2332</v>
      </c>
      <c r="I171">
        <v>35</v>
      </c>
      <c r="J171" t="s">
        <v>512</v>
      </c>
      <c r="K171">
        <v>1</v>
      </c>
      <c r="L171" t="s">
        <v>512</v>
      </c>
      <c r="M171">
        <v>1</v>
      </c>
      <c r="O171">
        <v>0</v>
      </c>
      <c r="P171">
        <v>20</v>
      </c>
      <c r="Q171">
        <v>15</v>
      </c>
      <c r="R171">
        <v>22</v>
      </c>
      <c r="S171">
        <v>22</v>
      </c>
      <c r="T171">
        <v>22</v>
      </c>
      <c r="U171">
        <v>22</v>
      </c>
      <c r="W171">
        <v>20</v>
      </c>
      <c r="X171">
        <v>20</v>
      </c>
      <c r="Y171">
        <v>20</v>
      </c>
      <c r="Z171">
        <v>20</v>
      </c>
      <c r="AB171">
        <v>3</v>
      </c>
      <c r="AC171">
        <v>3</v>
      </c>
      <c r="AD171">
        <v>3</v>
      </c>
      <c r="AE171">
        <v>6</v>
      </c>
      <c r="AF171" t="s">
        <v>37</v>
      </c>
      <c r="AG171" t="s">
        <v>38</v>
      </c>
      <c r="AH171">
        <v>0.31080389022827098</v>
      </c>
    </row>
    <row r="172" spans="1:34" x14ac:dyDescent="0.3">
      <c r="A172" t="s">
        <v>364</v>
      </c>
      <c r="B172" t="s">
        <v>511</v>
      </c>
      <c r="C172" t="s">
        <v>433</v>
      </c>
      <c r="F172">
        <v>21</v>
      </c>
      <c r="G172">
        <v>466</v>
      </c>
      <c r="H172">
        <v>224</v>
      </c>
      <c r="I172">
        <v>37</v>
      </c>
      <c r="J172" t="s">
        <v>124</v>
      </c>
      <c r="K172">
        <v>1</v>
      </c>
      <c r="L172" t="s">
        <v>124</v>
      </c>
      <c r="M172">
        <v>1</v>
      </c>
      <c r="O172">
        <v>0</v>
      </c>
      <c r="P172">
        <v>23</v>
      </c>
      <c r="Q172">
        <v>14</v>
      </c>
      <c r="R172">
        <v>17</v>
      </c>
      <c r="S172">
        <v>17</v>
      </c>
      <c r="T172">
        <v>17</v>
      </c>
      <c r="U172">
        <v>17</v>
      </c>
      <c r="W172">
        <v>23</v>
      </c>
      <c r="X172">
        <v>23</v>
      </c>
      <c r="Y172">
        <v>23</v>
      </c>
      <c r="Z172">
        <v>23</v>
      </c>
      <c r="AB172">
        <v>6</v>
      </c>
      <c r="AC172">
        <v>6</v>
      </c>
      <c r="AD172">
        <v>6</v>
      </c>
      <c r="AE172">
        <v>12</v>
      </c>
      <c r="AF172" t="s">
        <v>37</v>
      </c>
      <c r="AG172" t="s">
        <v>38</v>
      </c>
      <c r="AH172">
        <v>5.4708957672119099E-2</v>
      </c>
    </row>
    <row r="173" spans="1:34" x14ac:dyDescent="0.3">
      <c r="A173" t="s">
        <v>364</v>
      </c>
      <c r="B173" t="s">
        <v>513</v>
      </c>
      <c r="C173" t="s">
        <v>514</v>
      </c>
      <c r="E173" t="s">
        <v>55</v>
      </c>
      <c r="F173">
        <v>3</v>
      </c>
      <c r="G173">
        <v>16</v>
      </c>
      <c r="H173">
        <v>6</v>
      </c>
      <c r="I173">
        <v>18</v>
      </c>
      <c r="J173" t="s">
        <v>80</v>
      </c>
      <c r="K173">
        <v>1</v>
      </c>
      <c r="L173" t="s">
        <v>80</v>
      </c>
      <c r="M173">
        <v>1</v>
      </c>
      <c r="O173">
        <v>0</v>
      </c>
      <c r="P173">
        <v>7</v>
      </c>
      <c r="Q173">
        <v>11</v>
      </c>
      <c r="R173">
        <v>6</v>
      </c>
      <c r="S173">
        <v>6</v>
      </c>
      <c r="T173">
        <v>6</v>
      </c>
      <c r="U173">
        <v>6</v>
      </c>
      <c r="W173">
        <v>7</v>
      </c>
      <c r="X173">
        <v>7</v>
      </c>
      <c r="Y173">
        <v>7</v>
      </c>
      <c r="Z173">
        <v>7</v>
      </c>
      <c r="AB173">
        <v>3</v>
      </c>
      <c r="AC173">
        <v>3</v>
      </c>
      <c r="AD173">
        <v>3</v>
      </c>
      <c r="AE173">
        <v>3</v>
      </c>
      <c r="AF173" t="s">
        <v>37</v>
      </c>
      <c r="AG173" t="s">
        <v>38</v>
      </c>
      <c r="AH173">
        <v>2.2634744644165001E-2</v>
      </c>
    </row>
    <row r="174" spans="1:34" x14ac:dyDescent="0.3">
      <c r="A174" t="s">
        <v>526</v>
      </c>
      <c r="B174" t="s">
        <v>527</v>
      </c>
      <c r="C174" t="s">
        <v>438</v>
      </c>
      <c r="F174">
        <v>15</v>
      </c>
      <c r="G174">
        <v>244</v>
      </c>
      <c r="H174">
        <v>93</v>
      </c>
      <c r="I174">
        <v>17</v>
      </c>
      <c r="J174" t="s">
        <v>148</v>
      </c>
      <c r="K174">
        <v>1</v>
      </c>
      <c r="L174" t="s">
        <v>148</v>
      </c>
      <c r="M174">
        <v>1</v>
      </c>
      <c r="O174">
        <v>0</v>
      </c>
      <c r="P174">
        <v>4</v>
      </c>
      <c r="Q174">
        <v>13</v>
      </c>
      <c r="R174">
        <v>3</v>
      </c>
      <c r="S174">
        <v>3</v>
      </c>
      <c r="T174">
        <v>3</v>
      </c>
      <c r="U174">
        <v>3</v>
      </c>
      <c r="W174">
        <v>4</v>
      </c>
      <c r="X174">
        <v>4</v>
      </c>
      <c r="Y174">
        <v>4</v>
      </c>
      <c r="Z174">
        <v>4</v>
      </c>
      <c r="AB174">
        <v>3</v>
      </c>
      <c r="AC174">
        <v>3</v>
      </c>
      <c r="AD174">
        <v>3</v>
      </c>
      <c r="AE174">
        <v>6</v>
      </c>
      <c r="AF174" t="s">
        <v>37</v>
      </c>
      <c r="AG174" t="s">
        <v>38</v>
      </c>
      <c r="AH174">
        <v>5.1765680313110303E-2</v>
      </c>
    </row>
    <row r="175" spans="1:34" x14ac:dyDescent="0.3">
      <c r="A175" t="s">
        <v>526</v>
      </c>
      <c r="B175" t="s">
        <v>527</v>
      </c>
      <c r="C175" t="s">
        <v>528</v>
      </c>
      <c r="F175">
        <v>35</v>
      </c>
      <c r="G175">
        <v>1264</v>
      </c>
      <c r="H175">
        <v>487</v>
      </c>
      <c r="I175">
        <v>16</v>
      </c>
      <c r="J175" t="s">
        <v>529</v>
      </c>
      <c r="K175">
        <v>1</v>
      </c>
      <c r="L175" t="s">
        <v>529</v>
      </c>
      <c r="M175">
        <v>1</v>
      </c>
      <c r="O175">
        <v>0</v>
      </c>
      <c r="P175">
        <v>2</v>
      </c>
      <c r="Q175">
        <v>14</v>
      </c>
      <c r="R175">
        <v>5</v>
      </c>
      <c r="S175">
        <v>5</v>
      </c>
      <c r="T175">
        <v>5</v>
      </c>
      <c r="U175">
        <v>5</v>
      </c>
      <c r="W175">
        <v>2</v>
      </c>
      <c r="X175">
        <v>2</v>
      </c>
      <c r="Y175">
        <v>2</v>
      </c>
      <c r="Z175">
        <v>2</v>
      </c>
      <c r="AB175">
        <v>2</v>
      </c>
      <c r="AC175">
        <v>2</v>
      </c>
      <c r="AD175">
        <v>2</v>
      </c>
      <c r="AE175">
        <v>4</v>
      </c>
      <c r="AF175" t="s">
        <v>37</v>
      </c>
      <c r="AG175" t="s">
        <v>38</v>
      </c>
      <c r="AH175">
        <v>5.03408908843994E-2</v>
      </c>
    </row>
    <row r="176" spans="1:34" x14ac:dyDescent="0.3">
      <c r="A176" t="s">
        <v>526</v>
      </c>
      <c r="B176" t="s">
        <v>530</v>
      </c>
      <c r="C176" t="s">
        <v>531</v>
      </c>
      <c r="F176">
        <v>317</v>
      </c>
      <c r="G176">
        <v>100810</v>
      </c>
      <c r="H176">
        <v>40122</v>
      </c>
      <c r="I176">
        <v>17</v>
      </c>
      <c r="J176" t="s">
        <v>532</v>
      </c>
      <c r="K176">
        <v>1</v>
      </c>
      <c r="L176" t="s">
        <v>532</v>
      </c>
      <c r="M176">
        <v>1</v>
      </c>
      <c r="O176">
        <v>0</v>
      </c>
      <c r="P176">
        <v>2</v>
      </c>
      <c r="Q176">
        <v>15</v>
      </c>
      <c r="R176">
        <v>3</v>
      </c>
      <c r="S176">
        <v>3</v>
      </c>
      <c r="T176">
        <v>3</v>
      </c>
      <c r="U176">
        <v>3</v>
      </c>
      <c r="W176">
        <v>2</v>
      </c>
      <c r="X176">
        <v>2</v>
      </c>
      <c r="Y176">
        <v>2</v>
      </c>
      <c r="Z176">
        <v>2</v>
      </c>
      <c r="AB176">
        <v>1</v>
      </c>
      <c r="AC176">
        <v>1</v>
      </c>
      <c r="AD176">
        <v>1</v>
      </c>
      <c r="AE176">
        <v>2</v>
      </c>
      <c r="AF176" t="s">
        <v>37</v>
      </c>
      <c r="AG176" t="s">
        <v>38</v>
      </c>
      <c r="AH176">
        <v>3.9655470848083398</v>
      </c>
    </row>
    <row r="177" spans="1:34" x14ac:dyDescent="0.3">
      <c r="A177" t="s">
        <v>526</v>
      </c>
      <c r="B177" t="s">
        <v>533</v>
      </c>
      <c r="C177" t="s">
        <v>534</v>
      </c>
      <c r="F177">
        <v>36</v>
      </c>
      <c r="G177">
        <v>1336</v>
      </c>
      <c r="H177">
        <v>513</v>
      </c>
      <c r="I177">
        <v>27</v>
      </c>
      <c r="J177" t="s">
        <v>241</v>
      </c>
      <c r="K177">
        <v>1</v>
      </c>
      <c r="L177" t="s">
        <v>241</v>
      </c>
      <c r="M177">
        <v>1</v>
      </c>
      <c r="O177">
        <v>0</v>
      </c>
      <c r="P177">
        <v>17</v>
      </c>
      <c r="Q177">
        <v>10</v>
      </c>
      <c r="R177">
        <v>20</v>
      </c>
      <c r="S177">
        <v>20</v>
      </c>
      <c r="T177">
        <v>20</v>
      </c>
      <c r="U177">
        <v>20</v>
      </c>
      <c r="W177">
        <v>17</v>
      </c>
      <c r="X177">
        <v>17</v>
      </c>
      <c r="Y177">
        <v>17</v>
      </c>
      <c r="Z177">
        <v>17</v>
      </c>
      <c r="AB177">
        <v>4</v>
      </c>
      <c r="AC177">
        <v>4</v>
      </c>
      <c r="AD177">
        <v>4</v>
      </c>
      <c r="AE177">
        <v>8</v>
      </c>
      <c r="AF177" t="s">
        <v>37</v>
      </c>
      <c r="AG177" t="s">
        <v>38</v>
      </c>
      <c r="AH177">
        <v>8.5942745208740207E-2</v>
      </c>
    </row>
    <row r="178" spans="1:34" x14ac:dyDescent="0.3">
      <c r="A178" t="s">
        <v>526</v>
      </c>
      <c r="B178" t="s">
        <v>533</v>
      </c>
      <c r="C178" t="s">
        <v>528</v>
      </c>
      <c r="F178">
        <v>59</v>
      </c>
      <c r="G178">
        <v>3544</v>
      </c>
      <c r="H178">
        <v>1333</v>
      </c>
      <c r="I178">
        <v>16</v>
      </c>
      <c r="J178" t="s">
        <v>429</v>
      </c>
      <c r="K178">
        <v>1</v>
      </c>
      <c r="L178" t="s">
        <v>429</v>
      </c>
      <c r="M178">
        <v>1</v>
      </c>
      <c r="O178">
        <v>0</v>
      </c>
      <c r="P178">
        <v>2</v>
      </c>
      <c r="Q178">
        <v>14</v>
      </c>
      <c r="R178">
        <v>4</v>
      </c>
      <c r="S178">
        <v>4</v>
      </c>
      <c r="T178">
        <v>4</v>
      </c>
      <c r="U178">
        <v>4</v>
      </c>
      <c r="W178">
        <v>2</v>
      </c>
      <c r="X178">
        <v>2</v>
      </c>
      <c r="Y178">
        <v>2</v>
      </c>
      <c r="Z178">
        <v>2</v>
      </c>
      <c r="AB178">
        <v>2</v>
      </c>
      <c r="AC178">
        <v>2</v>
      </c>
      <c r="AD178">
        <v>2</v>
      </c>
      <c r="AE178">
        <v>6</v>
      </c>
      <c r="AF178" t="s">
        <v>37</v>
      </c>
      <c r="AG178" t="s">
        <v>38</v>
      </c>
      <c r="AH178">
        <v>8.6722373962402302E-2</v>
      </c>
    </row>
    <row r="179" spans="1:34" x14ac:dyDescent="0.3">
      <c r="A179" t="s">
        <v>526</v>
      </c>
      <c r="B179" t="s">
        <v>535</v>
      </c>
      <c r="C179" t="s">
        <v>536</v>
      </c>
      <c r="F179">
        <v>14</v>
      </c>
      <c r="G179">
        <v>214</v>
      </c>
      <c r="H179">
        <v>94</v>
      </c>
      <c r="I179">
        <v>20</v>
      </c>
      <c r="J179" t="s">
        <v>167</v>
      </c>
      <c r="K179">
        <v>1</v>
      </c>
      <c r="L179" t="s">
        <v>167</v>
      </c>
      <c r="M179">
        <v>1</v>
      </c>
      <c r="O179">
        <v>0</v>
      </c>
      <c r="P179">
        <v>15</v>
      </c>
      <c r="Q179">
        <v>5</v>
      </c>
      <c r="R179">
        <v>15</v>
      </c>
      <c r="S179">
        <v>15</v>
      </c>
      <c r="T179">
        <v>15</v>
      </c>
      <c r="U179">
        <v>15</v>
      </c>
      <c r="W179">
        <v>15</v>
      </c>
      <c r="X179">
        <v>15</v>
      </c>
      <c r="Y179">
        <v>15</v>
      </c>
      <c r="Z179">
        <v>15</v>
      </c>
      <c r="AB179">
        <v>5</v>
      </c>
      <c r="AC179">
        <v>5</v>
      </c>
      <c r="AD179">
        <v>5</v>
      </c>
      <c r="AE179">
        <v>10</v>
      </c>
      <c r="AF179" t="s">
        <v>37</v>
      </c>
      <c r="AG179" t="s">
        <v>38</v>
      </c>
      <c r="AH179">
        <v>3.36761474609375E-2</v>
      </c>
    </row>
    <row r="180" spans="1:34" x14ac:dyDescent="0.3">
      <c r="A180" t="s">
        <v>526</v>
      </c>
      <c r="B180" t="s">
        <v>535</v>
      </c>
      <c r="C180" t="s">
        <v>376</v>
      </c>
      <c r="F180">
        <v>49</v>
      </c>
      <c r="G180">
        <v>2454</v>
      </c>
      <c r="H180">
        <v>539</v>
      </c>
      <c r="I180">
        <v>17</v>
      </c>
      <c r="J180" t="s">
        <v>537</v>
      </c>
      <c r="K180">
        <v>1</v>
      </c>
      <c r="L180" t="s">
        <v>537</v>
      </c>
      <c r="M180">
        <v>1</v>
      </c>
      <c r="O180">
        <v>0</v>
      </c>
      <c r="P180">
        <v>2</v>
      </c>
      <c r="Q180">
        <v>15</v>
      </c>
      <c r="R180">
        <v>3</v>
      </c>
      <c r="S180">
        <v>3</v>
      </c>
      <c r="T180">
        <v>3</v>
      </c>
      <c r="U180">
        <v>3</v>
      </c>
      <c r="W180">
        <v>2</v>
      </c>
      <c r="X180">
        <v>2</v>
      </c>
      <c r="Y180">
        <v>2</v>
      </c>
      <c r="Z180">
        <v>2</v>
      </c>
      <c r="AB180">
        <v>1</v>
      </c>
      <c r="AC180">
        <v>1</v>
      </c>
      <c r="AD180">
        <v>1</v>
      </c>
      <c r="AE180">
        <v>1</v>
      </c>
      <c r="AF180" t="s">
        <v>37</v>
      </c>
      <c r="AG180" t="s">
        <v>38</v>
      </c>
      <c r="AH180">
        <v>3.0406951904296799E-2</v>
      </c>
    </row>
    <row r="181" spans="1:34" x14ac:dyDescent="0.3">
      <c r="A181" t="s">
        <v>526</v>
      </c>
      <c r="B181" t="s">
        <v>538</v>
      </c>
      <c r="C181" t="s">
        <v>539</v>
      </c>
      <c r="F181">
        <v>140</v>
      </c>
      <c r="G181">
        <v>19744</v>
      </c>
      <c r="H181">
        <v>4109</v>
      </c>
      <c r="I181">
        <v>77</v>
      </c>
      <c r="J181" t="s">
        <v>540</v>
      </c>
      <c r="K181">
        <v>4</v>
      </c>
      <c r="L181" t="s">
        <v>488</v>
      </c>
      <c r="M181">
        <v>1</v>
      </c>
      <c r="N181" t="s">
        <v>541</v>
      </c>
      <c r="O181">
        <v>1</v>
      </c>
      <c r="P181">
        <v>63</v>
      </c>
      <c r="Q181">
        <v>14</v>
      </c>
      <c r="R181">
        <v>147</v>
      </c>
      <c r="S181">
        <v>147</v>
      </c>
      <c r="T181">
        <v>147</v>
      </c>
      <c r="U181">
        <v>147</v>
      </c>
      <c r="V181" t="s">
        <v>542</v>
      </c>
      <c r="W181">
        <v>63</v>
      </c>
      <c r="X181">
        <v>63</v>
      </c>
      <c r="Y181">
        <v>63</v>
      </c>
      <c r="Z181">
        <v>63</v>
      </c>
      <c r="AA181" t="s">
        <v>543</v>
      </c>
      <c r="AB181">
        <v>3</v>
      </c>
      <c r="AC181">
        <v>6</v>
      </c>
      <c r="AD181">
        <v>4</v>
      </c>
      <c r="AE181">
        <v>41</v>
      </c>
      <c r="AF181" t="s">
        <v>37</v>
      </c>
      <c r="AG181" t="s">
        <v>38</v>
      </c>
      <c r="AH181">
        <v>28.740718841552699</v>
      </c>
    </row>
    <row r="182" spans="1:34" x14ac:dyDescent="0.3">
      <c r="A182" t="s">
        <v>526</v>
      </c>
      <c r="B182" t="s">
        <v>544</v>
      </c>
      <c r="C182" t="s">
        <v>545</v>
      </c>
      <c r="F182">
        <v>91</v>
      </c>
      <c r="G182">
        <v>8376</v>
      </c>
      <c r="H182">
        <v>2899</v>
      </c>
      <c r="I182">
        <v>32</v>
      </c>
      <c r="J182" t="s">
        <v>167</v>
      </c>
      <c r="K182">
        <v>1</v>
      </c>
      <c r="L182" t="s">
        <v>167</v>
      </c>
      <c r="M182">
        <v>1</v>
      </c>
      <c r="O182">
        <v>0</v>
      </c>
      <c r="P182">
        <v>18</v>
      </c>
      <c r="Q182">
        <v>14</v>
      </c>
      <c r="R182">
        <v>31</v>
      </c>
      <c r="S182">
        <v>31</v>
      </c>
      <c r="T182">
        <v>31</v>
      </c>
      <c r="U182">
        <v>31</v>
      </c>
      <c r="W182">
        <v>18</v>
      </c>
      <c r="X182">
        <v>18</v>
      </c>
      <c r="Y182">
        <v>18</v>
      </c>
      <c r="Z182">
        <v>18</v>
      </c>
      <c r="AB182">
        <v>2</v>
      </c>
      <c r="AC182">
        <v>2</v>
      </c>
      <c r="AD182">
        <v>2</v>
      </c>
      <c r="AE182">
        <v>4</v>
      </c>
      <c r="AF182" t="s">
        <v>37</v>
      </c>
      <c r="AG182" t="s">
        <v>38</v>
      </c>
      <c r="AH182">
        <v>0.239747524261474</v>
      </c>
    </row>
    <row r="183" spans="1:34" x14ac:dyDescent="0.3">
      <c r="A183" t="s">
        <v>526</v>
      </c>
      <c r="B183" t="s">
        <v>546</v>
      </c>
      <c r="C183" t="s">
        <v>545</v>
      </c>
      <c r="F183">
        <v>95</v>
      </c>
      <c r="G183">
        <v>9124</v>
      </c>
      <c r="H183">
        <v>3247</v>
      </c>
      <c r="I183">
        <v>24</v>
      </c>
      <c r="J183" t="s">
        <v>547</v>
      </c>
      <c r="K183">
        <v>1</v>
      </c>
      <c r="L183" t="s">
        <v>547</v>
      </c>
      <c r="M183">
        <v>1</v>
      </c>
      <c r="O183">
        <v>0</v>
      </c>
      <c r="P183">
        <v>12</v>
      </c>
      <c r="Q183">
        <v>12</v>
      </c>
      <c r="R183">
        <v>30</v>
      </c>
      <c r="S183">
        <v>30</v>
      </c>
      <c r="T183">
        <v>30</v>
      </c>
      <c r="U183">
        <v>30</v>
      </c>
      <c r="W183">
        <v>12</v>
      </c>
      <c r="X183">
        <v>12</v>
      </c>
      <c r="Y183">
        <v>12</v>
      </c>
      <c r="Z183">
        <v>12</v>
      </c>
      <c r="AB183">
        <v>2</v>
      </c>
      <c r="AC183">
        <v>2</v>
      </c>
      <c r="AD183">
        <v>2</v>
      </c>
      <c r="AE183">
        <v>6</v>
      </c>
      <c r="AF183" t="s">
        <v>37</v>
      </c>
      <c r="AG183" t="s">
        <v>38</v>
      </c>
      <c r="AH183">
        <v>0.25262570381164501</v>
      </c>
    </row>
    <row r="184" spans="1:34" x14ac:dyDescent="0.3">
      <c r="A184" t="s">
        <v>526</v>
      </c>
      <c r="B184" t="s">
        <v>548</v>
      </c>
      <c r="C184" t="s">
        <v>549</v>
      </c>
      <c r="F184">
        <v>374</v>
      </c>
      <c r="G184">
        <v>140254</v>
      </c>
      <c r="H184">
        <v>14884</v>
      </c>
      <c r="AF184" t="s">
        <v>37</v>
      </c>
      <c r="AG184" t="s">
        <v>163</v>
      </c>
      <c r="AH184">
        <v>302.23067617416302</v>
      </c>
    </row>
    <row r="185" spans="1:34" x14ac:dyDescent="0.3">
      <c r="A185" t="s">
        <v>526</v>
      </c>
      <c r="B185" t="s">
        <v>550</v>
      </c>
      <c r="C185" t="s">
        <v>551</v>
      </c>
      <c r="F185">
        <v>15</v>
      </c>
      <c r="G185">
        <v>244</v>
      </c>
      <c r="H185">
        <v>121</v>
      </c>
      <c r="I185">
        <v>19</v>
      </c>
      <c r="J185" t="s">
        <v>167</v>
      </c>
      <c r="K185">
        <v>1</v>
      </c>
      <c r="L185" t="s">
        <v>167</v>
      </c>
      <c r="M185">
        <v>1</v>
      </c>
      <c r="O185">
        <v>0</v>
      </c>
      <c r="P185">
        <v>5</v>
      </c>
      <c r="Q185">
        <v>14</v>
      </c>
      <c r="R185">
        <v>7</v>
      </c>
      <c r="S185">
        <v>7</v>
      </c>
      <c r="T185">
        <v>7</v>
      </c>
      <c r="U185">
        <v>7</v>
      </c>
      <c r="W185">
        <v>5</v>
      </c>
      <c r="X185">
        <v>5</v>
      </c>
      <c r="Y185">
        <v>5</v>
      </c>
      <c r="Z185">
        <v>5</v>
      </c>
      <c r="AB185">
        <v>1</v>
      </c>
      <c r="AC185">
        <v>1</v>
      </c>
      <c r="AD185">
        <v>1</v>
      </c>
      <c r="AE185">
        <v>2</v>
      </c>
      <c r="AF185" t="s">
        <v>37</v>
      </c>
      <c r="AG185" t="s">
        <v>38</v>
      </c>
      <c r="AH185">
        <v>6.19328022003173E-2</v>
      </c>
    </row>
    <row r="186" spans="1:34" x14ac:dyDescent="0.3">
      <c r="A186" t="s">
        <v>526</v>
      </c>
      <c r="B186" t="s">
        <v>552</v>
      </c>
      <c r="C186" t="s">
        <v>553</v>
      </c>
      <c r="F186">
        <v>26</v>
      </c>
      <c r="G186">
        <v>706</v>
      </c>
      <c r="H186">
        <v>222</v>
      </c>
      <c r="I186">
        <v>17</v>
      </c>
      <c r="J186" t="s">
        <v>241</v>
      </c>
      <c r="K186">
        <v>1</v>
      </c>
      <c r="L186" t="s">
        <v>241</v>
      </c>
      <c r="M186">
        <v>1</v>
      </c>
      <c r="O186">
        <v>0</v>
      </c>
      <c r="P186">
        <v>2</v>
      </c>
      <c r="Q186">
        <v>15</v>
      </c>
      <c r="R186">
        <v>4</v>
      </c>
      <c r="S186">
        <v>4</v>
      </c>
      <c r="T186">
        <v>4</v>
      </c>
      <c r="U186">
        <v>4</v>
      </c>
      <c r="W186">
        <v>2</v>
      </c>
      <c r="X186">
        <v>2</v>
      </c>
      <c r="Y186">
        <v>2</v>
      </c>
      <c r="Z186">
        <v>2</v>
      </c>
      <c r="AB186">
        <v>4</v>
      </c>
      <c r="AC186">
        <v>4</v>
      </c>
      <c r="AD186">
        <v>4</v>
      </c>
      <c r="AE186">
        <v>8</v>
      </c>
      <c r="AF186" t="s">
        <v>37</v>
      </c>
      <c r="AG186" t="s">
        <v>38</v>
      </c>
      <c r="AH186">
        <v>3.60050201416015E-2</v>
      </c>
    </row>
    <row r="187" spans="1:34" x14ac:dyDescent="0.3">
      <c r="A187" t="s">
        <v>526</v>
      </c>
      <c r="B187" t="s">
        <v>554</v>
      </c>
      <c r="C187" t="s">
        <v>374</v>
      </c>
      <c r="F187">
        <v>19</v>
      </c>
      <c r="G187">
        <v>384</v>
      </c>
      <c r="H187">
        <v>188</v>
      </c>
      <c r="I187">
        <v>44</v>
      </c>
      <c r="J187" t="s">
        <v>124</v>
      </c>
      <c r="K187">
        <v>1</v>
      </c>
      <c r="L187" t="s">
        <v>124</v>
      </c>
      <c r="M187">
        <v>1</v>
      </c>
      <c r="O187">
        <v>0</v>
      </c>
      <c r="P187">
        <v>32</v>
      </c>
      <c r="Q187">
        <v>12</v>
      </c>
      <c r="R187">
        <v>5</v>
      </c>
      <c r="S187">
        <v>5</v>
      </c>
      <c r="T187">
        <v>5</v>
      </c>
      <c r="U187">
        <v>5</v>
      </c>
      <c r="W187">
        <v>32</v>
      </c>
      <c r="X187">
        <v>32</v>
      </c>
      <c r="Y187">
        <v>32</v>
      </c>
      <c r="Z187">
        <v>32</v>
      </c>
      <c r="AB187">
        <v>5</v>
      </c>
      <c r="AC187">
        <v>5</v>
      </c>
      <c r="AD187">
        <v>5</v>
      </c>
      <c r="AE187">
        <v>15</v>
      </c>
      <c r="AF187" t="s">
        <v>37</v>
      </c>
      <c r="AG187" t="s">
        <v>38</v>
      </c>
      <c r="AH187">
        <v>4.2976379394531201E-2</v>
      </c>
    </row>
    <row r="188" spans="1:34" x14ac:dyDescent="0.3">
      <c r="A188" t="s">
        <v>526</v>
      </c>
      <c r="B188" t="s">
        <v>554</v>
      </c>
      <c r="C188" t="s">
        <v>555</v>
      </c>
      <c r="F188">
        <v>22</v>
      </c>
      <c r="G188">
        <v>510</v>
      </c>
      <c r="H188">
        <v>178</v>
      </c>
      <c r="I188">
        <v>16</v>
      </c>
      <c r="J188" t="s">
        <v>556</v>
      </c>
      <c r="K188">
        <v>1</v>
      </c>
      <c r="L188" t="s">
        <v>556</v>
      </c>
      <c r="M188">
        <v>1</v>
      </c>
      <c r="O188">
        <v>0</v>
      </c>
      <c r="P188">
        <v>3</v>
      </c>
      <c r="Q188">
        <v>13</v>
      </c>
      <c r="R188">
        <v>4</v>
      </c>
      <c r="S188">
        <v>4</v>
      </c>
      <c r="T188">
        <v>4</v>
      </c>
      <c r="U188">
        <v>4</v>
      </c>
      <c r="W188">
        <v>3</v>
      </c>
      <c r="X188">
        <v>3</v>
      </c>
      <c r="Y188">
        <v>3</v>
      </c>
      <c r="Z188">
        <v>3</v>
      </c>
      <c r="AB188">
        <v>1</v>
      </c>
      <c r="AC188">
        <v>1</v>
      </c>
      <c r="AD188">
        <v>1</v>
      </c>
      <c r="AE188">
        <v>2</v>
      </c>
      <c r="AF188" t="s">
        <v>37</v>
      </c>
      <c r="AG188" t="s">
        <v>38</v>
      </c>
      <c r="AH188">
        <v>3.3141374588012598E-2</v>
      </c>
    </row>
    <row r="189" spans="1:34" x14ac:dyDescent="0.3">
      <c r="A189" t="s">
        <v>526</v>
      </c>
      <c r="B189" t="s">
        <v>554</v>
      </c>
      <c r="C189" t="s">
        <v>531</v>
      </c>
      <c r="F189">
        <v>349</v>
      </c>
      <c r="G189">
        <v>122154</v>
      </c>
      <c r="H189">
        <v>43934</v>
      </c>
      <c r="I189">
        <v>28</v>
      </c>
      <c r="J189" t="s">
        <v>557</v>
      </c>
      <c r="K189">
        <v>1</v>
      </c>
      <c r="L189" t="s">
        <v>557</v>
      </c>
      <c r="M189">
        <v>1</v>
      </c>
      <c r="O189">
        <v>0</v>
      </c>
      <c r="P189">
        <v>13</v>
      </c>
      <c r="Q189">
        <v>15</v>
      </c>
      <c r="R189">
        <v>18</v>
      </c>
      <c r="S189">
        <v>18</v>
      </c>
      <c r="T189">
        <v>18</v>
      </c>
      <c r="U189">
        <v>18</v>
      </c>
      <c r="W189">
        <v>13</v>
      </c>
      <c r="X189">
        <v>13</v>
      </c>
      <c r="Y189">
        <v>13</v>
      </c>
      <c r="Z189">
        <v>13</v>
      </c>
      <c r="AB189">
        <v>2</v>
      </c>
      <c r="AC189">
        <v>2</v>
      </c>
      <c r="AD189">
        <v>2</v>
      </c>
      <c r="AE189">
        <v>4</v>
      </c>
      <c r="AF189" t="s">
        <v>37</v>
      </c>
      <c r="AG189" t="s">
        <v>38</v>
      </c>
      <c r="AH189">
        <v>14.634602785110401</v>
      </c>
    </row>
    <row r="190" spans="1:34" x14ac:dyDescent="0.3">
      <c r="A190" t="s">
        <v>526</v>
      </c>
      <c r="B190" t="s">
        <v>554</v>
      </c>
      <c r="C190" t="s">
        <v>558</v>
      </c>
      <c r="F190">
        <v>41</v>
      </c>
      <c r="G190">
        <v>1726</v>
      </c>
      <c r="H190">
        <v>573</v>
      </c>
      <c r="I190">
        <v>41</v>
      </c>
      <c r="J190" t="s">
        <v>559</v>
      </c>
      <c r="K190">
        <v>2</v>
      </c>
      <c r="L190" t="s">
        <v>559</v>
      </c>
      <c r="M190">
        <v>2</v>
      </c>
      <c r="O190">
        <v>0</v>
      </c>
      <c r="P190">
        <v>29</v>
      </c>
      <c r="Q190">
        <v>12</v>
      </c>
      <c r="R190">
        <v>11</v>
      </c>
      <c r="S190">
        <v>22</v>
      </c>
      <c r="T190">
        <v>16</v>
      </c>
      <c r="U190">
        <v>33</v>
      </c>
      <c r="W190">
        <v>10</v>
      </c>
      <c r="X190">
        <v>19</v>
      </c>
      <c r="Y190">
        <v>14</v>
      </c>
      <c r="Z190">
        <v>29</v>
      </c>
      <c r="AB190">
        <v>3</v>
      </c>
      <c r="AC190">
        <v>4</v>
      </c>
      <c r="AD190">
        <v>4</v>
      </c>
      <c r="AE190">
        <v>14</v>
      </c>
      <c r="AF190" t="s">
        <v>37</v>
      </c>
      <c r="AG190" t="s">
        <v>38</v>
      </c>
      <c r="AH190">
        <v>0.16099119186401301</v>
      </c>
    </row>
    <row r="191" spans="1:34" x14ac:dyDescent="0.3">
      <c r="A191" t="s">
        <v>526</v>
      </c>
      <c r="B191" t="s">
        <v>554</v>
      </c>
      <c r="C191" t="s">
        <v>560</v>
      </c>
      <c r="F191">
        <v>72</v>
      </c>
      <c r="G191">
        <v>5260</v>
      </c>
      <c r="H191">
        <v>1654</v>
      </c>
      <c r="I191">
        <v>40</v>
      </c>
      <c r="J191" t="s">
        <v>561</v>
      </c>
      <c r="K191">
        <v>2</v>
      </c>
      <c r="L191" t="s">
        <v>556</v>
      </c>
      <c r="M191">
        <v>1</v>
      </c>
      <c r="N191" t="s">
        <v>562</v>
      </c>
      <c r="O191">
        <v>1</v>
      </c>
      <c r="P191">
        <v>27</v>
      </c>
      <c r="Q191">
        <v>13</v>
      </c>
      <c r="R191">
        <v>65</v>
      </c>
      <c r="S191">
        <v>65</v>
      </c>
      <c r="T191">
        <v>65</v>
      </c>
      <c r="U191">
        <v>65</v>
      </c>
      <c r="V191" t="s">
        <v>563</v>
      </c>
      <c r="W191">
        <v>27</v>
      </c>
      <c r="X191">
        <v>27</v>
      </c>
      <c r="Y191">
        <v>27</v>
      </c>
      <c r="Z191">
        <v>27</v>
      </c>
      <c r="AA191" t="s">
        <v>564</v>
      </c>
      <c r="AB191">
        <v>9</v>
      </c>
      <c r="AC191">
        <v>14</v>
      </c>
      <c r="AD191">
        <v>11</v>
      </c>
      <c r="AE191">
        <v>55</v>
      </c>
      <c r="AF191" t="s">
        <v>37</v>
      </c>
      <c r="AG191" t="s">
        <v>38</v>
      </c>
      <c r="AH191">
        <v>0.35303807258605902</v>
      </c>
    </row>
    <row r="192" spans="1:34" x14ac:dyDescent="0.3">
      <c r="A192" t="s">
        <v>526</v>
      </c>
      <c r="B192" t="s">
        <v>554</v>
      </c>
      <c r="C192" t="s">
        <v>565</v>
      </c>
      <c r="F192">
        <v>129</v>
      </c>
      <c r="G192">
        <v>16774</v>
      </c>
      <c r="H192">
        <v>4177</v>
      </c>
      <c r="I192">
        <v>59</v>
      </c>
      <c r="J192" t="s">
        <v>566</v>
      </c>
      <c r="K192">
        <v>2</v>
      </c>
      <c r="L192" t="s">
        <v>566</v>
      </c>
      <c r="M192">
        <v>2</v>
      </c>
      <c r="O192">
        <v>0</v>
      </c>
      <c r="P192">
        <v>45</v>
      </c>
      <c r="Q192">
        <v>14</v>
      </c>
      <c r="R192">
        <v>16</v>
      </c>
      <c r="S192">
        <v>45</v>
      </c>
      <c r="T192">
        <v>30</v>
      </c>
      <c r="U192">
        <v>61</v>
      </c>
      <c r="W192">
        <v>16</v>
      </c>
      <c r="X192">
        <v>29</v>
      </c>
      <c r="Y192">
        <v>22</v>
      </c>
      <c r="Z192">
        <v>45</v>
      </c>
      <c r="AB192">
        <v>3</v>
      </c>
      <c r="AC192">
        <v>6</v>
      </c>
      <c r="AD192">
        <v>4</v>
      </c>
      <c r="AE192">
        <v>21</v>
      </c>
      <c r="AF192" t="s">
        <v>37</v>
      </c>
      <c r="AG192" t="s">
        <v>38</v>
      </c>
      <c r="AH192">
        <v>0.87985301017761197</v>
      </c>
    </row>
    <row r="193" spans="1:34" x14ac:dyDescent="0.3">
      <c r="A193" t="s">
        <v>526</v>
      </c>
      <c r="B193" t="s">
        <v>554</v>
      </c>
      <c r="C193" t="s">
        <v>567</v>
      </c>
      <c r="F193">
        <v>72</v>
      </c>
      <c r="G193">
        <v>5260</v>
      </c>
      <c r="H193">
        <v>1553</v>
      </c>
      <c r="I193">
        <v>37</v>
      </c>
      <c r="J193" t="s">
        <v>568</v>
      </c>
      <c r="K193">
        <v>2</v>
      </c>
      <c r="L193" t="s">
        <v>568</v>
      </c>
      <c r="M193">
        <v>2</v>
      </c>
      <c r="O193">
        <v>0</v>
      </c>
      <c r="P193">
        <v>22</v>
      </c>
      <c r="Q193">
        <v>15</v>
      </c>
      <c r="R193">
        <v>20</v>
      </c>
      <c r="S193">
        <v>26</v>
      </c>
      <c r="T193">
        <v>23</v>
      </c>
      <c r="U193">
        <v>46</v>
      </c>
      <c r="W193">
        <v>8</v>
      </c>
      <c r="X193">
        <v>14</v>
      </c>
      <c r="Y193">
        <v>11</v>
      </c>
      <c r="Z193">
        <v>22</v>
      </c>
      <c r="AB193">
        <v>3</v>
      </c>
      <c r="AC193">
        <v>3</v>
      </c>
      <c r="AD193">
        <v>3</v>
      </c>
      <c r="AE193">
        <v>18</v>
      </c>
      <c r="AF193" t="s">
        <v>37</v>
      </c>
      <c r="AG193" t="s">
        <v>38</v>
      </c>
      <c r="AH193">
        <v>0.2715425491333</v>
      </c>
    </row>
    <row r="194" spans="1:34" x14ac:dyDescent="0.3">
      <c r="A194" t="s">
        <v>526</v>
      </c>
      <c r="B194" t="s">
        <v>569</v>
      </c>
      <c r="C194" t="s">
        <v>570</v>
      </c>
      <c r="F194">
        <v>11</v>
      </c>
      <c r="G194">
        <v>136</v>
      </c>
      <c r="H194">
        <v>52</v>
      </c>
      <c r="AF194" t="s">
        <v>37</v>
      </c>
      <c r="AG194" t="s">
        <v>106</v>
      </c>
      <c r="AH194">
        <v>2.4241447448730399E-2</v>
      </c>
    </row>
    <row r="195" spans="1:34" x14ac:dyDescent="0.3">
      <c r="A195" t="s">
        <v>526</v>
      </c>
      <c r="B195" t="s">
        <v>571</v>
      </c>
      <c r="C195" t="s">
        <v>492</v>
      </c>
      <c r="F195">
        <v>9</v>
      </c>
      <c r="G195">
        <v>94</v>
      </c>
      <c r="H195">
        <v>44</v>
      </c>
      <c r="I195">
        <v>17</v>
      </c>
      <c r="J195" t="s">
        <v>209</v>
      </c>
      <c r="K195">
        <v>1</v>
      </c>
      <c r="L195" t="s">
        <v>209</v>
      </c>
      <c r="M195">
        <v>1</v>
      </c>
      <c r="O195">
        <v>0</v>
      </c>
      <c r="P195">
        <v>2</v>
      </c>
      <c r="Q195">
        <v>15</v>
      </c>
      <c r="R195">
        <v>3</v>
      </c>
      <c r="S195">
        <v>3</v>
      </c>
      <c r="T195">
        <v>3</v>
      </c>
      <c r="U195">
        <v>3</v>
      </c>
      <c r="W195">
        <v>2</v>
      </c>
      <c r="X195">
        <v>2</v>
      </c>
      <c r="Y195">
        <v>2</v>
      </c>
      <c r="Z195">
        <v>2</v>
      </c>
      <c r="AB195">
        <v>2</v>
      </c>
      <c r="AC195">
        <v>2</v>
      </c>
      <c r="AD195">
        <v>2</v>
      </c>
      <c r="AE195">
        <v>4</v>
      </c>
      <c r="AF195" t="s">
        <v>37</v>
      </c>
      <c r="AG195" t="s">
        <v>38</v>
      </c>
      <c r="AH195">
        <v>2.5071382522583001E-2</v>
      </c>
    </row>
    <row r="196" spans="1:34" x14ac:dyDescent="0.3">
      <c r="A196" t="s">
        <v>526</v>
      </c>
      <c r="B196" t="s">
        <v>572</v>
      </c>
      <c r="C196" t="s">
        <v>376</v>
      </c>
      <c r="F196">
        <v>248</v>
      </c>
      <c r="G196">
        <v>61756</v>
      </c>
      <c r="H196">
        <v>22702</v>
      </c>
      <c r="I196">
        <v>38</v>
      </c>
      <c r="J196" t="s">
        <v>573</v>
      </c>
      <c r="K196">
        <v>1</v>
      </c>
      <c r="L196" t="s">
        <v>573</v>
      </c>
      <c r="M196">
        <v>1</v>
      </c>
      <c r="O196">
        <v>0</v>
      </c>
      <c r="P196">
        <v>28</v>
      </c>
      <c r="Q196">
        <v>10</v>
      </c>
      <c r="R196">
        <v>55</v>
      </c>
      <c r="S196">
        <v>55</v>
      </c>
      <c r="T196">
        <v>55</v>
      </c>
      <c r="U196">
        <v>55</v>
      </c>
      <c r="W196">
        <v>28</v>
      </c>
      <c r="X196">
        <v>28</v>
      </c>
      <c r="Y196">
        <v>28</v>
      </c>
      <c r="Z196">
        <v>28</v>
      </c>
      <c r="AB196">
        <v>1</v>
      </c>
      <c r="AC196">
        <v>1</v>
      </c>
      <c r="AD196">
        <v>1</v>
      </c>
      <c r="AE196">
        <v>3</v>
      </c>
      <c r="AF196" t="s">
        <v>37</v>
      </c>
      <c r="AG196" t="s">
        <v>38</v>
      </c>
      <c r="AH196">
        <v>5.16994309425354</v>
      </c>
    </row>
    <row r="197" spans="1:34" x14ac:dyDescent="0.3">
      <c r="A197" t="s">
        <v>526</v>
      </c>
      <c r="B197" t="s">
        <v>572</v>
      </c>
      <c r="C197" t="s">
        <v>574</v>
      </c>
      <c r="F197">
        <v>146</v>
      </c>
      <c r="G197">
        <v>21466</v>
      </c>
      <c r="H197">
        <v>8400</v>
      </c>
      <c r="I197">
        <v>19</v>
      </c>
      <c r="J197" t="s">
        <v>575</v>
      </c>
      <c r="K197">
        <v>1</v>
      </c>
      <c r="L197" t="s">
        <v>575</v>
      </c>
      <c r="M197">
        <v>1</v>
      </c>
      <c r="O197">
        <v>0</v>
      </c>
      <c r="P197">
        <v>15</v>
      </c>
      <c r="Q197">
        <v>4</v>
      </c>
      <c r="R197">
        <v>45</v>
      </c>
      <c r="S197">
        <v>45</v>
      </c>
      <c r="T197">
        <v>45</v>
      </c>
      <c r="U197">
        <v>45</v>
      </c>
      <c r="W197">
        <v>15</v>
      </c>
      <c r="X197">
        <v>15</v>
      </c>
      <c r="Y197">
        <v>15</v>
      </c>
      <c r="Z197">
        <v>15</v>
      </c>
      <c r="AB197">
        <v>3</v>
      </c>
      <c r="AC197">
        <v>3</v>
      </c>
      <c r="AD197">
        <v>3</v>
      </c>
      <c r="AE197">
        <v>9</v>
      </c>
      <c r="AF197" t="s">
        <v>37</v>
      </c>
      <c r="AG197" t="s">
        <v>38</v>
      </c>
      <c r="AH197">
        <v>0.93580269813537598</v>
      </c>
    </row>
    <row r="198" spans="1:34" x14ac:dyDescent="0.3">
      <c r="A198" t="s">
        <v>526</v>
      </c>
      <c r="B198" t="s">
        <v>576</v>
      </c>
      <c r="C198" t="s">
        <v>577</v>
      </c>
      <c r="F198">
        <v>69</v>
      </c>
      <c r="G198">
        <v>4834</v>
      </c>
      <c r="H198">
        <v>1599</v>
      </c>
      <c r="I198">
        <v>22</v>
      </c>
      <c r="J198" t="s">
        <v>180</v>
      </c>
      <c r="K198">
        <v>1</v>
      </c>
      <c r="L198" t="s">
        <v>180</v>
      </c>
      <c r="M198">
        <v>1</v>
      </c>
      <c r="O198">
        <v>0</v>
      </c>
      <c r="P198">
        <v>7</v>
      </c>
      <c r="Q198">
        <v>15</v>
      </c>
      <c r="R198">
        <v>7</v>
      </c>
      <c r="S198">
        <v>7</v>
      </c>
      <c r="T198">
        <v>7</v>
      </c>
      <c r="U198">
        <v>7</v>
      </c>
      <c r="W198">
        <v>7</v>
      </c>
      <c r="X198">
        <v>7</v>
      </c>
      <c r="Y198">
        <v>7</v>
      </c>
      <c r="Z198">
        <v>7</v>
      </c>
      <c r="AB198">
        <v>5</v>
      </c>
      <c r="AC198">
        <v>5</v>
      </c>
      <c r="AD198">
        <v>5</v>
      </c>
      <c r="AE198">
        <v>15</v>
      </c>
      <c r="AF198" t="s">
        <v>37</v>
      </c>
      <c r="AG198" t="s">
        <v>38</v>
      </c>
      <c r="AH198">
        <v>0.120191097259521</v>
      </c>
    </row>
    <row r="199" spans="1:34" x14ac:dyDescent="0.3">
      <c r="A199" t="s">
        <v>526</v>
      </c>
      <c r="B199" t="s">
        <v>576</v>
      </c>
      <c r="C199" t="s">
        <v>578</v>
      </c>
      <c r="F199">
        <v>33</v>
      </c>
      <c r="G199">
        <v>1126</v>
      </c>
      <c r="H199">
        <v>357</v>
      </c>
      <c r="I199">
        <v>44</v>
      </c>
      <c r="J199" t="s">
        <v>579</v>
      </c>
      <c r="K199">
        <v>2</v>
      </c>
      <c r="L199" t="s">
        <v>80</v>
      </c>
      <c r="M199">
        <v>1</v>
      </c>
      <c r="N199" t="s">
        <v>580</v>
      </c>
      <c r="O199">
        <v>1</v>
      </c>
      <c r="P199">
        <v>43</v>
      </c>
      <c r="Q199">
        <v>1</v>
      </c>
      <c r="R199">
        <v>54</v>
      </c>
      <c r="S199">
        <v>54</v>
      </c>
      <c r="T199">
        <v>54</v>
      </c>
      <c r="U199">
        <v>54</v>
      </c>
      <c r="V199" t="s">
        <v>581</v>
      </c>
      <c r="W199">
        <v>43</v>
      </c>
      <c r="X199">
        <v>43</v>
      </c>
      <c r="Y199">
        <v>43</v>
      </c>
      <c r="Z199">
        <v>43</v>
      </c>
      <c r="AA199" t="s">
        <v>582</v>
      </c>
      <c r="AB199">
        <v>1</v>
      </c>
      <c r="AC199">
        <v>1</v>
      </c>
      <c r="AD199">
        <v>1</v>
      </c>
      <c r="AE199">
        <v>4</v>
      </c>
      <c r="AF199" t="s">
        <v>37</v>
      </c>
      <c r="AG199" t="s">
        <v>38</v>
      </c>
      <c r="AH199">
        <v>0.102369785308837</v>
      </c>
    </row>
    <row r="200" spans="1:34" x14ac:dyDescent="0.3">
      <c r="A200" t="s">
        <v>526</v>
      </c>
      <c r="B200" t="s">
        <v>576</v>
      </c>
      <c r="C200" t="s">
        <v>583</v>
      </c>
      <c r="F200">
        <v>27</v>
      </c>
      <c r="G200">
        <v>760</v>
      </c>
      <c r="H200">
        <v>276</v>
      </c>
      <c r="I200">
        <v>17</v>
      </c>
      <c r="J200" t="s">
        <v>130</v>
      </c>
      <c r="K200">
        <v>1</v>
      </c>
      <c r="L200" t="s">
        <v>130</v>
      </c>
      <c r="M200">
        <v>1</v>
      </c>
      <c r="O200">
        <v>0</v>
      </c>
      <c r="P200">
        <v>2</v>
      </c>
      <c r="Q200">
        <v>15</v>
      </c>
      <c r="R200">
        <v>4</v>
      </c>
      <c r="S200">
        <v>4</v>
      </c>
      <c r="T200">
        <v>4</v>
      </c>
      <c r="U200">
        <v>4</v>
      </c>
      <c r="W200">
        <v>2</v>
      </c>
      <c r="X200">
        <v>2</v>
      </c>
      <c r="Y200">
        <v>2</v>
      </c>
      <c r="Z200">
        <v>2</v>
      </c>
      <c r="AB200">
        <v>5</v>
      </c>
      <c r="AC200">
        <v>5</v>
      </c>
      <c r="AD200">
        <v>5</v>
      </c>
      <c r="AE200">
        <v>10</v>
      </c>
      <c r="AF200" t="s">
        <v>37</v>
      </c>
      <c r="AG200" t="s">
        <v>38</v>
      </c>
      <c r="AH200">
        <v>4.4539690017700098E-2</v>
      </c>
    </row>
    <row r="201" spans="1:34" x14ac:dyDescent="0.3">
      <c r="A201" t="s">
        <v>526</v>
      </c>
      <c r="B201" t="s">
        <v>584</v>
      </c>
      <c r="C201" t="s">
        <v>376</v>
      </c>
      <c r="F201">
        <v>93</v>
      </c>
      <c r="G201">
        <v>8746</v>
      </c>
      <c r="H201">
        <v>3514</v>
      </c>
      <c r="I201">
        <v>22</v>
      </c>
      <c r="J201" t="s">
        <v>585</v>
      </c>
      <c r="K201">
        <v>1</v>
      </c>
      <c r="L201" t="s">
        <v>585</v>
      </c>
      <c r="M201">
        <v>1</v>
      </c>
      <c r="O201">
        <v>0</v>
      </c>
      <c r="P201">
        <v>8</v>
      </c>
      <c r="Q201">
        <v>14</v>
      </c>
      <c r="R201">
        <v>9</v>
      </c>
      <c r="S201">
        <v>9</v>
      </c>
      <c r="T201">
        <v>9</v>
      </c>
      <c r="U201">
        <v>9</v>
      </c>
      <c r="W201">
        <v>8</v>
      </c>
      <c r="X201">
        <v>8</v>
      </c>
      <c r="Y201">
        <v>8</v>
      </c>
      <c r="Z201">
        <v>8</v>
      </c>
      <c r="AB201">
        <v>2</v>
      </c>
      <c r="AC201">
        <v>2</v>
      </c>
      <c r="AD201">
        <v>2</v>
      </c>
      <c r="AE201">
        <v>4</v>
      </c>
      <c r="AF201" t="s">
        <v>37</v>
      </c>
      <c r="AG201" t="s">
        <v>38</v>
      </c>
      <c r="AH201">
        <v>0.319901943206787</v>
      </c>
    </row>
    <row r="202" spans="1:34" x14ac:dyDescent="0.3">
      <c r="A202" t="s">
        <v>526</v>
      </c>
      <c r="B202" t="s">
        <v>586</v>
      </c>
      <c r="C202" t="s">
        <v>531</v>
      </c>
      <c r="F202">
        <v>531</v>
      </c>
      <c r="G202">
        <v>282496</v>
      </c>
      <c r="H202">
        <v>117836</v>
      </c>
      <c r="I202">
        <v>23</v>
      </c>
      <c r="J202" t="s">
        <v>587</v>
      </c>
      <c r="K202">
        <v>1</v>
      </c>
      <c r="L202" t="s">
        <v>587</v>
      </c>
      <c r="M202">
        <v>1</v>
      </c>
      <c r="O202">
        <v>0</v>
      </c>
      <c r="P202">
        <v>15</v>
      </c>
      <c r="Q202">
        <v>8</v>
      </c>
      <c r="R202">
        <v>40</v>
      </c>
      <c r="S202">
        <v>40</v>
      </c>
      <c r="T202">
        <v>40</v>
      </c>
      <c r="U202">
        <v>40</v>
      </c>
      <c r="W202">
        <v>15</v>
      </c>
      <c r="X202">
        <v>15</v>
      </c>
      <c r="Y202">
        <v>15</v>
      </c>
      <c r="Z202">
        <v>15</v>
      </c>
      <c r="AB202">
        <v>0</v>
      </c>
      <c r="AC202">
        <v>0</v>
      </c>
      <c r="AD202">
        <v>0</v>
      </c>
      <c r="AE202">
        <v>0</v>
      </c>
      <c r="AF202" t="s">
        <v>37</v>
      </c>
      <c r="AG202" t="s">
        <v>38</v>
      </c>
      <c r="AH202">
        <v>65.2371280193328</v>
      </c>
    </row>
    <row r="203" spans="1:34" x14ac:dyDescent="0.3">
      <c r="A203" t="s">
        <v>526</v>
      </c>
      <c r="B203" t="s">
        <v>588</v>
      </c>
      <c r="C203" t="s">
        <v>589</v>
      </c>
      <c r="E203" t="s">
        <v>55</v>
      </c>
      <c r="F203">
        <v>11</v>
      </c>
      <c r="G203">
        <v>136</v>
      </c>
      <c r="H203">
        <v>62</v>
      </c>
      <c r="I203">
        <v>18</v>
      </c>
      <c r="J203" t="s">
        <v>209</v>
      </c>
      <c r="K203">
        <v>1</v>
      </c>
      <c r="L203" t="s">
        <v>209</v>
      </c>
      <c r="M203">
        <v>1</v>
      </c>
      <c r="O203">
        <v>0</v>
      </c>
      <c r="P203">
        <v>4</v>
      </c>
      <c r="Q203">
        <v>14</v>
      </c>
      <c r="R203">
        <v>12</v>
      </c>
      <c r="S203">
        <v>12</v>
      </c>
      <c r="T203">
        <v>12</v>
      </c>
      <c r="U203">
        <v>12</v>
      </c>
      <c r="W203">
        <v>4</v>
      </c>
      <c r="X203">
        <v>4</v>
      </c>
      <c r="Y203">
        <v>4</v>
      </c>
      <c r="Z203">
        <v>4</v>
      </c>
      <c r="AB203">
        <v>4</v>
      </c>
      <c r="AC203">
        <v>4</v>
      </c>
      <c r="AD203">
        <v>4</v>
      </c>
      <c r="AE203">
        <v>8</v>
      </c>
      <c r="AF203" t="s">
        <v>37</v>
      </c>
      <c r="AG203" t="s">
        <v>38</v>
      </c>
      <c r="AH203">
        <v>5.6998491287231397E-2</v>
      </c>
    </row>
    <row r="204" spans="1:34" x14ac:dyDescent="0.3">
      <c r="A204" t="s">
        <v>526</v>
      </c>
      <c r="B204" t="s">
        <v>590</v>
      </c>
      <c r="C204" t="s">
        <v>591</v>
      </c>
      <c r="E204" t="s">
        <v>55</v>
      </c>
      <c r="F204">
        <v>46</v>
      </c>
      <c r="G204">
        <v>2166</v>
      </c>
      <c r="H204">
        <v>730</v>
      </c>
      <c r="I204">
        <v>54</v>
      </c>
      <c r="J204" t="s">
        <v>592</v>
      </c>
      <c r="K204">
        <v>3</v>
      </c>
      <c r="L204" t="s">
        <v>593</v>
      </c>
      <c r="M204">
        <v>2</v>
      </c>
      <c r="N204" t="s">
        <v>594</v>
      </c>
      <c r="O204">
        <v>1</v>
      </c>
      <c r="P204">
        <v>40</v>
      </c>
      <c r="Q204">
        <v>14</v>
      </c>
      <c r="R204">
        <v>18</v>
      </c>
      <c r="S204">
        <v>61</v>
      </c>
      <c r="T204">
        <v>40</v>
      </c>
      <c r="U204">
        <v>79</v>
      </c>
      <c r="V204" t="s">
        <v>595</v>
      </c>
      <c r="W204">
        <v>10</v>
      </c>
      <c r="X204">
        <v>30</v>
      </c>
      <c r="Y204">
        <v>20</v>
      </c>
      <c r="Z204">
        <v>40</v>
      </c>
      <c r="AA204" t="s">
        <v>596</v>
      </c>
      <c r="AB204">
        <v>1</v>
      </c>
      <c r="AC204">
        <v>2</v>
      </c>
      <c r="AD204">
        <v>1</v>
      </c>
      <c r="AE204">
        <v>8</v>
      </c>
      <c r="AF204" t="s">
        <v>37</v>
      </c>
      <c r="AG204" t="s">
        <v>38</v>
      </c>
      <c r="AH204">
        <v>0.30012249946594199</v>
      </c>
    </row>
    <row r="205" spans="1:34" x14ac:dyDescent="0.3">
      <c r="A205" t="s">
        <v>526</v>
      </c>
      <c r="B205" t="s">
        <v>597</v>
      </c>
      <c r="C205" t="s">
        <v>376</v>
      </c>
      <c r="F205">
        <v>56</v>
      </c>
      <c r="G205">
        <v>3196</v>
      </c>
      <c r="H205">
        <v>928</v>
      </c>
      <c r="I205">
        <v>26</v>
      </c>
      <c r="J205" t="s">
        <v>226</v>
      </c>
      <c r="K205">
        <v>1</v>
      </c>
      <c r="L205" t="s">
        <v>226</v>
      </c>
      <c r="M205">
        <v>1</v>
      </c>
      <c r="O205">
        <v>0</v>
      </c>
      <c r="P205">
        <v>11</v>
      </c>
      <c r="Q205">
        <v>15</v>
      </c>
      <c r="R205">
        <v>26</v>
      </c>
      <c r="S205">
        <v>26</v>
      </c>
      <c r="T205">
        <v>26</v>
      </c>
      <c r="U205">
        <v>26</v>
      </c>
      <c r="W205">
        <v>11</v>
      </c>
      <c r="X205">
        <v>11</v>
      </c>
      <c r="Y205">
        <v>11</v>
      </c>
      <c r="Z205">
        <v>11</v>
      </c>
      <c r="AB205">
        <v>1</v>
      </c>
      <c r="AC205">
        <v>1</v>
      </c>
      <c r="AD205">
        <v>1</v>
      </c>
      <c r="AE205">
        <v>3</v>
      </c>
      <c r="AF205" t="s">
        <v>37</v>
      </c>
      <c r="AG205" t="s">
        <v>38</v>
      </c>
      <c r="AH205">
        <v>9.0604305267333901E-2</v>
      </c>
    </row>
    <row r="206" spans="1:34" x14ac:dyDescent="0.3">
      <c r="A206" t="s">
        <v>526</v>
      </c>
      <c r="B206" t="s">
        <v>598</v>
      </c>
      <c r="C206" t="s">
        <v>599</v>
      </c>
      <c r="F206">
        <v>21</v>
      </c>
      <c r="G206">
        <v>466</v>
      </c>
      <c r="H206">
        <v>130</v>
      </c>
      <c r="I206">
        <v>17</v>
      </c>
      <c r="J206" t="s">
        <v>335</v>
      </c>
      <c r="K206">
        <v>1</v>
      </c>
      <c r="L206" t="s">
        <v>335</v>
      </c>
      <c r="M206">
        <v>1</v>
      </c>
      <c r="O206">
        <v>0</v>
      </c>
      <c r="P206">
        <v>2</v>
      </c>
      <c r="Q206">
        <v>15</v>
      </c>
      <c r="R206">
        <v>3</v>
      </c>
      <c r="S206">
        <v>3</v>
      </c>
      <c r="T206">
        <v>3</v>
      </c>
      <c r="U206">
        <v>3</v>
      </c>
      <c r="W206">
        <v>2</v>
      </c>
      <c r="X206">
        <v>2</v>
      </c>
      <c r="Y206">
        <v>2</v>
      </c>
      <c r="Z206">
        <v>2</v>
      </c>
      <c r="AB206">
        <v>0</v>
      </c>
      <c r="AC206">
        <v>0</v>
      </c>
      <c r="AD206">
        <v>0</v>
      </c>
      <c r="AE206">
        <v>0</v>
      </c>
      <c r="AF206" t="s">
        <v>37</v>
      </c>
      <c r="AG206" t="s">
        <v>38</v>
      </c>
      <c r="AH206">
        <v>3.8795709609985303E-2</v>
      </c>
    </row>
    <row r="207" spans="1:34" x14ac:dyDescent="0.3">
      <c r="A207" t="s">
        <v>526</v>
      </c>
      <c r="B207" t="s">
        <v>600</v>
      </c>
      <c r="C207" t="s">
        <v>492</v>
      </c>
      <c r="F207">
        <v>34</v>
      </c>
      <c r="G207">
        <v>1194</v>
      </c>
      <c r="H207">
        <v>407</v>
      </c>
      <c r="I207">
        <v>21</v>
      </c>
      <c r="J207" t="s">
        <v>601</v>
      </c>
      <c r="K207">
        <v>1</v>
      </c>
      <c r="L207" t="s">
        <v>601</v>
      </c>
      <c r="M207">
        <v>1</v>
      </c>
      <c r="O207">
        <v>0</v>
      </c>
      <c r="P207">
        <v>8</v>
      </c>
      <c r="Q207">
        <v>13</v>
      </c>
      <c r="R207">
        <v>21</v>
      </c>
      <c r="S207">
        <v>21</v>
      </c>
      <c r="T207">
        <v>21</v>
      </c>
      <c r="U207">
        <v>21</v>
      </c>
      <c r="W207">
        <v>8</v>
      </c>
      <c r="X207">
        <v>8</v>
      </c>
      <c r="Y207">
        <v>8</v>
      </c>
      <c r="Z207">
        <v>8</v>
      </c>
      <c r="AB207">
        <v>3</v>
      </c>
      <c r="AC207">
        <v>3</v>
      </c>
      <c r="AD207">
        <v>3</v>
      </c>
      <c r="AE207">
        <v>6</v>
      </c>
      <c r="AF207" t="s">
        <v>37</v>
      </c>
      <c r="AG207" t="s">
        <v>38</v>
      </c>
      <c r="AH207">
        <v>6.0256242752075098E-2</v>
      </c>
    </row>
    <row r="208" spans="1:34" x14ac:dyDescent="0.3">
      <c r="A208" t="s">
        <v>526</v>
      </c>
      <c r="B208" t="s">
        <v>600</v>
      </c>
      <c r="C208" t="s">
        <v>376</v>
      </c>
      <c r="F208">
        <v>30</v>
      </c>
      <c r="G208">
        <v>934</v>
      </c>
      <c r="H208">
        <v>235</v>
      </c>
      <c r="I208">
        <v>25</v>
      </c>
      <c r="J208" t="s">
        <v>556</v>
      </c>
      <c r="K208">
        <v>1</v>
      </c>
      <c r="L208" t="s">
        <v>556</v>
      </c>
      <c r="M208">
        <v>1</v>
      </c>
      <c r="O208">
        <v>0</v>
      </c>
      <c r="P208">
        <v>10</v>
      </c>
      <c r="Q208">
        <v>15</v>
      </c>
      <c r="R208">
        <v>16</v>
      </c>
      <c r="S208">
        <v>16</v>
      </c>
      <c r="T208">
        <v>16</v>
      </c>
      <c r="U208">
        <v>16</v>
      </c>
      <c r="W208">
        <v>10</v>
      </c>
      <c r="X208">
        <v>10</v>
      </c>
      <c r="Y208">
        <v>10</v>
      </c>
      <c r="Z208">
        <v>10</v>
      </c>
      <c r="AB208">
        <v>6</v>
      </c>
      <c r="AC208">
        <v>6</v>
      </c>
      <c r="AD208">
        <v>6</v>
      </c>
      <c r="AE208">
        <v>12</v>
      </c>
      <c r="AF208" t="s">
        <v>37</v>
      </c>
      <c r="AG208" t="s">
        <v>38</v>
      </c>
      <c r="AH208">
        <v>4.7201156616210903E-2</v>
      </c>
    </row>
    <row r="209" spans="1:34" x14ac:dyDescent="0.3">
      <c r="A209" t="s">
        <v>526</v>
      </c>
      <c r="B209" t="s">
        <v>602</v>
      </c>
      <c r="C209" t="s">
        <v>492</v>
      </c>
      <c r="F209">
        <v>49</v>
      </c>
      <c r="G209">
        <v>2454</v>
      </c>
      <c r="H209">
        <v>650</v>
      </c>
      <c r="I209">
        <v>29</v>
      </c>
      <c r="J209" t="s">
        <v>603</v>
      </c>
      <c r="K209">
        <v>2</v>
      </c>
      <c r="L209" t="s">
        <v>603</v>
      </c>
      <c r="M209">
        <v>2</v>
      </c>
      <c r="O209">
        <v>0</v>
      </c>
      <c r="P209">
        <v>15</v>
      </c>
      <c r="Q209">
        <v>14</v>
      </c>
      <c r="R209">
        <v>7</v>
      </c>
      <c r="S209">
        <v>10</v>
      </c>
      <c r="T209">
        <v>8</v>
      </c>
      <c r="U209">
        <v>17</v>
      </c>
      <c r="W209">
        <v>7</v>
      </c>
      <c r="X209">
        <v>8</v>
      </c>
      <c r="Y209">
        <v>8</v>
      </c>
      <c r="Z209">
        <v>15</v>
      </c>
      <c r="AB209">
        <v>5</v>
      </c>
      <c r="AC209">
        <v>7</v>
      </c>
      <c r="AD209">
        <v>6</v>
      </c>
      <c r="AE209">
        <v>31</v>
      </c>
      <c r="AF209" t="s">
        <v>37</v>
      </c>
      <c r="AG209" t="s">
        <v>38</v>
      </c>
      <c r="AH209">
        <v>0.16057634353637601</v>
      </c>
    </row>
    <row r="210" spans="1:34" x14ac:dyDescent="0.3">
      <c r="A210" t="s">
        <v>526</v>
      </c>
      <c r="B210" t="s">
        <v>604</v>
      </c>
      <c r="C210" t="s">
        <v>376</v>
      </c>
      <c r="E210" t="s">
        <v>55</v>
      </c>
      <c r="F210">
        <v>7</v>
      </c>
      <c r="G210">
        <v>60</v>
      </c>
      <c r="H210">
        <v>24</v>
      </c>
      <c r="I210">
        <v>22</v>
      </c>
      <c r="J210" t="s">
        <v>80</v>
      </c>
      <c r="K210">
        <v>1</v>
      </c>
      <c r="L210" t="s">
        <v>80</v>
      </c>
      <c r="M210">
        <v>1</v>
      </c>
      <c r="O210">
        <v>0</v>
      </c>
      <c r="P210">
        <v>18</v>
      </c>
      <c r="Q210">
        <v>4</v>
      </c>
      <c r="R210">
        <v>41</v>
      </c>
      <c r="S210">
        <v>41</v>
      </c>
      <c r="T210">
        <v>41</v>
      </c>
      <c r="U210">
        <v>41</v>
      </c>
      <c r="W210">
        <v>18</v>
      </c>
      <c r="X210">
        <v>18</v>
      </c>
      <c r="Y210">
        <v>18</v>
      </c>
      <c r="Z210">
        <v>18</v>
      </c>
      <c r="AB210">
        <v>1</v>
      </c>
      <c r="AC210">
        <v>1</v>
      </c>
      <c r="AD210">
        <v>1</v>
      </c>
      <c r="AE210">
        <v>1</v>
      </c>
      <c r="AF210" t="s">
        <v>37</v>
      </c>
      <c r="AG210" t="s">
        <v>38</v>
      </c>
      <c r="AH210">
        <v>2.6307106018066399E-2</v>
      </c>
    </row>
    <row r="211" spans="1:34" x14ac:dyDescent="0.3">
      <c r="A211" t="s">
        <v>526</v>
      </c>
      <c r="B211" t="s">
        <v>605</v>
      </c>
      <c r="C211" t="s">
        <v>606</v>
      </c>
      <c r="F211">
        <v>27</v>
      </c>
      <c r="G211">
        <v>760</v>
      </c>
      <c r="H211">
        <v>236</v>
      </c>
      <c r="I211">
        <v>31</v>
      </c>
      <c r="J211" t="s">
        <v>607</v>
      </c>
      <c r="K211">
        <v>2</v>
      </c>
      <c r="L211" t="s">
        <v>80</v>
      </c>
      <c r="M211">
        <v>1</v>
      </c>
      <c r="N211" t="s">
        <v>608</v>
      </c>
      <c r="O211">
        <v>1</v>
      </c>
      <c r="P211">
        <v>24</v>
      </c>
      <c r="Q211">
        <v>7</v>
      </c>
      <c r="R211">
        <v>68</v>
      </c>
      <c r="S211">
        <v>68</v>
      </c>
      <c r="T211">
        <v>68</v>
      </c>
      <c r="U211">
        <v>68</v>
      </c>
      <c r="V211" t="s">
        <v>609</v>
      </c>
      <c r="W211">
        <v>24</v>
      </c>
      <c r="X211">
        <v>24</v>
      </c>
      <c r="Y211">
        <v>24</v>
      </c>
      <c r="Z211">
        <v>24</v>
      </c>
      <c r="AA211" t="s">
        <v>610</v>
      </c>
      <c r="AB211">
        <v>6</v>
      </c>
      <c r="AC211">
        <v>6</v>
      </c>
      <c r="AD211">
        <v>6</v>
      </c>
      <c r="AE211">
        <v>12</v>
      </c>
      <c r="AF211" t="s">
        <v>37</v>
      </c>
      <c r="AG211" t="s">
        <v>38</v>
      </c>
      <c r="AH211">
        <v>7.7360391616821206E-2</v>
      </c>
    </row>
    <row r="212" spans="1:34" x14ac:dyDescent="0.3">
      <c r="A212" t="s">
        <v>526</v>
      </c>
      <c r="B212" t="s">
        <v>605</v>
      </c>
      <c r="C212" t="s">
        <v>611</v>
      </c>
      <c r="F212">
        <v>143</v>
      </c>
      <c r="G212">
        <v>20596</v>
      </c>
      <c r="H212">
        <v>5475</v>
      </c>
      <c r="I212">
        <v>34</v>
      </c>
      <c r="J212" t="s">
        <v>130</v>
      </c>
      <c r="K212">
        <v>1</v>
      </c>
      <c r="L212" t="s">
        <v>130</v>
      </c>
      <c r="M212">
        <v>1</v>
      </c>
      <c r="O212">
        <v>0</v>
      </c>
      <c r="P212">
        <v>21</v>
      </c>
      <c r="Q212">
        <v>13</v>
      </c>
      <c r="R212">
        <v>56</v>
      </c>
      <c r="S212">
        <v>56</v>
      </c>
      <c r="T212">
        <v>56</v>
      </c>
      <c r="U212">
        <v>56</v>
      </c>
      <c r="W212">
        <v>21</v>
      </c>
      <c r="X212">
        <v>21</v>
      </c>
      <c r="Y212">
        <v>21</v>
      </c>
      <c r="Z212">
        <v>21</v>
      </c>
      <c r="AB212">
        <v>3</v>
      </c>
      <c r="AC212">
        <v>3</v>
      </c>
      <c r="AD212">
        <v>3</v>
      </c>
      <c r="AE212">
        <v>6</v>
      </c>
      <c r="AF212" t="s">
        <v>37</v>
      </c>
      <c r="AG212" t="s">
        <v>38</v>
      </c>
      <c r="AH212">
        <v>0.64659762382507302</v>
      </c>
    </row>
    <row r="213" spans="1:34" x14ac:dyDescent="0.3">
      <c r="A213" t="s">
        <v>526</v>
      </c>
      <c r="B213" t="s">
        <v>612</v>
      </c>
      <c r="C213" t="s">
        <v>613</v>
      </c>
      <c r="F213">
        <v>22</v>
      </c>
      <c r="G213">
        <v>510</v>
      </c>
      <c r="H213">
        <v>237</v>
      </c>
      <c r="I213">
        <v>33</v>
      </c>
      <c r="J213" t="s">
        <v>614</v>
      </c>
      <c r="K213">
        <v>2</v>
      </c>
      <c r="L213" t="s">
        <v>57</v>
      </c>
      <c r="M213">
        <v>1</v>
      </c>
      <c r="N213" t="s">
        <v>615</v>
      </c>
      <c r="O213">
        <v>1</v>
      </c>
      <c r="P213">
        <v>18</v>
      </c>
      <c r="Q213">
        <v>15</v>
      </c>
      <c r="R213">
        <v>28</v>
      </c>
      <c r="S213">
        <v>28</v>
      </c>
      <c r="T213">
        <v>28</v>
      </c>
      <c r="U213">
        <v>28</v>
      </c>
      <c r="V213" t="s">
        <v>616</v>
      </c>
      <c r="W213">
        <v>18</v>
      </c>
      <c r="X213">
        <v>18</v>
      </c>
      <c r="Y213">
        <v>18</v>
      </c>
      <c r="Z213">
        <v>18</v>
      </c>
      <c r="AA213" t="s">
        <v>617</v>
      </c>
      <c r="AB213">
        <v>4</v>
      </c>
      <c r="AC213">
        <v>4</v>
      </c>
      <c r="AD213">
        <v>4</v>
      </c>
      <c r="AE213">
        <v>16</v>
      </c>
      <c r="AF213" t="s">
        <v>37</v>
      </c>
      <c r="AG213" t="s">
        <v>38</v>
      </c>
      <c r="AH213">
        <v>0.10365939140319801</v>
      </c>
    </row>
    <row r="214" spans="1:34" x14ac:dyDescent="0.3">
      <c r="A214" t="s">
        <v>526</v>
      </c>
      <c r="B214" t="s">
        <v>618</v>
      </c>
      <c r="C214" t="s">
        <v>618</v>
      </c>
      <c r="F214">
        <v>50</v>
      </c>
      <c r="G214">
        <v>2554</v>
      </c>
      <c r="H214">
        <v>936</v>
      </c>
      <c r="I214">
        <v>20</v>
      </c>
      <c r="J214" t="s">
        <v>619</v>
      </c>
      <c r="K214">
        <v>1</v>
      </c>
      <c r="L214" t="s">
        <v>619</v>
      </c>
      <c r="M214">
        <v>1</v>
      </c>
      <c r="O214">
        <v>0</v>
      </c>
      <c r="P214">
        <v>11</v>
      </c>
      <c r="Q214">
        <v>9</v>
      </c>
      <c r="R214">
        <v>23</v>
      </c>
      <c r="S214">
        <v>23</v>
      </c>
      <c r="T214">
        <v>23</v>
      </c>
      <c r="U214">
        <v>23</v>
      </c>
      <c r="W214">
        <v>11</v>
      </c>
      <c r="X214">
        <v>11</v>
      </c>
      <c r="Y214">
        <v>11</v>
      </c>
      <c r="Z214">
        <v>11</v>
      </c>
      <c r="AB214">
        <v>4</v>
      </c>
      <c r="AC214">
        <v>4</v>
      </c>
      <c r="AD214">
        <v>4</v>
      </c>
      <c r="AE214">
        <v>8</v>
      </c>
      <c r="AF214" t="s">
        <v>37</v>
      </c>
      <c r="AG214" t="s">
        <v>38</v>
      </c>
      <c r="AH214">
        <v>0.21634483337402299</v>
      </c>
    </row>
    <row r="215" spans="1:34" x14ac:dyDescent="0.3">
      <c r="A215" t="s">
        <v>526</v>
      </c>
      <c r="B215" t="s">
        <v>620</v>
      </c>
      <c r="C215" t="s">
        <v>492</v>
      </c>
      <c r="F215">
        <v>35</v>
      </c>
      <c r="G215">
        <v>1264</v>
      </c>
      <c r="H215">
        <v>326</v>
      </c>
      <c r="I215">
        <v>44</v>
      </c>
      <c r="J215" t="s">
        <v>621</v>
      </c>
      <c r="K215">
        <v>2</v>
      </c>
      <c r="L215" t="s">
        <v>621</v>
      </c>
      <c r="M215">
        <v>2</v>
      </c>
      <c r="O215">
        <v>0</v>
      </c>
      <c r="P215">
        <v>30</v>
      </c>
      <c r="Q215">
        <v>14</v>
      </c>
      <c r="R215">
        <v>17</v>
      </c>
      <c r="S215">
        <v>32</v>
      </c>
      <c r="T215">
        <v>24</v>
      </c>
      <c r="U215">
        <v>49</v>
      </c>
      <c r="W215">
        <v>15</v>
      </c>
      <c r="X215">
        <v>15</v>
      </c>
      <c r="Y215">
        <v>15</v>
      </c>
      <c r="Z215">
        <v>30</v>
      </c>
      <c r="AB215">
        <v>2</v>
      </c>
      <c r="AC215">
        <v>2</v>
      </c>
      <c r="AD215">
        <v>2</v>
      </c>
      <c r="AE215">
        <v>8</v>
      </c>
      <c r="AF215" t="s">
        <v>37</v>
      </c>
      <c r="AG215" t="s">
        <v>38</v>
      </c>
      <c r="AH215">
        <v>0.18914246559143</v>
      </c>
    </row>
    <row r="216" spans="1:34" x14ac:dyDescent="0.3">
      <c r="A216" t="s">
        <v>526</v>
      </c>
      <c r="B216" t="s">
        <v>620</v>
      </c>
      <c r="C216" t="s">
        <v>449</v>
      </c>
      <c r="E216" t="s">
        <v>55</v>
      </c>
      <c r="F216">
        <v>22</v>
      </c>
      <c r="G216">
        <v>510</v>
      </c>
      <c r="H216">
        <v>162</v>
      </c>
      <c r="I216">
        <v>20</v>
      </c>
      <c r="J216" t="s">
        <v>190</v>
      </c>
      <c r="K216">
        <v>1</v>
      </c>
      <c r="L216" t="s">
        <v>190</v>
      </c>
      <c r="M216">
        <v>1</v>
      </c>
      <c r="O216">
        <v>0</v>
      </c>
      <c r="P216">
        <v>5</v>
      </c>
      <c r="Q216">
        <v>15</v>
      </c>
      <c r="R216">
        <v>11</v>
      </c>
      <c r="S216">
        <v>11</v>
      </c>
      <c r="T216">
        <v>11</v>
      </c>
      <c r="U216">
        <v>11</v>
      </c>
      <c r="W216">
        <v>5</v>
      </c>
      <c r="X216">
        <v>5</v>
      </c>
      <c r="Y216">
        <v>5</v>
      </c>
      <c r="Z216">
        <v>5</v>
      </c>
      <c r="AB216">
        <v>4</v>
      </c>
      <c r="AC216">
        <v>4</v>
      </c>
      <c r="AD216">
        <v>4</v>
      </c>
      <c r="AE216">
        <v>8</v>
      </c>
      <c r="AF216" t="s">
        <v>37</v>
      </c>
      <c r="AG216" t="s">
        <v>38</v>
      </c>
      <c r="AH216">
        <v>4.43594455718994E-2</v>
      </c>
    </row>
    <row r="217" spans="1:34" x14ac:dyDescent="0.3">
      <c r="A217" t="s">
        <v>526</v>
      </c>
      <c r="B217" t="s">
        <v>620</v>
      </c>
      <c r="C217" t="s">
        <v>622</v>
      </c>
      <c r="F217">
        <v>15</v>
      </c>
      <c r="G217">
        <v>244</v>
      </c>
      <c r="H217">
        <v>73</v>
      </c>
      <c r="I217">
        <v>20</v>
      </c>
      <c r="J217" t="s">
        <v>80</v>
      </c>
      <c r="K217">
        <v>1</v>
      </c>
      <c r="L217" t="s">
        <v>80</v>
      </c>
      <c r="M217">
        <v>1</v>
      </c>
      <c r="O217">
        <v>0</v>
      </c>
      <c r="P217">
        <v>12</v>
      </c>
      <c r="Q217">
        <v>8</v>
      </c>
      <c r="R217">
        <v>17</v>
      </c>
      <c r="S217">
        <v>17</v>
      </c>
      <c r="T217">
        <v>17</v>
      </c>
      <c r="U217">
        <v>17</v>
      </c>
      <c r="W217">
        <v>12</v>
      </c>
      <c r="X217">
        <v>12</v>
      </c>
      <c r="Y217">
        <v>12</v>
      </c>
      <c r="Z217">
        <v>12</v>
      </c>
      <c r="AB217">
        <v>0</v>
      </c>
      <c r="AC217">
        <v>0</v>
      </c>
      <c r="AD217">
        <v>0</v>
      </c>
      <c r="AE217">
        <v>0</v>
      </c>
      <c r="AF217" t="s">
        <v>37</v>
      </c>
      <c r="AG217" t="s">
        <v>38</v>
      </c>
      <c r="AH217">
        <v>3.7531852722167899E-2</v>
      </c>
    </row>
    <row r="218" spans="1:34" x14ac:dyDescent="0.3">
      <c r="A218" t="s">
        <v>526</v>
      </c>
      <c r="B218" t="s">
        <v>623</v>
      </c>
      <c r="C218" t="s">
        <v>545</v>
      </c>
      <c r="F218">
        <v>196</v>
      </c>
      <c r="G218">
        <v>38616</v>
      </c>
      <c r="H218">
        <v>13707</v>
      </c>
      <c r="I218">
        <v>20</v>
      </c>
      <c r="J218" t="s">
        <v>393</v>
      </c>
      <c r="K218">
        <v>1</v>
      </c>
      <c r="L218" t="s">
        <v>393</v>
      </c>
      <c r="M218">
        <v>1</v>
      </c>
      <c r="O218">
        <v>0</v>
      </c>
      <c r="P218">
        <v>14</v>
      </c>
      <c r="Q218">
        <v>6</v>
      </c>
      <c r="R218">
        <v>98</v>
      </c>
      <c r="S218">
        <v>98</v>
      </c>
      <c r="T218">
        <v>98</v>
      </c>
      <c r="U218">
        <v>98</v>
      </c>
      <c r="W218">
        <v>14</v>
      </c>
      <c r="X218">
        <v>14</v>
      </c>
      <c r="Y218">
        <v>14</v>
      </c>
      <c r="Z218">
        <v>14</v>
      </c>
      <c r="AB218">
        <v>2</v>
      </c>
      <c r="AC218">
        <v>2</v>
      </c>
      <c r="AD218">
        <v>2</v>
      </c>
      <c r="AE218">
        <v>6</v>
      </c>
      <c r="AF218" t="s">
        <v>37</v>
      </c>
      <c r="AG218" t="s">
        <v>38</v>
      </c>
      <c r="AH218">
        <v>0.96800470352172796</v>
      </c>
    </row>
    <row r="219" spans="1:34" x14ac:dyDescent="0.3">
      <c r="A219" t="s">
        <v>526</v>
      </c>
      <c r="B219" t="s">
        <v>624</v>
      </c>
      <c r="C219" t="s">
        <v>625</v>
      </c>
      <c r="F219">
        <v>15</v>
      </c>
      <c r="G219">
        <v>244</v>
      </c>
      <c r="H219">
        <v>104</v>
      </c>
      <c r="I219">
        <v>17</v>
      </c>
      <c r="J219" t="s">
        <v>148</v>
      </c>
      <c r="K219">
        <v>1</v>
      </c>
      <c r="L219" t="s">
        <v>148</v>
      </c>
      <c r="M219">
        <v>1</v>
      </c>
      <c r="O219">
        <v>0</v>
      </c>
      <c r="P219">
        <v>2</v>
      </c>
      <c r="Q219">
        <v>15</v>
      </c>
      <c r="R219">
        <v>4</v>
      </c>
      <c r="S219">
        <v>4</v>
      </c>
      <c r="T219">
        <v>4</v>
      </c>
      <c r="U219">
        <v>4</v>
      </c>
      <c r="W219">
        <v>2</v>
      </c>
      <c r="X219">
        <v>2</v>
      </c>
      <c r="Y219">
        <v>2</v>
      </c>
      <c r="Z219">
        <v>2</v>
      </c>
      <c r="AB219">
        <v>4</v>
      </c>
      <c r="AC219">
        <v>4</v>
      </c>
      <c r="AD219">
        <v>4</v>
      </c>
      <c r="AE219">
        <v>8</v>
      </c>
      <c r="AF219" t="s">
        <v>37</v>
      </c>
      <c r="AG219" t="s">
        <v>38</v>
      </c>
      <c r="AH219">
        <v>6.12735748291015E-2</v>
      </c>
    </row>
    <row r="220" spans="1:34" x14ac:dyDescent="0.3">
      <c r="A220" t="s">
        <v>526</v>
      </c>
      <c r="B220" t="s">
        <v>626</v>
      </c>
      <c r="C220" t="s">
        <v>545</v>
      </c>
      <c r="F220">
        <v>92</v>
      </c>
      <c r="G220">
        <v>8560</v>
      </c>
      <c r="H220">
        <v>3080</v>
      </c>
      <c r="I220">
        <v>23</v>
      </c>
      <c r="J220" t="s">
        <v>71</v>
      </c>
      <c r="K220">
        <v>1</v>
      </c>
      <c r="L220" t="s">
        <v>71</v>
      </c>
      <c r="M220">
        <v>1</v>
      </c>
      <c r="O220">
        <v>0</v>
      </c>
      <c r="P220">
        <v>9</v>
      </c>
      <c r="Q220">
        <v>14</v>
      </c>
      <c r="R220">
        <v>21</v>
      </c>
      <c r="S220">
        <v>21</v>
      </c>
      <c r="T220">
        <v>21</v>
      </c>
      <c r="U220">
        <v>21</v>
      </c>
      <c r="W220">
        <v>9</v>
      </c>
      <c r="X220">
        <v>9</v>
      </c>
      <c r="Y220">
        <v>9</v>
      </c>
      <c r="Z220">
        <v>9</v>
      </c>
      <c r="AB220">
        <v>3</v>
      </c>
      <c r="AC220">
        <v>3</v>
      </c>
      <c r="AD220">
        <v>3</v>
      </c>
      <c r="AE220">
        <v>9</v>
      </c>
      <c r="AF220" t="s">
        <v>37</v>
      </c>
      <c r="AG220" t="s">
        <v>38</v>
      </c>
      <c r="AH220">
        <v>0.27044844627380299</v>
      </c>
    </row>
    <row r="221" spans="1:34" x14ac:dyDescent="0.3">
      <c r="A221" t="s">
        <v>526</v>
      </c>
      <c r="B221" t="s">
        <v>627</v>
      </c>
      <c r="C221" t="s">
        <v>627</v>
      </c>
      <c r="F221">
        <v>28</v>
      </c>
      <c r="G221">
        <v>816</v>
      </c>
      <c r="H221">
        <v>209</v>
      </c>
      <c r="I221">
        <v>18</v>
      </c>
      <c r="J221" t="s">
        <v>130</v>
      </c>
      <c r="K221">
        <v>1</v>
      </c>
      <c r="L221" t="s">
        <v>130</v>
      </c>
      <c r="M221">
        <v>1</v>
      </c>
      <c r="O221">
        <v>0</v>
      </c>
      <c r="P221">
        <v>3</v>
      </c>
      <c r="Q221">
        <v>15</v>
      </c>
      <c r="R221">
        <v>4</v>
      </c>
      <c r="S221">
        <v>4</v>
      </c>
      <c r="T221">
        <v>4</v>
      </c>
      <c r="U221">
        <v>4</v>
      </c>
      <c r="W221">
        <v>3</v>
      </c>
      <c r="X221">
        <v>3</v>
      </c>
      <c r="Y221">
        <v>3</v>
      </c>
      <c r="Z221">
        <v>3</v>
      </c>
      <c r="AB221">
        <v>1</v>
      </c>
      <c r="AC221">
        <v>1</v>
      </c>
      <c r="AD221">
        <v>1</v>
      </c>
      <c r="AE221">
        <v>3</v>
      </c>
      <c r="AF221" t="s">
        <v>37</v>
      </c>
      <c r="AG221" t="s">
        <v>38</v>
      </c>
      <c r="AH221">
        <v>3.8615703582763602E-2</v>
      </c>
    </row>
    <row r="222" spans="1:34" x14ac:dyDescent="0.3">
      <c r="A222" t="s">
        <v>526</v>
      </c>
      <c r="B222" t="s">
        <v>628</v>
      </c>
      <c r="C222" t="s">
        <v>629</v>
      </c>
      <c r="F222">
        <v>39</v>
      </c>
      <c r="G222">
        <v>1564</v>
      </c>
      <c r="H222">
        <v>608</v>
      </c>
      <c r="I222">
        <v>17</v>
      </c>
      <c r="J222" t="s">
        <v>283</v>
      </c>
      <c r="K222">
        <v>1</v>
      </c>
      <c r="L222" t="s">
        <v>283</v>
      </c>
      <c r="M222">
        <v>1</v>
      </c>
      <c r="O222">
        <v>0</v>
      </c>
      <c r="P222">
        <v>4</v>
      </c>
      <c r="Q222">
        <v>13</v>
      </c>
      <c r="R222">
        <v>3</v>
      </c>
      <c r="S222">
        <v>3</v>
      </c>
      <c r="T222">
        <v>3</v>
      </c>
      <c r="U222">
        <v>3</v>
      </c>
      <c r="W222">
        <v>4</v>
      </c>
      <c r="X222">
        <v>4</v>
      </c>
      <c r="Y222">
        <v>4</v>
      </c>
      <c r="Z222">
        <v>4</v>
      </c>
      <c r="AB222">
        <v>2</v>
      </c>
      <c r="AC222">
        <v>2</v>
      </c>
      <c r="AD222">
        <v>2</v>
      </c>
      <c r="AE222">
        <v>6</v>
      </c>
      <c r="AF222" t="s">
        <v>37</v>
      </c>
      <c r="AG222" t="s">
        <v>38</v>
      </c>
      <c r="AH222">
        <v>7.3465585708618095E-2</v>
      </c>
    </row>
    <row r="223" spans="1:34" x14ac:dyDescent="0.3">
      <c r="A223" t="s">
        <v>526</v>
      </c>
      <c r="B223" t="s">
        <v>630</v>
      </c>
      <c r="C223" t="s">
        <v>376</v>
      </c>
      <c r="F223">
        <v>22</v>
      </c>
      <c r="G223">
        <v>510</v>
      </c>
      <c r="H223">
        <v>180</v>
      </c>
      <c r="I223">
        <v>53</v>
      </c>
      <c r="J223" t="s">
        <v>631</v>
      </c>
      <c r="K223">
        <v>3</v>
      </c>
      <c r="L223" t="s">
        <v>328</v>
      </c>
      <c r="M223">
        <v>1</v>
      </c>
      <c r="N223" t="s">
        <v>632</v>
      </c>
      <c r="O223">
        <v>2</v>
      </c>
      <c r="P223">
        <v>52</v>
      </c>
      <c r="Q223">
        <v>1</v>
      </c>
      <c r="R223">
        <v>70</v>
      </c>
      <c r="S223">
        <v>70</v>
      </c>
      <c r="T223">
        <v>70</v>
      </c>
      <c r="U223">
        <v>70</v>
      </c>
      <c r="V223" t="s">
        <v>633</v>
      </c>
      <c r="W223">
        <v>52</v>
      </c>
      <c r="X223">
        <v>52</v>
      </c>
      <c r="Y223">
        <v>52</v>
      </c>
      <c r="Z223">
        <v>52</v>
      </c>
      <c r="AA223" t="s">
        <v>634</v>
      </c>
      <c r="AB223">
        <v>2</v>
      </c>
      <c r="AC223">
        <v>3</v>
      </c>
      <c r="AD223">
        <v>3</v>
      </c>
      <c r="AE223">
        <v>14</v>
      </c>
      <c r="AF223" t="s">
        <v>37</v>
      </c>
      <c r="AG223" t="s">
        <v>38</v>
      </c>
      <c r="AH223">
        <v>0.15767788887023901</v>
      </c>
    </row>
    <row r="224" spans="1:34" x14ac:dyDescent="0.3">
      <c r="A224" t="s">
        <v>526</v>
      </c>
      <c r="B224" t="s">
        <v>635</v>
      </c>
      <c r="C224" t="s">
        <v>636</v>
      </c>
      <c r="F224">
        <v>29</v>
      </c>
      <c r="G224">
        <v>874</v>
      </c>
      <c r="H224">
        <v>240</v>
      </c>
      <c r="I224">
        <v>22</v>
      </c>
      <c r="J224" t="s">
        <v>80</v>
      </c>
      <c r="K224">
        <v>1</v>
      </c>
      <c r="L224" t="s">
        <v>80</v>
      </c>
      <c r="M224">
        <v>1</v>
      </c>
      <c r="O224">
        <v>0</v>
      </c>
      <c r="P224">
        <v>9</v>
      </c>
      <c r="Q224">
        <v>13</v>
      </c>
      <c r="R224">
        <v>24</v>
      </c>
      <c r="S224">
        <v>24</v>
      </c>
      <c r="T224">
        <v>24</v>
      </c>
      <c r="U224">
        <v>24</v>
      </c>
      <c r="W224">
        <v>9</v>
      </c>
      <c r="X224">
        <v>9</v>
      </c>
      <c r="Y224">
        <v>9</v>
      </c>
      <c r="Z224">
        <v>9</v>
      </c>
      <c r="AB224">
        <v>1</v>
      </c>
      <c r="AC224">
        <v>1</v>
      </c>
      <c r="AD224">
        <v>1</v>
      </c>
      <c r="AE224">
        <v>1</v>
      </c>
      <c r="AF224" t="s">
        <v>37</v>
      </c>
      <c r="AG224" t="s">
        <v>38</v>
      </c>
      <c r="AH224">
        <v>4.4363975524902302E-2</v>
      </c>
    </row>
    <row r="225" spans="1:34" x14ac:dyDescent="0.3">
      <c r="A225" t="s">
        <v>526</v>
      </c>
      <c r="B225" t="s">
        <v>637</v>
      </c>
      <c r="C225" t="s">
        <v>638</v>
      </c>
      <c r="F225">
        <v>19</v>
      </c>
      <c r="G225">
        <v>384</v>
      </c>
      <c r="H225">
        <v>101</v>
      </c>
      <c r="I225">
        <v>16</v>
      </c>
      <c r="J225" t="s">
        <v>245</v>
      </c>
      <c r="K225">
        <v>1</v>
      </c>
      <c r="L225" t="s">
        <v>245</v>
      </c>
      <c r="M225">
        <v>1</v>
      </c>
      <c r="O225">
        <v>0</v>
      </c>
      <c r="P225">
        <v>1</v>
      </c>
      <c r="Q225">
        <v>15</v>
      </c>
      <c r="R225">
        <v>4</v>
      </c>
      <c r="S225">
        <v>4</v>
      </c>
      <c r="T225">
        <v>4</v>
      </c>
      <c r="U225">
        <v>4</v>
      </c>
      <c r="W225">
        <v>1</v>
      </c>
      <c r="X225">
        <v>1</v>
      </c>
      <c r="Y225">
        <v>1</v>
      </c>
      <c r="Z225">
        <v>1</v>
      </c>
      <c r="AB225">
        <v>1</v>
      </c>
      <c r="AC225">
        <v>1</v>
      </c>
      <c r="AD225">
        <v>1</v>
      </c>
      <c r="AE225">
        <v>2</v>
      </c>
      <c r="AF225" t="s">
        <v>37</v>
      </c>
      <c r="AG225" t="s">
        <v>38</v>
      </c>
      <c r="AH225">
        <v>2.51643657684326E-2</v>
      </c>
    </row>
    <row r="226" spans="1:34" x14ac:dyDescent="0.3">
      <c r="A226" t="s">
        <v>526</v>
      </c>
      <c r="B226" t="s">
        <v>639</v>
      </c>
      <c r="C226" t="s">
        <v>640</v>
      </c>
      <c r="F226">
        <v>61</v>
      </c>
      <c r="G226">
        <v>3786</v>
      </c>
      <c r="H226">
        <v>1737</v>
      </c>
      <c r="AF226" t="s">
        <v>37</v>
      </c>
      <c r="AG226" t="s">
        <v>439</v>
      </c>
      <c r="AH226">
        <v>301.21624755859301</v>
      </c>
    </row>
    <row r="227" spans="1:34" x14ac:dyDescent="0.3">
      <c r="A227" t="s">
        <v>526</v>
      </c>
      <c r="B227" t="s">
        <v>641</v>
      </c>
      <c r="C227" t="s">
        <v>642</v>
      </c>
      <c r="F227">
        <v>32</v>
      </c>
      <c r="G227">
        <v>1060</v>
      </c>
      <c r="H227">
        <v>375</v>
      </c>
      <c r="I227">
        <v>17</v>
      </c>
      <c r="J227" t="s">
        <v>186</v>
      </c>
      <c r="K227">
        <v>1</v>
      </c>
      <c r="L227" t="s">
        <v>186</v>
      </c>
      <c r="M227">
        <v>1</v>
      </c>
      <c r="O227">
        <v>0</v>
      </c>
      <c r="P227">
        <v>2</v>
      </c>
      <c r="Q227">
        <v>15</v>
      </c>
      <c r="R227">
        <v>3</v>
      </c>
      <c r="S227">
        <v>3</v>
      </c>
      <c r="T227">
        <v>3</v>
      </c>
      <c r="U227">
        <v>3</v>
      </c>
      <c r="W227">
        <v>2</v>
      </c>
      <c r="X227">
        <v>2</v>
      </c>
      <c r="Y227">
        <v>2</v>
      </c>
      <c r="Z227">
        <v>2</v>
      </c>
      <c r="AB227">
        <v>3</v>
      </c>
      <c r="AC227">
        <v>3</v>
      </c>
      <c r="AD227">
        <v>3</v>
      </c>
      <c r="AE227">
        <v>6</v>
      </c>
      <c r="AF227" t="s">
        <v>37</v>
      </c>
      <c r="AG227" t="s">
        <v>38</v>
      </c>
      <c r="AH227">
        <v>7.4982881546020494E-2</v>
      </c>
    </row>
    <row r="228" spans="1:34" x14ac:dyDescent="0.3">
      <c r="A228" t="s">
        <v>526</v>
      </c>
      <c r="B228" t="s">
        <v>641</v>
      </c>
      <c r="C228" t="s">
        <v>643</v>
      </c>
      <c r="F228">
        <v>44</v>
      </c>
      <c r="G228">
        <v>1984</v>
      </c>
      <c r="H228">
        <v>611</v>
      </c>
      <c r="I228">
        <v>16</v>
      </c>
      <c r="J228" t="s">
        <v>450</v>
      </c>
      <c r="K228">
        <v>1</v>
      </c>
      <c r="L228" t="s">
        <v>450</v>
      </c>
      <c r="M228">
        <v>1</v>
      </c>
      <c r="O228">
        <v>0</v>
      </c>
      <c r="P228">
        <v>2</v>
      </c>
      <c r="Q228">
        <v>14</v>
      </c>
      <c r="R228">
        <v>3</v>
      </c>
      <c r="S228">
        <v>3</v>
      </c>
      <c r="T228">
        <v>3</v>
      </c>
      <c r="U228">
        <v>3</v>
      </c>
      <c r="W228">
        <v>2</v>
      </c>
      <c r="X228">
        <v>2</v>
      </c>
      <c r="Y228">
        <v>2</v>
      </c>
      <c r="Z228">
        <v>2</v>
      </c>
      <c r="AB228">
        <v>5</v>
      </c>
      <c r="AC228">
        <v>5</v>
      </c>
      <c r="AD228">
        <v>5</v>
      </c>
      <c r="AE228">
        <v>15</v>
      </c>
      <c r="AF228" t="s">
        <v>37</v>
      </c>
      <c r="AG228" t="s">
        <v>38</v>
      </c>
      <c r="AH228">
        <v>6.0039281845092697E-2</v>
      </c>
    </row>
    <row r="229" spans="1:34" x14ac:dyDescent="0.3">
      <c r="A229" t="s">
        <v>526</v>
      </c>
      <c r="B229" t="s">
        <v>641</v>
      </c>
      <c r="C229" t="s">
        <v>644</v>
      </c>
      <c r="F229">
        <v>73</v>
      </c>
      <c r="G229">
        <v>5406</v>
      </c>
      <c r="H229">
        <v>1616</v>
      </c>
      <c r="I229">
        <v>40</v>
      </c>
      <c r="J229" t="s">
        <v>228</v>
      </c>
      <c r="K229">
        <v>1</v>
      </c>
      <c r="L229" t="s">
        <v>228</v>
      </c>
      <c r="M229">
        <v>1</v>
      </c>
      <c r="O229">
        <v>0</v>
      </c>
      <c r="P229">
        <v>27</v>
      </c>
      <c r="Q229">
        <v>13</v>
      </c>
      <c r="R229">
        <v>33</v>
      </c>
      <c r="S229">
        <v>33</v>
      </c>
      <c r="T229">
        <v>33</v>
      </c>
      <c r="U229">
        <v>33</v>
      </c>
      <c r="W229">
        <v>27</v>
      </c>
      <c r="X229">
        <v>27</v>
      </c>
      <c r="Y229">
        <v>27</v>
      </c>
      <c r="Z229">
        <v>27</v>
      </c>
      <c r="AB229">
        <v>5</v>
      </c>
      <c r="AC229">
        <v>5</v>
      </c>
      <c r="AD229">
        <v>5</v>
      </c>
      <c r="AE229">
        <v>10</v>
      </c>
      <c r="AF229" t="s">
        <v>37</v>
      </c>
      <c r="AG229" t="s">
        <v>38</v>
      </c>
      <c r="AH229">
        <v>0.112446069717407</v>
      </c>
    </row>
    <row r="230" spans="1:34" x14ac:dyDescent="0.3">
      <c r="A230" t="s">
        <v>526</v>
      </c>
      <c r="B230" t="s">
        <v>645</v>
      </c>
      <c r="C230" t="s">
        <v>376</v>
      </c>
      <c r="F230">
        <v>26</v>
      </c>
      <c r="G230">
        <v>706</v>
      </c>
      <c r="H230">
        <v>102</v>
      </c>
      <c r="I230">
        <v>20</v>
      </c>
      <c r="J230" t="s">
        <v>264</v>
      </c>
      <c r="K230">
        <v>1</v>
      </c>
      <c r="L230" t="s">
        <v>264</v>
      </c>
      <c r="M230">
        <v>1</v>
      </c>
      <c r="O230">
        <v>0</v>
      </c>
      <c r="P230">
        <v>5</v>
      </c>
      <c r="Q230">
        <v>15</v>
      </c>
      <c r="R230">
        <v>20</v>
      </c>
      <c r="S230">
        <v>20</v>
      </c>
      <c r="T230">
        <v>20</v>
      </c>
      <c r="U230">
        <v>20</v>
      </c>
      <c r="W230">
        <v>5</v>
      </c>
      <c r="X230">
        <v>5</v>
      </c>
      <c r="Y230">
        <v>5</v>
      </c>
      <c r="Z230">
        <v>5</v>
      </c>
      <c r="AB230">
        <v>3</v>
      </c>
      <c r="AC230">
        <v>3</v>
      </c>
      <c r="AD230">
        <v>3</v>
      </c>
      <c r="AE230">
        <v>3</v>
      </c>
      <c r="AF230" t="s">
        <v>37</v>
      </c>
      <c r="AG230" t="s">
        <v>38</v>
      </c>
      <c r="AH230">
        <v>0.10419201850891099</v>
      </c>
    </row>
    <row r="231" spans="1:34" x14ac:dyDescent="0.3">
      <c r="A231" t="s">
        <v>526</v>
      </c>
      <c r="B231" t="s">
        <v>646</v>
      </c>
      <c r="C231" t="s">
        <v>340</v>
      </c>
      <c r="F231">
        <v>31</v>
      </c>
      <c r="G231">
        <v>996</v>
      </c>
      <c r="H231">
        <v>229</v>
      </c>
      <c r="I231">
        <v>26</v>
      </c>
      <c r="J231" t="s">
        <v>167</v>
      </c>
      <c r="K231">
        <v>1</v>
      </c>
      <c r="L231" t="s">
        <v>167</v>
      </c>
      <c r="M231">
        <v>1</v>
      </c>
      <c r="O231">
        <v>0</v>
      </c>
      <c r="P231">
        <v>15</v>
      </c>
      <c r="Q231">
        <v>11</v>
      </c>
      <c r="R231">
        <v>32</v>
      </c>
      <c r="S231">
        <v>32</v>
      </c>
      <c r="T231">
        <v>32</v>
      </c>
      <c r="U231">
        <v>32</v>
      </c>
      <c r="W231">
        <v>15</v>
      </c>
      <c r="X231">
        <v>15</v>
      </c>
      <c r="Y231">
        <v>15</v>
      </c>
      <c r="Z231">
        <v>15</v>
      </c>
      <c r="AB231">
        <v>2</v>
      </c>
      <c r="AC231">
        <v>2</v>
      </c>
      <c r="AD231">
        <v>2</v>
      </c>
      <c r="AE231">
        <v>4</v>
      </c>
      <c r="AF231" t="s">
        <v>37</v>
      </c>
      <c r="AG231" t="s">
        <v>38</v>
      </c>
      <c r="AH231">
        <v>4.1656255722045898E-2</v>
      </c>
    </row>
    <row r="232" spans="1:34" x14ac:dyDescent="0.3">
      <c r="A232" t="s">
        <v>526</v>
      </c>
      <c r="B232" t="s">
        <v>647</v>
      </c>
      <c r="C232" t="s">
        <v>376</v>
      </c>
      <c r="F232">
        <v>28</v>
      </c>
      <c r="G232">
        <v>816</v>
      </c>
      <c r="H232">
        <v>171</v>
      </c>
      <c r="I232">
        <v>16</v>
      </c>
      <c r="J232" t="s">
        <v>283</v>
      </c>
      <c r="K232">
        <v>1</v>
      </c>
      <c r="L232" t="s">
        <v>283</v>
      </c>
      <c r="M232">
        <v>1</v>
      </c>
      <c r="O232">
        <v>0</v>
      </c>
      <c r="P232">
        <v>1</v>
      </c>
      <c r="Q232">
        <v>15</v>
      </c>
      <c r="R232">
        <v>3</v>
      </c>
      <c r="S232">
        <v>3</v>
      </c>
      <c r="T232">
        <v>3</v>
      </c>
      <c r="U232">
        <v>3</v>
      </c>
      <c r="W232">
        <v>1</v>
      </c>
      <c r="X232">
        <v>1</v>
      </c>
      <c r="Y232">
        <v>1</v>
      </c>
      <c r="Z232">
        <v>1</v>
      </c>
      <c r="AB232">
        <v>1</v>
      </c>
      <c r="AC232">
        <v>1</v>
      </c>
      <c r="AD232">
        <v>1</v>
      </c>
      <c r="AE232">
        <v>2</v>
      </c>
      <c r="AF232" t="s">
        <v>37</v>
      </c>
      <c r="AG232" t="s">
        <v>38</v>
      </c>
      <c r="AH232">
        <v>3.5269021987914997E-2</v>
      </c>
    </row>
    <row r="233" spans="1:34" x14ac:dyDescent="0.3">
      <c r="A233" t="s">
        <v>526</v>
      </c>
      <c r="B233" t="s">
        <v>648</v>
      </c>
      <c r="C233" t="s">
        <v>648</v>
      </c>
      <c r="F233">
        <v>37</v>
      </c>
      <c r="G233">
        <v>1410</v>
      </c>
      <c r="H233">
        <v>287</v>
      </c>
      <c r="I233">
        <v>17</v>
      </c>
      <c r="J233" t="s">
        <v>86</v>
      </c>
      <c r="K233">
        <v>1</v>
      </c>
      <c r="L233" t="s">
        <v>86</v>
      </c>
      <c r="M233">
        <v>1</v>
      </c>
      <c r="O233">
        <v>0</v>
      </c>
      <c r="P233">
        <v>2</v>
      </c>
      <c r="Q233">
        <v>15</v>
      </c>
      <c r="R233">
        <v>3</v>
      </c>
      <c r="S233">
        <v>3</v>
      </c>
      <c r="T233">
        <v>3</v>
      </c>
      <c r="U233">
        <v>3</v>
      </c>
      <c r="W233">
        <v>2</v>
      </c>
      <c r="X233">
        <v>2</v>
      </c>
      <c r="Y233">
        <v>2</v>
      </c>
      <c r="Z233">
        <v>2</v>
      </c>
      <c r="AB233">
        <v>1</v>
      </c>
      <c r="AC233">
        <v>1</v>
      </c>
      <c r="AD233">
        <v>1</v>
      </c>
      <c r="AE233">
        <v>2</v>
      </c>
      <c r="AF233" t="s">
        <v>37</v>
      </c>
      <c r="AG233" t="s">
        <v>38</v>
      </c>
      <c r="AH233">
        <v>3.3999681472778299E-2</v>
      </c>
    </row>
    <row r="234" spans="1:34" x14ac:dyDescent="0.3">
      <c r="A234" t="s">
        <v>526</v>
      </c>
      <c r="B234" t="s">
        <v>648</v>
      </c>
      <c r="C234" t="s">
        <v>649</v>
      </c>
      <c r="F234">
        <v>16</v>
      </c>
      <c r="G234">
        <v>276</v>
      </c>
      <c r="H234">
        <v>101</v>
      </c>
      <c r="I234">
        <v>19</v>
      </c>
      <c r="J234" t="s">
        <v>167</v>
      </c>
      <c r="K234">
        <v>1</v>
      </c>
      <c r="L234" t="s">
        <v>167</v>
      </c>
      <c r="M234">
        <v>1</v>
      </c>
      <c r="O234">
        <v>0</v>
      </c>
      <c r="P234">
        <v>5</v>
      </c>
      <c r="Q234">
        <v>14</v>
      </c>
      <c r="R234">
        <v>10</v>
      </c>
      <c r="S234">
        <v>10</v>
      </c>
      <c r="T234">
        <v>10</v>
      </c>
      <c r="U234">
        <v>10</v>
      </c>
      <c r="W234">
        <v>5</v>
      </c>
      <c r="X234">
        <v>5</v>
      </c>
      <c r="Y234">
        <v>5</v>
      </c>
      <c r="Z234">
        <v>5</v>
      </c>
      <c r="AB234">
        <v>2</v>
      </c>
      <c r="AC234">
        <v>2</v>
      </c>
      <c r="AD234">
        <v>2</v>
      </c>
      <c r="AE234">
        <v>4</v>
      </c>
      <c r="AF234" t="s">
        <v>37</v>
      </c>
      <c r="AG234" t="s">
        <v>38</v>
      </c>
      <c r="AH234">
        <v>8.6399793624877902E-2</v>
      </c>
    </row>
    <row r="235" spans="1:34" x14ac:dyDescent="0.3">
      <c r="A235" t="s">
        <v>526</v>
      </c>
      <c r="B235" t="s">
        <v>650</v>
      </c>
      <c r="C235" t="s">
        <v>651</v>
      </c>
      <c r="F235">
        <v>44</v>
      </c>
      <c r="G235">
        <v>1984</v>
      </c>
      <c r="H235">
        <v>859</v>
      </c>
      <c r="I235">
        <v>19</v>
      </c>
      <c r="J235" t="s">
        <v>158</v>
      </c>
      <c r="K235">
        <v>1</v>
      </c>
      <c r="L235" t="s">
        <v>158</v>
      </c>
      <c r="M235">
        <v>1</v>
      </c>
      <c r="O235">
        <v>0</v>
      </c>
      <c r="P235">
        <v>6</v>
      </c>
      <c r="Q235">
        <v>13</v>
      </c>
      <c r="R235">
        <v>14</v>
      </c>
      <c r="S235">
        <v>14</v>
      </c>
      <c r="T235">
        <v>14</v>
      </c>
      <c r="U235">
        <v>14</v>
      </c>
      <c r="W235">
        <v>6</v>
      </c>
      <c r="X235">
        <v>6</v>
      </c>
      <c r="Y235">
        <v>6</v>
      </c>
      <c r="Z235">
        <v>6</v>
      </c>
      <c r="AB235">
        <v>6</v>
      </c>
      <c r="AC235">
        <v>6</v>
      </c>
      <c r="AD235">
        <v>6</v>
      </c>
      <c r="AE235">
        <v>18</v>
      </c>
      <c r="AF235" t="s">
        <v>37</v>
      </c>
      <c r="AG235" t="s">
        <v>38</v>
      </c>
      <c r="AH235">
        <v>0.111364841461181</v>
      </c>
    </row>
    <row r="236" spans="1:34" x14ac:dyDescent="0.3">
      <c r="A236" t="s">
        <v>526</v>
      </c>
      <c r="B236" t="s">
        <v>650</v>
      </c>
      <c r="C236" t="s">
        <v>652</v>
      </c>
      <c r="F236">
        <v>40</v>
      </c>
      <c r="G236">
        <v>1644</v>
      </c>
      <c r="H236">
        <v>666</v>
      </c>
      <c r="I236">
        <v>19</v>
      </c>
      <c r="J236" t="s">
        <v>186</v>
      </c>
      <c r="K236">
        <v>1</v>
      </c>
      <c r="L236" t="s">
        <v>186</v>
      </c>
      <c r="M236">
        <v>1</v>
      </c>
      <c r="O236">
        <v>0</v>
      </c>
      <c r="P236">
        <v>12</v>
      </c>
      <c r="Q236">
        <v>7</v>
      </c>
      <c r="R236">
        <v>38</v>
      </c>
      <c r="S236">
        <v>38</v>
      </c>
      <c r="T236">
        <v>38</v>
      </c>
      <c r="U236">
        <v>38</v>
      </c>
      <c r="W236">
        <v>12</v>
      </c>
      <c r="X236">
        <v>12</v>
      </c>
      <c r="Y236">
        <v>12</v>
      </c>
      <c r="Z236">
        <v>12</v>
      </c>
      <c r="AB236">
        <v>9</v>
      </c>
      <c r="AC236">
        <v>9</v>
      </c>
      <c r="AD236">
        <v>9</v>
      </c>
      <c r="AE236">
        <v>54</v>
      </c>
      <c r="AF236" t="s">
        <v>37</v>
      </c>
      <c r="AG236" t="s">
        <v>38</v>
      </c>
      <c r="AH236">
        <v>6.5062761306762695E-2</v>
      </c>
    </row>
    <row r="237" spans="1:34" x14ac:dyDescent="0.3">
      <c r="A237" t="s">
        <v>526</v>
      </c>
      <c r="B237" t="s">
        <v>653</v>
      </c>
      <c r="C237" t="s">
        <v>492</v>
      </c>
      <c r="F237">
        <v>31</v>
      </c>
      <c r="G237">
        <v>996</v>
      </c>
      <c r="H237">
        <v>334</v>
      </c>
      <c r="I237">
        <v>16</v>
      </c>
      <c r="J237" t="s">
        <v>654</v>
      </c>
      <c r="K237">
        <v>1</v>
      </c>
      <c r="L237" t="s">
        <v>654</v>
      </c>
      <c r="M237">
        <v>1</v>
      </c>
      <c r="O237">
        <v>0</v>
      </c>
      <c r="P237">
        <v>1</v>
      </c>
      <c r="Q237">
        <v>15</v>
      </c>
      <c r="R237">
        <v>3</v>
      </c>
      <c r="S237">
        <v>3</v>
      </c>
      <c r="T237">
        <v>3</v>
      </c>
      <c r="U237">
        <v>3</v>
      </c>
      <c r="W237">
        <v>1</v>
      </c>
      <c r="X237">
        <v>1</v>
      </c>
      <c r="Y237">
        <v>1</v>
      </c>
      <c r="Z237">
        <v>1</v>
      </c>
      <c r="AB237">
        <v>2</v>
      </c>
      <c r="AC237">
        <v>2</v>
      </c>
      <c r="AD237">
        <v>2</v>
      </c>
      <c r="AE237">
        <v>4</v>
      </c>
      <c r="AF237" t="s">
        <v>37</v>
      </c>
      <c r="AG237" t="s">
        <v>38</v>
      </c>
      <c r="AH237">
        <v>4.67035770416259E-2</v>
      </c>
    </row>
    <row r="238" spans="1:34" x14ac:dyDescent="0.3">
      <c r="A238" t="s">
        <v>526</v>
      </c>
      <c r="B238" t="s">
        <v>655</v>
      </c>
      <c r="C238" t="s">
        <v>656</v>
      </c>
      <c r="F238">
        <v>54</v>
      </c>
      <c r="G238">
        <v>2974</v>
      </c>
      <c r="H238">
        <v>1131</v>
      </c>
      <c r="I238">
        <v>26</v>
      </c>
      <c r="J238" t="s">
        <v>158</v>
      </c>
      <c r="K238">
        <v>1</v>
      </c>
      <c r="L238" t="s">
        <v>158</v>
      </c>
      <c r="M238">
        <v>1</v>
      </c>
      <c r="O238">
        <v>0</v>
      </c>
      <c r="P238">
        <v>12</v>
      </c>
      <c r="Q238">
        <v>14</v>
      </c>
      <c r="R238">
        <v>14</v>
      </c>
      <c r="S238">
        <v>14</v>
      </c>
      <c r="T238">
        <v>14</v>
      </c>
      <c r="U238">
        <v>14</v>
      </c>
      <c r="W238">
        <v>12</v>
      </c>
      <c r="X238">
        <v>12</v>
      </c>
      <c r="Y238">
        <v>12</v>
      </c>
      <c r="Z238">
        <v>12</v>
      </c>
      <c r="AB238">
        <v>5</v>
      </c>
      <c r="AC238">
        <v>5</v>
      </c>
      <c r="AD238">
        <v>5</v>
      </c>
      <c r="AE238">
        <v>15</v>
      </c>
      <c r="AF238" t="s">
        <v>37</v>
      </c>
      <c r="AG238" t="s">
        <v>38</v>
      </c>
      <c r="AH238">
        <v>0.13546562194824199</v>
      </c>
    </row>
    <row r="239" spans="1:34" x14ac:dyDescent="0.3">
      <c r="A239" t="s">
        <v>526</v>
      </c>
      <c r="B239" t="s">
        <v>657</v>
      </c>
      <c r="C239" t="s">
        <v>658</v>
      </c>
      <c r="F239">
        <v>39</v>
      </c>
      <c r="G239">
        <v>1564</v>
      </c>
      <c r="H239">
        <v>617</v>
      </c>
      <c r="I239">
        <v>26</v>
      </c>
      <c r="J239" t="s">
        <v>186</v>
      </c>
      <c r="K239">
        <v>1</v>
      </c>
      <c r="L239" t="s">
        <v>186</v>
      </c>
      <c r="M239">
        <v>1</v>
      </c>
      <c r="O239">
        <v>0</v>
      </c>
      <c r="P239">
        <v>22</v>
      </c>
      <c r="Q239">
        <v>4</v>
      </c>
      <c r="R239">
        <v>31</v>
      </c>
      <c r="S239">
        <v>31</v>
      </c>
      <c r="T239">
        <v>31</v>
      </c>
      <c r="U239">
        <v>31</v>
      </c>
      <c r="W239">
        <v>22</v>
      </c>
      <c r="X239">
        <v>22</v>
      </c>
      <c r="Y239">
        <v>22</v>
      </c>
      <c r="Z239">
        <v>22</v>
      </c>
      <c r="AB239">
        <v>5</v>
      </c>
      <c r="AC239">
        <v>5</v>
      </c>
      <c r="AD239">
        <v>5</v>
      </c>
      <c r="AE239">
        <v>10</v>
      </c>
      <c r="AF239" t="s">
        <v>37</v>
      </c>
      <c r="AG239" t="s">
        <v>38</v>
      </c>
      <c r="AH239">
        <v>0.13800215721130299</v>
      </c>
    </row>
    <row r="240" spans="1:34" x14ac:dyDescent="0.3">
      <c r="A240" t="s">
        <v>526</v>
      </c>
      <c r="B240" t="s">
        <v>659</v>
      </c>
      <c r="C240" t="s">
        <v>376</v>
      </c>
      <c r="F240">
        <v>29</v>
      </c>
      <c r="G240">
        <v>874</v>
      </c>
      <c r="H240">
        <v>264</v>
      </c>
      <c r="I240">
        <v>18</v>
      </c>
      <c r="J240" t="s">
        <v>393</v>
      </c>
      <c r="K240">
        <v>1</v>
      </c>
      <c r="L240" t="s">
        <v>393</v>
      </c>
      <c r="M240">
        <v>1</v>
      </c>
      <c r="O240">
        <v>0</v>
      </c>
      <c r="P240">
        <v>3</v>
      </c>
      <c r="Q240">
        <v>15</v>
      </c>
      <c r="R240">
        <v>16</v>
      </c>
      <c r="S240">
        <v>16</v>
      </c>
      <c r="T240">
        <v>16</v>
      </c>
      <c r="U240">
        <v>16</v>
      </c>
      <c r="W240">
        <v>3</v>
      </c>
      <c r="X240">
        <v>3</v>
      </c>
      <c r="Y240">
        <v>3</v>
      </c>
      <c r="Z240">
        <v>3</v>
      </c>
      <c r="AB240">
        <v>5</v>
      </c>
      <c r="AC240">
        <v>5</v>
      </c>
      <c r="AD240">
        <v>5</v>
      </c>
      <c r="AE240">
        <v>10</v>
      </c>
      <c r="AF240" t="s">
        <v>37</v>
      </c>
      <c r="AG240" t="s">
        <v>38</v>
      </c>
      <c r="AH240">
        <v>5.1722288131713798E-2</v>
      </c>
    </row>
    <row r="241" spans="1:34" x14ac:dyDescent="0.3">
      <c r="A241" t="s">
        <v>526</v>
      </c>
      <c r="B241" t="s">
        <v>660</v>
      </c>
      <c r="C241" t="s">
        <v>376</v>
      </c>
      <c r="F241">
        <v>42</v>
      </c>
      <c r="G241">
        <v>1810</v>
      </c>
      <c r="H241">
        <v>315</v>
      </c>
      <c r="I241">
        <v>49</v>
      </c>
      <c r="J241" t="s">
        <v>661</v>
      </c>
      <c r="K241">
        <v>3</v>
      </c>
      <c r="L241" t="s">
        <v>662</v>
      </c>
      <c r="M241">
        <v>2</v>
      </c>
      <c r="N241" t="s">
        <v>663</v>
      </c>
      <c r="O241">
        <v>1</v>
      </c>
      <c r="P241">
        <v>35</v>
      </c>
      <c r="Q241">
        <v>14</v>
      </c>
      <c r="R241">
        <v>11</v>
      </c>
      <c r="S241">
        <v>43</v>
      </c>
      <c r="T241">
        <v>27</v>
      </c>
      <c r="U241">
        <v>54</v>
      </c>
      <c r="V241" t="s">
        <v>664</v>
      </c>
      <c r="W241">
        <v>6</v>
      </c>
      <c r="X241">
        <v>29</v>
      </c>
      <c r="Y241">
        <v>18</v>
      </c>
      <c r="Z241">
        <v>35</v>
      </c>
      <c r="AA241" t="s">
        <v>665</v>
      </c>
      <c r="AB241">
        <v>4</v>
      </c>
      <c r="AC241">
        <v>7</v>
      </c>
      <c r="AD241">
        <v>6</v>
      </c>
      <c r="AE241">
        <v>34</v>
      </c>
      <c r="AF241" t="s">
        <v>37</v>
      </c>
      <c r="AG241" t="s">
        <v>38</v>
      </c>
      <c r="AH241">
        <v>0.18859362602233801</v>
      </c>
    </row>
    <row r="242" spans="1:34" x14ac:dyDescent="0.3">
      <c r="A242" t="s">
        <v>526</v>
      </c>
      <c r="B242" t="s">
        <v>666</v>
      </c>
      <c r="C242" t="s">
        <v>658</v>
      </c>
      <c r="F242">
        <v>34</v>
      </c>
      <c r="G242">
        <v>1194</v>
      </c>
      <c r="H242">
        <v>410</v>
      </c>
      <c r="I242">
        <v>32</v>
      </c>
      <c r="J242" t="s">
        <v>241</v>
      </c>
      <c r="K242">
        <v>1</v>
      </c>
      <c r="L242" t="s">
        <v>241</v>
      </c>
      <c r="M242">
        <v>1</v>
      </c>
      <c r="O242">
        <v>0</v>
      </c>
      <c r="P242">
        <v>21</v>
      </c>
      <c r="Q242">
        <v>11</v>
      </c>
      <c r="R242">
        <v>16</v>
      </c>
      <c r="S242">
        <v>16</v>
      </c>
      <c r="T242">
        <v>16</v>
      </c>
      <c r="U242">
        <v>16</v>
      </c>
      <c r="W242">
        <v>21</v>
      </c>
      <c r="X242">
        <v>21</v>
      </c>
      <c r="Y242">
        <v>21</v>
      </c>
      <c r="Z242">
        <v>21</v>
      </c>
      <c r="AB242">
        <v>5</v>
      </c>
      <c r="AC242">
        <v>5</v>
      </c>
      <c r="AD242">
        <v>5</v>
      </c>
      <c r="AE242">
        <v>10</v>
      </c>
      <c r="AF242" t="s">
        <v>37</v>
      </c>
      <c r="AG242" t="s">
        <v>38</v>
      </c>
      <c r="AH242">
        <v>6.3681602478027302E-2</v>
      </c>
    </row>
    <row r="243" spans="1:34" x14ac:dyDescent="0.3">
      <c r="A243" t="s">
        <v>526</v>
      </c>
      <c r="B243" t="s">
        <v>667</v>
      </c>
      <c r="C243" t="s">
        <v>668</v>
      </c>
      <c r="F243">
        <v>37</v>
      </c>
      <c r="G243">
        <v>1410</v>
      </c>
      <c r="H243">
        <v>420</v>
      </c>
      <c r="I243">
        <v>19</v>
      </c>
      <c r="J243" t="s">
        <v>91</v>
      </c>
      <c r="K243">
        <v>1</v>
      </c>
      <c r="L243" t="s">
        <v>91</v>
      </c>
      <c r="M243">
        <v>1</v>
      </c>
      <c r="O243">
        <v>0</v>
      </c>
      <c r="P243">
        <v>13</v>
      </c>
      <c r="Q243">
        <v>6</v>
      </c>
      <c r="R243">
        <v>67</v>
      </c>
      <c r="S243">
        <v>67</v>
      </c>
      <c r="T243">
        <v>67</v>
      </c>
      <c r="U243">
        <v>67</v>
      </c>
      <c r="W243">
        <v>13</v>
      </c>
      <c r="X243">
        <v>13</v>
      </c>
      <c r="Y243">
        <v>13</v>
      </c>
      <c r="Z243">
        <v>13</v>
      </c>
      <c r="AB243">
        <v>6</v>
      </c>
      <c r="AC243">
        <v>6</v>
      </c>
      <c r="AD243">
        <v>6</v>
      </c>
      <c r="AE243">
        <v>12</v>
      </c>
      <c r="AF243" t="s">
        <v>37</v>
      </c>
      <c r="AG243" t="s">
        <v>38</v>
      </c>
      <c r="AH243">
        <v>0.11169314384460401</v>
      </c>
    </row>
    <row r="244" spans="1:34" x14ac:dyDescent="0.3">
      <c r="A244" t="s">
        <v>526</v>
      </c>
      <c r="B244" t="s">
        <v>667</v>
      </c>
      <c r="C244" t="s">
        <v>376</v>
      </c>
      <c r="F244">
        <v>33</v>
      </c>
      <c r="G244">
        <v>1126</v>
      </c>
      <c r="H244">
        <v>270</v>
      </c>
      <c r="I244">
        <v>19</v>
      </c>
      <c r="J244" t="s">
        <v>36</v>
      </c>
      <c r="K244">
        <v>1</v>
      </c>
      <c r="L244" t="s">
        <v>36</v>
      </c>
      <c r="M244">
        <v>1</v>
      </c>
      <c r="O244">
        <v>0</v>
      </c>
      <c r="P244">
        <v>4</v>
      </c>
      <c r="Q244">
        <v>15</v>
      </c>
      <c r="R244">
        <v>5</v>
      </c>
      <c r="S244">
        <v>5</v>
      </c>
      <c r="T244">
        <v>5</v>
      </c>
      <c r="U244">
        <v>5</v>
      </c>
      <c r="W244">
        <v>4</v>
      </c>
      <c r="X244">
        <v>4</v>
      </c>
      <c r="Y244">
        <v>4</v>
      </c>
      <c r="Z244">
        <v>4</v>
      </c>
      <c r="AB244">
        <v>2</v>
      </c>
      <c r="AC244">
        <v>2</v>
      </c>
      <c r="AD244">
        <v>2</v>
      </c>
      <c r="AE244">
        <v>4</v>
      </c>
      <c r="AF244" t="s">
        <v>37</v>
      </c>
      <c r="AG244" t="s">
        <v>38</v>
      </c>
      <c r="AH244">
        <v>4.3157815933227497E-2</v>
      </c>
    </row>
    <row r="245" spans="1:34" x14ac:dyDescent="0.3">
      <c r="A245" t="s">
        <v>526</v>
      </c>
      <c r="B245" t="s">
        <v>669</v>
      </c>
      <c r="C245" t="s">
        <v>492</v>
      </c>
      <c r="F245">
        <v>21</v>
      </c>
      <c r="G245">
        <v>466</v>
      </c>
      <c r="H245">
        <v>171</v>
      </c>
      <c r="I245">
        <v>16</v>
      </c>
      <c r="J245" t="s">
        <v>186</v>
      </c>
      <c r="K245">
        <v>1</v>
      </c>
      <c r="L245" t="s">
        <v>186</v>
      </c>
      <c r="M245">
        <v>1</v>
      </c>
      <c r="O245">
        <v>0</v>
      </c>
      <c r="P245">
        <v>2</v>
      </c>
      <c r="Q245">
        <v>14</v>
      </c>
      <c r="R245">
        <v>5</v>
      </c>
      <c r="S245">
        <v>5</v>
      </c>
      <c r="T245">
        <v>5</v>
      </c>
      <c r="U245">
        <v>5</v>
      </c>
      <c r="W245">
        <v>2</v>
      </c>
      <c r="X245">
        <v>2</v>
      </c>
      <c r="Y245">
        <v>2</v>
      </c>
      <c r="Z245">
        <v>2</v>
      </c>
      <c r="AB245">
        <v>5</v>
      </c>
      <c r="AC245">
        <v>5</v>
      </c>
      <c r="AD245">
        <v>5</v>
      </c>
      <c r="AE245">
        <v>10</v>
      </c>
      <c r="AF245" t="s">
        <v>37</v>
      </c>
      <c r="AG245" t="s">
        <v>38</v>
      </c>
      <c r="AH245">
        <v>3.0889749526977501E-2</v>
      </c>
    </row>
    <row r="246" spans="1:34" x14ac:dyDescent="0.3">
      <c r="A246" t="s">
        <v>526</v>
      </c>
      <c r="B246" t="s">
        <v>670</v>
      </c>
      <c r="C246" t="s">
        <v>613</v>
      </c>
      <c r="E246" t="s">
        <v>55</v>
      </c>
      <c r="F246">
        <v>26</v>
      </c>
      <c r="G246">
        <v>706</v>
      </c>
      <c r="H246">
        <v>352</v>
      </c>
      <c r="I246">
        <v>37</v>
      </c>
      <c r="J246" t="s">
        <v>671</v>
      </c>
      <c r="K246">
        <v>2</v>
      </c>
      <c r="L246" t="s">
        <v>82</v>
      </c>
      <c r="M246">
        <v>1</v>
      </c>
      <c r="N246" t="s">
        <v>672</v>
      </c>
      <c r="O246">
        <v>1</v>
      </c>
      <c r="P246">
        <v>22</v>
      </c>
      <c r="Q246">
        <v>15</v>
      </c>
      <c r="R246">
        <v>40</v>
      </c>
      <c r="S246">
        <v>40</v>
      </c>
      <c r="T246">
        <v>40</v>
      </c>
      <c r="U246">
        <v>40</v>
      </c>
      <c r="V246" t="s">
        <v>673</v>
      </c>
      <c r="W246">
        <v>22</v>
      </c>
      <c r="X246">
        <v>22</v>
      </c>
      <c r="Y246">
        <v>22</v>
      </c>
      <c r="Z246">
        <v>22</v>
      </c>
      <c r="AA246" t="s">
        <v>674</v>
      </c>
      <c r="AB246">
        <v>3</v>
      </c>
      <c r="AC246">
        <v>3</v>
      </c>
      <c r="AD246">
        <v>3</v>
      </c>
      <c r="AE246">
        <v>12</v>
      </c>
      <c r="AF246" t="s">
        <v>37</v>
      </c>
      <c r="AG246" t="s">
        <v>38</v>
      </c>
      <c r="AH246">
        <v>0.12049508094787501</v>
      </c>
    </row>
    <row r="247" spans="1:34" x14ac:dyDescent="0.3">
      <c r="A247" t="s">
        <v>526</v>
      </c>
      <c r="B247" t="s">
        <v>670</v>
      </c>
      <c r="C247" t="s">
        <v>675</v>
      </c>
      <c r="F247">
        <v>42</v>
      </c>
      <c r="G247">
        <v>1810</v>
      </c>
      <c r="H247">
        <v>569</v>
      </c>
      <c r="I247">
        <v>29</v>
      </c>
      <c r="J247" t="s">
        <v>245</v>
      </c>
      <c r="K247">
        <v>1</v>
      </c>
      <c r="L247" t="s">
        <v>245</v>
      </c>
      <c r="M247">
        <v>1</v>
      </c>
      <c r="O247">
        <v>0</v>
      </c>
      <c r="P247">
        <v>15</v>
      </c>
      <c r="Q247">
        <v>14</v>
      </c>
      <c r="R247">
        <v>69</v>
      </c>
      <c r="S247">
        <v>69</v>
      </c>
      <c r="T247">
        <v>69</v>
      </c>
      <c r="U247">
        <v>69</v>
      </c>
      <c r="W247">
        <v>15</v>
      </c>
      <c r="X247">
        <v>15</v>
      </c>
      <c r="Y247">
        <v>15</v>
      </c>
      <c r="Z247">
        <v>15</v>
      </c>
      <c r="AB247">
        <v>4</v>
      </c>
      <c r="AC247">
        <v>4</v>
      </c>
      <c r="AD247">
        <v>4</v>
      </c>
      <c r="AE247">
        <v>12</v>
      </c>
      <c r="AF247" t="s">
        <v>37</v>
      </c>
      <c r="AG247" t="s">
        <v>38</v>
      </c>
      <c r="AH247">
        <v>5.7389497756958001E-2</v>
      </c>
    </row>
    <row r="248" spans="1:34" x14ac:dyDescent="0.3">
      <c r="A248" t="s">
        <v>526</v>
      </c>
      <c r="B248" t="s">
        <v>670</v>
      </c>
      <c r="C248" t="s">
        <v>676</v>
      </c>
      <c r="F248">
        <v>26</v>
      </c>
      <c r="G248">
        <v>706</v>
      </c>
      <c r="H248">
        <v>252</v>
      </c>
      <c r="I248">
        <v>19</v>
      </c>
      <c r="J248" t="s">
        <v>91</v>
      </c>
      <c r="K248">
        <v>1</v>
      </c>
      <c r="L248" t="s">
        <v>91</v>
      </c>
      <c r="M248">
        <v>1</v>
      </c>
      <c r="O248">
        <v>0</v>
      </c>
      <c r="P248">
        <v>4</v>
      </c>
      <c r="Q248">
        <v>15</v>
      </c>
      <c r="R248">
        <v>30</v>
      </c>
      <c r="S248">
        <v>30</v>
      </c>
      <c r="T248">
        <v>30</v>
      </c>
      <c r="U248">
        <v>30</v>
      </c>
      <c r="W248">
        <v>4</v>
      </c>
      <c r="X248">
        <v>4</v>
      </c>
      <c r="Y248">
        <v>4</v>
      </c>
      <c r="Z248">
        <v>4</v>
      </c>
      <c r="AB248">
        <v>4</v>
      </c>
      <c r="AC248">
        <v>4</v>
      </c>
      <c r="AD248">
        <v>4</v>
      </c>
      <c r="AE248">
        <v>8</v>
      </c>
      <c r="AF248" t="s">
        <v>37</v>
      </c>
      <c r="AG248" t="s">
        <v>38</v>
      </c>
      <c r="AH248">
        <v>9.1875076293945299E-2</v>
      </c>
    </row>
    <row r="249" spans="1:34" x14ac:dyDescent="0.3">
      <c r="A249" t="s">
        <v>526</v>
      </c>
      <c r="B249" t="s">
        <v>677</v>
      </c>
      <c r="C249" t="s">
        <v>678</v>
      </c>
      <c r="E249" t="s">
        <v>55</v>
      </c>
      <c r="F249">
        <v>25</v>
      </c>
      <c r="G249">
        <v>654</v>
      </c>
      <c r="H249">
        <v>326</v>
      </c>
      <c r="I249">
        <v>25</v>
      </c>
      <c r="J249" t="s">
        <v>195</v>
      </c>
      <c r="K249">
        <v>1</v>
      </c>
      <c r="L249" t="s">
        <v>195</v>
      </c>
      <c r="M249">
        <v>1</v>
      </c>
      <c r="O249">
        <v>0</v>
      </c>
      <c r="P249">
        <v>10</v>
      </c>
      <c r="Q249">
        <v>15</v>
      </c>
      <c r="R249">
        <v>30</v>
      </c>
      <c r="S249">
        <v>30</v>
      </c>
      <c r="T249">
        <v>30</v>
      </c>
      <c r="U249">
        <v>30</v>
      </c>
      <c r="W249">
        <v>10</v>
      </c>
      <c r="X249">
        <v>10</v>
      </c>
      <c r="Y249">
        <v>10</v>
      </c>
      <c r="Z249">
        <v>10</v>
      </c>
      <c r="AB249">
        <v>2</v>
      </c>
      <c r="AC249">
        <v>2</v>
      </c>
      <c r="AD249">
        <v>2</v>
      </c>
      <c r="AE249">
        <v>4</v>
      </c>
      <c r="AF249" t="s">
        <v>37</v>
      </c>
      <c r="AG249" t="s">
        <v>38</v>
      </c>
      <c r="AH249">
        <v>6.31430149078369E-2</v>
      </c>
    </row>
    <row r="250" spans="1:34" x14ac:dyDescent="0.3">
      <c r="A250" t="s">
        <v>526</v>
      </c>
      <c r="B250" t="s">
        <v>679</v>
      </c>
      <c r="C250" t="s">
        <v>680</v>
      </c>
      <c r="E250" t="s">
        <v>55</v>
      </c>
      <c r="F250">
        <v>85</v>
      </c>
      <c r="G250">
        <v>7314</v>
      </c>
      <c r="H250">
        <v>3656</v>
      </c>
      <c r="I250">
        <v>85</v>
      </c>
      <c r="J250" t="s">
        <v>681</v>
      </c>
      <c r="K250">
        <v>5</v>
      </c>
      <c r="L250" t="s">
        <v>195</v>
      </c>
      <c r="M250">
        <v>1</v>
      </c>
      <c r="N250" t="s">
        <v>682</v>
      </c>
      <c r="O250">
        <v>1</v>
      </c>
      <c r="P250">
        <v>70</v>
      </c>
      <c r="Q250">
        <v>15</v>
      </c>
      <c r="R250">
        <v>141</v>
      </c>
      <c r="S250">
        <v>141</v>
      </c>
      <c r="T250">
        <v>141</v>
      </c>
      <c r="U250">
        <v>141</v>
      </c>
      <c r="V250" t="s">
        <v>683</v>
      </c>
      <c r="W250">
        <v>70</v>
      </c>
      <c r="X250">
        <v>70</v>
      </c>
      <c r="Y250">
        <v>70</v>
      </c>
      <c r="Z250">
        <v>70</v>
      </c>
      <c r="AA250" t="s">
        <v>684</v>
      </c>
      <c r="AB250">
        <v>1</v>
      </c>
      <c r="AC250">
        <v>1</v>
      </c>
      <c r="AD250">
        <v>1</v>
      </c>
      <c r="AE250">
        <v>10</v>
      </c>
      <c r="AF250" t="s">
        <v>37</v>
      </c>
      <c r="AG250" t="s">
        <v>38</v>
      </c>
      <c r="AH250">
        <v>22.2957444190979</v>
      </c>
    </row>
    <row r="251" spans="1:34" x14ac:dyDescent="0.3">
      <c r="A251" t="s">
        <v>526</v>
      </c>
      <c r="B251" t="s">
        <v>679</v>
      </c>
      <c r="C251" t="s">
        <v>685</v>
      </c>
      <c r="E251" t="s">
        <v>55</v>
      </c>
      <c r="F251">
        <v>4</v>
      </c>
      <c r="G251">
        <v>24</v>
      </c>
      <c r="H251">
        <v>11</v>
      </c>
      <c r="AF251" t="s">
        <v>37</v>
      </c>
      <c r="AG251" t="s">
        <v>106</v>
      </c>
      <c r="AH251">
        <v>4.6659469604492097E-2</v>
      </c>
    </row>
    <row r="252" spans="1:34" x14ac:dyDescent="0.3">
      <c r="A252" t="s">
        <v>526</v>
      </c>
      <c r="B252" t="s">
        <v>686</v>
      </c>
      <c r="C252" t="s">
        <v>687</v>
      </c>
      <c r="F252">
        <v>8</v>
      </c>
      <c r="G252">
        <v>76</v>
      </c>
      <c r="H252">
        <v>37</v>
      </c>
      <c r="I252">
        <v>17</v>
      </c>
      <c r="J252" t="s">
        <v>91</v>
      </c>
      <c r="K252">
        <v>1</v>
      </c>
      <c r="L252" t="s">
        <v>91</v>
      </c>
      <c r="M252">
        <v>1</v>
      </c>
      <c r="O252">
        <v>0</v>
      </c>
      <c r="P252">
        <v>4</v>
      </c>
      <c r="Q252">
        <v>13</v>
      </c>
      <c r="R252">
        <v>3</v>
      </c>
      <c r="S252">
        <v>3</v>
      </c>
      <c r="T252">
        <v>3</v>
      </c>
      <c r="U252">
        <v>3</v>
      </c>
      <c r="W252">
        <v>4</v>
      </c>
      <c r="X252">
        <v>4</v>
      </c>
      <c r="Y252">
        <v>4</v>
      </c>
      <c r="Z252">
        <v>4</v>
      </c>
      <c r="AB252">
        <v>3</v>
      </c>
      <c r="AC252">
        <v>3</v>
      </c>
      <c r="AD252">
        <v>3</v>
      </c>
      <c r="AE252">
        <v>6</v>
      </c>
      <c r="AF252" t="s">
        <v>37</v>
      </c>
      <c r="AG252" t="s">
        <v>38</v>
      </c>
      <c r="AH252">
        <v>2.6164293289184501E-2</v>
      </c>
    </row>
    <row r="253" spans="1:34" x14ac:dyDescent="0.3">
      <c r="A253" t="s">
        <v>526</v>
      </c>
      <c r="B253" t="s">
        <v>688</v>
      </c>
      <c r="C253" t="s">
        <v>689</v>
      </c>
      <c r="E253" t="s">
        <v>55</v>
      </c>
      <c r="F253">
        <v>8</v>
      </c>
      <c r="G253">
        <v>76</v>
      </c>
      <c r="H253">
        <v>37</v>
      </c>
      <c r="I253">
        <v>18</v>
      </c>
      <c r="J253" t="s">
        <v>91</v>
      </c>
      <c r="K253">
        <v>1</v>
      </c>
      <c r="L253" t="s">
        <v>91</v>
      </c>
      <c r="M253">
        <v>1</v>
      </c>
      <c r="O253">
        <v>0</v>
      </c>
      <c r="P253">
        <v>3</v>
      </c>
      <c r="Q253">
        <v>15</v>
      </c>
      <c r="R253">
        <v>6</v>
      </c>
      <c r="S253">
        <v>6</v>
      </c>
      <c r="T253">
        <v>6</v>
      </c>
      <c r="U253">
        <v>6</v>
      </c>
      <c r="W253">
        <v>3</v>
      </c>
      <c r="X253">
        <v>3</v>
      </c>
      <c r="Y253">
        <v>3</v>
      </c>
      <c r="Z253">
        <v>3</v>
      </c>
      <c r="AB253">
        <v>3</v>
      </c>
      <c r="AC253">
        <v>3</v>
      </c>
      <c r="AD253">
        <v>3</v>
      </c>
      <c r="AE253">
        <v>6</v>
      </c>
      <c r="AF253" t="s">
        <v>37</v>
      </c>
      <c r="AG253" t="s">
        <v>38</v>
      </c>
      <c r="AH253">
        <v>2.4173021316528299E-2</v>
      </c>
    </row>
    <row r="254" spans="1:34" x14ac:dyDescent="0.3">
      <c r="A254" t="s">
        <v>526</v>
      </c>
      <c r="B254" t="s">
        <v>690</v>
      </c>
      <c r="C254" t="s">
        <v>691</v>
      </c>
      <c r="F254">
        <v>79</v>
      </c>
      <c r="G254">
        <v>6324</v>
      </c>
      <c r="H254">
        <v>2088</v>
      </c>
      <c r="I254">
        <v>22</v>
      </c>
      <c r="J254" t="s">
        <v>71</v>
      </c>
      <c r="K254">
        <v>1</v>
      </c>
      <c r="L254" t="s">
        <v>71</v>
      </c>
      <c r="M254">
        <v>1</v>
      </c>
      <c r="O254">
        <v>0</v>
      </c>
      <c r="P254">
        <v>7</v>
      </c>
      <c r="Q254">
        <v>15</v>
      </c>
      <c r="R254">
        <v>22</v>
      </c>
      <c r="S254">
        <v>22</v>
      </c>
      <c r="T254">
        <v>22</v>
      </c>
      <c r="U254">
        <v>22</v>
      </c>
      <c r="W254">
        <v>7</v>
      </c>
      <c r="X254">
        <v>7</v>
      </c>
      <c r="Y254">
        <v>7</v>
      </c>
      <c r="Z254">
        <v>7</v>
      </c>
      <c r="AB254">
        <v>6</v>
      </c>
      <c r="AC254">
        <v>6</v>
      </c>
      <c r="AD254">
        <v>6</v>
      </c>
      <c r="AE254">
        <v>18</v>
      </c>
      <c r="AF254" t="s">
        <v>37</v>
      </c>
      <c r="AG254" t="s">
        <v>38</v>
      </c>
      <c r="AH254">
        <v>0.24721860885620101</v>
      </c>
    </row>
    <row r="255" spans="1:34" x14ac:dyDescent="0.3">
      <c r="A255" t="s">
        <v>526</v>
      </c>
      <c r="B255" t="s">
        <v>692</v>
      </c>
      <c r="C255" t="s">
        <v>658</v>
      </c>
      <c r="F255">
        <v>32</v>
      </c>
      <c r="G255">
        <v>1060</v>
      </c>
      <c r="H255">
        <v>367</v>
      </c>
      <c r="I255">
        <v>16</v>
      </c>
      <c r="J255" t="s">
        <v>501</v>
      </c>
      <c r="K255">
        <v>1</v>
      </c>
      <c r="L255" t="s">
        <v>501</v>
      </c>
      <c r="M255">
        <v>1</v>
      </c>
      <c r="O255">
        <v>0</v>
      </c>
      <c r="P255">
        <v>3</v>
      </c>
      <c r="Q255">
        <v>13</v>
      </c>
      <c r="R255">
        <v>3</v>
      </c>
      <c r="S255">
        <v>3</v>
      </c>
      <c r="T255">
        <v>3</v>
      </c>
      <c r="U255">
        <v>3</v>
      </c>
      <c r="W255">
        <v>3</v>
      </c>
      <c r="X255">
        <v>3</v>
      </c>
      <c r="Y255">
        <v>3</v>
      </c>
      <c r="Z255">
        <v>3</v>
      </c>
      <c r="AB255">
        <v>3</v>
      </c>
      <c r="AC255">
        <v>3</v>
      </c>
      <c r="AD255">
        <v>3</v>
      </c>
      <c r="AE255">
        <v>6</v>
      </c>
      <c r="AF255" t="s">
        <v>37</v>
      </c>
      <c r="AG255" t="s">
        <v>38</v>
      </c>
      <c r="AH255">
        <v>5.4648637771606397E-2</v>
      </c>
    </row>
    <row r="256" spans="1:34" x14ac:dyDescent="0.3">
      <c r="A256" t="s">
        <v>693</v>
      </c>
      <c r="B256" t="s">
        <v>694</v>
      </c>
      <c r="C256" t="s">
        <v>695</v>
      </c>
      <c r="F256">
        <v>50</v>
      </c>
      <c r="G256">
        <v>2554</v>
      </c>
      <c r="H256">
        <v>965</v>
      </c>
      <c r="I256">
        <v>108</v>
      </c>
      <c r="J256" t="s">
        <v>696</v>
      </c>
      <c r="K256">
        <v>3</v>
      </c>
      <c r="L256" t="s">
        <v>180</v>
      </c>
      <c r="M256">
        <v>1</v>
      </c>
      <c r="N256" t="s">
        <v>697</v>
      </c>
      <c r="O256">
        <v>1</v>
      </c>
      <c r="P256">
        <v>93</v>
      </c>
      <c r="Q256">
        <v>15</v>
      </c>
      <c r="R256">
        <v>59</v>
      </c>
      <c r="S256">
        <v>59</v>
      </c>
      <c r="T256">
        <v>59</v>
      </c>
      <c r="U256">
        <v>59</v>
      </c>
      <c r="V256" t="s">
        <v>698</v>
      </c>
      <c r="W256">
        <v>93</v>
      </c>
      <c r="X256">
        <v>93</v>
      </c>
      <c r="Y256">
        <v>93</v>
      </c>
      <c r="Z256">
        <v>93</v>
      </c>
      <c r="AA256" t="s">
        <v>699</v>
      </c>
      <c r="AB256">
        <v>5</v>
      </c>
      <c r="AC256">
        <v>6</v>
      </c>
      <c r="AD256">
        <v>5</v>
      </c>
      <c r="AE256">
        <v>32</v>
      </c>
      <c r="AF256" t="s">
        <v>37</v>
      </c>
      <c r="AG256" t="s">
        <v>38</v>
      </c>
      <c r="AH256">
        <v>0.400523900985717</v>
      </c>
    </row>
    <row r="257" spans="1:34" x14ac:dyDescent="0.3">
      <c r="A257" t="s">
        <v>693</v>
      </c>
      <c r="B257" t="s">
        <v>703</v>
      </c>
      <c r="C257" t="s">
        <v>704</v>
      </c>
      <c r="F257">
        <v>15</v>
      </c>
      <c r="G257">
        <v>244</v>
      </c>
      <c r="H257">
        <v>93</v>
      </c>
      <c r="I257">
        <v>18</v>
      </c>
      <c r="J257" t="s">
        <v>148</v>
      </c>
      <c r="K257">
        <v>1</v>
      </c>
      <c r="L257" t="s">
        <v>148</v>
      </c>
      <c r="M257">
        <v>1</v>
      </c>
      <c r="O257">
        <v>0</v>
      </c>
      <c r="P257">
        <v>3</v>
      </c>
      <c r="Q257">
        <v>15</v>
      </c>
      <c r="R257">
        <v>9</v>
      </c>
      <c r="S257">
        <v>9</v>
      </c>
      <c r="T257">
        <v>9</v>
      </c>
      <c r="U257">
        <v>9</v>
      </c>
      <c r="W257">
        <v>3</v>
      </c>
      <c r="X257">
        <v>3</v>
      </c>
      <c r="Y257">
        <v>3</v>
      </c>
      <c r="Z257">
        <v>3</v>
      </c>
      <c r="AB257">
        <v>2</v>
      </c>
      <c r="AC257">
        <v>2</v>
      </c>
      <c r="AD257">
        <v>2</v>
      </c>
      <c r="AE257">
        <v>6</v>
      </c>
      <c r="AF257" t="s">
        <v>37</v>
      </c>
      <c r="AG257" t="s">
        <v>38</v>
      </c>
      <c r="AH257">
        <v>2.10950374603271E-2</v>
      </c>
    </row>
    <row r="258" spans="1:34" x14ac:dyDescent="0.3">
      <c r="A258" t="s">
        <v>693</v>
      </c>
      <c r="B258" t="s">
        <v>700</v>
      </c>
      <c r="C258" t="s">
        <v>701</v>
      </c>
      <c r="F258">
        <v>51</v>
      </c>
      <c r="G258">
        <v>2656</v>
      </c>
      <c r="H258">
        <v>1090</v>
      </c>
      <c r="I258">
        <v>33</v>
      </c>
      <c r="J258" t="s">
        <v>702</v>
      </c>
      <c r="K258">
        <v>2</v>
      </c>
      <c r="L258" t="s">
        <v>702</v>
      </c>
      <c r="M258">
        <v>2</v>
      </c>
      <c r="O258">
        <v>0</v>
      </c>
      <c r="P258">
        <v>18</v>
      </c>
      <c r="Q258">
        <v>15</v>
      </c>
      <c r="R258">
        <v>3</v>
      </c>
      <c r="S258">
        <v>22</v>
      </c>
      <c r="T258">
        <v>12</v>
      </c>
      <c r="U258">
        <v>25</v>
      </c>
      <c r="W258">
        <v>3</v>
      </c>
      <c r="X258">
        <v>15</v>
      </c>
      <c r="Y258">
        <v>9</v>
      </c>
      <c r="Z258">
        <v>18</v>
      </c>
      <c r="AB258">
        <v>2</v>
      </c>
      <c r="AC258">
        <v>3</v>
      </c>
      <c r="AD258">
        <v>2</v>
      </c>
      <c r="AE258">
        <v>10</v>
      </c>
      <c r="AF258" t="s">
        <v>37</v>
      </c>
      <c r="AG258" t="s">
        <v>38</v>
      </c>
      <c r="AH258">
        <v>0.18546485900878901</v>
      </c>
    </row>
    <row r="259" spans="1:34" x14ac:dyDescent="0.3">
      <c r="A259" t="s">
        <v>693</v>
      </c>
      <c r="B259" t="s">
        <v>705</v>
      </c>
      <c r="C259" t="s">
        <v>706</v>
      </c>
      <c r="F259">
        <v>245</v>
      </c>
      <c r="G259">
        <v>60274</v>
      </c>
      <c r="H259">
        <v>21024</v>
      </c>
      <c r="I259">
        <v>29</v>
      </c>
      <c r="J259" t="s">
        <v>707</v>
      </c>
      <c r="K259">
        <v>1</v>
      </c>
      <c r="L259" t="s">
        <v>707</v>
      </c>
      <c r="M259">
        <v>1</v>
      </c>
      <c r="O259">
        <v>0</v>
      </c>
      <c r="P259">
        <v>15</v>
      </c>
      <c r="Q259">
        <v>14</v>
      </c>
      <c r="R259">
        <v>41</v>
      </c>
      <c r="S259">
        <v>41</v>
      </c>
      <c r="T259">
        <v>41</v>
      </c>
      <c r="U259">
        <v>41</v>
      </c>
      <c r="W259">
        <v>15</v>
      </c>
      <c r="X259">
        <v>15</v>
      </c>
      <c r="Y259">
        <v>15</v>
      </c>
      <c r="Z259">
        <v>15</v>
      </c>
      <c r="AB259">
        <v>9</v>
      </c>
      <c r="AC259">
        <v>9</v>
      </c>
      <c r="AD259">
        <v>9</v>
      </c>
      <c r="AE259">
        <v>18</v>
      </c>
      <c r="AF259" t="s">
        <v>37</v>
      </c>
      <c r="AG259" t="s">
        <v>38</v>
      </c>
      <c r="AH259">
        <v>7.49948978424072</v>
      </c>
    </row>
    <row r="260" spans="1:34" x14ac:dyDescent="0.3">
      <c r="A260" t="s">
        <v>693</v>
      </c>
      <c r="B260" t="s">
        <v>705</v>
      </c>
      <c r="C260" t="s">
        <v>708</v>
      </c>
      <c r="F260">
        <v>25</v>
      </c>
      <c r="G260">
        <v>654</v>
      </c>
      <c r="H260">
        <v>294</v>
      </c>
      <c r="I260">
        <v>19</v>
      </c>
      <c r="J260" t="s">
        <v>393</v>
      </c>
      <c r="K260">
        <v>1</v>
      </c>
      <c r="L260" t="s">
        <v>393</v>
      </c>
      <c r="M260">
        <v>1</v>
      </c>
      <c r="O260">
        <v>0</v>
      </c>
      <c r="P260">
        <v>4</v>
      </c>
      <c r="Q260">
        <v>15</v>
      </c>
      <c r="R260">
        <v>4</v>
      </c>
      <c r="S260">
        <v>4</v>
      </c>
      <c r="T260">
        <v>4</v>
      </c>
      <c r="U260">
        <v>4</v>
      </c>
      <c r="W260">
        <v>4</v>
      </c>
      <c r="X260">
        <v>4</v>
      </c>
      <c r="Y260">
        <v>4</v>
      </c>
      <c r="Z260">
        <v>4</v>
      </c>
      <c r="AB260">
        <v>3</v>
      </c>
      <c r="AC260">
        <v>3</v>
      </c>
      <c r="AD260">
        <v>3</v>
      </c>
      <c r="AE260">
        <v>6</v>
      </c>
      <c r="AF260" t="s">
        <v>37</v>
      </c>
      <c r="AG260" t="s">
        <v>38</v>
      </c>
      <c r="AH260">
        <v>6.8055391311645494E-2</v>
      </c>
    </row>
    <row r="261" spans="1:34" x14ac:dyDescent="0.3">
      <c r="A261" t="s">
        <v>693</v>
      </c>
      <c r="B261" t="s">
        <v>705</v>
      </c>
      <c r="C261" t="s">
        <v>709</v>
      </c>
      <c r="F261">
        <v>20</v>
      </c>
      <c r="G261">
        <v>424</v>
      </c>
      <c r="H261">
        <v>199</v>
      </c>
      <c r="I261">
        <v>16</v>
      </c>
      <c r="J261" t="s">
        <v>180</v>
      </c>
      <c r="K261">
        <v>1</v>
      </c>
      <c r="L261" t="s">
        <v>180</v>
      </c>
      <c r="M261">
        <v>1</v>
      </c>
      <c r="O261">
        <v>0</v>
      </c>
      <c r="P261">
        <v>2</v>
      </c>
      <c r="Q261">
        <v>14</v>
      </c>
      <c r="R261">
        <v>4</v>
      </c>
      <c r="S261">
        <v>4</v>
      </c>
      <c r="T261">
        <v>4</v>
      </c>
      <c r="U261">
        <v>4</v>
      </c>
      <c r="W261">
        <v>2</v>
      </c>
      <c r="X261">
        <v>2</v>
      </c>
      <c r="Y261">
        <v>2</v>
      </c>
      <c r="Z261">
        <v>2</v>
      </c>
      <c r="AB261">
        <v>2</v>
      </c>
      <c r="AC261">
        <v>2</v>
      </c>
      <c r="AD261">
        <v>2</v>
      </c>
      <c r="AE261">
        <v>4</v>
      </c>
      <c r="AF261" t="s">
        <v>37</v>
      </c>
      <c r="AG261" t="s">
        <v>38</v>
      </c>
      <c r="AH261">
        <v>3.6629438400268499E-2</v>
      </c>
    </row>
    <row r="262" spans="1:34" x14ac:dyDescent="0.3">
      <c r="A262" t="s">
        <v>693</v>
      </c>
      <c r="B262" t="s">
        <v>705</v>
      </c>
      <c r="C262" t="s">
        <v>710</v>
      </c>
      <c r="F262">
        <v>17</v>
      </c>
      <c r="G262">
        <v>310</v>
      </c>
      <c r="H262">
        <v>138</v>
      </c>
      <c r="I262">
        <v>16</v>
      </c>
      <c r="J262" t="s">
        <v>195</v>
      </c>
      <c r="K262">
        <v>1</v>
      </c>
      <c r="L262" t="s">
        <v>195</v>
      </c>
      <c r="M262">
        <v>1</v>
      </c>
      <c r="O262">
        <v>0</v>
      </c>
      <c r="P262">
        <v>5</v>
      </c>
      <c r="Q262">
        <v>11</v>
      </c>
      <c r="R262">
        <v>7</v>
      </c>
      <c r="S262">
        <v>7</v>
      </c>
      <c r="T262">
        <v>7</v>
      </c>
      <c r="U262">
        <v>7</v>
      </c>
      <c r="W262">
        <v>5</v>
      </c>
      <c r="X262">
        <v>5</v>
      </c>
      <c r="Y262">
        <v>5</v>
      </c>
      <c r="Z262">
        <v>5</v>
      </c>
      <c r="AB262">
        <v>6</v>
      </c>
      <c r="AC262">
        <v>6</v>
      </c>
      <c r="AD262">
        <v>6</v>
      </c>
      <c r="AE262">
        <v>18</v>
      </c>
      <c r="AF262" t="s">
        <v>37</v>
      </c>
      <c r="AG262" t="s">
        <v>38</v>
      </c>
      <c r="AH262">
        <v>3.2075643539428697E-2</v>
      </c>
    </row>
    <row r="263" spans="1:34" x14ac:dyDescent="0.3">
      <c r="A263" t="s">
        <v>693</v>
      </c>
      <c r="B263" t="s">
        <v>705</v>
      </c>
      <c r="C263" t="s">
        <v>711</v>
      </c>
      <c r="F263">
        <v>81</v>
      </c>
      <c r="G263">
        <v>6646</v>
      </c>
      <c r="H263">
        <v>2729</v>
      </c>
      <c r="I263">
        <v>36</v>
      </c>
      <c r="J263" t="s">
        <v>712</v>
      </c>
      <c r="K263">
        <v>1</v>
      </c>
      <c r="L263" t="s">
        <v>712</v>
      </c>
      <c r="M263">
        <v>1</v>
      </c>
      <c r="O263">
        <v>0</v>
      </c>
      <c r="P263">
        <v>21</v>
      </c>
      <c r="Q263">
        <v>15</v>
      </c>
      <c r="R263">
        <v>26</v>
      </c>
      <c r="S263">
        <v>26</v>
      </c>
      <c r="T263">
        <v>26</v>
      </c>
      <c r="U263">
        <v>26</v>
      </c>
      <c r="W263">
        <v>21</v>
      </c>
      <c r="X263">
        <v>21</v>
      </c>
      <c r="Y263">
        <v>21</v>
      </c>
      <c r="Z263">
        <v>21</v>
      </c>
      <c r="AB263">
        <v>9</v>
      </c>
      <c r="AC263">
        <v>9</v>
      </c>
      <c r="AD263">
        <v>9</v>
      </c>
      <c r="AE263">
        <v>27</v>
      </c>
      <c r="AF263" t="s">
        <v>37</v>
      </c>
      <c r="AG263" t="s">
        <v>38</v>
      </c>
      <c r="AH263">
        <v>0.43036127090454102</v>
      </c>
    </row>
    <row r="264" spans="1:34" x14ac:dyDescent="0.3">
      <c r="A264" t="s">
        <v>693</v>
      </c>
      <c r="B264" t="s">
        <v>713</v>
      </c>
      <c r="C264" t="s">
        <v>714</v>
      </c>
      <c r="F264">
        <v>15</v>
      </c>
      <c r="G264">
        <v>244</v>
      </c>
      <c r="H264">
        <v>101</v>
      </c>
      <c r="I264">
        <v>22</v>
      </c>
      <c r="J264" t="s">
        <v>57</v>
      </c>
      <c r="K264">
        <v>1</v>
      </c>
      <c r="L264" t="s">
        <v>57</v>
      </c>
      <c r="M264">
        <v>1</v>
      </c>
      <c r="O264">
        <v>0</v>
      </c>
      <c r="P264">
        <v>12</v>
      </c>
      <c r="Q264">
        <v>10</v>
      </c>
      <c r="R264">
        <v>27</v>
      </c>
      <c r="S264">
        <v>27</v>
      </c>
      <c r="T264">
        <v>27</v>
      </c>
      <c r="U264">
        <v>27</v>
      </c>
      <c r="W264">
        <v>12</v>
      </c>
      <c r="X264">
        <v>12</v>
      </c>
      <c r="Y264">
        <v>12</v>
      </c>
      <c r="Z264">
        <v>12</v>
      </c>
      <c r="AB264">
        <v>4</v>
      </c>
      <c r="AC264">
        <v>4</v>
      </c>
      <c r="AD264">
        <v>4</v>
      </c>
      <c r="AE264">
        <v>8</v>
      </c>
      <c r="AF264" t="s">
        <v>37</v>
      </c>
      <c r="AG264" t="s">
        <v>38</v>
      </c>
      <c r="AH264">
        <v>3.12390327453613E-2</v>
      </c>
    </row>
    <row r="265" spans="1:34" x14ac:dyDescent="0.3">
      <c r="A265" t="s">
        <v>693</v>
      </c>
      <c r="B265" t="s">
        <v>713</v>
      </c>
      <c r="C265" t="s">
        <v>715</v>
      </c>
      <c r="F265">
        <v>48</v>
      </c>
      <c r="G265">
        <v>2356</v>
      </c>
      <c r="H265">
        <v>719</v>
      </c>
      <c r="I265">
        <v>23</v>
      </c>
      <c r="J265" t="s">
        <v>96</v>
      </c>
      <c r="K265">
        <v>1</v>
      </c>
      <c r="L265" t="s">
        <v>96</v>
      </c>
      <c r="M265">
        <v>1</v>
      </c>
      <c r="O265">
        <v>0</v>
      </c>
      <c r="P265">
        <v>8</v>
      </c>
      <c r="Q265">
        <v>15</v>
      </c>
      <c r="R265">
        <v>8</v>
      </c>
      <c r="S265">
        <v>8</v>
      </c>
      <c r="T265">
        <v>8</v>
      </c>
      <c r="U265">
        <v>8</v>
      </c>
      <c r="W265">
        <v>8</v>
      </c>
      <c r="X265">
        <v>8</v>
      </c>
      <c r="Y265">
        <v>8</v>
      </c>
      <c r="Z265">
        <v>8</v>
      </c>
      <c r="AB265">
        <v>3</v>
      </c>
      <c r="AC265">
        <v>3</v>
      </c>
      <c r="AD265">
        <v>3</v>
      </c>
      <c r="AE265">
        <v>9</v>
      </c>
      <c r="AF265" t="s">
        <v>37</v>
      </c>
      <c r="AG265" t="s">
        <v>38</v>
      </c>
      <c r="AH265">
        <v>6.4263582229614202E-2</v>
      </c>
    </row>
    <row r="266" spans="1:34" x14ac:dyDescent="0.3">
      <c r="A266" t="s">
        <v>693</v>
      </c>
      <c r="B266" t="s">
        <v>713</v>
      </c>
      <c r="C266" t="s">
        <v>716</v>
      </c>
      <c r="F266">
        <v>94</v>
      </c>
      <c r="G266">
        <v>8934</v>
      </c>
      <c r="H266">
        <v>1762</v>
      </c>
      <c r="I266">
        <v>113</v>
      </c>
      <c r="J266" t="s">
        <v>717</v>
      </c>
      <c r="K266">
        <v>4</v>
      </c>
      <c r="L266" t="s">
        <v>718</v>
      </c>
      <c r="M266">
        <v>1</v>
      </c>
      <c r="N266" t="s">
        <v>719</v>
      </c>
      <c r="O266">
        <v>2</v>
      </c>
      <c r="P266">
        <v>105</v>
      </c>
      <c r="Q266">
        <v>8</v>
      </c>
      <c r="R266">
        <v>99</v>
      </c>
      <c r="S266">
        <v>99</v>
      </c>
      <c r="T266">
        <v>99</v>
      </c>
      <c r="U266">
        <v>99</v>
      </c>
      <c r="V266" t="s">
        <v>720</v>
      </c>
      <c r="W266">
        <v>105</v>
      </c>
      <c r="X266">
        <v>105</v>
      </c>
      <c r="Y266">
        <v>105</v>
      </c>
      <c r="Z266">
        <v>105</v>
      </c>
      <c r="AA266" t="s">
        <v>721</v>
      </c>
      <c r="AB266">
        <v>2</v>
      </c>
      <c r="AC266">
        <v>4</v>
      </c>
      <c r="AD266">
        <v>3</v>
      </c>
      <c r="AE266">
        <v>33</v>
      </c>
      <c r="AF266" t="s">
        <v>37</v>
      </c>
      <c r="AG266" t="s">
        <v>38</v>
      </c>
      <c r="AH266">
        <v>3.2792935371398899</v>
      </c>
    </row>
    <row r="267" spans="1:34" x14ac:dyDescent="0.3">
      <c r="A267" t="s">
        <v>693</v>
      </c>
      <c r="B267" t="s">
        <v>722</v>
      </c>
      <c r="C267" t="s">
        <v>723</v>
      </c>
      <c r="F267">
        <v>36</v>
      </c>
      <c r="G267">
        <v>1336</v>
      </c>
      <c r="H267">
        <v>443</v>
      </c>
      <c r="AF267" t="s">
        <v>37</v>
      </c>
      <c r="AG267" t="s">
        <v>106</v>
      </c>
      <c r="AH267">
        <v>0.150911569595336</v>
      </c>
    </row>
    <row r="268" spans="1:34" x14ac:dyDescent="0.3">
      <c r="A268" t="s">
        <v>693</v>
      </c>
      <c r="B268" t="s">
        <v>722</v>
      </c>
      <c r="C268" t="s">
        <v>724</v>
      </c>
      <c r="F268">
        <v>54</v>
      </c>
      <c r="G268">
        <v>2974</v>
      </c>
      <c r="H268">
        <v>859</v>
      </c>
      <c r="I268">
        <v>32</v>
      </c>
      <c r="J268" t="s">
        <v>725</v>
      </c>
      <c r="K268">
        <v>2</v>
      </c>
      <c r="L268" t="s">
        <v>503</v>
      </c>
      <c r="M268">
        <v>1</v>
      </c>
      <c r="N268" t="s">
        <v>726</v>
      </c>
      <c r="O268">
        <v>1</v>
      </c>
      <c r="P268">
        <v>18</v>
      </c>
      <c r="Q268">
        <v>14</v>
      </c>
      <c r="R268">
        <v>27</v>
      </c>
      <c r="S268">
        <v>27</v>
      </c>
      <c r="T268">
        <v>27</v>
      </c>
      <c r="U268">
        <v>27</v>
      </c>
      <c r="V268" t="s">
        <v>727</v>
      </c>
      <c r="W268">
        <v>18</v>
      </c>
      <c r="X268">
        <v>18</v>
      </c>
      <c r="Y268">
        <v>18</v>
      </c>
      <c r="Z268">
        <v>18</v>
      </c>
      <c r="AA268" t="s">
        <v>728</v>
      </c>
      <c r="AB268">
        <v>2</v>
      </c>
      <c r="AC268">
        <v>6</v>
      </c>
      <c r="AD268">
        <v>4</v>
      </c>
      <c r="AE268">
        <v>22</v>
      </c>
      <c r="AF268" t="s">
        <v>37</v>
      </c>
      <c r="AG268" t="s">
        <v>38</v>
      </c>
      <c r="AH268">
        <v>0.13866662979125899</v>
      </c>
    </row>
    <row r="269" spans="1:34" x14ac:dyDescent="0.3">
      <c r="A269" t="s">
        <v>693</v>
      </c>
      <c r="B269" t="s">
        <v>729</v>
      </c>
      <c r="C269" t="s">
        <v>730</v>
      </c>
      <c r="F269">
        <v>46</v>
      </c>
      <c r="G269">
        <v>2166</v>
      </c>
      <c r="H269">
        <v>519</v>
      </c>
      <c r="I269">
        <v>29</v>
      </c>
      <c r="J269" t="s">
        <v>126</v>
      </c>
      <c r="K269">
        <v>1</v>
      </c>
      <c r="L269" t="s">
        <v>126</v>
      </c>
      <c r="M269">
        <v>1</v>
      </c>
      <c r="O269">
        <v>0</v>
      </c>
      <c r="P269">
        <v>20</v>
      </c>
      <c r="Q269">
        <v>9</v>
      </c>
      <c r="R269">
        <v>41</v>
      </c>
      <c r="S269">
        <v>41</v>
      </c>
      <c r="T269">
        <v>41</v>
      </c>
      <c r="U269">
        <v>41</v>
      </c>
      <c r="W269">
        <v>20</v>
      </c>
      <c r="X269">
        <v>20</v>
      </c>
      <c r="Y269">
        <v>20</v>
      </c>
      <c r="Z269">
        <v>20</v>
      </c>
      <c r="AB269">
        <v>5</v>
      </c>
      <c r="AC269">
        <v>5</v>
      </c>
      <c r="AD269">
        <v>5</v>
      </c>
      <c r="AE269">
        <v>10</v>
      </c>
      <c r="AF269" t="s">
        <v>37</v>
      </c>
      <c r="AG269" t="s">
        <v>38</v>
      </c>
      <c r="AH269">
        <v>0.13864660263061501</v>
      </c>
    </row>
    <row r="270" spans="1:34" x14ac:dyDescent="0.3">
      <c r="A270" t="s">
        <v>693</v>
      </c>
      <c r="B270" t="s">
        <v>731</v>
      </c>
      <c r="C270" t="s">
        <v>732</v>
      </c>
      <c r="F270">
        <v>76</v>
      </c>
      <c r="G270">
        <v>5856</v>
      </c>
      <c r="H270">
        <v>1837</v>
      </c>
      <c r="I270">
        <v>27</v>
      </c>
      <c r="J270" t="s">
        <v>393</v>
      </c>
      <c r="K270">
        <v>1</v>
      </c>
      <c r="L270" t="s">
        <v>393</v>
      </c>
      <c r="M270">
        <v>1</v>
      </c>
      <c r="O270">
        <v>0</v>
      </c>
      <c r="P270">
        <v>13</v>
      </c>
      <c r="Q270">
        <v>14</v>
      </c>
      <c r="R270">
        <v>48</v>
      </c>
      <c r="S270">
        <v>48</v>
      </c>
      <c r="T270">
        <v>48</v>
      </c>
      <c r="U270">
        <v>48</v>
      </c>
      <c r="W270">
        <v>13</v>
      </c>
      <c r="X270">
        <v>13</v>
      </c>
      <c r="Y270">
        <v>13</v>
      </c>
      <c r="Z270">
        <v>13</v>
      </c>
      <c r="AB270">
        <v>6</v>
      </c>
      <c r="AC270">
        <v>6</v>
      </c>
      <c r="AD270">
        <v>6</v>
      </c>
      <c r="AE270">
        <v>12</v>
      </c>
      <c r="AF270" t="s">
        <v>37</v>
      </c>
      <c r="AG270" t="s">
        <v>38</v>
      </c>
      <c r="AH270">
        <v>0.19963955879211401</v>
      </c>
    </row>
    <row r="271" spans="1:34" x14ac:dyDescent="0.3">
      <c r="A271" t="s">
        <v>693</v>
      </c>
      <c r="B271" t="s">
        <v>731</v>
      </c>
      <c r="C271" t="s">
        <v>733</v>
      </c>
      <c r="F271">
        <v>530</v>
      </c>
      <c r="G271">
        <v>281434</v>
      </c>
      <c r="H271">
        <v>121718</v>
      </c>
      <c r="I271">
        <v>16</v>
      </c>
      <c r="J271" t="s">
        <v>734</v>
      </c>
      <c r="K271">
        <v>1</v>
      </c>
      <c r="L271" t="s">
        <v>734</v>
      </c>
      <c r="M271">
        <v>1</v>
      </c>
      <c r="O271">
        <v>0</v>
      </c>
      <c r="P271">
        <v>4</v>
      </c>
      <c r="Q271">
        <v>12</v>
      </c>
      <c r="R271">
        <v>4</v>
      </c>
      <c r="S271">
        <v>4</v>
      </c>
      <c r="T271">
        <v>4</v>
      </c>
      <c r="U271">
        <v>4</v>
      </c>
      <c r="W271">
        <v>4</v>
      </c>
      <c r="X271">
        <v>4</v>
      </c>
      <c r="Y271">
        <v>4</v>
      </c>
      <c r="Z271">
        <v>4</v>
      </c>
      <c r="AB271">
        <v>2</v>
      </c>
      <c r="AC271">
        <v>2</v>
      </c>
      <c r="AD271">
        <v>2</v>
      </c>
      <c r="AE271">
        <v>4</v>
      </c>
      <c r="AF271" t="s">
        <v>37</v>
      </c>
      <c r="AG271" t="s">
        <v>38</v>
      </c>
      <c r="AH271">
        <v>56.893678426742497</v>
      </c>
    </row>
    <row r="272" spans="1:34" x14ac:dyDescent="0.3">
      <c r="A272" t="s">
        <v>693</v>
      </c>
      <c r="B272" t="s">
        <v>735</v>
      </c>
      <c r="C272" t="s">
        <v>534</v>
      </c>
      <c r="F272">
        <v>65</v>
      </c>
      <c r="G272">
        <v>4294</v>
      </c>
      <c r="H272">
        <v>1928</v>
      </c>
      <c r="I272">
        <v>34</v>
      </c>
      <c r="J272" t="s">
        <v>718</v>
      </c>
      <c r="K272">
        <v>1</v>
      </c>
      <c r="L272" t="s">
        <v>718</v>
      </c>
      <c r="M272">
        <v>1</v>
      </c>
      <c r="O272">
        <v>0</v>
      </c>
      <c r="P272">
        <v>21</v>
      </c>
      <c r="Q272">
        <v>13</v>
      </c>
      <c r="R272">
        <v>27</v>
      </c>
      <c r="S272">
        <v>27</v>
      </c>
      <c r="T272">
        <v>27</v>
      </c>
      <c r="U272">
        <v>27</v>
      </c>
      <c r="W272">
        <v>21</v>
      </c>
      <c r="X272">
        <v>21</v>
      </c>
      <c r="Y272">
        <v>21</v>
      </c>
      <c r="Z272">
        <v>21</v>
      </c>
      <c r="AB272">
        <v>8</v>
      </c>
      <c r="AC272">
        <v>8</v>
      </c>
      <c r="AD272">
        <v>8</v>
      </c>
      <c r="AE272">
        <v>24</v>
      </c>
      <c r="AF272" t="s">
        <v>37</v>
      </c>
      <c r="AG272" t="s">
        <v>38</v>
      </c>
      <c r="AH272">
        <v>0.26145052909851002</v>
      </c>
    </row>
    <row r="273" spans="1:34" x14ac:dyDescent="0.3">
      <c r="A273" t="s">
        <v>693</v>
      </c>
      <c r="B273" t="s">
        <v>736</v>
      </c>
      <c r="C273" t="s">
        <v>737</v>
      </c>
      <c r="F273">
        <v>7</v>
      </c>
      <c r="G273">
        <v>60</v>
      </c>
      <c r="H273">
        <v>27</v>
      </c>
      <c r="AF273" t="s">
        <v>37</v>
      </c>
      <c r="AG273" t="s">
        <v>106</v>
      </c>
      <c r="AH273">
        <v>3.0936717987060498E-2</v>
      </c>
    </row>
    <row r="274" spans="1:34" x14ac:dyDescent="0.3">
      <c r="A274" t="s">
        <v>693</v>
      </c>
      <c r="B274" t="s">
        <v>738</v>
      </c>
      <c r="C274" t="s">
        <v>739</v>
      </c>
      <c r="F274">
        <v>23</v>
      </c>
      <c r="G274">
        <v>556</v>
      </c>
      <c r="H274">
        <v>172</v>
      </c>
      <c r="I274">
        <v>21</v>
      </c>
      <c r="J274" t="s">
        <v>740</v>
      </c>
      <c r="K274">
        <v>2</v>
      </c>
      <c r="L274" t="s">
        <v>740</v>
      </c>
      <c r="M274">
        <v>2</v>
      </c>
      <c r="O274">
        <v>0</v>
      </c>
      <c r="P274">
        <v>6</v>
      </c>
      <c r="Q274">
        <v>15</v>
      </c>
      <c r="R274">
        <v>4</v>
      </c>
      <c r="S274">
        <v>24</v>
      </c>
      <c r="T274">
        <v>14</v>
      </c>
      <c r="U274">
        <v>28</v>
      </c>
      <c r="W274">
        <v>3</v>
      </c>
      <c r="X274">
        <v>3</v>
      </c>
      <c r="Y274">
        <v>3</v>
      </c>
      <c r="Z274">
        <v>6</v>
      </c>
      <c r="AB274">
        <v>2</v>
      </c>
      <c r="AC274">
        <v>4</v>
      </c>
      <c r="AD274">
        <v>3</v>
      </c>
      <c r="AE274">
        <v>12</v>
      </c>
      <c r="AF274" t="s">
        <v>37</v>
      </c>
      <c r="AG274" t="s">
        <v>38</v>
      </c>
      <c r="AH274">
        <v>0.17835402488708399</v>
      </c>
    </row>
    <row r="275" spans="1:34" x14ac:dyDescent="0.3">
      <c r="A275" t="s">
        <v>693</v>
      </c>
      <c r="B275" t="s">
        <v>741</v>
      </c>
      <c r="C275" t="s">
        <v>742</v>
      </c>
      <c r="F275">
        <v>53</v>
      </c>
      <c r="G275">
        <v>2866</v>
      </c>
      <c r="H275">
        <v>1104</v>
      </c>
      <c r="I275">
        <v>31</v>
      </c>
      <c r="J275" t="s">
        <v>556</v>
      </c>
      <c r="K275">
        <v>1</v>
      </c>
      <c r="L275" t="s">
        <v>556</v>
      </c>
      <c r="M275">
        <v>1</v>
      </c>
      <c r="O275">
        <v>0</v>
      </c>
      <c r="P275">
        <v>16</v>
      </c>
      <c r="Q275">
        <v>15</v>
      </c>
      <c r="R275">
        <v>31</v>
      </c>
      <c r="S275">
        <v>31</v>
      </c>
      <c r="T275">
        <v>31</v>
      </c>
      <c r="U275">
        <v>31</v>
      </c>
      <c r="W275">
        <v>16</v>
      </c>
      <c r="X275">
        <v>16</v>
      </c>
      <c r="Y275">
        <v>16</v>
      </c>
      <c r="Z275">
        <v>16</v>
      </c>
      <c r="AB275">
        <v>6</v>
      </c>
      <c r="AC275">
        <v>6</v>
      </c>
      <c r="AD275">
        <v>6</v>
      </c>
      <c r="AE275">
        <v>12</v>
      </c>
      <c r="AF275" t="s">
        <v>37</v>
      </c>
      <c r="AG275" t="s">
        <v>38</v>
      </c>
      <c r="AH275">
        <v>0.137664079666137</v>
      </c>
    </row>
    <row r="276" spans="1:34" x14ac:dyDescent="0.3">
      <c r="A276" t="s">
        <v>693</v>
      </c>
      <c r="B276" t="s">
        <v>741</v>
      </c>
      <c r="C276" t="s">
        <v>743</v>
      </c>
      <c r="F276">
        <v>13</v>
      </c>
      <c r="G276">
        <v>186</v>
      </c>
      <c r="H276">
        <v>90</v>
      </c>
      <c r="I276">
        <v>27</v>
      </c>
      <c r="J276" t="s">
        <v>36</v>
      </c>
      <c r="K276">
        <v>1</v>
      </c>
      <c r="L276" t="s">
        <v>36</v>
      </c>
      <c r="M276">
        <v>1</v>
      </c>
      <c r="O276">
        <v>0</v>
      </c>
      <c r="P276">
        <v>17</v>
      </c>
      <c r="Q276">
        <v>10</v>
      </c>
      <c r="R276">
        <v>16</v>
      </c>
      <c r="S276">
        <v>16</v>
      </c>
      <c r="T276">
        <v>16</v>
      </c>
      <c r="U276">
        <v>16</v>
      </c>
      <c r="W276">
        <v>17</v>
      </c>
      <c r="X276">
        <v>17</v>
      </c>
      <c r="Y276">
        <v>17</v>
      </c>
      <c r="Z276">
        <v>17</v>
      </c>
      <c r="AB276">
        <v>6</v>
      </c>
      <c r="AC276">
        <v>6</v>
      </c>
      <c r="AD276">
        <v>6</v>
      </c>
      <c r="AE276">
        <v>12</v>
      </c>
      <c r="AF276" t="s">
        <v>37</v>
      </c>
      <c r="AG276" t="s">
        <v>38</v>
      </c>
      <c r="AH276">
        <v>3.6973476409912102E-2</v>
      </c>
    </row>
    <row r="277" spans="1:34" x14ac:dyDescent="0.3">
      <c r="A277" t="s">
        <v>693</v>
      </c>
      <c r="B277" t="s">
        <v>741</v>
      </c>
      <c r="C277" t="s">
        <v>744</v>
      </c>
      <c r="F277">
        <v>314</v>
      </c>
      <c r="G277">
        <v>98914</v>
      </c>
      <c r="H277">
        <v>27527</v>
      </c>
      <c r="AF277" t="s">
        <v>37</v>
      </c>
      <c r="AG277" t="s">
        <v>163</v>
      </c>
      <c r="AH277">
        <v>300.686659097671</v>
      </c>
    </row>
    <row r="278" spans="1:34" x14ac:dyDescent="0.3">
      <c r="A278" t="s">
        <v>693</v>
      </c>
      <c r="B278" t="s">
        <v>751</v>
      </c>
      <c r="C278" t="s">
        <v>752</v>
      </c>
      <c r="F278">
        <v>169</v>
      </c>
      <c r="G278">
        <v>28734</v>
      </c>
      <c r="H278">
        <v>10368</v>
      </c>
      <c r="I278">
        <v>26</v>
      </c>
      <c r="J278" t="s">
        <v>753</v>
      </c>
      <c r="K278">
        <v>2</v>
      </c>
      <c r="L278" t="s">
        <v>753</v>
      </c>
      <c r="M278">
        <v>2</v>
      </c>
      <c r="O278">
        <v>0</v>
      </c>
      <c r="P278">
        <v>12</v>
      </c>
      <c r="Q278">
        <v>14</v>
      </c>
      <c r="R278">
        <v>1</v>
      </c>
      <c r="S278">
        <v>61</v>
      </c>
      <c r="T278">
        <v>31</v>
      </c>
      <c r="U278">
        <v>62</v>
      </c>
      <c r="W278">
        <v>3</v>
      </c>
      <c r="X278">
        <v>9</v>
      </c>
      <c r="Y278">
        <v>6</v>
      </c>
      <c r="Z278">
        <v>12</v>
      </c>
      <c r="AB278">
        <v>2</v>
      </c>
      <c r="AC278">
        <v>6</v>
      </c>
      <c r="AD278">
        <v>4</v>
      </c>
      <c r="AE278">
        <v>24</v>
      </c>
      <c r="AF278" t="s">
        <v>37</v>
      </c>
      <c r="AG278" t="s">
        <v>38</v>
      </c>
      <c r="AH278">
        <v>3.3723516464233398</v>
      </c>
    </row>
    <row r="279" spans="1:34" x14ac:dyDescent="0.3">
      <c r="A279" t="s">
        <v>693</v>
      </c>
      <c r="B279" t="s">
        <v>754</v>
      </c>
      <c r="C279" t="s">
        <v>755</v>
      </c>
      <c r="F279">
        <v>126</v>
      </c>
      <c r="G279">
        <v>16006</v>
      </c>
      <c r="H279">
        <v>6703</v>
      </c>
      <c r="I279">
        <v>58</v>
      </c>
      <c r="J279" t="s">
        <v>756</v>
      </c>
      <c r="K279">
        <v>3</v>
      </c>
      <c r="L279" t="s">
        <v>756</v>
      </c>
      <c r="M279">
        <v>3</v>
      </c>
      <c r="O279">
        <v>0</v>
      </c>
      <c r="P279">
        <v>45</v>
      </c>
      <c r="Q279">
        <v>13</v>
      </c>
      <c r="R279">
        <v>11</v>
      </c>
      <c r="S279">
        <v>45</v>
      </c>
      <c r="T279">
        <v>26</v>
      </c>
      <c r="U279">
        <v>78</v>
      </c>
      <c r="W279">
        <v>6</v>
      </c>
      <c r="X279">
        <v>20</v>
      </c>
      <c r="Y279">
        <v>15</v>
      </c>
      <c r="Z279">
        <v>45</v>
      </c>
      <c r="AB279">
        <v>1</v>
      </c>
      <c r="AC279">
        <v>4</v>
      </c>
      <c r="AD279">
        <v>3</v>
      </c>
      <c r="AE279">
        <v>43</v>
      </c>
      <c r="AF279" t="s">
        <v>37</v>
      </c>
      <c r="AG279" t="s">
        <v>38</v>
      </c>
      <c r="AH279">
        <v>19.418140172958299</v>
      </c>
    </row>
    <row r="280" spans="1:34" x14ac:dyDescent="0.3">
      <c r="A280" t="s">
        <v>693</v>
      </c>
      <c r="B280" t="s">
        <v>754</v>
      </c>
      <c r="C280" t="s">
        <v>757</v>
      </c>
      <c r="F280">
        <v>1097</v>
      </c>
      <c r="G280">
        <v>1204510</v>
      </c>
      <c r="H280">
        <v>348432</v>
      </c>
      <c r="AF280" t="s">
        <v>37</v>
      </c>
      <c r="AG280" t="s">
        <v>163</v>
      </c>
      <c r="AH280">
        <v>365.77689647674498</v>
      </c>
    </row>
    <row r="281" spans="1:34" x14ac:dyDescent="0.3">
      <c r="A281" t="s">
        <v>693</v>
      </c>
      <c r="B281" t="s">
        <v>758</v>
      </c>
      <c r="C281" t="s">
        <v>704</v>
      </c>
      <c r="F281">
        <v>70</v>
      </c>
      <c r="G281">
        <v>4974</v>
      </c>
      <c r="H281">
        <v>2233</v>
      </c>
      <c r="I281">
        <v>17</v>
      </c>
      <c r="J281" t="s">
        <v>759</v>
      </c>
      <c r="K281">
        <v>1</v>
      </c>
      <c r="L281" t="s">
        <v>759</v>
      </c>
      <c r="M281">
        <v>1</v>
      </c>
      <c r="O281">
        <v>0</v>
      </c>
      <c r="P281">
        <v>2</v>
      </c>
      <c r="Q281">
        <v>15</v>
      </c>
      <c r="R281">
        <v>3</v>
      </c>
      <c r="S281">
        <v>3</v>
      </c>
      <c r="T281">
        <v>3</v>
      </c>
      <c r="U281">
        <v>3</v>
      </c>
      <c r="W281">
        <v>2</v>
      </c>
      <c r="X281">
        <v>2</v>
      </c>
      <c r="Y281">
        <v>2</v>
      </c>
      <c r="Z281">
        <v>2</v>
      </c>
      <c r="AB281">
        <v>2</v>
      </c>
      <c r="AC281">
        <v>2</v>
      </c>
      <c r="AD281">
        <v>2</v>
      </c>
      <c r="AE281">
        <v>4</v>
      </c>
      <c r="AF281" t="s">
        <v>37</v>
      </c>
      <c r="AG281" t="s">
        <v>38</v>
      </c>
      <c r="AH281">
        <v>0.14028000831604001</v>
      </c>
    </row>
    <row r="282" spans="1:34" x14ac:dyDescent="0.3">
      <c r="A282" t="s">
        <v>693</v>
      </c>
      <c r="B282" t="s">
        <v>745</v>
      </c>
      <c r="C282" t="s">
        <v>746</v>
      </c>
      <c r="F282">
        <v>23</v>
      </c>
      <c r="G282">
        <v>556</v>
      </c>
      <c r="H282">
        <v>199</v>
      </c>
      <c r="I282">
        <v>22</v>
      </c>
      <c r="J282" t="s">
        <v>190</v>
      </c>
      <c r="K282">
        <v>1</v>
      </c>
      <c r="L282" t="s">
        <v>190</v>
      </c>
      <c r="M282">
        <v>1</v>
      </c>
      <c r="O282">
        <v>0</v>
      </c>
      <c r="P282">
        <v>7</v>
      </c>
      <c r="Q282">
        <v>15</v>
      </c>
      <c r="R282">
        <v>10</v>
      </c>
      <c r="S282">
        <v>10</v>
      </c>
      <c r="T282">
        <v>10</v>
      </c>
      <c r="U282">
        <v>10</v>
      </c>
      <c r="W282">
        <v>7</v>
      </c>
      <c r="X282">
        <v>7</v>
      </c>
      <c r="Y282">
        <v>7</v>
      </c>
      <c r="Z282">
        <v>7</v>
      </c>
      <c r="AB282">
        <v>2</v>
      </c>
      <c r="AC282">
        <v>2</v>
      </c>
      <c r="AD282">
        <v>2</v>
      </c>
      <c r="AE282">
        <v>4</v>
      </c>
      <c r="AF282" t="s">
        <v>37</v>
      </c>
      <c r="AG282" t="s">
        <v>38</v>
      </c>
      <c r="AH282">
        <v>7.4872732162475503E-2</v>
      </c>
    </row>
    <row r="283" spans="1:34" x14ac:dyDescent="0.3">
      <c r="A283" t="s">
        <v>693</v>
      </c>
      <c r="B283" t="s">
        <v>749</v>
      </c>
      <c r="C283" t="s">
        <v>750</v>
      </c>
      <c r="E283" t="s">
        <v>55</v>
      </c>
      <c r="F283">
        <v>16</v>
      </c>
      <c r="G283">
        <v>276</v>
      </c>
      <c r="H283">
        <v>131</v>
      </c>
      <c r="I283">
        <v>26</v>
      </c>
      <c r="J283" t="s">
        <v>36</v>
      </c>
      <c r="K283">
        <v>1</v>
      </c>
      <c r="L283" t="s">
        <v>36</v>
      </c>
      <c r="M283">
        <v>1</v>
      </c>
      <c r="O283">
        <v>0</v>
      </c>
      <c r="P283">
        <v>11</v>
      </c>
      <c r="Q283">
        <v>15</v>
      </c>
      <c r="R283">
        <v>15</v>
      </c>
      <c r="S283">
        <v>15</v>
      </c>
      <c r="T283">
        <v>15</v>
      </c>
      <c r="U283">
        <v>15</v>
      </c>
      <c r="W283">
        <v>11</v>
      </c>
      <c r="X283">
        <v>11</v>
      </c>
      <c r="Y283">
        <v>11</v>
      </c>
      <c r="Z283">
        <v>11</v>
      </c>
      <c r="AB283">
        <v>2</v>
      </c>
      <c r="AC283">
        <v>2</v>
      </c>
      <c r="AD283">
        <v>2</v>
      </c>
      <c r="AE283">
        <v>4</v>
      </c>
      <c r="AF283" t="s">
        <v>37</v>
      </c>
      <c r="AG283" t="s">
        <v>38</v>
      </c>
      <c r="AH283">
        <v>4.2791843414306599E-2</v>
      </c>
    </row>
    <row r="284" spans="1:34" x14ac:dyDescent="0.3">
      <c r="A284" t="s">
        <v>693</v>
      </c>
      <c r="B284" t="s">
        <v>747</v>
      </c>
      <c r="C284" t="s">
        <v>748</v>
      </c>
      <c r="F284">
        <v>164</v>
      </c>
      <c r="G284">
        <v>27064</v>
      </c>
      <c r="H284">
        <v>5305</v>
      </c>
      <c r="AF284" t="s">
        <v>37</v>
      </c>
      <c r="AG284" t="s">
        <v>163</v>
      </c>
      <c r="AH284">
        <v>302.08551192283602</v>
      </c>
    </row>
    <row r="285" spans="1:34" x14ac:dyDescent="0.3">
      <c r="A285" t="s">
        <v>693</v>
      </c>
      <c r="B285" t="s">
        <v>747</v>
      </c>
      <c r="C285" t="s">
        <v>622</v>
      </c>
      <c r="F285">
        <v>15</v>
      </c>
      <c r="G285">
        <v>244</v>
      </c>
      <c r="H285">
        <v>113</v>
      </c>
      <c r="I285">
        <v>33</v>
      </c>
      <c r="J285" t="s">
        <v>36</v>
      </c>
      <c r="K285">
        <v>1</v>
      </c>
      <c r="L285" t="s">
        <v>36</v>
      </c>
      <c r="M285">
        <v>1</v>
      </c>
      <c r="O285">
        <v>0</v>
      </c>
      <c r="P285">
        <v>22</v>
      </c>
      <c r="Q285">
        <v>11</v>
      </c>
      <c r="R285">
        <v>33</v>
      </c>
      <c r="S285">
        <v>33</v>
      </c>
      <c r="T285">
        <v>33</v>
      </c>
      <c r="U285">
        <v>33</v>
      </c>
      <c r="W285">
        <v>22</v>
      </c>
      <c r="X285">
        <v>22</v>
      </c>
      <c r="Y285">
        <v>22</v>
      </c>
      <c r="Z285">
        <v>22</v>
      </c>
      <c r="AB285">
        <v>4</v>
      </c>
      <c r="AC285">
        <v>4</v>
      </c>
      <c r="AD285">
        <v>4</v>
      </c>
      <c r="AE285">
        <v>8</v>
      </c>
      <c r="AF285" t="s">
        <v>37</v>
      </c>
      <c r="AG285" t="s">
        <v>38</v>
      </c>
      <c r="AH285">
        <v>6.6236257553100503E-2</v>
      </c>
    </row>
    <row r="286" spans="1:34" x14ac:dyDescent="0.3">
      <c r="A286" t="s">
        <v>693</v>
      </c>
      <c r="B286" t="s">
        <v>760</v>
      </c>
      <c r="C286" t="s">
        <v>755</v>
      </c>
      <c r="F286">
        <v>142</v>
      </c>
      <c r="G286">
        <v>20310</v>
      </c>
      <c r="H286">
        <v>10107</v>
      </c>
      <c r="I286">
        <v>17</v>
      </c>
      <c r="J286" t="s">
        <v>761</v>
      </c>
      <c r="K286">
        <v>1</v>
      </c>
      <c r="L286" t="s">
        <v>761</v>
      </c>
      <c r="M286">
        <v>1</v>
      </c>
      <c r="O286">
        <v>0</v>
      </c>
      <c r="P286">
        <v>2</v>
      </c>
      <c r="Q286">
        <v>15</v>
      </c>
      <c r="R286">
        <v>6</v>
      </c>
      <c r="S286">
        <v>6</v>
      </c>
      <c r="T286">
        <v>6</v>
      </c>
      <c r="U286">
        <v>6</v>
      </c>
      <c r="W286">
        <v>2</v>
      </c>
      <c r="X286">
        <v>2</v>
      </c>
      <c r="Y286">
        <v>2</v>
      </c>
      <c r="Z286">
        <v>2</v>
      </c>
      <c r="AB286">
        <v>9</v>
      </c>
      <c r="AC286">
        <v>9</v>
      </c>
      <c r="AD286">
        <v>9</v>
      </c>
      <c r="AE286">
        <v>18</v>
      </c>
      <c r="AF286" t="s">
        <v>37</v>
      </c>
      <c r="AG286" t="s">
        <v>38</v>
      </c>
      <c r="AH286">
        <v>1.8891327381134</v>
      </c>
    </row>
    <row r="287" spans="1:34" x14ac:dyDescent="0.3">
      <c r="A287" t="s">
        <v>693</v>
      </c>
      <c r="B287" t="s">
        <v>760</v>
      </c>
      <c r="C287" t="s">
        <v>757</v>
      </c>
      <c r="F287">
        <v>140</v>
      </c>
      <c r="G287">
        <v>19744</v>
      </c>
      <c r="H287">
        <v>4918</v>
      </c>
      <c r="I287">
        <v>19</v>
      </c>
      <c r="J287" t="s">
        <v>80</v>
      </c>
      <c r="K287">
        <v>1</v>
      </c>
      <c r="L287" t="s">
        <v>80</v>
      </c>
      <c r="M287">
        <v>1</v>
      </c>
      <c r="O287">
        <v>0</v>
      </c>
      <c r="P287">
        <v>14</v>
      </c>
      <c r="Q287">
        <v>5</v>
      </c>
      <c r="R287">
        <v>87</v>
      </c>
      <c r="S287">
        <v>87</v>
      </c>
      <c r="T287">
        <v>87</v>
      </c>
      <c r="U287">
        <v>87</v>
      </c>
      <c r="W287">
        <v>14</v>
      </c>
      <c r="X287">
        <v>14</v>
      </c>
      <c r="Y287">
        <v>14</v>
      </c>
      <c r="Z287">
        <v>14</v>
      </c>
      <c r="AB287">
        <v>1</v>
      </c>
      <c r="AC287">
        <v>1</v>
      </c>
      <c r="AD287">
        <v>1</v>
      </c>
      <c r="AE287">
        <v>1</v>
      </c>
      <c r="AF287" t="s">
        <v>37</v>
      </c>
      <c r="AG287" t="s">
        <v>38</v>
      </c>
      <c r="AH287">
        <v>0.36598682403564398</v>
      </c>
    </row>
    <row r="288" spans="1:34" x14ac:dyDescent="0.3">
      <c r="A288" t="s">
        <v>693</v>
      </c>
      <c r="B288" t="s">
        <v>762</v>
      </c>
      <c r="C288" t="s">
        <v>757</v>
      </c>
      <c r="F288">
        <v>350</v>
      </c>
      <c r="G288">
        <v>122854</v>
      </c>
      <c r="H288">
        <v>40774</v>
      </c>
      <c r="I288">
        <v>42</v>
      </c>
      <c r="J288" t="s">
        <v>763</v>
      </c>
      <c r="K288">
        <v>2</v>
      </c>
      <c r="L288" t="s">
        <v>763</v>
      </c>
      <c r="M288">
        <v>2</v>
      </c>
      <c r="O288">
        <v>0</v>
      </c>
      <c r="P288">
        <v>28</v>
      </c>
      <c r="Q288">
        <v>14</v>
      </c>
      <c r="R288">
        <v>48</v>
      </c>
      <c r="S288">
        <v>65</v>
      </c>
      <c r="T288">
        <v>56</v>
      </c>
      <c r="U288">
        <v>113</v>
      </c>
      <c r="W288">
        <v>13</v>
      </c>
      <c r="X288">
        <v>15</v>
      </c>
      <c r="Y288">
        <v>14</v>
      </c>
      <c r="Z288">
        <v>28</v>
      </c>
      <c r="AB288">
        <v>1</v>
      </c>
      <c r="AC288">
        <v>1</v>
      </c>
      <c r="AD288">
        <v>1</v>
      </c>
      <c r="AE288">
        <v>5</v>
      </c>
      <c r="AF288" t="s">
        <v>37</v>
      </c>
      <c r="AG288" t="s">
        <v>38</v>
      </c>
      <c r="AH288">
        <v>22.879666090011501</v>
      </c>
    </row>
    <row r="289" spans="1:34" x14ac:dyDescent="0.3">
      <c r="A289" t="s">
        <v>693</v>
      </c>
      <c r="B289" t="s">
        <v>764</v>
      </c>
      <c r="C289" t="s">
        <v>755</v>
      </c>
      <c r="F289">
        <v>68</v>
      </c>
      <c r="G289">
        <v>4696</v>
      </c>
      <c r="H289">
        <v>2270</v>
      </c>
      <c r="I289">
        <v>28</v>
      </c>
      <c r="J289" t="s">
        <v>257</v>
      </c>
      <c r="K289">
        <v>1</v>
      </c>
      <c r="L289" t="s">
        <v>257</v>
      </c>
      <c r="M289">
        <v>1</v>
      </c>
      <c r="O289">
        <v>0</v>
      </c>
      <c r="P289">
        <v>18</v>
      </c>
      <c r="Q289">
        <v>10</v>
      </c>
      <c r="R289">
        <v>31</v>
      </c>
      <c r="S289">
        <v>31</v>
      </c>
      <c r="T289">
        <v>31</v>
      </c>
      <c r="U289">
        <v>31</v>
      </c>
      <c r="W289">
        <v>18</v>
      </c>
      <c r="X289">
        <v>18</v>
      </c>
      <c r="Y289">
        <v>18</v>
      </c>
      <c r="Z289">
        <v>18</v>
      </c>
      <c r="AB289">
        <v>5</v>
      </c>
      <c r="AC289">
        <v>5</v>
      </c>
      <c r="AD289">
        <v>5</v>
      </c>
      <c r="AE289">
        <v>10</v>
      </c>
      <c r="AF289" t="s">
        <v>37</v>
      </c>
      <c r="AG289" t="s">
        <v>38</v>
      </c>
      <c r="AH289">
        <v>0.54551172256469704</v>
      </c>
    </row>
    <row r="290" spans="1:34" x14ac:dyDescent="0.3">
      <c r="A290" t="s">
        <v>693</v>
      </c>
      <c r="B290" t="s">
        <v>765</v>
      </c>
      <c r="C290" t="s">
        <v>766</v>
      </c>
      <c r="F290">
        <v>65</v>
      </c>
      <c r="G290">
        <v>4294</v>
      </c>
      <c r="H290">
        <v>1796</v>
      </c>
      <c r="I290">
        <v>16</v>
      </c>
      <c r="J290" t="s">
        <v>228</v>
      </c>
      <c r="K290">
        <v>1</v>
      </c>
      <c r="L290" t="s">
        <v>228</v>
      </c>
      <c r="M290">
        <v>1</v>
      </c>
      <c r="O290">
        <v>0</v>
      </c>
      <c r="P290">
        <v>1</v>
      </c>
      <c r="Q290">
        <v>15</v>
      </c>
      <c r="R290">
        <v>3</v>
      </c>
      <c r="S290">
        <v>3</v>
      </c>
      <c r="T290">
        <v>3</v>
      </c>
      <c r="U290">
        <v>3</v>
      </c>
      <c r="W290">
        <v>1</v>
      </c>
      <c r="X290">
        <v>1</v>
      </c>
      <c r="Y290">
        <v>1</v>
      </c>
      <c r="Z290">
        <v>1</v>
      </c>
      <c r="AB290">
        <v>1</v>
      </c>
      <c r="AC290">
        <v>1</v>
      </c>
      <c r="AD290">
        <v>1</v>
      </c>
      <c r="AE290">
        <v>3</v>
      </c>
      <c r="AF290" t="s">
        <v>37</v>
      </c>
      <c r="AG290" t="s">
        <v>38</v>
      </c>
      <c r="AH290">
        <v>0.123007297515869</v>
      </c>
    </row>
    <row r="291" spans="1:34" x14ac:dyDescent="0.3">
      <c r="A291" t="s">
        <v>693</v>
      </c>
      <c r="B291" t="s">
        <v>765</v>
      </c>
      <c r="C291" t="s">
        <v>767</v>
      </c>
      <c r="F291">
        <v>54</v>
      </c>
      <c r="G291">
        <v>2974</v>
      </c>
      <c r="H291">
        <v>588</v>
      </c>
      <c r="I291">
        <v>30</v>
      </c>
      <c r="J291" t="s">
        <v>768</v>
      </c>
      <c r="K291">
        <v>2</v>
      </c>
      <c r="L291" t="s">
        <v>768</v>
      </c>
      <c r="M291">
        <v>2</v>
      </c>
      <c r="O291">
        <v>0</v>
      </c>
      <c r="P291">
        <v>16</v>
      </c>
      <c r="Q291">
        <v>14</v>
      </c>
      <c r="R291">
        <v>8</v>
      </c>
      <c r="S291">
        <v>20</v>
      </c>
      <c r="T291">
        <v>14</v>
      </c>
      <c r="U291">
        <v>28</v>
      </c>
      <c r="W291">
        <v>7</v>
      </c>
      <c r="X291">
        <v>9</v>
      </c>
      <c r="Y291">
        <v>8</v>
      </c>
      <c r="Z291">
        <v>16</v>
      </c>
      <c r="AB291">
        <v>2</v>
      </c>
      <c r="AC291">
        <v>5</v>
      </c>
      <c r="AD291">
        <v>3</v>
      </c>
      <c r="AE291">
        <v>16</v>
      </c>
      <c r="AF291" t="s">
        <v>37</v>
      </c>
      <c r="AG291" t="s">
        <v>38</v>
      </c>
      <c r="AH291">
        <v>0.15360641479492099</v>
      </c>
    </row>
    <row r="292" spans="1:34" x14ac:dyDescent="0.3">
      <c r="A292" t="s">
        <v>693</v>
      </c>
      <c r="B292" t="s">
        <v>765</v>
      </c>
      <c r="C292" t="s">
        <v>769</v>
      </c>
      <c r="F292">
        <v>11</v>
      </c>
      <c r="G292">
        <v>136</v>
      </c>
      <c r="H292">
        <v>63</v>
      </c>
      <c r="I292">
        <v>21</v>
      </c>
      <c r="J292" t="s">
        <v>770</v>
      </c>
      <c r="K292">
        <v>1</v>
      </c>
      <c r="L292" t="s">
        <v>770</v>
      </c>
      <c r="M292">
        <v>1</v>
      </c>
      <c r="O292">
        <v>0</v>
      </c>
      <c r="P292">
        <v>10</v>
      </c>
      <c r="Q292">
        <v>11</v>
      </c>
      <c r="R292">
        <v>6</v>
      </c>
      <c r="S292">
        <v>6</v>
      </c>
      <c r="T292">
        <v>6</v>
      </c>
      <c r="U292">
        <v>6</v>
      </c>
      <c r="W292">
        <v>10</v>
      </c>
      <c r="X292">
        <v>10</v>
      </c>
      <c r="Y292">
        <v>10</v>
      </c>
      <c r="Z292">
        <v>10</v>
      </c>
      <c r="AB292">
        <v>3</v>
      </c>
      <c r="AC292">
        <v>3</v>
      </c>
      <c r="AD292">
        <v>3</v>
      </c>
      <c r="AE292">
        <v>6</v>
      </c>
      <c r="AF292" t="s">
        <v>37</v>
      </c>
      <c r="AG292" t="s">
        <v>38</v>
      </c>
      <c r="AH292">
        <v>5.8591604232788003E-2</v>
      </c>
    </row>
    <row r="293" spans="1:34" x14ac:dyDescent="0.3">
      <c r="A293" t="s">
        <v>693</v>
      </c>
      <c r="B293" t="s">
        <v>765</v>
      </c>
      <c r="C293" t="s">
        <v>771</v>
      </c>
      <c r="F293">
        <v>24</v>
      </c>
      <c r="G293">
        <v>604</v>
      </c>
      <c r="H293">
        <v>254</v>
      </c>
      <c r="I293">
        <v>28</v>
      </c>
      <c r="J293" t="s">
        <v>186</v>
      </c>
      <c r="K293">
        <v>1</v>
      </c>
      <c r="L293" t="s">
        <v>186</v>
      </c>
      <c r="M293">
        <v>1</v>
      </c>
      <c r="O293">
        <v>0</v>
      </c>
      <c r="P293">
        <v>13</v>
      </c>
      <c r="Q293">
        <v>15</v>
      </c>
      <c r="R293">
        <v>10</v>
      </c>
      <c r="S293">
        <v>10</v>
      </c>
      <c r="T293">
        <v>10</v>
      </c>
      <c r="U293">
        <v>10</v>
      </c>
      <c r="W293">
        <v>13</v>
      </c>
      <c r="X293">
        <v>13</v>
      </c>
      <c r="Y293">
        <v>13</v>
      </c>
      <c r="Z293">
        <v>13</v>
      </c>
      <c r="AB293">
        <v>2</v>
      </c>
      <c r="AC293">
        <v>2</v>
      </c>
      <c r="AD293">
        <v>2</v>
      </c>
      <c r="AE293">
        <v>6</v>
      </c>
      <c r="AF293" t="s">
        <v>37</v>
      </c>
      <c r="AG293" t="s">
        <v>38</v>
      </c>
      <c r="AH293">
        <v>7.31174945831298E-2</v>
      </c>
    </row>
    <row r="294" spans="1:34" x14ac:dyDescent="0.3">
      <c r="A294" t="s">
        <v>693</v>
      </c>
      <c r="B294" t="s">
        <v>765</v>
      </c>
      <c r="C294" t="s">
        <v>772</v>
      </c>
      <c r="F294">
        <v>486</v>
      </c>
      <c r="G294">
        <v>236686</v>
      </c>
      <c r="H294">
        <v>84900</v>
      </c>
      <c r="AF294" t="s">
        <v>37</v>
      </c>
      <c r="AG294" t="s">
        <v>163</v>
      </c>
      <c r="AH294">
        <v>302.714210510253</v>
      </c>
    </row>
    <row r="295" spans="1:34" x14ac:dyDescent="0.3">
      <c r="A295" t="s">
        <v>693</v>
      </c>
      <c r="B295" t="s">
        <v>765</v>
      </c>
      <c r="C295" t="s">
        <v>773</v>
      </c>
      <c r="F295">
        <v>42</v>
      </c>
      <c r="G295">
        <v>1810</v>
      </c>
      <c r="H295">
        <v>809</v>
      </c>
      <c r="I295">
        <v>27</v>
      </c>
      <c r="J295" t="s">
        <v>774</v>
      </c>
      <c r="K295">
        <v>2</v>
      </c>
      <c r="L295" t="s">
        <v>654</v>
      </c>
      <c r="M295">
        <v>1</v>
      </c>
      <c r="N295" t="s">
        <v>775</v>
      </c>
      <c r="O295">
        <v>1</v>
      </c>
      <c r="P295">
        <v>22</v>
      </c>
      <c r="Q295">
        <v>5</v>
      </c>
      <c r="R295">
        <v>42</v>
      </c>
      <c r="S295">
        <v>42</v>
      </c>
      <c r="T295">
        <v>42</v>
      </c>
      <c r="U295">
        <v>42</v>
      </c>
      <c r="V295" t="s">
        <v>776</v>
      </c>
      <c r="W295">
        <v>22</v>
      </c>
      <c r="X295">
        <v>22</v>
      </c>
      <c r="Y295">
        <v>22</v>
      </c>
      <c r="Z295">
        <v>22</v>
      </c>
      <c r="AA295" t="s">
        <v>777</v>
      </c>
      <c r="AB295">
        <v>6</v>
      </c>
      <c r="AC295">
        <v>12</v>
      </c>
      <c r="AD295">
        <v>10</v>
      </c>
      <c r="AE295">
        <v>30</v>
      </c>
      <c r="AF295" t="s">
        <v>37</v>
      </c>
      <c r="AG295" t="s">
        <v>38</v>
      </c>
      <c r="AH295">
        <v>0.22574496269225999</v>
      </c>
    </row>
    <row r="296" spans="1:34" x14ac:dyDescent="0.3">
      <c r="A296" t="s">
        <v>693</v>
      </c>
      <c r="B296" t="s">
        <v>765</v>
      </c>
      <c r="C296" t="s">
        <v>778</v>
      </c>
      <c r="F296">
        <v>66</v>
      </c>
      <c r="G296">
        <v>4426</v>
      </c>
      <c r="H296">
        <v>1343</v>
      </c>
      <c r="I296">
        <v>49</v>
      </c>
      <c r="J296" t="s">
        <v>779</v>
      </c>
      <c r="K296">
        <v>4</v>
      </c>
      <c r="L296" t="s">
        <v>780</v>
      </c>
      <c r="M296">
        <v>3</v>
      </c>
      <c r="N296" t="s">
        <v>781</v>
      </c>
      <c r="O296">
        <v>1</v>
      </c>
      <c r="P296">
        <v>34</v>
      </c>
      <c r="Q296">
        <v>15</v>
      </c>
      <c r="R296">
        <v>7</v>
      </c>
      <c r="S296">
        <v>42</v>
      </c>
      <c r="T296">
        <v>28</v>
      </c>
      <c r="U296">
        <v>84</v>
      </c>
      <c r="V296" t="s">
        <v>782</v>
      </c>
      <c r="W296">
        <v>3</v>
      </c>
      <c r="X296">
        <v>24</v>
      </c>
      <c r="Y296">
        <v>11</v>
      </c>
      <c r="Z296">
        <v>34</v>
      </c>
      <c r="AA296" t="s">
        <v>783</v>
      </c>
      <c r="AB296">
        <v>3</v>
      </c>
      <c r="AC296">
        <v>14</v>
      </c>
      <c r="AD296">
        <v>5</v>
      </c>
      <c r="AE296">
        <v>49</v>
      </c>
      <c r="AF296" t="s">
        <v>37</v>
      </c>
      <c r="AG296" t="s">
        <v>38</v>
      </c>
      <c r="AH296">
        <v>5.7503497600555402</v>
      </c>
    </row>
    <row r="297" spans="1:34" x14ac:dyDescent="0.3">
      <c r="A297" t="s">
        <v>693</v>
      </c>
      <c r="B297" t="s">
        <v>784</v>
      </c>
      <c r="C297" t="s">
        <v>773</v>
      </c>
      <c r="F297">
        <v>52</v>
      </c>
      <c r="G297">
        <v>2760</v>
      </c>
      <c r="H297">
        <v>1185</v>
      </c>
      <c r="I297">
        <v>37</v>
      </c>
      <c r="J297" t="s">
        <v>785</v>
      </c>
      <c r="K297">
        <v>3</v>
      </c>
      <c r="L297" t="s">
        <v>785</v>
      </c>
      <c r="M297">
        <v>3</v>
      </c>
      <c r="O297">
        <v>0</v>
      </c>
      <c r="P297">
        <v>22</v>
      </c>
      <c r="Q297">
        <v>15</v>
      </c>
      <c r="R297">
        <v>4</v>
      </c>
      <c r="S297">
        <v>9</v>
      </c>
      <c r="T297">
        <v>7</v>
      </c>
      <c r="U297">
        <v>22</v>
      </c>
      <c r="W297">
        <v>5</v>
      </c>
      <c r="X297">
        <v>9</v>
      </c>
      <c r="Y297">
        <v>7</v>
      </c>
      <c r="Z297">
        <v>22</v>
      </c>
      <c r="AB297">
        <v>4</v>
      </c>
      <c r="AC297">
        <v>6</v>
      </c>
      <c r="AD297">
        <v>5</v>
      </c>
      <c r="AE297">
        <v>30</v>
      </c>
      <c r="AF297" t="s">
        <v>37</v>
      </c>
      <c r="AG297" t="s">
        <v>38</v>
      </c>
      <c r="AH297">
        <v>0.77836799621581998</v>
      </c>
    </row>
    <row r="298" spans="1:34" x14ac:dyDescent="0.3">
      <c r="A298" t="s">
        <v>693</v>
      </c>
      <c r="B298" t="s">
        <v>784</v>
      </c>
      <c r="C298" t="s">
        <v>786</v>
      </c>
      <c r="F298">
        <v>108</v>
      </c>
      <c r="G298">
        <v>11776</v>
      </c>
      <c r="H298">
        <v>3126</v>
      </c>
      <c r="AF298" t="s">
        <v>37</v>
      </c>
      <c r="AG298" t="s">
        <v>439</v>
      </c>
      <c r="AH298">
        <v>302.93447279930098</v>
      </c>
    </row>
    <row r="299" spans="1:34" x14ac:dyDescent="0.3">
      <c r="A299" t="s">
        <v>693</v>
      </c>
      <c r="B299" t="s">
        <v>787</v>
      </c>
      <c r="C299" t="s">
        <v>788</v>
      </c>
      <c r="E299" t="s">
        <v>55</v>
      </c>
      <c r="F299">
        <v>13</v>
      </c>
      <c r="G299">
        <v>186</v>
      </c>
      <c r="H299">
        <v>92</v>
      </c>
      <c r="I299">
        <v>18</v>
      </c>
      <c r="J299" t="s">
        <v>57</v>
      </c>
      <c r="K299">
        <v>1</v>
      </c>
      <c r="L299" t="s">
        <v>57</v>
      </c>
      <c r="M299">
        <v>1</v>
      </c>
      <c r="O299">
        <v>0</v>
      </c>
      <c r="P299">
        <v>5</v>
      </c>
      <c r="Q299">
        <v>13</v>
      </c>
      <c r="R299">
        <v>3</v>
      </c>
      <c r="S299">
        <v>3</v>
      </c>
      <c r="T299">
        <v>3</v>
      </c>
      <c r="U299">
        <v>3</v>
      </c>
      <c r="W299">
        <v>5</v>
      </c>
      <c r="X299">
        <v>5</v>
      </c>
      <c r="Y299">
        <v>5</v>
      </c>
      <c r="Z299">
        <v>5</v>
      </c>
      <c r="AB299">
        <v>3</v>
      </c>
      <c r="AC299">
        <v>3</v>
      </c>
      <c r="AD299">
        <v>3</v>
      </c>
      <c r="AE299">
        <v>6</v>
      </c>
      <c r="AF299" t="s">
        <v>37</v>
      </c>
      <c r="AG299" t="s">
        <v>38</v>
      </c>
      <c r="AH299">
        <v>8.13572406768798E-2</v>
      </c>
    </row>
    <row r="300" spans="1:34" x14ac:dyDescent="0.3">
      <c r="A300" t="s">
        <v>693</v>
      </c>
      <c r="B300" t="s">
        <v>791</v>
      </c>
      <c r="C300" t="s">
        <v>704</v>
      </c>
      <c r="F300">
        <v>162</v>
      </c>
      <c r="G300">
        <v>26410</v>
      </c>
      <c r="H300">
        <v>10200</v>
      </c>
      <c r="I300">
        <v>24</v>
      </c>
      <c r="J300" t="s">
        <v>792</v>
      </c>
      <c r="K300">
        <v>1</v>
      </c>
      <c r="L300" t="s">
        <v>792</v>
      </c>
      <c r="M300">
        <v>1</v>
      </c>
      <c r="O300">
        <v>0</v>
      </c>
      <c r="P300">
        <v>13</v>
      </c>
      <c r="Q300">
        <v>11</v>
      </c>
      <c r="R300">
        <v>22</v>
      </c>
      <c r="S300">
        <v>22</v>
      </c>
      <c r="T300">
        <v>22</v>
      </c>
      <c r="U300">
        <v>22</v>
      </c>
      <c r="W300">
        <v>13</v>
      </c>
      <c r="X300">
        <v>13</v>
      </c>
      <c r="Y300">
        <v>13</v>
      </c>
      <c r="Z300">
        <v>13</v>
      </c>
      <c r="AB300">
        <v>6</v>
      </c>
      <c r="AC300">
        <v>6</v>
      </c>
      <c r="AD300">
        <v>6</v>
      </c>
      <c r="AE300">
        <v>12</v>
      </c>
      <c r="AF300" t="s">
        <v>37</v>
      </c>
      <c r="AG300" t="s">
        <v>38</v>
      </c>
      <c r="AH300">
        <v>2.5082535743713299</v>
      </c>
    </row>
    <row r="301" spans="1:34" x14ac:dyDescent="0.3">
      <c r="A301" t="s">
        <v>693</v>
      </c>
      <c r="B301" t="s">
        <v>793</v>
      </c>
      <c r="C301" t="s">
        <v>704</v>
      </c>
      <c r="F301">
        <v>52</v>
      </c>
      <c r="G301">
        <v>2760</v>
      </c>
      <c r="H301">
        <v>1142</v>
      </c>
      <c r="I301">
        <v>20</v>
      </c>
      <c r="J301" t="s">
        <v>794</v>
      </c>
      <c r="K301">
        <v>1</v>
      </c>
      <c r="L301" t="s">
        <v>794</v>
      </c>
      <c r="M301">
        <v>1</v>
      </c>
      <c r="O301">
        <v>0</v>
      </c>
      <c r="P301">
        <v>5</v>
      </c>
      <c r="Q301">
        <v>15</v>
      </c>
      <c r="R301">
        <v>12</v>
      </c>
      <c r="S301">
        <v>12</v>
      </c>
      <c r="T301">
        <v>12</v>
      </c>
      <c r="U301">
        <v>12</v>
      </c>
      <c r="W301">
        <v>5</v>
      </c>
      <c r="X301">
        <v>5</v>
      </c>
      <c r="Y301">
        <v>5</v>
      </c>
      <c r="Z301">
        <v>5</v>
      </c>
      <c r="AB301">
        <v>5</v>
      </c>
      <c r="AC301">
        <v>5</v>
      </c>
      <c r="AD301">
        <v>5</v>
      </c>
      <c r="AE301">
        <v>10</v>
      </c>
      <c r="AF301" t="s">
        <v>37</v>
      </c>
      <c r="AG301" t="s">
        <v>38</v>
      </c>
      <c r="AH301">
        <v>0.14424395561218201</v>
      </c>
    </row>
    <row r="302" spans="1:34" x14ac:dyDescent="0.3">
      <c r="A302" t="s">
        <v>693</v>
      </c>
      <c r="B302" t="s">
        <v>795</v>
      </c>
      <c r="C302" t="s">
        <v>796</v>
      </c>
      <c r="F302">
        <v>23</v>
      </c>
      <c r="G302">
        <v>556</v>
      </c>
      <c r="H302">
        <v>173</v>
      </c>
      <c r="I302">
        <v>23</v>
      </c>
      <c r="J302" t="s">
        <v>335</v>
      </c>
      <c r="K302">
        <v>1</v>
      </c>
      <c r="L302" t="s">
        <v>335</v>
      </c>
      <c r="M302">
        <v>1</v>
      </c>
      <c r="O302">
        <v>0</v>
      </c>
      <c r="P302">
        <v>15</v>
      </c>
      <c r="Q302">
        <v>8</v>
      </c>
      <c r="R302">
        <v>14</v>
      </c>
      <c r="S302">
        <v>14</v>
      </c>
      <c r="T302">
        <v>14</v>
      </c>
      <c r="U302">
        <v>14</v>
      </c>
      <c r="W302">
        <v>15</v>
      </c>
      <c r="X302">
        <v>15</v>
      </c>
      <c r="Y302">
        <v>15</v>
      </c>
      <c r="Z302">
        <v>15</v>
      </c>
      <c r="AB302">
        <v>1</v>
      </c>
      <c r="AC302">
        <v>1</v>
      </c>
      <c r="AD302">
        <v>1</v>
      </c>
      <c r="AE302">
        <v>2</v>
      </c>
      <c r="AF302" t="s">
        <v>37</v>
      </c>
      <c r="AG302" t="s">
        <v>38</v>
      </c>
      <c r="AH302">
        <v>0.110996484756469</v>
      </c>
    </row>
    <row r="303" spans="1:34" x14ac:dyDescent="0.3">
      <c r="A303" t="s">
        <v>693</v>
      </c>
      <c r="B303" t="s">
        <v>795</v>
      </c>
      <c r="C303" t="s">
        <v>797</v>
      </c>
      <c r="F303">
        <v>30</v>
      </c>
      <c r="G303">
        <v>934</v>
      </c>
      <c r="H303">
        <v>431</v>
      </c>
      <c r="I303">
        <v>16</v>
      </c>
      <c r="J303" t="s">
        <v>601</v>
      </c>
      <c r="K303">
        <v>1</v>
      </c>
      <c r="L303" t="s">
        <v>601</v>
      </c>
      <c r="M303">
        <v>1</v>
      </c>
      <c r="O303">
        <v>0</v>
      </c>
      <c r="P303">
        <v>2</v>
      </c>
      <c r="Q303">
        <v>14</v>
      </c>
      <c r="R303">
        <v>3</v>
      </c>
      <c r="S303">
        <v>3</v>
      </c>
      <c r="T303">
        <v>3</v>
      </c>
      <c r="U303">
        <v>3</v>
      </c>
      <c r="W303">
        <v>2</v>
      </c>
      <c r="X303">
        <v>2</v>
      </c>
      <c r="Y303">
        <v>2</v>
      </c>
      <c r="Z303">
        <v>2</v>
      </c>
      <c r="AB303">
        <v>2</v>
      </c>
      <c r="AC303">
        <v>2</v>
      </c>
      <c r="AD303">
        <v>2</v>
      </c>
      <c r="AE303">
        <v>6</v>
      </c>
      <c r="AF303" t="s">
        <v>37</v>
      </c>
      <c r="AG303" t="s">
        <v>38</v>
      </c>
      <c r="AH303">
        <v>7.5779199600219699E-2</v>
      </c>
    </row>
    <row r="304" spans="1:34" x14ac:dyDescent="0.3">
      <c r="A304" t="s">
        <v>693</v>
      </c>
      <c r="B304" t="s">
        <v>795</v>
      </c>
      <c r="C304" t="s">
        <v>798</v>
      </c>
      <c r="F304">
        <v>23</v>
      </c>
      <c r="G304">
        <v>556</v>
      </c>
      <c r="H304">
        <v>268</v>
      </c>
      <c r="I304">
        <v>24</v>
      </c>
      <c r="J304" t="s">
        <v>190</v>
      </c>
      <c r="K304">
        <v>1</v>
      </c>
      <c r="L304" t="s">
        <v>190</v>
      </c>
      <c r="M304">
        <v>1</v>
      </c>
      <c r="O304">
        <v>0</v>
      </c>
      <c r="P304">
        <v>9</v>
      </c>
      <c r="Q304">
        <v>15</v>
      </c>
      <c r="R304">
        <v>7</v>
      </c>
      <c r="S304">
        <v>7</v>
      </c>
      <c r="T304">
        <v>7</v>
      </c>
      <c r="U304">
        <v>7</v>
      </c>
      <c r="W304">
        <v>9</v>
      </c>
      <c r="X304">
        <v>9</v>
      </c>
      <c r="Y304">
        <v>9</v>
      </c>
      <c r="Z304">
        <v>9</v>
      </c>
      <c r="AB304">
        <v>4</v>
      </c>
      <c r="AC304">
        <v>4</v>
      </c>
      <c r="AD304">
        <v>4</v>
      </c>
      <c r="AE304">
        <v>12</v>
      </c>
      <c r="AF304" t="s">
        <v>37</v>
      </c>
      <c r="AG304" t="s">
        <v>38</v>
      </c>
      <c r="AH304">
        <v>6.5499544143676702E-2</v>
      </c>
    </row>
    <row r="305" spans="1:34" x14ac:dyDescent="0.3">
      <c r="A305" t="s">
        <v>693</v>
      </c>
      <c r="B305" t="s">
        <v>799</v>
      </c>
      <c r="C305" t="s">
        <v>800</v>
      </c>
      <c r="F305">
        <v>64</v>
      </c>
      <c r="G305">
        <v>4164</v>
      </c>
      <c r="H305">
        <v>1185</v>
      </c>
      <c r="I305">
        <v>24</v>
      </c>
      <c r="J305" t="s">
        <v>126</v>
      </c>
      <c r="K305">
        <v>1</v>
      </c>
      <c r="L305" t="s">
        <v>126</v>
      </c>
      <c r="M305">
        <v>1</v>
      </c>
      <c r="O305">
        <v>0</v>
      </c>
      <c r="P305">
        <v>9</v>
      </c>
      <c r="Q305">
        <v>15</v>
      </c>
      <c r="R305">
        <v>12</v>
      </c>
      <c r="S305">
        <v>12</v>
      </c>
      <c r="T305">
        <v>12</v>
      </c>
      <c r="U305">
        <v>12</v>
      </c>
      <c r="W305">
        <v>9</v>
      </c>
      <c r="X305">
        <v>9</v>
      </c>
      <c r="Y305">
        <v>9</v>
      </c>
      <c r="Z305">
        <v>9</v>
      </c>
      <c r="AB305">
        <v>3</v>
      </c>
      <c r="AC305">
        <v>3</v>
      </c>
      <c r="AD305">
        <v>3</v>
      </c>
      <c r="AE305">
        <v>9</v>
      </c>
      <c r="AF305" t="s">
        <v>37</v>
      </c>
      <c r="AG305" t="s">
        <v>38</v>
      </c>
      <c r="AH305">
        <v>8.4971189498901298E-2</v>
      </c>
    </row>
    <row r="306" spans="1:34" x14ac:dyDescent="0.3">
      <c r="A306" t="s">
        <v>693</v>
      </c>
      <c r="B306" t="s">
        <v>799</v>
      </c>
      <c r="C306" t="s">
        <v>801</v>
      </c>
      <c r="F306">
        <v>60</v>
      </c>
      <c r="G306">
        <v>3664</v>
      </c>
      <c r="H306">
        <v>1617</v>
      </c>
      <c r="I306">
        <v>17</v>
      </c>
      <c r="J306" t="s">
        <v>512</v>
      </c>
      <c r="K306">
        <v>1</v>
      </c>
      <c r="L306" t="s">
        <v>512</v>
      </c>
      <c r="M306">
        <v>1</v>
      </c>
      <c r="O306">
        <v>0</v>
      </c>
      <c r="P306">
        <v>3</v>
      </c>
      <c r="Q306">
        <v>14</v>
      </c>
      <c r="R306">
        <v>3</v>
      </c>
      <c r="S306">
        <v>3</v>
      </c>
      <c r="T306">
        <v>3</v>
      </c>
      <c r="U306">
        <v>3</v>
      </c>
      <c r="W306">
        <v>3</v>
      </c>
      <c r="X306">
        <v>3</v>
      </c>
      <c r="Y306">
        <v>3</v>
      </c>
      <c r="Z306">
        <v>3</v>
      </c>
      <c r="AB306">
        <v>4</v>
      </c>
      <c r="AC306">
        <v>4</v>
      </c>
      <c r="AD306">
        <v>4</v>
      </c>
      <c r="AE306">
        <v>12</v>
      </c>
      <c r="AF306" t="s">
        <v>37</v>
      </c>
      <c r="AG306" t="s">
        <v>38</v>
      </c>
      <c r="AH306">
        <v>0.21486067771911599</v>
      </c>
    </row>
    <row r="307" spans="1:34" x14ac:dyDescent="0.3">
      <c r="A307" t="s">
        <v>693</v>
      </c>
      <c r="B307" t="s">
        <v>802</v>
      </c>
      <c r="C307" t="s">
        <v>757</v>
      </c>
      <c r="F307">
        <v>450</v>
      </c>
      <c r="G307">
        <v>202954</v>
      </c>
      <c r="H307">
        <v>38702</v>
      </c>
      <c r="AF307" t="s">
        <v>37</v>
      </c>
      <c r="AG307" t="s">
        <v>163</v>
      </c>
      <c r="AH307">
        <v>300.78332495689301</v>
      </c>
    </row>
    <row r="308" spans="1:34" x14ac:dyDescent="0.3">
      <c r="A308" t="s">
        <v>693</v>
      </c>
      <c r="B308" t="s">
        <v>802</v>
      </c>
      <c r="C308" t="s">
        <v>803</v>
      </c>
      <c r="F308">
        <v>41</v>
      </c>
      <c r="G308">
        <v>1726</v>
      </c>
      <c r="H308">
        <v>355</v>
      </c>
      <c r="I308">
        <v>47</v>
      </c>
      <c r="J308" t="s">
        <v>804</v>
      </c>
      <c r="K308">
        <v>3</v>
      </c>
      <c r="L308" t="s">
        <v>124</v>
      </c>
      <c r="M308">
        <v>1</v>
      </c>
      <c r="N308" t="s">
        <v>805</v>
      </c>
      <c r="O308">
        <v>1</v>
      </c>
      <c r="P308">
        <v>33</v>
      </c>
      <c r="Q308">
        <v>14</v>
      </c>
      <c r="R308">
        <v>66</v>
      </c>
      <c r="S308">
        <v>66</v>
      </c>
      <c r="T308">
        <v>66</v>
      </c>
      <c r="U308">
        <v>66</v>
      </c>
      <c r="V308" t="s">
        <v>806</v>
      </c>
      <c r="W308">
        <v>33</v>
      </c>
      <c r="X308">
        <v>33</v>
      </c>
      <c r="Y308">
        <v>33</v>
      </c>
      <c r="Z308">
        <v>33</v>
      </c>
      <c r="AA308" t="s">
        <v>807</v>
      </c>
      <c r="AB308">
        <v>3</v>
      </c>
      <c r="AC308">
        <v>3</v>
      </c>
      <c r="AD308">
        <v>3</v>
      </c>
      <c r="AE308">
        <v>18</v>
      </c>
      <c r="AF308" t="s">
        <v>37</v>
      </c>
      <c r="AG308" t="s">
        <v>38</v>
      </c>
      <c r="AH308">
        <v>0.25733685493469199</v>
      </c>
    </row>
    <row r="309" spans="1:34" x14ac:dyDescent="0.3">
      <c r="A309" t="s">
        <v>693</v>
      </c>
      <c r="B309" t="s">
        <v>808</v>
      </c>
      <c r="C309" t="s">
        <v>809</v>
      </c>
      <c r="F309">
        <v>316</v>
      </c>
      <c r="G309">
        <v>100176</v>
      </c>
      <c r="H309">
        <v>19719</v>
      </c>
      <c r="I309">
        <v>22</v>
      </c>
      <c r="J309" t="s">
        <v>80</v>
      </c>
      <c r="K309">
        <v>1</v>
      </c>
      <c r="L309" t="s">
        <v>80</v>
      </c>
      <c r="M309">
        <v>1</v>
      </c>
      <c r="O309">
        <v>0</v>
      </c>
      <c r="P309">
        <v>14</v>
      </c>
      <c r="Q309">
        <v>8</v>
      </c>
      <c r="R309">
        <v>64</v>
      </c>
      <c r="S309">
        <v>64</v>
      </c>
      <c r="T309">
        <v>64</v>
      </c>
      <c r="U309">
        <v>64</v>
      </c>
      <c r="W309">
        <v>14</v>
      </c>
      <c r="X309">
        <v>14</v>
      </c>
      <c r="Y309">
        <v>14</v>
      </c>
      <c r="Z309">
        <v>14</v>
      </c>
      <c r="AB309">
        <v>0</v>
      </c>
      <c r="AC309">
        <v>0</v>
      </c>
      <c r="AD309">
        <v>0</v>
      </c>
      <c r="AE309">
        <v>0</v>
      </c>
      <c r="AF309" t="s">
        <v>37</v>
      </c>
      <c r="AG309" t="s">
        <v>38</v>
      </c>
      <c r="AH309">
        <v>1.7375512123107899</v>
      </c>
    </row>
    <row r="310" spans="1:34" x14ac:dyDescent="0.3">
      <c r="A310" t="s">
        <v>693</v>
      </c>
      <c r="B310" t="s">
        <v>808</v>
      </c>
      <c r="C310" t="s">
        <v>810</v>
      </c>
      <c r="F310">
        <v>18</v>
      </c>
      <c r="G310">
        <v>346</v>
      </c>
      <c r="H310">
        <v>162</v>
      </c>
      <c r="I310">
        <v>26</v>
      </c>
      <c r="J310" t="s">
        <v>82</v>
      </c>
      <c r="K310">
        <v>1</v>
      </c>
      <c r="L310" t="s">
        <v>82</v>
      </c>
      <c r="M310">
        <v>1</v>
      </c>
      <c r="O310">
        <v>0</v>
      </c>
      <c r="P310">
        <v>16</v>
      </c>
      <c r="Q310">
        <v>10</v>
      </c>
      <c r="R310">
        <v>11</v>
      </c>
      <c r="S310">
        <v>11</v>
      </c>
      <c r="T310">
        <v>11</v>
      </c>
      <c r="U310">
        <v>11</v>
      </c>
      <c r="W310">
        <v>16</v>
      </c>
      <c r="X310">
        <v>16</v>
      </c>
      <c r="Y310">
        <v>16</v>
      </c>
      <c r="Z310">
        <v>16</v>
      </c>
      <c r="AB310">
        <v>3</v>
      </c>
      <c r="AC310">
        <v>3</v>
      </c>
      <c r="AD310">
        <v>3</v>
      </c>
      <c r="AE310">
        <v>6</v>
      </c>
      <c r="AF310" t="s">
        <v>37</v>
      </c>
      <c r="AG310" t="s">
        <v>38</v>
      </c>
      <c r="AH310">
        <v>8.5272312164306599E-2</v>
      </c>
    </row>
    <row r="311" spans="1:34" x14ac:dyDescent="0.3">
      <c r="A311" t="s">
        <v>693</v>
      </c>
      <c r="B311" t="s">
        <v>808</v>
      </c>
      <c r="C311" t="s">
        <v>811</v>
      </c>
      <c r="F311">
        <v>128</v>
      </c>
      <c r="G311">
        <v>16516</v>
      </c>
      <c r="H311">
        <v>5900</v>
      </c>
      <c r="I311">
        <v>16</v>
      </c>
      <c r="J311" t="s">
        <v>812</v>
      </c>
      <c r="K311">
        <v>1</v>
      </c>
      <c r="L311" t="s">
        <v>812</v>
      </c>
      <c r="M311">
        <v>1</v>
      </c>
      <c r="O311">
        <v>0</v>
      </c>
      <c r="P311">
        <v>1</v>
      </c>
      <c r="Q311">
        <v>15</v>
      </c>
      <c r="R311">
        <v>3</v>
      </c>
      <c r="S311">
        <v>3</v>
      </c>
      <c r="T311">
        <v>3</v>
      </c>
      <c r="U311">
        <v>3</v>
      </c>
      <c r="W311">
        <v>1</v>
      </c>
      <c r="X311">
        <v>1</v>
      </c>
      <c r="Y311">
        <v>1</v>
      </c>
      <c r="Z311">
        <v>1</v>
      </c>
      <c r="AB311">
        <v>1</v>
      </c>
      <c r="AC311">
        <v>1</v>
      </c>
      <c r="AD311">
        <v>1</v>
      </c>
      <c r="AE311">
        <v>3</v>
      </c>
      <c r="AF311" t="s">
        <v>37</v>
      </c>
      <c r="AG311" t="s">
        <v>38</v>
      </c>
      <c r="AH311">
        <v>0.49296832084655701</v>
      </c>
    </row>
    <row r="312" spans="1:34" x14ac:dyDescent="0.3">
      <c r="A312" t="s">
        <v>693</v>
      </c>
      <c r="B312" t="s">
        <v>808</v>
      </c>
      <c r="C312" t="s">
        <v>813</v>
      </c>
      <c r="F312">
        <v>350</v>
      </c>
      <c r="G312">
        <v>122854</v>
      </c>
      <c r="H312">
        <v>49593</v>
      </c>
      <c r="AF312" t="s">
        <v>37</v>
      </c>
      <c r="AG312" t="s">
        <v>163</v>
      </c>
      <c r="AH312">
        <v>300.77130436897198</v>
      </c>
    </row>
    <row r="313" spans="1:34" x14ac:dyDescent="0.3">
      <c r="A313" t="s">
        <v>693</v>
      </c>
      <c r="B313" t="s">
        <v>808</v>
      </c>
      <c r="C313" t="s">
        <v>814</v>
      </c>
      <c r="F313">
        <v>529</v>
      </c>
      <c r="G313">
        <v>280374</v>
      </c>
      <c r="H313">
        <v>107917</v>
      </c>
      <c r="I313">
        <v>16</v>
      </c>
      <c r="J313" t="s">
        <v>815</v>
      </c>
      <c r="K313">
        <v>1</v>
      </c>
      <c r="L313" t="s">
        <v>815</v>
      </c>
      <c r="M313">
        <v>1</v>
      </c>
      <c r="O313">
        <v>0</v>
      </c>
      <c r="P313">
        <v>2</v>
      </c>
      <c r="Q313">
        <v>14</v>
      </c>
      <c r="R313">
        <v>25</v>
      </c>
      <c r="S313">
        <v>25</v>
      </c>
      <c r="T313">
        <v>25</v>
      </c>
      <c r="U313">
        <v>25</v>
      </c>
      <c r="W313">
        <v>2</v>
      </c>
      <c r="X313">
        <v>2</v>
      </c>
      <c r="Y313">
        <v>2</v>
      </c>
      <c r="Z313">
        <v>2</v>
      </c>
      <c r="AB313">
        <v>2</v>
      </c>
      <c r="AC313">
        <v>2</v>
      </c>
      <c r="AD313">
        <v>2</v>
      </c>
      <c r="AE313">
        <v>6</v>
      </c>
      <c r="AF313" t="s">
        <v>37</v>
      </c>
      <c r="AG313" t="s">
        <v>38</v>
      </c>
      <c r="AH313">
        <v>6.8001415729522696</v>
      </c>
    </row>
    <row r="314" spans="1:34" x14ac:dyDescent="0.3">
      <c r="A314" t="s">
        <v>693</v>
      </c>
      <c r="B314" t="s">
        <v>808</v>
      </c>
      <c r="C314" t="s">
        <v>816</v>
      </c>
      <c r="F314">
        <v>202</v>
      </c>
      <c r="G314">
        <v>41010</v>
      </c>
      <c r="H314">
        <v>17603</v>
      </c>
      <c r="I314">
        <v>24</v>
      </c>
      <c r="J314" t="s">
        <v>817</v>
      </c>
      <c r="K314">
        <v>1</v>
      </c>
      <c r="L314" t="s">
        <v>817</v>
      </c>
      <c r="M314">
        <v>1</v>
      </c>
      <c r="O314">
        <v>0</v>
      </c>
      <c r="P314">
        <v>10</v>
      </c>
      <c r="Q314">
        <v>14</v>
      </c>
      <c r="R314">
        <v>18</v>
      </c>
      <c r="S314">
        <v>18</v>
      </c>
      <c r="T314">
        <v>18</v>
      </c>
      <c r="U314">
        <v>18</v>
      </c>
      <c r="W314">
        <v>10</v>
      </c>
      <c r="X314">
        <v>10</v>
      </c>
      <c r="Y314">
        <v>10</v>
      </c>
      <c r="Z314">
        <v>10</v>
      </c>
      <c r="AB314">
        <v>1</v>
      </c>
      <c r="AC314">
        <v>1</v>
      </c>
      <c r="AD314">
        <v>1</v>
      </c>
      <c r="AE314">
        <v>2</v>
      </c>
      <c r="AF314" t="s">
        <v>37</v>
      </c>
      <c r="AG314" t="s">
        <v>38</v>
      </c>
      <c r="AH314">
        <v>6.40882992744445</v>
      </c>
    </row>
    <row r="315" spans="1:34" x14ac:dyDescent="0.3">
      <c r="A315" t="s">
        <v>693</v>
      </c>
      <c r="B315" t="s">
        <v>818</v>
      </c>
      <c r="C315" t="s">
        <v>819</v>
      </c>
      <c r="F315">
        <v>172</v>
      </c>
      <c r="G315">
        <v>29760</v>
      </c>
      <c r="H315">
        <v>11499</v>
      </c>
      <c r="I315">
        <v>49</v>
      </c>
      <c r="J315" t="s">
        <v>820</v>
      </c>
      <c r="K315">
        <v>2</v>
      </c>
      <c r="L315" t="s">
        <v>820</v>
      </c>
      <c r="M315">
        <v>2</v>
      </c>
      <c r="O315">
        <v>0</v>
      </c>
      <c r="P315">
        <v>34</v>
      </c>
      <c r="Q315">
        <v>15</v>
      </c>
      <c r="R315">
        <v>21</v>
      </c>
      <c r="S315">
        <v>22</v>
      </c>
      <c r="T315">
        <v>22</v>
      </c>
      <c r="U315">
        <v>43</v>
      </c>
      <c r="W315">
        <v>15</v>
      </c>
      <c r="X315">
        <v>19</v>
      </c>
      <c r="Y315">
        <v>17</v>
      </c>
      <c r="Z315">
        <v>34</v>
      </c>
      <c r="AB315">
        <v>3</v>
      </c>
      <c r="AC315">
        <v>4</v>
      </c>
      <c r="AD315">
        <v>4</v>
      </c>
      <c r="AE315">
        <v>14</v>
      </c>
      <c r="AF315" t="s">
        <v>37</v>
      </c>
      <c r="AG315" t="s">
        <v>38</v>
      </c>
      <c r="AH315">
        <v>29.632283210754299</v>
      </c>
    </row>
    <row r="316" spans="1:34" x14ac:dyDescent="0.3">
      <c r="A316" t="s">
        <v>693</v>
      </c>
      <c r="B316" t="s">
        <v>821</v>
      </c>
      <c r="C316" t="s">
        <v>809</v>
      </c>
      <c r="F316">
        <v>213</v>
      </c>
      <c r="G316">
        <v>45586</v>
      </c>
      <c r="H316">
        <v>9116</v>
      </c>
      <c r="I316">
        <v>18</v>
      </c>
      <c r="J316" t="s">
        <v>80</v>
      </c>
      <c r="K316">
        <v>1</v>
      </c>
      <c r="L316" t="s">
        <v>80</v>
      </c>
      <c r="M316">
        <v>1</v>
      </c>
      <c r="O316">
        <v>0</v>
      </c>
      <c r="P316">
        <v>14</v>
      </c>
      <c r="Q316">
        <v>4</v>
      </c>
      <c r="R316">
        <v>65</v>
      </c>
      <c r="S316">
        <v>65</v>
      </c>
      <c r="T316">
        <v>65</v>
      </c>
      <c r="U316">
        <v>65</v>
      </c>
      <c r="W316">
        <v>14</v>
      </c>
      <c r="X316">
        <v>14</v>
      </c>
      <c r="Y316">
        <v>14</v>
      </c>
      <c r="Z316">
        <v>14</v>
      </c>
      <c r="AB316">
        <v>0</v>
      </c>
      <c r="AC316">
        <v>0</v>
      </c>
      <c r="AD316">
        <v>0</v>
      </c>
      <c r="AE316">
        <v>0</v>
      </c>
      <c r="AF316" t="s">
        <v>37</v>
      </c>
      <c r="AG316" t="s">
        <v>38</v>
      </c>
      <c r="AH316">
        <v>0.67394685745239202</v>
      </c>
    </row>
    <row r="317" spans="1:34" x14ac:dyDescent="0.3">
      <c r="A317" t="s">
        <v>693</v>
      </c>
      <c r="B317" t="s">
        <v>821</v>
      </c>
      <c r="C317" t="s">
        <v>810</v>
      </c>
      <c r="F317">
        <v>18</v>
      </c>
      <c r="G317">
        <v>346</v>
      </c>
      <c r="H317">
        <v>162</v>
      </c>
      <c r="I317">
        <v>26</v>
      </c>
      <c r="J317" t="s">
        <v>82</v>
      </c>
      <c r="K317">
        <v>1</v>
      </c>
      <c r="L317" t="s">
        <v>82</v>
      </c>
      <c r="M317">
        <v>1</v>
      </c>
      <c r="O317">
        <v>0</v>
      </c>
      <c r="P317">
        <v>16</v>
      </c>
      <c r="Q317">
        <v>10</v>
      </c>
      <c r="R317">
        <v>11</v>
      </c>
      <c r="S317">
        <v>11</v>
      </c>
      <c r="T317">
        <v>11</v>
      </c>
      <c r="U317">
        <v>11</v>
      </c>
      <c r="W317">
        <v>16</v>
      </c>
      <c r="X317">
        <v>16</v>
      </c>
      <c r="Y317">
        <v>16</v>
      </c>
      <c r="Z317">
        <v>16</v>
      </c>
      <c r="AB317">
        <v>3</v>
      </c>
      <c r="AC317">
        <v>3</v>
      </c>
      <c r="AD317">
        <v>3</v>
      </c>
      <c r="AE317">
        <v>6</v>
      </c>
      <c r="AF317" t="s">
        <v>37</v>
      </c>
      <c r="AG317" t="s">
        <v>38</v>
      </c>
      <c r="AH317">
        <v>5.38151264190673E-2</v>
      </c>
    </row>
    <row r="318" spans="1:34" x14ac:dyDescent="0.3">
      <c r="A318" t="s">
        <v>693</v>
      </c>
      <c r="B318" t="s">
        <v>821</v>
      </c>
      <c r="C318" t="s">
        <v>814</v>
      </c>
      <c r="F318">
        <v>516</v>
      </c>
      <c r="G318">
        <v>266776</v>
      </c>
      <c r="H318">
        <v>114017</v>
      </c>
      <c r="I318">
        <v>34</v>
      </c>
      <c r="J318" t="s">
        <v>822</v>
      </c>
      <c r="K318">
        <v>1</v>
      </c>
      <c r="L318" t="s">
        <v>822</v>
      </c>
      <c r="M318">
        <v>1</v>
      </c>
      <c r="O318">
        <v>0</v>
      </c>
      <c r="P318">
        <v>20</v>
      </c>
      <c r="Q318">
        <v>14</v>
      </c>
      <c r="R318">
        <v>32</v>
      </c>
      <c r="S318">
        <v>32</v>
      </c>
      <c r="T318">
        <v>32</v>
      </c>
      <c r="U318">
        <v>32</v>
      </c>
      <c r="W318">
        <v>20</v>
      </c>
      <c r="X318">
        <v>20</v>
      </c>
      <c r="Y318">
        <v>20</v>
      </c>
      <c r="Z318">
        <v>20</v>
      </c>
      <c r="AB318">
        <v>7</v>
      </c>
      <c r="AC318">
        <v>7</v>
      </c>
      <c r="AD318">
        <v>7</v>
      </c>
      <c r="AE318">
        <v>21</v>
      </c>
      <c r="AF318" t="s">
        <v>37</v>
      </c>
      <c r="AG318" t="s">
        <v>38</v>
      </c>
      <c r="AH318">
        <v>151.157975912094</v>
      </c>
    </row>
    <row r="319" spans="1:34" x14ac:dyDescent="0.3">
      <c r="A319" t="s">
        <v>693</v>
      </c>
      <c r="B319" t="s">
        <v>821</v>
      </c>
      <c r="C319" t="s">
        <v>816</v>
      </c>
      <c r="F319">
        <v>90</v>
      </c>
      <c r="G319">
        <v>8194</v>
      </c>
      <c r="H319">
        <v>3123</v>
      </c>
      <c r="I319">
        <v>24</v>
      </c>
      <c r="J319" t="s">
        <v>585</v>
      </c>
      <c r="K319">
        <v>1</v>
      </c>
      <c r="L319" t="s">
        <v>585</v>
      </c>
      <c r="M319">
        <v>1</v>
      </c>
      <c r="O319">
        <v>0</v>
      </c>
      <c r="P319">
        <v>11</v>
      </c>
      <c r="Q319">
        <v>13</v>
      </c>
      <c r="R319">
        <v>11</v>
      </c>
      <c r="S319">
        <v>11</v>
      </c>
      <c r="T319">
        <v>11</v>
      </c>
      <c r="U319">
        <v>11</v>
      </c>
      <c r="W319">
        <v>11</v>
      </c>
      <c r="X319">
        <v>11</v>
      </c>
      <c r="Y319">
        <v>11</v>
      </c>
      <c r="Z319">
        <v>11</v>
      </c>
      <c r="AB319">
        <v>5</v>
      </c>
      <c r="AC319">
        <v>5</v>
      </c>
      <c r="AD319">
        <v>5</v>
      </c>
      <c r="AE319">
        <v>10</v>
      </c>
      <c r="AF319" t="s">
        <v>37</v>
      </c>
      <c r="AG319" t="s">
        <v>38</v>
      </c>
      <c r="AH319">
        <v>0.38283777236938399</v>
      </c>
    </row>
    <row r="320" spans="1:34" x14ac:dyDescent="0.3">
      <c r="A320" t="s">
        <v>693</v>
      </c>
      <c r="B320" t="s">
        <v>823</v>
      </c>
      <c r="C320" t="s">
        <v>755</v>
      </c>
      <c r="F320">
        <v>95</v>
      </c>
      <c r="G320">
        <v>9124</v>
      </c>
      <c r="H320">
        <v>2969</v>
      </c>
      <c r="AF320" t="s">
        <v>37</v>
      </c>
      <c r="AG320" t="s">
        <v>439</v>
      </c>
      <c r="AH320">
        <v>300.65002083778302</v>
      </c>
    </row>
    <row r="321" spans="1:34" x14ac:dyDescent="0.3">
      <c r="A321" t="s">
        <v>693</v>
      </c>
      <c r="B321" t="s">
        <v>823</v>
      </c>
      <c r="C321" t="s">
        <v>757</v>
      </c>
      <c r="F321">
        <v>227</v>
      </c>
      <c r="G321">
        <v>51760</v>
      </c>
      <c r="H321">
        <v>13649</v>
      </c>
      <c r="I321">
        <v>59</v>
      </c>
      <c r="J321" t="s">
        <v>824</v>
      </c>
      <c r="K321">
        <v>3</v>
      </c>
      <c r="L321" t="s">
        <v>91</v>
      </c>
      <c r="M321">
        <v>1</v>
      </c>
      <c r="N321" t="s">
        <v>825</v>
      </c>
      <c r="O321">
        <v>1</v>
      </c>
      <c r="P321">
        <v>44</v>
      </c>
      <c r="Q321">
        <v>15</v>
      </c>
      <c r="R321">
        <v>138</v>
      </c>
      <c r="S321">
        <v>138</v>
      </c>
      <c r="T321">
        <v>138</v>
      </c>
      <c r="U321">
        <v>138</v>
      </c>
      <c r="V321" t="s">
        <v>826</v>
      </c>
      <c r="W321">
        <v>44</v>
      </c>
      <c r="X321">
        <v>44</v>
      </c>
      <c r="Y321">
        <v>44</v>
      </c>
      <c r="Z321">
        <v>44</v>
      </c>
      <c r="AA321" t="s">
        <v>827</v>
      </c>
      <c r="AB321">
        <v>1</v>
      </c>
      <c r="AC321">
        <v>2</v>
      </c>
      <c r="AD321">
        <v>1</v>
      </c>
      <c r="AE321">
        <v>10</v>
      </c>
      <c r="AF321" t="s">
        <v>37</v>
      </c>
      <c r="AG321" t="s">
        <v>38</v>
      </c>
      <c r="AH321">
        <v>52.112560510635298</v>
      </c>
    </row>
    <row r="322" spans="1:34" x14ac:dyDescent="0.3">
      <c r="A322" t="s">
        <v>693</v>
      </c>
      <c r="B322" t="s">
        <v>828</v>
      </c>
      <c r="C322" t="s">
        <v>829</v>
      </c>
      <c r="F322">
        <v>28</v>
      </c>
      <c r="G322">
        <v>816</v>
      </c>
      <c r="H322">
        <v>377</v>
      </c>
      <c r="I322">
        <v>29</v>
      </c>
      <c r="J322" t="s">
        <v>393</v>
      </c>
      <c r="K322">
        <v>1</v>
      </c>
      <c r="L322" t="s">
        <v>393</v>
      </c>
      <c r="M322">
        <v>1</v>
      </c>
      <c r="O322">
        <v>0</v>
      </c>
      <c r="P322">
        <v>15</v>
      </c>
      <c r="Q322">
        <v>14</v>
      </c>
      <c r="R322">
        <v>8</v>
      </c>
      <c r="S322">
        <v>8</v>
      </c>
      <c r="T322">
        <v>8</v>
      </c>
      <c r="U322">
        <v>8</v>
      </c>
      <c r="W322">
        <v>15</v>
      </c>
      <c r="X322">
        <v>15</v>
      </c>
      <c r="Y322">
        <v>15</v>
      </c>
      <c r="Z322">
        <v>15</v>
      </c>
      <c r="AB322">
        <v>2</v>
      </c>
      <c r="AC322">
        <v>2</v>
      </c>
      <c r="AD322">
        <v>2</v>
      </c>
      <c r="AE322">
        <v>4</v>
      </c>
      <c r="AF322" t="s">
        <v>37</v>
      </c>
      <c r="AG322" t="s">
        <v>38</v>
      </c>
      <c r="AH322">
        <v>0.10179090499877901</v>
      </c>
    </row>
    <row r="323" spans="1:34" x14ac:dyDescent="0.3">
      <c r="A323" t="s">
        <v>693</v>
      </c>
      <c r="B323" t="s">
        <v>830</v>
      </c>
      <c r="C323" t="s">
        <v>831</v>
      </c>
      <c r="F323">
        <v>59</v>
      </c>
      <c r="G323">
        <v>3544</v>
      </c>
      <c r="H323">
        <v>1583</v>
      </c>
      <c r="I323">
        <v>59</v>
      </c>
      <c r="J323" t="s">
        <v>832</v>
      </c>
      <c r="K323">
        <v>2</v>
      </c>
      <c r="L323" t="s">
        <v>186</v>
      </c>
      <c r="M323">
        <v>1</v>
      </c>
      <c r="N323" t="s">
        <v>833</v>
      </c>
      <c r="O323">
        <v>1</v>
      </c>
      <c r="P323">
        <v>47</v>
      </c>
      <c r="Q323">
        <v>12</v>
      </c>
      <c r="R323">
        <v>65</v>
      </c>
      <c r="S323">
        <v>65</v>
      </c>
      <c r="T323">
        <v>65</v>
      </c>
      <c r="U323">
        <v>65</v>
      </c>
      <c r="V323" t="s">
        <v>834</v>
      </c>
      <c r="W323">
        <v>47</v>
      </c>
      <c r="X323">
        <v>47</v>
      </c>
      <c r="Y323">
        <v>47</v>
      </c>
      <c r="Z323">
        <v>47</v>
      </c>
      <c r="AA323" t="s">
        <v>835</v>
      </c>
      <c r="AB323">
        <v>2</v>
      </c>
      <c r="AC323">
        <v>7</v>
      </c>
      <c r="AD323">
        <v>7</v>
      </c>
      <c r="AE323">
        <v>137</v>
      </c>
      <c r="AF323" t="s">
        <v>37</v>
      </c>
      <c r="AG323" t="s">
        <v>38</v>
      </c>
      <c r="AH323">
        <v>0.48696184158325101</v>
      </c>
    </row>
    <row r="324" spans="1:34" x14ac:dyDescent="0.3">
      <c r="A324" t="s">
        <v>693</v>
      </c>
      <c r="B324" t="s">
        <v>830</v>
      </c>
      <c r="C324" t="s">
        <v>836</v>
      </c>
      <c r="F324">
        <v>19</v>
      </c>
      <c r="G324">
        <v>384</v>
      </c>
      <c r="H324">
        <v>191</v>
      </c>
      <c r="I324">
        <v>16</v>
      </c>
      <c r="J324" t="s">
        <v>190</v>
      </c>
      <c r="K324">
        <v>1</v>
      </c>
      <c r="L324" t="s">
        <v>190</v>
      </c>
      <c r="M324">
        <v>1</v>
      </c>
      <c r="O324">
        <v>0</v>
      </c>
      <c r="P324">
        <v>5</v>
      </c>
      <c r="Q324">
        <v>11</v>
      </c>
      <c r="R324">
        <v>5</v>
      </c>
      <c r="S324">
        <v>5</v>
      </c>
      <c r="T324">
        <v>5</v>
      </c>
      <c r="U324">
        <v>5</v>
      </c>
      <c r="W324">
        <v>5</v>
      </c>
      <c r="X324">
        <v>5</v>
      </c>
      <c r="Y324">
        <v>5</v>
      </c>
      <c r="Z324">
        <v>5</v>
      </c>
      <c r="AB324">
        <v>3</v>
      </c>
      <c r="AC324">
        <v>3</v>
      </c>
      <c r="AD324">
        <v>3</v>
      </c>
      <c r="AE324">
        <v>6</v>
      </c>
      <c r="AF324" t="s">
        <v>37</v>
      </c>
      <c r="AG324" t="s">
        <v>38</v>
      </c>
      <c r="AH324">
        <v>6.0540437698364202E-2</v>
      </c>
    </row>
    <row r="325" spans="1:34" x14ac:dyDescent="0.3">
      <c r="A325" t="s">
        <v>693</v>
      </c>
      <c r="B325" t="s">
        <v>830</v>
      </c>
      <c r="C325" t="s">
        <v>837</v>
      </c>
      <c r="F325">
        <v>21</v>
      </c>
      <c r="G325">
        <v>466</v>
      </c>
      <c r="H325">
        <v>220</v>
      </c>
      <c r="I325">
        <v>27</v>
      </c>
      <c r="J325" t="s">
        <v>148</v>
      </c>
      <c r="K325">
        <v>1</v>
      </c>
      <c r="L325" t="s">
        <v>148</v>
      </c>
      <c r="M325">
        <v>1</v>
      </c>
      <c r="O325">
        <v>0</v>
      </c>
      <c r="P325">
        <v>21</v>
      </c>
      <c r="Q325">
        <v>6</v>
      </c>
      <c r="R325">
        <v>21</v>
      </c>
      <c r="S325">
        <v>21</v>
      </c>
      <c r="T325">
        <v>21</v>
      </c>
      <c r="U325">
        <v>21</v>
      </c>
      <c r="W325">
        <v>21</v>
      </c>
      <c r="X325">
        <v>21</v>
      </c>
      <c r="Y325">
        <v>21</v>
      </c>
      <c r="Z325">
        <v>21</v>
      </c>
      <c r="AB325">
        <v>4</v>
      </c>
      <c r="AC325">
        <v>4</v>
      </c>
      <c r="AD325">
        <v>4</v>
      </c>
      <c r="AE325">
        <v>32</v>
      </c>
      <c r="AF325" t="s">
        <v>37</v>
      </c>
      <c r="AG325" t="s">
        <v>38</v>
      </c>
      <c r="AH325">
        <v>5.8918237686157199E-2</v>
      </c>
    </row>
    <row r="326" spans="1:34" x14ac:dyDescent="0.3">
      <c r="A326" t="s">
        <v>693</v>
      </c>
      <c r="B326" t="s">
        <v>830</v>
      </c>
      <c r="C326" t="s">
        <v>838</v>
      </c>
      <c r="F326">
        <v>31</v>
      </c>
      <c r="G326">
        <v>996</v>
      </c>
      <c r="H326">
        <v>408</v>
      </c>
      <c r="I326">
        <v>24</v>
      </c>
      <c r="J326" t="s">
        <v>393</v>
      </c>
      <c r="K326">
        <v>1</v>
      </c>
      <c r="L326" t="s">
        <v>393</v>
      </c>
      <c r="M326">
        <v>1</v>
      </c>
      <c r="O326">
        <v>0</v>
      </c>
      <c r="P326">
        <v>10</v>
      </c>
      <c r="Q326">
        <v>14</v>
      </c>
      <c r="R326">
        <v>17</v>
      </c>
      <c r="S326">
        <v>17</v>
      </c>
      <c r="T326">
        <v>17</v>
      </c>
      <c r="U326">
        <v>17</v>
      </c>
      <c r="W326">
        <v>10</v>
      </c>
      <c r="X326">
        <v>10</v>
      </c>
      <c r="Y326">
        <v>10</v>
      </c>
      <c r="Z326">
        <v>10</v>
      </c>
      <c r="AB326">
        <v>5</v>
      </c>
      <c r="AC326">
        <v>5</v>
      </c>
      <c r="AD326">
        <v>5</v>
      </c>
      <c r="AE326">
        <v>10</v>
      </c>
      <c r="AF326" t="s">
        <v>37</v>
      </c>
      <c r="AG326" t="s">
        <v>38</v>
      </c>
      <c r="AH326">
        <v>6.7565679550170898E-2</v>
      </c>
    </row>
    <row r="327" spans="1:34" x14ac:dyDescent="0.3">
      <c r="A327" t="s">
        <v>693</v>
      </c>
      <c r="B327" t="s">
        <v>830</v>
      </c>
      <c r="C327" t="s">
        <v>839</v>
      </c>
      <c r="F327">
        <v>27</v>
      </c>
      <c r="G327">
        <v>760</v>
      </c>
      <c r="H327">
        <v>332</v>
      </c>
      <c r="I327">
        <v>18</v>
      </c>
      <c r="J327" t="s">
        <v>114</v>
      </c>
      <c r="K327">
        <v>1</v>
      </c>
      <c r="L327" t="s">
        <v>114</v>
      </c>
      <c r="M327">
        <v>1</v>
      </c>
      <c r="O327">
        <v>0</v>
      </c>
      <c r="P327">
        <v>14</v>
      </c>
      <c r="Q327">
        <v>4</v>
      </c>
      <c r="R327">
        <v>11</v>
      </c>
      <c r="S327">
        <v>11</v>
      </c>
      <c r="T327">
        <v>11</v>
      </c>
      <c r="U327">
        <v>11</v>
      </c>
      <c r="W327">
        <v>14</v>
      </c>
      <c r="X327">
        <v>14</v>
      </c>
      <c r="Y327">
        <v>14</v>
      </c>
      <c r="Z327">
        <v>14</v>
      </c>
      <c r="AB327">
        <v>3</v>
      </c>
      <c r="AC327">
        <v>3</v>
      </c>
      <c r="AD327">
        <v>3</v>
      </c>
      <c r="AE327">
        <v>6</v>
      </c>
      <c r="AF327" t="s">
        <v>37</v>
      </c>
      <c r="AG327" t="s">
        <v>38</v>
      </c>
      <c r="AH327">
        <v>6.6426515579223605E-2</v>
      </c>
    </row>
    <row r="328" spans="1:34" x14ac:dyDescent="0.3">
      <c r="A328" t="s">
        <v>693</v>
      </c>
      <c r="B328" t="s">
        <v>830</v>
      </c>
      <c r="C328" t="s">
        <v>840</v>
      </c>
      <c r="F328">
        <v>105</v>
      </c>
      <c r="G328">
        <v>11134</v>
      </c>
      <c r="H328">
        <v>5356</v>
      </c>
      <c r="I328">
        <v>31</v>
      </c>
      <c r="J328" t="s">
        <v>501</v>
      </c>
      <c r="K328">
        <v>1</v>
      </c>
      <c r="L328" t="s">
        <v>501</v>
      </c>
      <c r="M328">
        <v>1</v>
      </c>
      <c r="O328">
        <v>0</v>
      </c>
      <c r="P328">
        <v>18</v>
      </c>
      <c r="Q328">
        <v>13</v>
      </c>
      <c r="R328">
        <v>52</v>
      </c>
      <c r="S328">
        <v>52</v>
      </c>
      <c r="T328">
        <v>52</v>
      </c>
      <c r="U328">
        <v>52</v>
      </c>
      <c r="W328">
        <v>18</v>
      </c>
      <c r="X328">
        <v>18</v>
      </c>
      <c r="Y328">
        <v>18</v>
      </c>
      <c r="Z328">
        <v>18</v>
      </c>
      <c r="AB328">
        <v>9</v>
      </c>
      <c r="AC328">
        <v>9</v>
      </c>
      <c r="AD328">
        <v>9</v>
      </c>
      <c r="AE328">
        <v>18</v>
      </c>
      <c r="AF328" t="s">
        <v>37</v>
      </c>
      <c r="AG328" t="s">
        <v>38</v>
      </c>
      <c r="AH328">
        <v>0.71731519699096602</v>
      </c>
    </row>
    <row r="329" spans="1:34" x14ac:dyDescent="0.3">
      <c r="A329" t="s">
        <v>693</v>
      </c>
      <c r="B329" t="s">
        <v>841</v>
      </c>
      <c r="C329" t="s">
        <v>755</v>
      </c>
      <c r="F329">
        <v>162</v>
      </c>
      <c r="G329">
        <v>26410</v>
      </c>
      <c r="H329">
        <v>10705</v>
      </c>
      <c r="AF329" t="s">
        <v>37</v>
      </c>
      <c r="AG329" t="s">
        <v>163</v>
      </c>
      <c r="AH329">
        <v>300.41352009773198</v>
      </c>
    </row>
    <row r="330" spans="1:34" x14ac:dyDescent="0.3">
      <c r="A330" t="s">
        <v>693</v>
      </c>
      <c r="B330" t="s">
        <v>841</v>
      </c>
      <c r="C330" t="s">
        <v>757</v>
      </c>
      <c r="F330">
        <v>119</v>
      </c>
      <c r="G330">
        <v>14284</v>
      </c>
      <c r="H330">
        <v>4468</v>
      </c>
      <c r="I330">
        <v>31</v>
      </c>
      <c r="J330" t="s">
        <v>842</v>
      </c>
      <c r="K330">
        <v>2</v>
      </c>
      <c r="L330" t="s">
        <v>842</v>
      </c>
      <c r="M330">
        <v>2</v>
      </c>
      <c r="O330">
        <v>0</v>
      </c>
      <c r="P330">
        <v>19</v>
      </c>
      <c r="Q330">
        <v>12</v>
      </c>
      <c r="R330">
        <v>25</v>
      </c>
      <c r="S330">
        <v>31</v>
      </c>
      <c r="T330">
        <v>28</v>
      </c>
      <c r="U330">
        <v>56</v>
      </c>
      <c r="W330">
        <v>9</v>
      </c>
      <c r="X330">
        <v>10</v>
      </c>
      <c r="Y330">
        <v>10</v>
      </c>
      <c r="Z330">
        <v>19</v>
      </c>
      <c r="AB330">
        <v>0</v>
      </c>
      <c r="AC330">
        <v>1</v>
      </c>
      <c r="AD330">
        <v>0</v>
      </c>
      <c r="AE330">
        <v>3</v>
      </c>
      <c r="AF330" t="s">
        <v>37</v>
      </c>
      <c r="AG330" t="s">
        <v>38</v>
      </c>
      <c r="AH330">
        <v>0.72805190086364702</v>
      </c>
    </row>
    <row r="331" spans="1:34" x14ac:dyDescent="0.3">
      <c r="A331" t="s">
        <v>693</v>
      </c>
      <c r="B331" t="s">
        <v>841</v>
      </c>
      <c r="C331" t="s">
        <v>803</v>
      </c>
      <c r="F331">
        <v>1484</v>
      </c>
      <c r="G331">
        <v>2203744</v>
      </c>
      <c r="H331">
        <v>670592</v>
      </c>
      <c r="AF331" t="s">
        <v>37</v>
      </c>
      <c r="AG331" t="s">
        <v>439</v>
      </c>
      <c r="AH331">
        <v>358.82908558845497</v>
      </c>
    </row>
    <row r="332" spans="1:34" x14ac:dyDescent="0.3">
      <c r="A332" t="s">
        <v>693</v>
      </c>
      <c r="B332" t="s">
        <v>843</v>
      </c>
      <c r="C332" t="s">
        <v>844</v>
      </c>
      <c r="F332">
        <v>52</v>
      </c>
      <c r="G332">
        <v>2760</v>
      </c>
      <c r="H332">
        <v>1183</v>
      </c>
      <c r="I332">
        <v>43</v>
      </c>
      <c r="J332" t="s">
        <v>86</v>
      </c>
      <c r="K332">
        <v>1</v>
      </c>
      <c r="L332" t="s">
        <v>86</v>
      </c>
      <c r="M332">
        <v>1</v>
      </c>
      <c r="O332">
        <v>0</v>
      </c>
      <c r="P332">
        <v>29</v>
      </c>
      <c r="Q332">
        <v>14</v>
      </c>
      <c r="R332">
        <v>31</v>
      </c>
      <c r="S332">
        <v>31</v>
      </c>
      <c r="T332">
        <v>31</v>
      </c>
      <c r="U332">
        <v>31</v>
      </c>
      <c r="W332">
        <v>29</v>
      </c>
      <c r="X332">
        <v>29</v>
      </c>
      <c r="Y332">
        <v>29</v>
      </c>
      <c r="Z332">
        <v>29</v>
      </c>
      <c r="AB332">
        <v>4</v>
      </c>
      <c r="AC332">
        <v>4</v>
      </c>
      <c r="AD332">
        <v>4</v>
      </c>
      <c r="AE332">
        <v>8</v>
      </c>
      <c r="AF332" t="s">
        <v>37</v>
      </c>
      <c r="AG332" t="s">
        <v>38</v>
      </c>
      <c r="AH332">
        <v>0.24561905860900801</v>
      </c>
    </row>
    <row r="333" spans="1:34" x14ac:dyDescent="0.3">
      <c r="A333" t="s">
        <v>693</v>
      </c>
      <c r="B333" t="s">
        <v>845</v>
      </c>
      <c r="C333" t="s">
        <v>846</v>
      </c>
      <c r="F333">
        <v>57</v>
      </c>
      <c r="G333">
        <v>3310</v>
      </c>
      <c r="H333">
        <v>1072</v>
      </c>
      <c r="I333">
        <v>17</v>
      </c>
      <c r="J333" t="s">
        <v>847</v>
      </c>
      <c r="K333">
        <v>1</v>
      </c>
      <c r="L333" t="s">
        <v>847</v>
      </c>
      <c r="M333">
        <v>1</v>
      </c>
      <c r="O333">
        <v>0</v>
      </c>
      <c r="P333">
        <v>4</v>
      </c>
      <c r="Q333">
        <v>13</v>
      </c>
      <c r="R333">
        <v>6</v>
      </c>
      <c r="S333">
        <v>6</v>
      </c>
      <c r="T333">
        <v>6</v>
      </c>
      <c r="U333">
        <v>6</v>
      </c>
      <c r="W333">
        <v>4</v>
      </c>
      <c r="X333">
        <v>4</v>
      </c>
      <c r="Y333">
        <v>4</v>
      </c>
      <c r="Z333">
        <v>4</v>
      </c>
      <c r="AB333">
        <v>2</v>
      </c>
      <c r="AC333">
        <v>2</v>
      </c>
      <c r="AD333">
        <v>2</v>
      </c>
      <c r="AE333">
        <v>6</v>
      </c>
      <c r="AF333" t="s">
        <v>37</v>
      </c>
      <c r="AG333" t="s">
        <v>38</v>
      </c>
      <c r="AH333">
        <v>9.4904184341430595E-2</v>
      </c>
    </row>
    <row r="334" spans="1:34" x14ac:dyDescent="0.3">
      <c r="A334" t="s">
        <v>693</v>
      </c>
      <c r="B334" t="s">
        <v>845</v>
      </c>
      <c r="C334" t="s">
        <v>848</v>
      </c>
      <c r="F334">
        <v>72</v>
      </c>
      <c r="G334">
        <v>5260</v>
      </c>
      <c r="H334">
        <v>1148</v>
      </c>
      <c r="I334">
        <v>27</v>
      </c>
      <c r="J334" t="s">
        <v>849</v>
      </c>
      <c r="K334">
        <v>2</v>
      </c>
      <c r="L334" t="s">
        <v>849</v>
      </c>
      <c r="M334">
        <v>2</v>
      </c>
      <c r="O334">
        <v>0</v>
      </c>
      <c r="P334">
        <v>12</v>
      </c>
      <c r="Q334">
        <v>15</v>
      </c>
      <c r="R334">
        <v>10</v>
      </c>
      <c r="S334">
        <v>13</v>
      </c>
      <c r="T334">
        <v>12</v>
      </c>
      <c r="U334">
        <v>23</v>
      </c>
      <c r="W334">
        <v>5</v>
      </c>
      <c r="X334">
        <v>7</v>
      </c>
      <c r="Y334">
        <v>6</v>
      </c>
      <c r="Z334">
        <v>12</v>
      </c>
      <c r="AB334">
        <v>3</v>
      </c>
      <c r="AC334">
        <v>5</v>
      </c>
      <c r="AD334">
        <v>4</v>
      </c>
      <c r="AE334">
        <v>21</v>
      </c>
      <c r="AF334" t="s">
        <v>37</v>
      </c>
      <c r="AG334" t="s">
        <v>38</v>
      </c>
      <c r="AH334">
        <v>0.228164672851562</v>
      </c>
    </row>
    <row r="335" spans="1:34" x14ac:dyDescent="0.3">
      <c r="A335" t="s">
        <v>693</v>
      </c>
      <c r="B335" t="s">
        <v>850</v>
      </c>
      <c r="C335" t="s">
        <v>851</v>
      </c>
      <c r="F335">
        <v>47</v>
      </c>
      <c r="G335">
        <v>2260</v>
      </c>
      <c r="H335">
        <v>1129</v>
      </c>
      <c r="I335">
        <v>20</v>
      </c>
      <c r="J335" t="s">
        <v>418</v>
      </c>
      <c r="K335">
        <v>1</v>
      </c>
      <c r="L335" t="s">
        <v>418</v>
      </c>
      <c r="M335">
        <v>1</v>
      </c>
      <c r="O335">
        <v>0</v>
      </c>
      <c r="P335">
        <v>5</v>
      </c>
      <c r="Q335">
        <v>15</v>
      </c>
      <c r="R335">
        <v>9</v>
      </c>
      <c r="S335">
        <v>9</v>
      </c>
      <c r="T335">
        <v>9</v>
      </c>
      <c r="U335">
        <v>9</v>
      </c>
      <c r="W335">
        <v>5</v>
      </c>
      <c r="X335">
        <v>5</v>
      </c>
      <c r="Y335">
        <v>5</v>
      </c>
      <c r="Z335">
        <v>5</v>
      </c>
      <c r="AB335">
        <v>4</v>
      </c>
      <c r="AC335">
        <v>4</v>
      </c>
      <c r="AD335">
        <v>4</v>
      </c>
      <c r="AE335">
        <v>8</v>
      </c>
      <c r="AF335" t="s">
        <v>37</v>
      </c>
      <c r="AG335" t="s">
        <v>38</v>
      </c>
      <c r="AH335">
        <v>0.10849118232726999</v>
      </c>
    </row>
    <row r="336" spans="1:34" x14ac:dyDescent="0.3">
      <c r="A336" t="s">
        <v>693</v>
      </c>
      <c r="B336" t="s">
        <v>852</v>
      </c>
      <c r="C336" t="s">
        <v>144</v>
      </c>
      <c r="E336" t="s">
        <v>55</v>
      </c>
      <c r="F336">
        <v>8</v>
      </c>
      <c r="G336">
        <v>76</v>
      </c>
      <c r="H336">
        <v>31</v>
      </c>
      <c r="I336">
        <v>16</v>
      </c>
      <c r="J336" t="s">
        <v>91</v>
      </c>
      <c r="K336">
        <v>1</v>
      </c>
      <c r="L336" t="s">
        <v>91</v>
      </c>
      <c r="M336">
        <v>1</v>
      </c>
      <c r="O336">
        <v>0</v>
      </c>
      <c r="P336">
        <v>3</v>
      </c>
      <c r="Q336">
        <v>13</v>
      </c>
      <c r="R336">
        <v>5</v>
      </c>
      <c r="S336">
        <v>5</v>
      </c>
      <c r="T336">
        <v>5</v>
      </c>
      <c r="U336">
        <v>5</v>
      </c>
      <c r="W336">
        <v>3</v>
      </c>
      <c r="X336">
        <v>3</v>
      </c>
      <c r="Y336">
        <v>3</v>
      </c>
      <c r="Z336">
        <v>3</v>
      </c>
      <c r="AB336">
        <v>2</v>
      </c>
      <c r="AC336">
        <v>2</v>
      </c>
      <c r="AD336">
        <v>2</v>
      </c>
      <c r="AE336">
        <v>2</v>
      </c>
      <c r="AF336" t="s">
        <v>37</v>
      </c>
      <c r="AG336" t="s">
        <v>38</v>
      </c>
      <c r="AH336">
        <v>4.5462846755981397E-2</v>
      </c>
    </row>
    <row r="337" spans="1:34" x14ac:dyDescent="0.3">
      <c r="A337" t="s">
        <v>693</v>
      </c>
      <c r="B337" t="s">
        <v>853</v>
      </c>
      <c r="C337" t="s">
        <v>853</v>
      </c>
      <c r="F337">
        <v>326</v>
      </c>
      <c r="G337">
        <v>106606</v>
      </c>
      <c r="H337">
        <v>45248</v>
      </c>
      <c r="I337">
        <v>30</v>
      </c>
      <c r="J337" t="s">
        <v>854</v>
      </c>
      <c r="K337">
        <v>1</v>
      </c>
      <c r="L337" t="s">
        <v>854</v>
      </c>
      <c r="M337">
        <v>1</v>
      </c>
      <c r="O337">
        <v>0</v>
      </c>
      <c r="P337">
        <v>15</v>
      </c>
      <c r="Q337">
        <v>15</v>
      </c>
      <c r="R337">
        <v>35</v>
      </c>
      <c r="S337">
        <v>35</v>
      </c>
      <c r="T337">
        <v>35</v>
      </c>
      <c r="U337">
        <v>35</v>
      </c>
      <c r="W337">
        <v>15</v>
      </c>
      <c r="X337">
        <v>15</v>
      </c>
      <c r="Y337">
        <v>15</v>
      </c>
      <c r="Z337">
        <v>15</v>
      </c>
      <c r="AB337">
        <v>6</v>
      </c>
      <c r="AC337">
        <v>6</v>
      </c>
      <c r="AD337">
        <v>6</v>
      </c>
      <c r="AE337">
        <v>12</v>
      </c>
      <c r="AF337" t="s">
        <v>37</v>
      </c>
      <c r="AG337" t="s">
        <v>38</v>
      </c>
      <c r="AH337">
        <v>24.732072591781598</v>
      </c>
    </row>
    <row r="338" spans="1:34" x14ac:dyDescent="0.3">
      <c r="A338" t="s">
        <v>693</v>
      </c>
      <c r="B338" t="s">
        <v>853</v>
      </c>
      <c r="C338" t="s">
        <v>855</v>
      </c>
      <c r="F338">
        <v>17</v>
      </c>
      <c r="G338">
        <v>310</v>
      </c>
      <c r="H338">
        <v>101</v>
      </c>
      <c r="AF338" t="s">
        <v>37</v>
      </c>
      <c r="AG338" t="s">
        <v>106</v>
      </c>
      <c r="AH338">
        <v>8.0574274063110296E-2</v>
      </c>
    </row>
    <row r="339" spans="1:34" x14ac:dyDescent="0.3">
      <c r="A339" t="s">
        <v>693</v>
      </c>
      <c r="B339" t="s">
        <v>789</v>
      </c>
      <c r="C339" t="s">
        <v>790</v>
      </c>
      <c r="F339">
        <v>23</v>
      </c>
      <c r="G339">
        <v>556</v>
      </c>
      <c r="H339">
        <v>222</v>
      </c>
      <c r="I339">
        <v>28</v>
      </c>
      <c r="J339" t="s">
        <v>57</v>
      </c>
      <c r="K339">
        <v>1</v>
      </c>
      <c r="L339" t="s">
        <v>57</v>
      </c>
      <c r="M339">
        <v>1</v>
      </c>
      <c r="O339">
        <v>0</v>
      </c>
      <c r="P339">
        <v>14</v>
      </c>
      <c r="Q339">
        <v>14</v>
      </c>
      <c r="R339">
        <v>21</v>
      </c>
      <c r="S339">
        <v>21</v>
      </c>
      <c r="T339">
        <v>21</v>
      </c>
      <c r="U339">
        <v>21</v>
      </c>
      <c r="W339">
        <v>14</v>
      </c>
      <c r="X339">
        <v>14</v>
      </c>
      <c r="Y339">
        <v>14</v>
      </c>
      <c r="Z339">
        <v>14</v>
      </c>
      <c r="AB339">
        <v>2</v>
      </c>
      <c r="AC339">
        <v>2</v>
      </c>
      <c r="AD339">
        <v>2</v>
      </c>
      <c r="AE339">
        <v>4</v>
      </c>
      <c r="AF339" t="s">
        <v>37</v>
      </c>
      <c r="AG339" t="s">
        <v>38</v>
      </c>
      <c r="AH339">
        <v>6.0740232467651298E-2</v>
      </c>
    </row>
    <row r="340" spans="1:34" x14ac:dyDescent="0.3">
      <c r="A340" t="s">
        <v>693</v>
      </c>
      <c r="B340" t="s">
        <v>856</v>
      </c>
      <c r="C340" t="s">
        <v>857</v>
      </c>
      <c r="F340">
        <v>32</v>
      </c>
      <c r="G340">
        <v>1060</v>
      </c>
      <c r="H340">
        <v>521</v>
      </c>
      <c r="I340">
        <v>36</v>
      </c>
      <c r="J340" t="s">
        <v>393</v>
      </c>
      <c r="K340">
        <v>1</v>
      </c>
      <c r="L340" t="s">
        <v>393</v>
      </c>
      <c r="M340">
        <v>1</v>
      </c>
      <c r="O340">
        <v>0</v>
      </c>
      <c r="P340">
        <v>22</v>
      </c>
      <c r="Q340">
        <v>14</v>
      </c>
      <c r="R340">
        <v>23</v>
      </c>
      <c r="S340">
        <v>23</v>
      </c>
      <c r="T340">
        <v>23</v>
      </c>
      <c r="U340">
        <v>23</v>
      </c>
      <c r="W340">
        <v>22</v>
      </c>
      <c r="X340">
        <v>22</v>
      </c>
      <c r="Y340">
        <v>22</v>
      </c>
      <c r="Z340">
        <v>22</v>
      </c>
      <c r="AB340">
        <v>1</v>
      </c>
      <c r="AC340">
        <v>1</v>
      </c>
      <c r="AD340">
        <v>1</v>
      </c>
      <c r="AE340">
        <v>21</v>
      </c>
      <c r="AF340" t="s">
        <v>37</v>
      </c>
      <c r="AG340" t="s">
        <v>38</v>
      </c>
      <c r="AH340">
        <v>0.11673545837402299</v>
      </c>
    </row>
    <row r="341" spans="1:34" x14ac:dyDescent="0.3">
      <c r="A341" t="s">
        <v>693</v>
      </c>
      <c r="B341" t="s">
        <v>858</v>
      </c>
      <c r="C341" t="s">
        <v>859</v>
      </c>
      <c r="F341">
        <v>441</v>
      </c>
      <c r="G341">
        <v>194926</v>
      </c>
      <c r="H341">
        <v>64787</v>
      </c>
      <c r="AF341" t="s">
        <v>37</v>
      </c>
      <c r="AG341" t="s">
        <v>163</v>
      </c>
      <c r="AH341">
        <v>301.16580986976601</v>
      </c>
    </row>
    <row r="342" spans="1:34" x14ac:dyDescent="0.3">
      <c r="A342" t="s">
        <v>693</v>
      </c>
      <c r="B342" t="s">
        <v>865</v>
      </c>
      <c r="C342" t="s">
        <v>866</v>
      </c>
      <c r="F342">
        <v>28</v>
      </c>
      <c r="G342">
        <v>816</v>
      </c>
      <c r="H342">
        <v>387</v>
      </c>
      <c r="I342">
        <v>28</v>
      </c>
      <c r="J342" t="s">
        <v>36</v>
      </c>
      <c r="K342">
        <v>1</v>
      </c>
      <c r="L342" t="s">
        <v>36</v>
      </c>
      <c r="M342">
        <v>1</v>
      </c>
      <c r="O342">
        <v>0</v>
      </c>
      <c r="P342">
        <v>16</v>
      </c>
      <c r="Q342">
        <v>12</v>
      </c>
      <c r="R342">
        <v>25</v>
      </c>
      <c r="S342">
        <v>25</v>
      </c>
      <c r="T342">
        <v>25</v>
      </c>
      <c r="U342">
        <v>25</v>
      </c>
      <c r="W342">
        <v>16</v>
      </c>
      <c r="X342">
        <v>16</v>
      </c>
      <c r="Y342">
        <v>16</v>
      </c>
      <c r="Z342">
        <v>16</v>
      </c>
      <c r="AB342">
        <v>2</v>
      </c>
      <c r="AC342">
        <v>2</v>
      </c>
      <c r="AD342">
        <v>2</v>
      </c>
      <c r="AE342">
        <v>4</v>
      </c>
      <c r="AF342" t="s">
        <v>37</v>
      </c>
      <c r="AG342" t="s">
        <v>38</v>
      </c>
      <c r="AH342">
        <v>0.157990932464599</v>
      </c>
    </row>
    <row r="343" spans="1:34" x14ac:dyDescent="0.3">
      <c r="A343" t="s">
        <v>693</v>
      </c>
      <c r="B343" t="s">
        <v>860</v>
      </c>
      <c r="C343" t="s">
        <v>861</v>
      </c>
      <c r="F343">
        <v>1674</v>
      </c>
      <c r="G343">
        <v>2803954</v>
      </c>
      <c r="H343">
        <v>978567</v>
      </c>
      <c r="AF343" t="s">
        <v>37</v>
      </c>
      <c r="AG343" t="s">
        <v>439</v>
      </c>
      <c r="AH343">
        <v>595.08525156974702</v>
      </c>
    </row>
    <row r="344" spans="1:34" x14ac:dyDescent="0.3">
      <c r="A344" t="s">
        <v>693</v>
      </c>
      <c r="B344" t="s">
        <v>867</v>
      </c>
      <c r="C344" s="15" t="s">
        <v>742</v>
      </c>
      <c r="F344">
        <v>58</v>
      </c>
      <c r="G344">
        <v>3426</v>
      </c>
      <c r="H344">
        <v>1309</v>
      </c>
      <c r="I344">
        <v>26</v>
      </c>
      <c r="J344" t="s">
        <v>268</v>
      </c>
      <c r="K344">
        <v>1</v>
      </c>
      <c r="L344" t="s">
        <v>268</v>
      </c>
      <c r="M344">
        <v>1</v>
      </c>
      <c r="O344">
        <v>0</v>
      </c>
      <c r="P344">
        <v>16</v>
      </c>
      <c r="Q344">
        <v>10</v>
      </c>
      <c r="R344">
        <v>38</v>
      </c>
      <c r="S344">
        <v>38</v>
      </c>
      <c r="T344">
        <v>38</v>
      </c>
      <c r="U344">
        <v>38</v>
      </c>
      <c r="W344">
        <v>16</v>
      </c>
      <c r="X344">
        <v>16</v>
      </c>
      <c r="Y344">
        <v>16</v>
      </c>
      <c r="Z344">
        <v>16</v>
      </c>
      <c r="AB344">
        <v>8</v>
      </c>
      <c r="AC344">
        <v>8</v>
      </c>
      <c r="AD344">
        <v>8</v>
      </c>
      <c r="AE344">
        <v>24</v>
      </c>
      <c r="AF344" t="s">
        <v>37</v>
      </c>
      <c r="AG344" t="s">
        <v>38</v>
      </c>
      <c r="AH344">
        <v>0.220272541046142</v>
      </c>
    </row>
    <row r="345" spans="1:34" x14ac:dyDescent="0.3">
      <c r="A345" t="s">
        <v>693</v>
      </c>
      <c r="B345" t="s">
        <v>867</v>
      </c>
      <c r="C345" s="15" t="s">
        <v>868</v>
      </c>
      <c r="F345">
        <v>26</v>
      </c>
      <c r="G345">
        <v>706</v>
      </c>
      <c r="H345">
        <v>339</v>
      </c>
      <c r="I345">
        <v>21</v>
      </c>
      <c r="J345" t="s">
        <v>186</v>
      </c>
      <c r="K345">
        <v>1</v>
      </c>
      <c r="L345" t="s">
        <v>186</v>
      </c>
      <c r="M345">
        <v>1</v>
      </c>
      <c r="O345">
        <v>0</v>
      </c>
      <c r="P345">
        <v>10</v>
      </c>
      <c r="Q345">
        <v>11</v>
      </c>
      <c r="R345">
        <v>14</v>
      </c>
      <c r="S345">
        <v>14</v>
      </c>
      <c r="T345">
        <v>14</v>
      </c>
      <c r="U345">
        <v>14</v>
      </c>
      <c r="W345">
        <v>10</v>
      </c>
      <c r="X345">
        <v>10</v>
      </c>
      <c r="Y345">
        <v>10</v>
      </c>
      <c r="Z345">
        <v>10</v>
      </c>
      <c r="AB345">
        <v>2</v>
      </c>
      <c r="AC345">
        <v>2</v>
      </c>
      <c r="AD345">
        <v>2</v>
      </c>
      <c r="AE345">
        <v>4</v>
      </c>
      <c r="AF345" t="s">
        <v>37</v>
      </c>
      <c r="AG345" t="s">
        <v>38</v>
      </c>
      <c r="AH345">
        <v>0.17105913162231401</v>
      </c>
    </row>
    <row r="346" spans="1:34" x14ac:dyDescent="0.3">
      <c r="A346" t="s">
        <v>693</v>
      </c>
      <c r="B346" t="s">
        <v>867</v>
      </c>
      <c r="C346" s="15" t="s">
        <v>869</v>
      </c>
      <c r="F346">
        <v>22</v>
      </c>
      <c r="G346">
        <v>510</v>
      </c>
      <c r="H346">
        <v>238</v>
      </c>
      <c r="I346">
        <v>18</v>
      </c>
      <c r="J346" t="s">
        <v>556</v>
      </c>
      <c r="K346">
        <v>1</v>
      </c>
      <c r="L346" t="s">
        <v>556</v>
      </c>
      <c r="M346">
        <v>1</v>
      </c>
      <c r="O346">
        <v>0</v>
      </c>
      <c r="P346">
        <v>3</v>
      </c>
      <c r="Q346">
        <v>15</v>
      </c>
      <c r="R346">
        <v>4</v>
      </c>
      <c r="S346">
        <v>4</v>
      </c>
      <c r="T346">
        <v>4</v>
      </c>
      <c r="U346">
        <v>4</v>
      </c>
      <c r="W346">
        <v>3</v>
      </c>
      <c r="X346">
        <v>3</v>
      </c>
      <c r="Y346">
        <v>3</v>
      </c>
      <c r="Z346">
        <v>3</v>
      </c>
      <c r="AB346">
        <v>2</v>
      </c>
      <c r="AC346">
        <v>2</v>
      </c>
      <c r="AD346">
        <v>2</v>
      </c>
      <c r="AE346">
        <v>4</v>
      </c>
      <c r="AF346" t="s">
        <v>37</v>
      </c>
      <c r="AG346" t="s">
        <v>38</v>
      </c>
      <c r="AH346">
        <v>8.12199115753173E-2</v>
      </c>
    </row>
    <row r="347" spans="1:34" x14ac:dyDescent="0.3">
      <c r="A347" t="s">
        <v>693</v>
      </c>
      <c r="B347" t="s">
        <v>867</v>
      </c>
      <c r="C347" s="15" t="s">
        <v>870</v>
      </c>
      <c r="F347">
        <v>15</v>
      </c>
      <c r="G347">
        <v>244</v>
      </c>
      <c r="H347">
        <v>60</v>
      </c>
      <c r="I347">
        <v>17</v>
      </c>
      <c r="J347" t="s">
        <v>36</v>
      </c>
      <c r="K347">
        <v>1</v>
      </c>
      <c r="L347" t="s">
        <v>36</v>
      </c>
      <c r="M347">
        <v>1</v>
      </c>
      <c r="O347">
        <v>0</v>
      </c>
      <c r="P347">
        <v>2</v>
      </c>
      <c r="Q347">
        <v>15</v>
      </c>
      <c r="R347">
        <v>4</v>
      </c>
      <c r="S347">
        <v>4</v>
      </c>
      <c r="T347">
        <v>4</v>
      </c>
      <c r="U347">
        <v>4</v>
      </c>
      <c r="W347">
        <v>2</v>
      </c>
      <c r="X347">
        <v>2</v>
      </c>
      <c r="Y347">
        <v>2</v>
      </c>
      <c r="Z347">
        <v>2</v>
      </c>
      <c r="AB347">
        <v>2</v>
      </c>
      <c r="AC347">
        <v>2</v>
      </c>
      <c r="AD347">
        <v>2</v>
      </c>
      <c r="AE347">
        <v>2</v>
      </c>
      <c r="AF347" t="s">
        <v>37</v>
      </c>
      <c r="AG347" t="s">
        <v>38</v>
      </c>
      <c r="AH347">
        <v>6.9927215576171806E-2</v>
      </c>
    </row>
    <row r="348" spans="1:34" x14ac:dyDescent="0.3">
      <c r="A348" t="s">
        <v>693</v>
      </c>
      <c r="B348" t="s">
        <v>867</v>
      </c>
      <c r="C348" s="15" t="s">
        <v>871</v>
      </c>
      <c r="E348" t="s">
        <v>55</v>
      </c>
      <c r="F348">
        <v>8</v>
      </c>
      <c r="G348">
        <v>76</v>
      </c>
      <c r="H348">
        <v>32</v>
      </c>
      <c r="I348">
        <v>16</v>
      </c>
      <c r="J348" t="s">
        <v>264</v>
      </c>
      <c r="K348">
        <v>1</v>
      </c>
      <c r="L348" t="s">
        <v>264</v>
      </c>
      <c r="M348">
        <v>1</v>
      </c>
      <c r="O348">
        <v>0</v>
      </c>
      <c r="P348">
        <v>2</v>
      </c>
      <c r="Q348">
        <v>14</v>
      </c>
      <c r="R348">
        <v>3</v>
      </c>
      <c r="S348">
        <v>3</v>
      </c>
      <c r="T348">
        <v>3</v>
      </c>
      <c r="U348">
        <v>3</v>
      </c>
      <c r="W348">
        <v>2</v>
      </c>
      <c r="X348">
        <v>2</v>
      </c>
      <c r="Y348">
        <v>2</v>
      </c>
      <c r="Z348">
        <v>2</v>
      </c>
      <c r="AB348">
        <v>1</v>
      </c>
      <c r="AC348">
        <v>1</v>
      </c>
      <c r="AD348">
        <v>1</v>
      </c>
      <c r="AE348">
        <v>2</v>
      </c>
      <c r="AF348" t="s">
        <v>37</v>
      </c>
      <c r="AG348" t="s">
        <v>38</v>
      </c>
      <c r="AH348">
        <v>6.20191097259521E-2</v>
      </c>
    </row>
    <row r="349" spans="1:34" x14ac:dyDescent="0.3">
      <c r="A349" t="s">
        <v>693</v>
      </c>
      <c r="B349" t="s">
        <v>867</v>
      </c>
      <c r="C349" s="16" t="s">
        <v>872</v>
      </c>
      <c r="F349">
        <v>57</v>
      </c>
      <c r="G349">
        <v>3310</v>
      </c>
      <c r="H349">
        <v>1397</v>
      </c>
      <c r="I349">
        <v>81</v>
      </c>
      <c r="J349" t="s">
        <v>873</v>
      </c>
      <c r="K349">
        <v>3</v>
      </c>
      <c r="L349" t="s">
        <v>874</v>
      </c>
      <c r="M349">
        <v>2</v>
      </c>
      <c r="N349" t="s">
        <v>875</v>
      </c>
      <c r="O349">
        <v>1</v>
      </c>
      <c r="P349">
        <v>66</v>
      </c>
      <c r="Q349">
        <v>15</v>
      </c>
      <c r="R349">
        <v>4</v>
      </c>
      <c r="S349">
        <v>32</v>
      </c>
      <c r="T349">
        <v>18</v>
      </c>
      <c r="U349">
        <v>36</v>
      </c>
      <c r="V349" t="s">
        <v>876</v>
      </c>
      <c r="W349">
        <v>2</v>
      </c>
      <c r="X349">
        <v>64</v>
      </c>
      <c r="Y349">
        <v>33</v>
      </c>
      <c r="Z349">
        <v>66</v>
      </c>
      <c r="AA349" t="s">
        <v>877</v>
      </c>
      <c r="AB349">
        <v>2</v>
      </c>
      <c r="AC349">
        <v>4</v>
      </c>
      <c r="AD349">
        <v>3</v>
      </c>
      <c r="AE349">
        <v>23</v>
      </c>
      <c r="AF349" t="s">
        <v>37</v>
      </c>
      <c r="AG349" t="s">
        <v>38</v>
      </c>
      <c r="AH349">
        <v>0.57967352867126398</v>
      </c>
    </row>
    <row r="350" spans="1:34" x14ac:dyDescent="0.3">
      <c r="A350" t="s">
        <v>693</v>
      </c>
      <c r="B350" t="s">
        <v>878</v>
      </c>
      <c r="C350" t="s">
        <v>879</v>
      </c>
      <c r="F350">
        <v>340</v>
      </c>
      <c r="G350">
        <v>115944</v>
      </c>
      <c r="H350">
        <v>40851</v>
      </c>
      <c r="I350">
        <v>41</v>
      </c>
      <c r="J350" t="s">
        <v>880</v>
      </c>
      <c r="K350">
        <v>2</v>
      </c>
      <c r="L350" t="s">
        <v>881</v>
      </c>
      <c r="M350">
        <v>1</v>
      </c>
      <c r="N350" t="s">
        <v>882</v>
      </c>
      <c r="O350">
        <v>1</v>
      </c>
      <c r="P350">
        <v>28</v>
      </c>
      <c r="Q350">
        <v>13</v>
      </c>
      <c r="R350">
        <v>96</v>
      </c>
      <c r="S350">
        <v>96</v>
      </c>
      <c r="T350">
        <v>96</v>
      </c>
      <c r="U350">
        <v>96</v>
      </c>
      <c r="V350" t="s">
        <v>883</v>
      </c>
      <c r="W350">
        <v>28</v>
      </c>
      <c r="X350">
        <v>28</v>
      </c>
      <c r="Y350">
        <v>28</v>
      </c>
      <c r="Z350">
        <v>28</v>
      </c>
      <c r="AA350" t="s">
        <v>884</v>
      </c>
      <c r="AB350">
        <v>4</v>
      </c>
      <c r="AC350">
        <v>5</v>
      </c>
      <c r="AD350">
        <v>4</v>
      </c>
      <c r="AE350">
        <v>27</v>
      </c>
      <c r="AF350" t="s">
        <v>37</v>
      </c>
      <c r="AG350" t="s">
        <v>38</v>
      </c>
      <c r="AH350">
        <v>254.89006662368701</v>
      </c>
    </row>
    <row r="351" spans="1:34" x14ac:dyDescent="0.3">
      <c r="A351" t="s">
        <v>693</v>
      </c>
      <c r="B351" t="s">
        <v>878</v>
      </c>
      <c r="C351" t="s">
        <v>885</v>
      </c>
      <c r="F351">
        <v>222</v>
      </c>
      <c r="G351">
        <v>49510</v>
      </c>
      <c r="H351">
        <v>13087</v>
      </c>
      <c r="I351">
        <v>67</v>
      </c>
      <c r="J351" t="s">
        <v>886</v>
      </c>
      <c r="K351">
        <v>3</v>
      </c>
      <c r="L351" t="s">
        <v>887</v>
      </c>
      <c r="M351">
        <v>2</v>
      </c>
      <c r="N351" t="s">
        <v>888</v>
      </c>
      <c r="O351">
        <v>1</v>
      </c>
      <c r="P351">
        <v>55</v>
      </c>
      <c r="Q351">
        <v>12</v>
      </c>
      <c r="R351">
        <v>29</v>
      </c>
      <c r="S351">
        <v>98</v>
      </c>
      <c r="T351">
        <v>64</v>
      </c>
      <c r="U351">
        <v>127</v>
      </c>
      <c r="V351" t="s">
        <v>889</v>
      </c>
      <c r="W351">
        <v>17</v>
      </c>
      <c r="X351">
        <v>38</v>
      </c>
      <c r="Y351">
        <v>28</v>
      </c>
      <c r="Z351">
        <v>55</v>
      </c>
      <c r="AA351" t="s">
        <v>890</v>
      </c>
      <c r="AB351">
        <v>3</v>
      </c>
      <c r="AC351">
        <v>7</v>
      </c>
      <c r="AD351">
        <v>4</v>
      </c>
      <c r="AE351">
        <v>39</v>
      </c>
      <c r="AF351" t="s">
        <v>37</v>
      </c>
      <c r="AG351" t="s">
        <v>38</v>
      </c>
      <c r="AH351">
        <v>49.309830188751199</v>
      </c>
    </row>
    <row r="352" spans="1:34" x14ac:dyDescent="0.3">
      <c r="A352" t="s">
        <v>693</v>
      </c>
      <c r="B352" t="s">
        <v>878</v>
      </c>
      <c r="C352" t="s">
        <v>891</v>
      </c>
      <c r="F352">
        <v>250</v>
      </c>
      <c r="G352">
        <v>62754</v>
      </c>
      <c r="H352">
        <v>21785</v>
      </c>
      <c r="I352">
        <v>47</v>
      </c>
      <c r="J352" t="s">
        <v>892</v>
      </c>
      <c r="K352">
        <v>3</v>
      </c>
      <c r="L352" t="s">
        <v>893</v>
      </c>
      <c r="M352">
        <v>2</v>
      </c>
      <c r="N352" t="s">
        <v>894</v>
      </c>
      <c r="O352">
        <v>1</v>
      </c>
      <c r="P352">
        <v>32</v>
      </c>
      <c r="Q352">
        <v>15</v>
      </c>
      <c r="R352">
        <v>7</v>
      </c>
      <c r="S352">
        <v>67</v>
      </c>
      <c r="T352">
        <v>37</v>
      </c>
      <c r="U352">
        <v>74</v>
      </c>
      <c r="V352" t="s">
        <v>895</v>
      </c>
      <c r="W352">
        <v>6</v>
      </c>
      <c r="X352">
        <v>26</v>
      </c>
      <c r="Y352">
        <v>16</v>
      </c>
      <c r="Z352">
        <v>32</v>
      </c>
      <c r="AA352" t="s">
        <v>896</v>
      </c>
      <c r="AB352">
        <v>1</v>
      </c>
      <c r="AC352">
        <v>4</v>
      </c>
      <c r="AD352">
        <v>3</v>
      </c>
      <c r="AE352">
        <v>23</v>
      </c>
      <c r="AF352" t="s">
        <v>37</v>
      </c>
      <c r="AG352" t="s">
        <v>38</v>
      </c>
      <c r="AH352">
        <v>180.61706161499001</v>
      </c>
    </row>
    <row r="353" spans="1:34" x14ac:dyDescent="0.3">
      <c r="A353" t="s">
        <v>693</v>
      </c>
      <c r="B353" t="s">
        <v>862</v>
      </c>
      <c r="C353" t="s">
        <v>863</v>
      </c>
      <c r="F353">
        <v>51</v>
      </c>
      <c r="G353">
        <v>2656</v>
      </c>
      <c r="H353">
        <v>1006</v>
      </c>
      <c r="I353">
        <v>31</v>
      </c>
      <c r="J353" t="s">
        <v>124</v>
      </c>
      <c r="K353">
        <v>1</v>
      </c>
      <c r="L353" t="s">
        <v>124</v>
      </c>
      <c r="M353">
        <v>1</v>
      </c>
      <c r="O353">
        <v>0</v>
      </c>
      <c r="P353">
        <v>24</v>
      </c>
      <c r="Q353">
        <v>7</v>
      </c>
      <c r="R353">
        <v>63</v>
      </c>
      <c r="S353">
        <v>63</v>
      </c>
      <c r="T353">
        <v>63</v>
      </c>
      <c r="U353">
        <v>63</v>
      </c>
      <c r="W353">
        <v>24</v>
      </c>
      <c r="X353">
        <v>24</v>
      </c>
      <c r="Y353">
        <v>24</v>
      </c>
      <c r="Z353">
        <v>24</v>
      </c>
      <c r="AB353">
        <v>4</v>
      </c>
      <c r="AC353">
        <v>4</v>
      </c>
      <c r="AD353">
        <v>4</v>
      </c>
      <c r="AE353">
        <v>8</v>
      </c>
      <c r="AF353" t="s">
        <v>37</v>
      </c>
      <c r="AG353" t="s">
        <v>38</v>
      </c>
      <c r="AH353">
        <v>0.14353299140930101</v>
      </c>
    </row>
    <row r="354" spans="1:34" x14ac:dyDescent="0.3">
      <c r="A354" t="s">
        <v>693</v>
      </c>
      <c r="B354" t="s">
        <v>862</v>
      </c>
      <c r="C354" t="s">
        <v>864</v>
      </c>
      <c r="F354">
        <v>12</v>
      </c>
      <c r="G354">
        <v>160</v>
      </c>
      <c r="H354">
        <v>73</v>
      </c>
      <c r="I354">
        <v>16</v>
      </c>
      <c r="J354" t="s">
        <v>82</v>
      </c>
      <c r="K354">
        <v>1</v>
      </c>
      <c r="L354" t="s">
        <v>82</v>
      </c>
      <c r="M354">
        <v>1</v>
      </c>
      <c r="O354">
        <v>0</v>
      </c>
      <c r="P354">
        <v>4</v>
      </c>
      <c r="Q354">
        <v>12</v>
      </c>
      <c r="R354">
        <v>9</v>
      </c>
      <c r="S354">
        <v>9</v>
      </c>
      <c r="T354">
        <v>9</v>
      </c>
      <c r="U354">
        <v>9</v>
      </c>
      <c r="W354">
        <v>4</v>
      </c>
      <c r="X354">
        <v>4</v>
      </c>
      <c r="Y354">
        <v>4</v>
      </c>
      <c r="Z354">
        <v>4</v>
      </c>
      <c r="AB354">
        <v>2</v>
      </c>
      <c r="AC354">
        <v>2</v>
      </c>
      <c r="AD354">
        <v>2</v>
      </c>
      <c r="AE354">
        <v>4</v>
      </c>
      <c r="AF354" t="s">
        <v>37</v>
      </c>
      <c r="AG354" t="s">
        <v>38</v>
      </c>
      <c r="AH354">
        <v>7.7540397644042899E-2</v>
      </c>
    </row>
    <row r="355" spans="1:34" x14ac:dyDescent="0.3">
      <c r="A355" t="s">
        <v>693</v>
      </c>
      <c r="B355" t="s">
        <v>897</v>
      </c>
      <c r="C355" t="s">
        <v>898</v>
      </c>
      <c r="F355">
        <v>31</v>
      </c>
      <c r="G355">
        <v>996</v>
      </c>
      <c r="H355">
        <v>497</v>
      </c>
      <c r="I355">
        <v>78</v>
      </c>
      <c r="J355" t="s">
        <v>899</v>
      </c>
      <c r="K355">
        <v>2</v>
      </c>
      <c r="L355" t="s">
        <v>124</v>
      </c>
      <c r="M355">
        <v>1</v>
      </c>
      <c r="N355" t="s">
        <v>900</v>
      </c>
      <c r="O355">
        <v>1</v>
      </c>
      <c r="P355">
        <v>63</v>
      </c>
      <c r="Q355">
        <v>15</v>
      </c>
      <c r="R355">
        <v>28</v>
      </c>
      <c r="S355">
        <v>28</v>
      </c>
      <c r="T355">
        <v>28</v>
      </c>
      <c r="U355">
        <v>28</v>
      </c>
      <c r="V355" t="s">
        <v>901</v>
      </c>
      <c r="W355">
        <v>63</v>
      </c>
      <c r="X355">
        <v>63</v>
      </c>
      <c r="Y355">
        <v>63</v>
      </c>
      <c r="Z355">
        <v>63</v>
      </c>
      <c r="AA355" t="s">
        <v>902</v>
      </c>
      <c r="AB355">
        <v>2</v>
      </c>
      <c r="AC355">
        <v>4</v>
      </c>
      <c r="AD355">
        <v>3</v>
      </c>
      <c r="AE355">
        <v>12</v>
      </c>
      <c r="AF355" t="s">
        <v>37</v>
      </c>
      <c r="AG355" t="s">
        <v>38</v>
      </c>
      <c r="AH355">
        <v>0.20276951789855899</v>
      </c>
    </row>
    <row r="356" spans="1:34" x14ac:dyDescent="0.3">
      <c r="A356" t="s">
        <v>693</v>
      </c>
      <c r="B356" t="s">
        <v>897</v>
      </c>
      <c r="C356" t="s">
        <v>903</v>
      </c>
      <c r="F356">
        <v>36</v>
      </c>
      <c r="G356">
        <v>1336</v>
      </c>
      <c r="H356">
        <v>568</v>
      </c>
      <c r="I356">
        <v>55</v>
      </c>
      <c r="J356" t="s">
        <v>904</v>
      </c>
      <c r="K356">
        <v>2</v>
      </c>
      <c r="L356" t="s">
        <v>209</v>
      </c>
      <c r="M356">
        <v>1</v>
      </c>
      <c r="N356" t="s">
        <v>905</v>
      </c>
      <c r="O356">
        <v>1</v>
      </c>
      <c r="P356">
        <v>48</v>
      </c>
      <c r="Q356">
        <v>7</v>
      </c>
      <c r="R356">
        <v>56</v>
      </c>
      <c r="S356">
        <v>56</v>
      </c>
      <c r="T356">
        <v>56</v>
      </c>
      <c r="U356">
        <v>56</v>
      </c>
      <c r="V356" t="s">
        <v>906</v>
      </c>
      <c r="W356">
        <v>48</v>
      </c>
      <c r="X356">
        <v>48</v>
      </c>
      <c r="Y356">
        <v>48</v>
      </c>
      <c r="Z356">
        <v>48</v>
      </c>
      <c r="AA356" t="s">
        <v>907</v>
      </c>
      <c r="AB356">
        <v>1</v>
      </c>
      <c r="AC356">
        <v>2</v>
      </c>
      <c r="AD356">
        <v>1</v>
      </c>
      <c r="AE356">
        <v>12</v>
      </c>
      <c r="AF356" t="s">
        <v>37</v>
      </c>
      <c r="AG356" t="s">
        <v>38</v>
      </c>
      <c r="AH356">
        <v>0.205265522003173</v>
      </c>
    </row>
    <row r="357" spans="1:34" x14ac:dyDescent="0.3">
      <c r="A357" t="s">
        <v>693</v>
      </c>
      <c r="B357" t="s">
        <v>908</v>
      </c>
      <c r="C357" t="s">
        <v>909</v>
      </c>
      <c r="E357" t="s">
        <v>55</v>
      </c>
      <c r="F357">
        <v>16</v>
      </c>
      <c r="G357">
        <v>276</v>
      </c>
      <c r="H357">
        <v>115</v>
      </c>
      <c r="I357">
        <v>18</v>
      </c>
      <c r="J357" t="s">
        <v>335</v>
      </c>
      <c r="K357">
        <v>1</v>
      </c>
      <c r="L357" t="s">
        <v>335</v>
      </c>
      <c r="M357">
        <v>1</v>
      </c>
      <c r="O357">
        <v>0</v>
      </c>
      <c r="P357">
        <v>3</v>
      </c>
      <c r="Q357">
        <v>15</v>
      </c>
      <c r="R357">
        <v>4</v>
      </c>
      <c r="S357">
        <v>4</v>
      </c>
      <c r="T357">
        <v>4</v>
      </c>
      <c r="U357">
        <v>4</v>
      </c>
      <c r="W357">
        <v>3</v>
      </c>
      <c r="X357">
        <v>3</v>
      </c>
      <c r="Y357">
        <v>3</v>
      </c>
      <c r="Z357">
        <v>3</v>
      </c>
      <c r="AB357">
        <v>2</v>
      </c>
      <c r="AC357">
        <v>2</v>
      </c>
      <c r="AD357">
        <v>2</v>
      </c>
      <c r="AE357">
        <v>4</v>
      </c>
      <c r="AF357" t="s">
        <v>37</v>
      </c>
      <c r="AG357" t="s">
        <v>38</v>
      </c>
      <c r="AH357">
        <v>8.1259965896606404E-2</v>
      </c>
    </row>
    <row r="358" spans="1:34" x14ac:dyDescent="0.3">
      <c r="A358" t="s">
        <v>693</v>
      </c>
      <c r="B358" t="s">
        <v>910</v>
      </c>
      <c r="C358" t="s">
        <v>911</v>
      </c>
      <c r="F358">
        <v>73</v>
      </c>
      <c r="G358">
        <v>5406</v>
      </c>
      <c r="H358">
        <v>1498</v>
      </c>
      <c r="I358">
        <v>17</v>
      </c>
      <c r="J358" t="s">
        <v>429</v>
      </c>
      <c r="K358">
        <v>1</v>
      </c>
      <c r="L358" t="s">
        <v>429</v>
      </c>
      <c r="M358">
        <v>1</v>
      </c>
      <c r="O358">
        <v>0</v>
      </c>
      <c r="P358">
        <v>3</v>
      </c>
      <c r="Q358">
        <v>14</v>
      </c>
      <c r="R358">
        <v>5</v>
      </c>
      <c r="S358">
        <v>5</v>
      </c>
      <c r="T358">
        <v>5</v>
      </c>
      <c r="U358">
        <v>5</v>
      </c>
      <c r="W358">
        <v>3</v>
      </c>
      <c r="X358">
        <v>3</v>
      </c>
      <c r="Y358">
        <v>3</v>
      </c>
      <c r="Z358">
        <v>3</v>
      </c>
      <c r="AB358">
        <v>1</v>
      </c>
      <c r="AC358">
        <v>1</v>
      </c>
      <c r="AD358">
        <v>1</v>
      </c>
      <c r="AE358">
        <v>3</v>
      </c>
      <c r="AF358" t="s">
        <v>37</v>
      </c>
      <c r="AG358" t="s">
        <v>38</v>
      </c>
      <c r="AH358">
        <v>0.112996578216552</v>
      </c>
    </row>
    <row r="359" spans="1:34" x14ac:dyDescent="0.3">
      <c r="A359" t="s">
        <v>693</v>
      </c>
      <c r="B359" t="s">
        <v>912</v>
      </c>
      <c r="C359" t="s">
        <v>911</v>
      </c>
      <c r="F359">
        <v>73</v>
      </c>
      <c r="G359">
        <v>5406</v>
      </c>
      <c r="H359">
        <v>1498</v>
      </c>
      <c r="I359">
        <v>17</v>
      </c>
      <c r="J359" t="s">
        <v>429</v>
      </c>
      <c r="K359">
        <v>1</v>
      </c>
      <c r="L359" t="s">
        <v>429</v>
      </c>
      <c r="M359">
        <v>1</v>
      </c>
      <c r="O359">
        <v>0</v>
      </c>
      <c r="P359">
        <v>3</v>
      </c>
      <c r="Q359">
        <v>14</v>
      </c>
      <c r="R359">
        <v>5</v>
      </c>
      <c r="S359">
        <v>5</v>
      </c>
      <c r="T359">
        <v>5</v>
      </c>
      <c r="U359">
        <v>5</v>
      </c>
      <c r="W359">
        <v>3</v>
      </c>
      <c r="X359">
        <v>3</v>
      </c>
      <c r="Y359">
        <v>3</v>
      </c>
      <c r="Z359">
        <v>3</v>
      </c>
      <c r="AB359">
        <v>1</v>
      </c>
      <c r="AC359">
        <v>1</v>
      </c>
      <c r="AD359">
        <v>1</v>
      </c>
      <c r="AE359">
        <v>3</v>
      </c>
      <c r="AF359" t="s">
        <v>37</v>
      </c>
      <c r="AG359" t="s">
        <v>38</v>
      </c>
      <c r="AH359">
        <v>0.115944862365722</v>
      </c>
    </row>
    <row r="360" spans="1:34" x14ac:dyDescent="0.3">
      <c r="A360" t="s">
        <v>693</v>
      </c>
      <c r="B360" t="s">
        <v>913</v>
      </c>
      <c r="C360" t="s">
        <v>914</v>
      </c>
      <c r="F360">
        <v>27</v>
      </c>
      <c r="G360">
        <v>760</v>
      </c>
      <c r="H360">
        <v>313</v>
      </c>
      <c r="I360">
        <v>17</v>
      </c>
      <c r="J360" t="s">
        <v>241</v>
      </c>
      <c r="K360">
        <v>1</v>
      </c>
      <c r="L360" t="s">
        <v>241</v>
      </c>
      <c r="M360">
        <v>1</v>
      </c>
      <c r="O360">
        <v>0</v>
      </c>
      <c r="P360">
        <v>4</v>
      </c>
      <c r="Q360">
        <v>13</v>
      </c>
      <c r="R360">
        <v>4</v>
      </c>
      <c r="S360">
        <v>4</v>
      </c>
      <c r="T360">
        <v>4</v>
      </c>
      <c r="U360">
        <v>4</v>
      </c>
      <c r="W360">
        <v>4</v>
      </c>
      <c r="X360">
        <v>4</v>
      </c>
      <c r="Y360">
        <v>4</v>
      </c>
      <c r="Z360">
        <v>4</v>
      </c>
      <c r="AB360">
        <v>2</v>
      </c>
      <c r="AC360">
        <v>2</v>
      </c>
      <c r="AD360">
        <v>2</v>
      </c>
      <c r="AE360">
        <v>4</v>
      </c>
      <c r="AF360" t="s">
        <v>37</v>
      </c>
      <c r="AG360" t="s">
        <v>38</v>
      </c>
      <c r="AH360">
        <v>6.4833879470825195E-2</v>
      </c>
    </row>
    <row r="361" spans="1:34" x14ac:dyDescent="0.3">
      <c r="A361" t="s">
        <v>693</v>
      </c>
      <c r="B361" t="s">
        <v>913</v>
      </c>
      <c r="C361" t="s">
        <v>915</v>
      </c>
      <c r="F361">
        <v>15</v>
      </c>
      <c r="G361">
        <v>244</v>
      </c>
      <c r="H361">
        <v>111</v>
      </c>
      <c r="I361">
        <v>19</v>
      </c>
      <c r="J361" t="s">
        <v>148</v>
      </c>
      <c r="K361">
        <v>1</v>
      </c>
      <c r="L361" t="s">
        <v>148</v>
      </c>
      <c r="M361">
        <v>1</v>
      </c>
      <c r="O361">
        <v>0</v>
      </c>
      <c r="P361">
        <v>14</v>
      </c>
      <c r="Q361">
        <v>5</v>
      </c>
      <c r="R361">
        <v>15</v>
      </c>
      <c r="S361">
        <v>15</v>
      </c>
      <c r="T361">
        <v>15</v>
      </c>
      <c r="U361">
        <v>15</v>
      </c>
      <c r="W361">
        <v>14</v>
      </c>
      <c r="X361">
        <v>14</v>
      </c>
      <c r="Y361">
        <v>14</v>
      </c>
      <c r="Z361">
        <v>14</v>
      </c>
      <c r="AB361">
        <v>4</v>
      </c>
      <c r="AC361">
        <v>4</v>
      </c>
      <c r="AD361">
        <v>4</v>
      </c>
      <c r="AE361">
        <v>12</v>
      </c>
      <c r="AF361" t="s">
        <v>37</v>
      </c>
      <c r="AG361" t="s">
        <v>38</v>
      </c>
      <c r="AH361">
        <v>2.6870012283325102E-2</v>
      </c>
    </row>
    <row r="362" spans="1:34" x14ac:dyDescent="0.3">
      <c r="A362" t="s">
        <v>693</v>
      </c>
      <c r="B362" t="s">
        <v>913</v>
      </c>
      <c r="C362" s="15" t="s">
        <v>916</v>
      </c>
      <c r="F362">
        <v>24</v>
      </c>
      <c r="G362">
        <v>604</v>
      </c>
      <c r="H362">
        <v>297</v>
      </c>
      <c r="I362">
        <v>18</v>
      </c>
      <c r="J362" t="s">
        <v>393</v>
      </c>
      <c r="K362">
        <v>1</v>
      </c>
      <c r="L362" t="s">
        <v>393</v>
      </c>
      <c r="M362">
        <v>1</v>
      </c>
      <c r="O362">
        <v>0</v>
      </c>
      <c r="P362">
        <v>5</v>
      </c>
      <c r="Q362">
        <v>13</v>
      </c>
      <c r="R362">
        <v>5</v>
      </c>
      <c r="S362">
        <v>5</v>
      </c>
      <c r="T362">
        <v>5</v>
      </c>
      <c r="U362">
        <v>5</v>
      </c>
      <c r="W362">
        <v>5</v>
      </c>
      <c r="X362">
        <v>5</v>
      </c>
      <c r="Y362">
        <v>5</v>
      </c>
      <c r="Z362">
        <v>5</v>
      </c>
      <c r="AB362">
        <v>3</v>
      </c>
      <c r="AC362">
        <v>3</v>
      </c>
      <c r="AD362">
        <v>3</v>
      </c>
      <c r="AE362">
        <v>9</v>
      </c>
      <c r="AF362" t="s">
        <v>37</v>
      </c>
      <c r="AG362" t="s">
        <v>38</v>
      </c>
      <c r="AH362">
        <v>4.98089790344238E-2</v>
      </c>
    </row>
    <row r="363" spans="1:34" x14ac:dyDescent="0.3">
      <c r="A363" t="s">
        <v>693</v>
      </c>
      <c r="B363" t="s">
        <v>913</v>
      </c>
      <c r="C363" s="15" t="s">
        <v>917</v>
      </c>
      <c r="F363">
        <v>37</v>
      </c>
      <c r="G363">
        <v>1410</v>
      </c>
      <c r="H363">
        <v>586</v>
      </c>
      <c r="I363">
        <v>30</v>
      </c>
      <c r="J363" t="s">
        <v>234</v>
      </c>
      <c r="K363">
        <v>1</v>
      </c>
      <c r="L363" t="s">
        <v>234</v>
      </c>
      <c r="M363">
        <v>1</v>
      </c>
      <c r="O363">
        <v>0</v>
      </c>
      <c r="P363">
        <v>16</v>
      </c>
      <c r="Q363">
        <v>14</v>
      </c>
      <c r="R363">
        <v>23</v>
      </c>
      <c r="S363">
        <v>23</v>
      </c>
      <c r="T363">
        <v>23</v>
      </c>
      <c r="U363">
        <v>23</v>
      </c>
      <c r="W363">
        <v>16</v>
      </c>
      <c r="X363">
        <v>16</v>
      </c>
      <c r="Y363">
        <v>16</v>
      </c>
      <c r="Z363">
        <v>16</v>
      </c>
      <c r="AB363">
        <v>3</v>
      </c>
      <c r="AC363">
        <v>3</v>
      </c>
      <c r="AD363">
        <v>3</v>
      </c>
      <c r="AE363">
        <v>6</v>
      </c>
      <c r="AF363" t="s">
        <v>37</v>
      </c>
      <c r="AG363" t="s">
        <v>38</v>
      </c>
      <c r="AH363">
        <v>6.7481040954589802E-2</v>
      </c>
    </row>
    <row r="364" spans="1:34" x14ac:dyDescent="0.3">
      <c r="A364" t="s">
        <v>693</v>
      </c>
      <c r="B364" t="s">
        <v>913</v>
      </c>
      <c r="C364" t="s">
        <v>918</v>
      </c>
      <c r="F364">
        <v>37</v>
      </c>
      <c r="G364">
        <v>1410</v>
      </c>
      <c r="H364">
        <v>447</v>
      </c>
      <c r="I364">
        <v>28</v>
      </c>
      <c r="J364" t="s">
        <v>919</v>
      </c>
      <c r="K364">
        <v>2</v>
      </c>
      <c r="L364" t="s">
        <v>919</v>
      </c>
      <c r="M364">
        <v>2</v>
      </c>
      <c r="O364">
        <v>0</v>
      </c>
      <c r="P364">
        <v>16</v>
      </c>
      <c r="Q364">
        <v>12</v>
      </c>
      <c r="R364">
        <v>6</v>
      </c>
      <c r="S364">
        <v>15</v>
      </c>
      <c r="T364">
        <v>10</v>
      </c>
      <c r="U364">
        <v>21</v>
      </c>
      <c r="W364">
        <v>7</v>
      </c>
      <c r="X364">
        <v>9</v>
      </c>
      <c r="Y364">
        <v>8</v>
      </c>
      <c r="Z364">
        <v>16</v>
      </c>
      <c r="AB364">
        <v>2</v>
      </c>
      <c r="AC364">
        <v>2</v>
      </c>
      <c r="AD364">
        <v>2</v>
      </c>
      <c r="AE364">
        <v>8</v>
      </c>
      <c r="AF364" t="s">
        <v>37</v>
      </c>
      <c r="AG364" t="s">
        <v>38</v>
      </c>
      <c r="AH364">
        <v>0.118924140930175</v>
      </c>
    </row>
    <row r="365" spans="1:34" x14ac:dyDescent="0.3">
      <c r="A365" t="s">
        <v>693</v>
      </c>
      <c r="B365" t="s">
        <v>913</v>
      </c>
      <c r="C365" t="s">
        <v>920</v>
      </c>
      <c r="F365">
        <v>62</v>
      </c>
      <c r="G365">
        <v>3910</v>
      </c>
      <c r="H365">
        <v>1328</v>
      </c>
      <c r="I365">
        <v>34</v>
      </c>
      <c r="J365" t="s">
        <v>921</v>
      </c>
      <c r="K365">
        <v>2</v>
      </c>
      <c r="L365" t="s">
        <v>921</v>
      </c>
      <c r="M365">
        <v>2</v>
      </c>
      <c r="O365">
        <v>0</v>
      </c>
      <c r="P365">
        <v>19</v>
      </c>
      <c r="Q365">
        <v>15</v>
      </c>
      <c r="R365">
        <v>13</v>
      </c>
      <c r="S365">
        <v>20</v>
      </c>
      <c r="T365">
        <v>16</v>
      </c>
      <c r="U365">
        <v>33</v>
      </c>
      <c r="W365">
        <v>9</v>
      </c>
      <c r="X365">
        <v>10</v>
      </c>
      <c r="Y365">
        <v>10</v>
      </c>
      <c r="Z365">
        <v>19</v>
      </c>
      <c r="AB365">
        <v>3</v>
      </c>
      <c r="AC365">
        <v>5</v>
      </c>
      <c r="AD365">
        <v>4</v>
      </c>
      <c r="AE365">
        <v>16</v>
      </c>
      <c r="AF365" t="s">
        <v>37</v>
      </c>
      <c r="AG365" t="s">
        <v>38</v>
      </c>
      <c r="AH365">
        <v>0.161505222320556</v>
      </c>
    </row>
    <row r="366" spans="1:34" x14ac:dyDescent="0.3">
      <c r="A366" t="s">
        <v>693</v>
      </c>
      <c r="B366" t="s">
        <v>913</v>
      </c>
      <c r="C366" t="s">
        <v>922</v>
      </c>
      <c r="F366">
        <v>28</v>
      </c>
      <c r="G366">
        <v>816</v>
      </c>
      <c r="H366">
        <v>307</v>
      </c>
      <c r="I366">
        <v>39</v>
      </c>
      <c r="J366" t="s">
        <v>923</v>
      </c>
      <c r="K366">
        <v>2</v>
      </c>
      <c r="L366" t="s">
        <v>923</v>
      </c>
      <c r="M366">
        <v>2</v>
      </c>
      <c r="O366">
        <v>0</v>
      </c>
      <c r="P366">
        <v>24</v>
      </c>
      <c r="Q366">
        <v>15</v>
      </c>
      <c r="R366">
        <v>7</v>
      </c>
      <c r="S366">
        <v>17</v>
      </c>
      <c r="T366">
        <v>12</v>
      </c>
      <c r="U366">
        <v>24</v>
      </c>
      <c r="W366">
        <v>9</v>
      </c>
      <c r="X366">
        <v>15</v>
      </c>
      <c r="Y366">
        <v>12</v>
      </c>
      <c r="Z366">
        <v>24</v>
      </c>
      <c r="AB366">
        <v>3</v>
      </c>
      <c r="AC366">
        <v>3</v>
      </c>
      <c r="AD366">
        <v>3</v>
      </c>
      <c r="AE366">
        <v>12</v>
      </c>
      <c r="AF366" t="s">
        <v>37</v>
      </c>
      <c r="AG366" t="s">
        <v>38</v>
      </c>
      <c r="AH366">
        <v>0.107536792755126</v>
      </c>
    </row>
    <row r="367" spans="1:34" x14ac:dyDescent="0.3">
      <c r="A367" t="s">
        <v>693</v>
      </c>
      <c r="B367" t="s">
        <v>913</v>
      </c>
      <c r="C367" t="s">
        <v>708</v>
      </c>
      <c r="F367">
        <v>26</v>
      </c>
      <c r="G367">
        <v>706</v>
      </c>
      <c r="H367">
        <v>336</v>
      </c>
      <c r="I367">
        <v>30</v>
      </c>
      <c r="J367" t="s">
        <v>126</v>
      </c>
      <c r="K367">
        <v>1</v>
      </c>
      <c r="L367" t="s">
        <v>126</v>
      </c>
      <c r="M367">
        <v>1</v>
      </c>
      <c r="O367">
        <v>0</v>
      </c>
      <c r="P367">
        <v>24</v>
      </c>
      <c r="Q367">
        <v>6</v>
      </c>
      <c r="R367">
        <v>39</v>
      </c>
      <c r="S367">
        <v>39</v>
      </c>
      <c r="T367">
        <v>39</v>
      </c>
      <c r="U367">
        <v>39</v>
      </c>
      <c r="W367">
        <v>24</v>
      </c>
      <c r="X367">
        <v>24</v>
      </c>
      <c r="Y367">
        <v>24</v>
      </c>
      <c r="Z367">
        <v>24</v>
      </c>
      <c r="AB367">
        <v>7</v>
      </c>
      <c r="AC367">
        <v>7</v>
      </c>
      <c r="AD367">
        <v>7</v>
      </c>
      <c r="AE367">
        <v>105</v>
      </c>
      <c r="AF367" t="s">
        <v>37</v>
      </c>
      <c r="AG367" t="s">
        <v>38</v>
      </c>
      <c r="AH367">
        <v>6.8934202194213798E-2</v>
      </c>
    </row>
    <row r="368" spans="1:34" x14ac:dyDescent="0.3">
      <c r="A368" t="s">
        <v>693</v>
      </c>
      <c r="B368" t="s">
        <v>913</v>
      </c>
      <c r="C368" s="15" t="s">
        <v>924</v>
      </c>
      <c r="F368">
        <v>54</v>
      </c>
      <c r="G368">
        <v>2974</v>
      </c>
      <c r="H368">
        <v>1335</v>
      </c>
      <c r="I368">
        <v>25</v>
      </c>
      <c r="J368" t="s">
        <v>503</v>
      </c>
      <c r="K368">
        <v>1</v>
      </c>
      <c r="L368" t="s">
        <v>503</v>
      </c>
      <c r="M368">
        <v>1</v>
      </c>
      <c r="O368">
        <v>0</v>
      </c>
      <c r="P368">
        <v>20</v>
      </c>
      <c r="Q368">
        <v>5</v>
      </c>
      <c r="R368">
        <v>28</v>
      </c>
      <c r="S368">
        <v>28</v>
      </c>
      <c r="T368">
        <v>28</v>
      </c>
      <c r="U368">
        <v>28</v>
      </c>
      <c r="W368">
        <v>20</v>
      </c>
      <c r="X368">
        <v>20</v>
      </c>
      <c r="Y368">
        <v>20</v>
      </c>
      <c r="Z368">
        <v>20</v>
      </c>
      <c r="AB368">
        <v>5</v>
      </c>
      <c r="AC368">
        <v>5</v>
      </c>
      <c r="AD368">
        <v>5</v>
      </c>
      <c r="AE368">
        <v>15</v>
      </c>
      <c r="AF368" t="s">
        <v>37</v>
      </c>
      <c r="AG368" t="s">
        <v>38</v>
      </c>
      <c r="AH368">
        <v>0.200619220733642</v>
      </c>
    </row>
    <row r="369" spans="1:34" x14ac:dyDescent="0.3">
      <c r="A369" t="s">
        <v>693</v>
      </c>
      <c r="B369" t="s">
        <v>913</v>
      </c>
      <c r="C369" t="s">
        <v>925</v>
      </c>
      <c r="F369">
        <v>415</v>
      </c>
      <c r="G369">
        <v>172644</v>
      </c>
      <c r="H369">
        <v>57909</v>
      </c>
      <c r="AF369" t="s">
        <v>37</v>
      </c>
      <c r="AG369" t="s">
        <v>163</v>
      </c>
      <c r="AH369">
        <v>301.021805763244</v>
      </c>
    </row>
    <row r="370" spans="1:34" x14ac:dyDescent="0.3">
      <c r="A370" t="s">
        <v>693</v>
      </c>
      <c r="B370" t="s">
        <v>913</v>
      </c>
      <c r="C370" s="15" t="s">
        <v>926</v>
      </c>
      <c r="F370">
        <v>134</v>
      </c>
      <c r="G370">
        <v>18094</v>
      </c>
      <c r="H370">
        <v>5465</v>
      </c>
      <c r="I370">
        <v>29</v>
      </c>
      <c r="J370" t="s">
        <v>537</v>
      </c>
      <c r="K370">
        <v>1</v>
      </c>
      <c r="L370" t="s">
        <v>537</v>
      </c>
      <c r="M370">
        <v>1</v>
      </c>
      <c r="O370">
        <v>0</v>
      </c>
      <c r="P370">
        <v>18</v>
      </c>
      <c r="Q370">
        <v>11</v>
      </c>
      <c r="R370">
        <v>51</v>
      </c>
      <c r="S370">
        <v>51</v>
      </c>
      <c r="T370">
        <v>51</v>
      </c>
      <c r="U370">
        <v>51</v>
      </c>
      <c r="W370">
        <v>18</v>
      </c>
      <c r="X370">
        <v>18</v>
      </c>
      <c r="Y370">
        <v>18</v>
      </c>
      <c r="Z370">
        <v>18</v>
      </c>
      <c r="AB370">
        <v>7</v>
      </c>
      <c r="AC370">
        <v>7</v>
      </c>
      <c r="AD370">
        <v>7</v>
      </c>
      <c r="AE370">
        <v>14</v>
      </c>
      <c r="AF370" t="s">
        <v>37</v>
      </c>
      <c r="AG370" t="s">
        <v>38</v>
      </c>
      <c r="AH370">
        <v>1.14455842971801</v>
      </c>
    </row>
    <row r="371" spans="1:34" x14ac:dyDescent="0.3">
      <c r="A371" t="s">
        <v>693</v>
      </c>
      <c r="B371" t="s">
        <v>927</v>
      </c>
      <c r="C371" t="s">
        <v>928</v>
      </c>
      <c r="F371">
        <v>82</v>
      </c>
      <c r="G371">
        <v>6810</v>
      </c>
      <c r="H371">
        <v>3020</v>
      </c>
      <c r="I371">
        <v>28</v>
      </c>
      <c r="J371" t="s">
        <v>180</v>
      </c>
      <c r="K371">
        <v>1</v>
      </c>
      <c r="L371" t="s">
        <v>180</v>
      </c>
      <c r="M371">
        <v>1</v>
      </c>
      <c r="O371">
        <v>0</v>
      </c>
      <c r="P371">
        <v>18</v>
      </c>
      <c r="Q371">
        <v>10</v>
      </c>
      <c r="R371">
        <v>30</v>
      </c>
      <c r="S371">
        <v>30</v>
      </c>
      <c r="T371">
        <v>30</v>
      </c>
      <c r="U371">
        <v>30</v>
      </c>
      <c r="W371">
        <v>18</v>
      </c>
      <c r="X371">
        <v>18</v>
      </c>
      <c r="Y371">
        <v>18</v>
      </c>
      <c r="Z371">
        <v>18</v>
      </c>
      <c r="AB371">
        <v>2</v>
      </c>
      <c r="AC371">
        <v>2</v>
      </c>
      <c r="AD371">
        <v>2</v>
      </c>
      <c r="AE371">
        <v>4</v>
      </c>
      <c r="AF371" t="s">
        <v>37</v>
      </c>
      <c r="AG371" t="s">
        <v>38</v>
      </c>
      <c r="AH371">
        <v>0.32955074310302701</v>
      </c>
    </row>
    <row r="372" spans="1:34" x14ac:dyDescent="0.3">
      <c r="A372" t="s">
        <v>693</v>
      </c>
      <c r="B372" t="s">
        <v>927</v>
      </c>
      <c r="C372" t="s">
        <v>929</v>
      </c>
      <c r="F372">
        <v>23</v>
      </c>
      <c r="G372">
        <v>556</v>
      </c>
      <c r="H372">
        <v>202</v>
      </c>
      <c r="I372">
        <v>19</v>
      </c>
      <c r="J372" t="s">
        <v>180</v>
      </c>
      <c r="K372">
        <v>1</v>
      </c>
      <c r="L372" t="s">
        <v>180</v>
      </c>
      <c r="M372">
        <v>1</v>
      </c>
      <c r="O372">
        <v>0</v>
      </c>
      <c r="P372">
        <v>5</v>
      </c>
      <c r="Q372">
        <v>14</v>
      </c>
      <c r="R372">
        <v>7</v>
      </c>
      <c r="S372">
        <v>7</v>
      </c>
      <c r="T372">
        <v>7</v>
      </c>
      <c r="U372">
        <v>7</v>
      </c>
      <c r="W372">
        <v>5</v>
      </c>
      <c r="X372">
        <v>5</v>
      </c>
      <c r="Y372">
        <v>5</v>
      </c>
      <c r="Z372">
        <v>5</v>
      </c>
      <c r="AB372">
        <v>2</v>
      </c>
      <c r="AC372">
        <v>2</v>
      </c>
      <c r="AD372">
        <v>2</v>
      </c>
      <c r="AE372">
        <v>4</v>
      </c>
      <c r="AF372" t="s">
        <v>37</v>
      </c>
      <c r="AG372" t="s">
        <v>38</v>
      </c>
      <c r="AH372">
        <v>4.0955543518066399E-2</v>
      </c>
    </row>
    <row r="373" spans="1:34" x14ac:dyDescent="0.3">
      <c r="A373" t="s">
        <v>693</v>
      </c>
      <c r="B373" t="s">
        <v>930</v>
      </c>
      <c r="C373" t="s">
        <v>931</v>
      </c>
      <c r="F373">
        <v>50</v>
      </c>
      <c r="G373">
        <v>2554</v>
      </c>
      <c r="H373">
        <v>749</v>
      </c>
      <c r="I373">
        <v>16</v>
      </c>
      <c r="J373" t="s">
        <v>794</v>
      </c>
      <c r="K373">
        <v>1</v>
      </c>
      <c r="L373" t="s">
        <v>794</v>
      </c>
      <c r="M373">
        <v>1</v>
      </c>
      <c r="O373">
        <v>0</v>
      </c>
      <c r="P373">
        <v>2</v>
      </c>
      <c r="Q373">
        <v>14</v>
      </c>
      <c r="R373">
        <v>6</v>
      </c>
      <c r="S373">
        <v>6</v>
      </c>
      <c r="T373">
        <v>6</v>
      </c>
      <c r="U373">
        <v>6</v>
      </c>
      <c r="W373">
        <v>2</v>
      </c>
      <c r="X373">
        <v>2</v>
      </c>
      <c r="Y373">
        <v>2</v>
      </c>
      <c r="Z373">
        <v>2</v>
      </c>
      <c r="AB373">
        <v>0</v>
      </c>
      <c r="AC373">
        <v>0</v>
      </c>
      <c r="AD373">
        <v>0</v>
      </c>
      <c r="AE373">
        <v>0</v>
      </c>
      <c r="AF373" t="s">
        <v>37</v>
      </c>
      <c r="AG373" t="s">
        <v>38</v>
      </c>
      <c r="AH373">
        <v>5.0344467163085903E-2</v>
      </c>
    </row>
    <row r="374" spans="1:34" x14ac:dyDescent="0.3">
      <c r="A374" t="s">
        <v>693</v>
      </c>
      <c r="B374" t="s">
        <v>932</v>
      </c>
      <c r="C374" t="s">
        <v>933</v>
      </c>
      <c r="F374">
        <v>26</v>
      </c>
      <c r="G374">
        <v>706</v>
      </c>
      <c r="H374">
        <v>328</v>
      </c>
      <c r="I374">
        <v>22</v>
      </c>
      <c r="J374" t="s">
        <v>114</v>
      </c>
      <c r="K374">
        <v>1</v>
      </c>
      <c r="L374" t="s">
        <v>114</v>
      </c>
      <c r="M374">
        <v>1</v>
      </c>
      <c r="O374">
        <v>0</v>
      </c>
      <c r="P374">
        <v>11</v>
      </c>
      <c r="Q374">
        <v>11</v>
      </c>
      <c r="R374">
        <v>8</v>
      </c>
      <c r="S374">
        <v>8</v>
      </c>
      <c r="T374">
        <v>8</v>
      </c>
      <c r="U374">
        <v>8</v>
      </c>
      <c r="W374">
        <v>11</v>
      </c>
      <c r="X374">
        <v>11</v>
      </c>
      <c r="Y374">
        <v>11</v>
      </c>
      <c r="Z374">
        <v>11</v>
      </c>
      <c r="AB374">
        <v>6</v>
      </c>
      <c r="AC374">
        <v>6</v>
      </c>
      <c r="AD374">
        <v>6</v>
      </c>
      <c r="AE374">
        <v>12</v>
      </c>
      <c r="AF374" t="s">
        <v>37</v>
      </c>
      <c r="AG374" t="s">
        <v>38</v>
      </c>
      <c r="AH374">
        <v>4.7068595886230399E-2</v>
      </c>
    </row>
    <row r="375" spans="1:34" x14ac:dyDescent="0.3">
      <c r="A375" t="s">
        <v>693</v>
      </c>
      <c r="B375" t="s">
        <v>932</v>
      </c>
      <c r="C375" t="s">
        <v>934</v>
      </c>
      <c r="F375">
        <v>24</v>
      </c>
      <c r="G375">
        <v>604</v>
      </c>
      <c r="H375">
        <v>247</v>
      </c>
      <c r="I375">
        <v>26</v>
      </c>
      <c r="J375" t="s">
        <v>935</v>
      </c>
      <c r="K375">
        <v>2</v>
      </c>
      <c r="L375" t="s">
        <v>935</v>
      </c>
      <c r="M375">
        <v>2</v>
      </c>
      <c r="O375">
        <v>0</v>
      </c>
      <c r="P375">
        <v>11</v>
      </c>
      <c r="Q375">
        <v>15</v>
      </c>
      <c r="R375">
        <v>4</v>
      </c>
      <c r="S375">
        <v>19</v>
      </c>
      <c r="T375">
        <v>12</v>
      </c>
      <c r="U375">
        <v>23</v>
      </c>
      <c r="W375">
        <v>3</v>
      </c>
      <c r="X375">
        <v>8</v>
      </c>
      <c r="Y375">
        <v>6</v>
      </c>
      <c r="Z375">
        <v>11</v>
      </c>
      <c r="AB375">
        <v>1</v>
      </c>
      <c r="AC375">
        <v>2</v>
      </c>
      <c r="AD375">
        <v>2</v>
      </c>
      <c r="AE375">
        <v>6</v>
      </c>
      <c r="AF375" t="s">
        <v>37</v>
      </c>
      <c r="AG375" t="s">
        <v>38</v>
      </c>
      <c r="AH375">
        <v>0.11299920082092201</v>
      </c>
    </row>
    <row r="376" spans="1:34" x14ac:dyDescent="0.3">
      <c r="A376" t="s">
        <v>693</v>
      </c>
      <c r="B376" t="s">
        <v>936</v>
      </c>
      <c r="C376" t="s">
        <v>937</v>
      </c>
      <c r="F376">
        <v>39</v>
      </c>
      <c r="G376">
        <v>1564</v>
      </c>
      <c r="H376">
        <v>686</v>
      </c>
      <c r="I376">
        <v>28</v>
      </c>
      <c r="J376" t="s">
        <v>57</v>
      </c>
      <c r="K376">
        <v>1</v>
      </c>
      <c r="L376" t="s">
        <v>57</v>
      </c>
      <c r="M376">
        <v>1</v>
      </c>
      <c r="O376">
        <v>0</v>
      </c>
      <c r="P376">
        <v>19</v>
      </c>
      <c r="Q376">
        <v>9</v>
      </c>
      <c r="R376">
        <v>28</v>
      </c>
      <c r="S376">
        <v>28</v>
      </c>
      <c r="T376">
        <v>28</v>
      </c>
      <c r="U376">
        <v>28</v>
      </c>
      <c r="W376">
        <v>19</v>
      </c>
      <c r="X376">
        <v>19</v>
      </c>
      <c r="Y376">
        <v>19</v>
      </c>
      <c r="Z376">
        <v>19</v>
      </c>
      <c r="AB376">
        <v>3</v>
      </c>
      <c r="AC376">
        <v>3</v>
      </c>
      <c r="AD376">
        <v>3</v>
      </c>
      <c r="AE376">
        <v>6</v>
      </c>
      <c r="AF376" t="s">
        <v>37</v>
      </c>
      <c r="AG376" t="s">
        <v>38</v>
      </c>
      <c r="AH376">
        <v>7.44650363922119E-2</v>
      </c>
    </row>
    <row r="377" spans="1:34" x14ac:dyDescent="0.3">
      <c r="A377" t="s">
        <v>693</v>
      </c>
      <c r="B377" t="s">
        <v>938</v>
      </c>
      <c r="C377" s="15" t="s">
        <v>939</v>
      </c>
      <c r="F377">
        <v>44</v>
      </c>
      <c r="G377">
        <v>1984</v>
      </c>
      <c r="H377">
        <v>447</v>
      </c>
      <c r="I377">
        <v>39</v>
      </c>
      <c r="J377" t="s">
        <v>940</v>
      </c>
      <c r="K377">
        <v>2</v>
      </c>
      <c r="L377" t="s">
        <v>940</v>
      </c>
      <c r="M377">
        <v>2</v>
      </c>
      <c r="O377">
        <v>0</v>
      </c>
      <c r="P377">
        <v>24</v>
      </c>
      <c r="Q377">
        <v>15</v>
      </c>
      <c r="R377">
        <v>26</v>
      </c>
      <c r="S377">
        <v>70</v>
      </c>
      <c r="T377">
        <v>48</v>
      </c>
      <c r="U377">
        <v>96</v>
      </c>
      <c r="W377">
        <v>11</v>
      </c>
      <c r="X377">
        <v>13</v>
      </c>
      <c r="Y377">
        <v>12</v>
      </c>
      <c r="Z377">
        <v>24</v>
      </c>
      <c r="AB377">
        <v>3</v>
      </c>
      <c r="AC377">
        <v>4</v>
      </c>
      <c r="AD377">
        <v>4</v>
      </c>
      <c r="AE377">
        <v>14</v>
      </c>
      <c r="AF377" t="s">
        <v>37</v>
      </c>
      <c r="AG377" t="s">
        <v>38</v>
      </c>
      <c r="AH377">
        <v>0.22366929054260201</v>
      </c>
    </row>
    <row r="378" spans="1:34" x14ac:dyDescent="0.3">
      <c r="A378" t="s">
        <v>693</v>
      </c>
      <c r="B378" t="s">
        <v>938</v>
      </c>
      <c r="C378" s="16" t="s">
        <v>941</v>
      </c>
      <c r="F378">
        <v>30</v>
      </c>
      <c r="G378">
        <v>934</v>
      </c>
      <c r="H378">
        <v>315</v>
      </c>
      <c r="I378">
        <v>32</v>
      </c>
      <c r="J378" t="s">
        <v>942</v>
      </c>
      <c r="K378">
        <v>2</v>
      </c>
      <c r="L378" t="s">
        <v>556</v>
      </c>
      <c r="M378">
        <v>1</v>
      </c>
      <c r="N378" t="s">
        <v>943</v>
      </c>
      <c r="O378">
        <v>1</v>
      </c>
      <c r="P378">
        <v>17</v>
      </c>
      <c r="Q378">
        <v>15</v>
      </c>
      <c r="R378">
        <v>32</v>
      </c>
      <c r="S378">
        <v>32</v>
      </c>
      <c r="T378">
        <v>32</v>
      </c>
      <c r="U378">
        <v>32</v>
      </c>
      <c r="V378" t="s">
        <v>944</v>
      </c>
      <c r="W378">
        <v>17</v>
      </c>
      <c r="X378">
        <v>17</v>
      </c>
      <c r="Y378">
        <v>17</v>
      </c>
      <c r="Z378">
        <v>17</v>
      </c>
      <c r="AA378" t="s">
        <v>902</v>
      </c>
      <c r="AB378">
        <v>5</v>
      </c>
      <c r="AC378">
        <v>7</v>
      </c>
      <c r="AD378">
        <v>6</v>
      </c>
      <c r="AE378">
        <v>24</v>
      </c>
      <c r="AF378" t="s">
        <v>37</v>
      </c>
      <c r="AG378" t="s">
        <v>38</v>
      </c>
      <c r="AH378">
        <v>0.18575048446655201</v>
      </c>
    </row>
    <row r="379" spans="1:34" x14ac:dyDescent="0.3">
      <c r="A379" t="s">
        <v>693</v>
      </c>
      <c r="B379" t="s">
        <v>938</v>
      </c>
      <c r="C379" s="15" t="s">
        <v>704</v>
      </c>
      <c r="F379">
        <v>46</v>
      </c>
      <c r="G379">
        <v>2166</v>
      </c>
      <c r="H379">
        <v>688</v>
      </c>
      <c r="I379">
        <v>21</v>
      </c>
      <c r="J379" t="s">
        <v>126</v>
      </c>
      <c r="K379">
        <v>1</v>
      </c>
      <c r="L379" t="s">
        <v>126</v>
      </c>
      <c r="M379">
        <v>1</v>
      </c>
      <c r="O379">
        <v>0</v>
      </c>
      <c r="P379">
        <v>12</v>
      </c>
      <c r="Q379">
        <v>9</v>
      </c>
      <c r="R379">
        <v>37</v>
      </c>
      <c r="S379">
        <v>37</v>
      </c>
      <c r="T379">
        <v>37</v>
      </c>
      <c r="U379">
        <v>37</v>
      </c>
      <c r="W379">
        <v>12</v>
      </c>
      <c r="X379">
        <v>12</v>
      </c>
      <c r="Y379">
        <v>12</v>
      </c>
      <c r="Z379">
        <v>12</v>
      </c>
      <c r="AB379">
        <v>4</v>
      </c>
      <c r="AC379">
        <v>4</v>
      </c>
      <c r="AD379">
        <v>4</v>
      </c>
      <c r="AE379">
        <v>8</v>
      </c>
      <c r="AF379" t="s">
        <v>37</v>
      </c>
      <c r="AG379" t="s">
        <v>38</v>
      </c>
      <c r="AH379">
        <v>0.111683845520019</v>
      </c>
    </row>
    <row r="380" spans="1:34" x14ac:dyDescent="0.3">
      <c r="A380" t="s">
        <v>693</v>
      </c>
      <c r="B380" t="s">
        <v>938</v>
      </c>
      <c r="C380" s="15" t="s">
        <v>945</v>
      </c>
      <c r="F380">
        <v>32</v>
      </c>
      <c r="G380">
        <v>1060</v>
      </c>
      <c r="H380">
        <v>289</v>
      </c>
      <c r="I380">
        <v>21</v>
      </c>
      <c r="J380" t="s">
        <v>80</v>
      </c>
      <c r="K380">
        <v>1</v>
      </c>
      <c r="L380" t="s">
        <v>80</v>
      </c>
      <c r="M380">
        <v>1</v>
      </c>
      <c r="O380">
        <v>0</v>
      </c>
      <c r="P380">
        <v>9</v>
      </c>
      <c r="Q380">
        <v>12</v>
      </c>
      <c r="R380">
        <v>20</v>
      </c>
      <c r="S380">
        <v>20</v>
      </c>
      <c r="T380">
        <v>20</v>
      </c>
      <c r="U380">
        <v>20</v>
      </c>
      <c r="W380">
        <v>9</v>
      </c>
      <c r="X380">
        <v>9</v>
      </c>
      <c r="Y380">
        <v>9</v>
      </c>
      <c r="Z380">
        <v>9</v>
      </c>
      <c r="AB380">
        <v>2</v>
      </c>
      <c r="AC380">
        <v>2</v>
      </c>
      <c r="AD380">
        <v>2</v>
      </c>
      <c r="AE380">
        <v>2</v>
      </c>
      <c r="AF380" t="s">
        <v>37</v>
      </c>
      <c r="AG380" t="s">
        <v>38</v>
      </c>
      <c r="AH380">
        <v>3.4049272537231397E-2</v>
      </c>
    </row>
    <row r="381" spans="1:34" x14ac:dyDescent="0.3">
      <c r="A381" t="s">
        <v>693</v>
      </c>
      <c r="B381" t="s">
        <v>946</v>
      </c>
      <c r="C381" t="s">
        <v>819</v>
      </c>
      <c r="F381">
        <v>116</v>
      </c>
      <c r="G381">
        <v>13576</v>
      </c>
      <c r="H381">
        <v>4472</v>
      </c>
      <c r="I381">
        <v>19</v>
      </c>
      <c r="J381" t="s">
        <v>947</v>
      </c>
      <c r="K381">
        <v>1</v>
      </c>
      <c r="L381" t="s">
        <v>947</v>
      </c>
      <c r="M381">
        <v>1</v>
      </c>
      <c r="O381">
        <v>0</v>
      </c>
      <c r="P381">
        <v>4</v>
      </c>
      <c r="Q381">
        <v>15</v>
      </c>
      <c r="R381">
        <v>7</v>
      </c>
      <c r="S381">
        <v>7</v>
      </c>
      <c r="T381">
        <v>7</v>
      </c>
      <c r="U381">
        <v>7</v>
      </c>
      <c r="W381">
        <v>4</v>
      </c>
      <c r="X381">
        <v>4</v>
      </c>
      <c r="Y381">
        <v>4</v>
      </c>
      <c r="Z381">
        <v>4</v>
      </c>
      <c r="AB381">
        <v>4</v>
      </c>
      <c r="AC381">
        <v>4</v>
      </c>
      <c r="AD381">
        <v>4</v>
      </c>
      <c r="AE381">
        <v>12</v>
      </c>
      <c r="AF381" t="s">
        <v>37</v>
      </c>
      <c r="AG381" t="s">
        <v>38</v>
      </c>
      <c r="AH381">
        <v>0.29927325248718201</v>
      </c>
    </row>
    <row r="382" spans="1:34" x14ac:dyDescent="0.3">
      <c r="A382" t="s">
        <v>693</v>
      </c>
      <c r="B382" t="s">
        <v>948</v>
      </c>
      <c r="C382" t="s">
        <v>949</v>
      </c>
      <c r="F382">
        <v>77</v>
      </c>
      <c r="G382">
        <v>6010</v>
      </c>
      <c r="H382">
        <v>2176</v>
      </c>
      <c r="I382">
        <v>65</v>
      </c>
      <c r="J382" t="s">
        <v>950</v>
      </c>
      <c r="K382">
        <v>3</v>
      </c>
      <c r="L382" t="s">
        <v>950</v>
      </c>
      <c r="M382">
        <v>3</v>
      </c>
      <c r="O382">
        <v>0</v>
      </c>
      <c r="P382">
        <v>51</v>
      </c>
      <c r="Q382">
        <v>14</v>
      </c>
      <c r="R382">
        <v>14</v>
      </c>
      <c r="S382">
        <v>40</v>
      </c>
      <c r="T382">
        <v>26</v>
      </c>
      <c r="U382">
        <v>77</v>
      </c>
      <c r="W382">
        <v>12</v>
      </c>
      <c r="X382">
        <v>21</v>
      </c>
      <c r="Y382">
        <v>17</v>
      </c>
      <c r="Z382">
        <v>51</v>
      </c>
      <c r="AB382">
        <v>4</v>
      </c>
      <c r="AC382">
        <v>7</v>
      </c>
      <c r="AD382">
        <v>5</v>
      </c>
      <c r="AE382">
        <v>30</v>
      </c>
      <c r="AF382" t="s">
        <v>37</v>
      </c>
      <c r="AG382" t="s">
        <v>38</v>
      </c>
      <c r="AH382">
        <v>3.75783991813659</v>
      </c>
    </row>
    <row r="383" spans="1:34" x14ac:dyDescent="0.3">
      <c r="A383" t="s">
        <v>693</v>
      </c>
      <c r="B383" t="s">
        <v>951</v>
      </c>
      <c r="C383" t="s">
        <v>952</v>
      </c>
      <c r="F383">
        <v>49</v>
      </c>
      <c r="G383">
        <v>2454</v>
      </c>
      <c r="H383">
        <v>1054</v>
      </c>
      <c r="I383">
        <v>20</v>
      </c>
      <c r="J383" t="s">
        <v>418</v>
      </c>
      <c r="K383">
        <v>1</v>
      </c>
      <c r="L383" t="s">
        <v>418</v>
      </c>
      <c r="M383">
        <v>1</v>
      </c>
      <c r="O383">
        <v>0</v>
      </c>
      <c r="P383">
        <v>6</v>
      </c>
      <c r="Q383">
        <v>14</v>
      </c>
      <c r="R383">
        <v>13</v>
      </c>
      <c r="S383">
        <v>13</v>
      </c>
      <c r="T383">
        <v>13</v>
      </c>
      <c r="U383">
        <v>13</v>
      </c>
      <c r="W383">
        <v>6</v>
      </c>
      <c r="X383">
        <v>6</v>
      </c>
      <c r="Y383">
        <v>6</v>
      </c>
      <c r="Z383">
        <v>6</v>
      </c>
      <c r="AB383">
        <v>7</v>
      </c>
      <c r="AC383">
        <v>7</v>
      </c>
      <c r="AD383">
        <v>7</v>
      </c>
      <c r="AE383">
        <v>14</v>
      </c>
      <c r="AF383" t="s">
        <v>37</v>
      </c>
      <c r="AG383" t="s">
        <v>38</v>
      </c>
      <c r="AH383">
        <v>0.110721588134765</v>
      </c>
    </row>
    <row r="384" spans="1:34" x14ac:dyDescent="0.3">
      <c r="A384" t="s">
        <v>693</v>
      </c>
      <c r="B384" t="s">
        <v>953</v>
      </c>
      <c r="C384" t="s">
        <v>952</v>
      </c>
      <c r="F384">
        <v>32</v>
      </c>
      <c r="G384">
        <v>1060</v>
      </c>
      <c r="H384">
        <v>477</v>
      </c>
      <c r="I384">
        <v>21</v>
      </c>
      <c r="J384" t="s">
        <v>130</v>
      </c>
      <c r="K384">
        <v>1</v>
      </c>
      <c r="L384" t="s">
        <v>130</v>
      </c>
      <c r="M384">
        <v>1</v>
      </c>
      <c r="O384">
        <v>0</v>
      </c>
      <c r="P384">
        <v>8</v>
      </c>
      <c r="Q384">
        <v>13</v>
      </c>
      <c r="R384">
        <v>13</v>
      </c>
      <c r="S384">
        <v>13</v>
      </c>
      <c r="T384">
        <v>13</v>
      </c>
      <c r="U384">
        <v>13</v>
      </c>
      <c r="W384">
        <v>8</v>
      </c>
      <c r="X384">
        <v>8</v>
      </c>
      <c r="Y384">
        <v>8</v>
      </c>
      <c r="Z384">
        <v>8</v>
      </c>
      <c r="AB384">
        <v>5</v>
      </c>
      <c r="AC384">
        <v>5</v>
      </c>
      <c r="AD384">
        <v>5</v>
      </c>
      <c r="AE384">
        <v>10</v>
      </c>
      <c r="AF384" t="s">
        <v>37</v>
      </c>
      <c r="AG384" t="s">
        <v>38</v>
      </c>
      <c r="AH384">
        <v>6.4980030059814398E-2</v>
      </c>
    </row>
    <row r="385" spans="1:34" x14ac:dyDescent="0.3">
      <c r="A385" t="s">
        <v>693</v>
      </c>
      <c r="B385" t="s">
        <v>956</v>
      </c>
      <c r="C385" t="s">
        <v>957</v>
      </c>
      <c r="F385">
        <v>43</v>
      </c>
      <c r="G385">
        <v>1896</v>
      </c>
      <c r="H385">
        <v>597</v>
      </c>
      <c r="I385">
        <v>40</v>
      </c>
      <c r="J385" t="s">
        <v>958</v>
      </c>
      <c r="K385">
        <v>2</v>
      </c>
      <c r="L385" t="s">
        <v>241</v>
      </c>
      <c r="M385">
        <v>1</v>
      </c>
      <c r="N385" t="s">
        <v>959</v>
      </c>
      <c r="O385">
        <v>1</v>
      </c>
      <c r="P385">
        <v>25</v>
      </c>
      <c r="Q385">
        <v>15</v>
      </c>
      <c r="R385">
        <v>26</v>
      </c>
      <c r="S385">
        <v>26</v>
      </c>
      <c r="T385">
        <v>26</v>
      </c>
      <c r="U385">
        <v>26</v>
      </c>
      <c r="V385" t="s">
        <v>960</v>
      </c>
      <c r="W385">
        <v>25</v>
      </c>
      <c r="X385">
        <v>25</v>
      </c>
      <c r="Y385">
        <v>25</v>
      </c>
      <c r="Z385">
        <v>25</v>
      </c>
      <c r="AA385" t="s">
        <v>961</v>
      </c>
      <c r="AB385">
        <v>3</v>
      </c>
      <c r="AC385">
        <v>3</v>
      </c>
      <c r="AD385">
        <v>3</v>
      </c>
      <c r="AE385">
        <v>9</v>
      </c>
      <c r="AF385" t="s">
        <v>37</v>
      </c>
      <c r="AG385" t="s">
        <v>38</v>
      </c>
      <c r="AH385">
        <v>0.20668530464172299</v>
      </c>
    </row>
    <row r="386" spans="1:34" x14ac:dyDescent="0.3">
      <c r="A386" t="s">
        <v>693</v>
      </c>
      <c r="B386" t="s">
        <v>956</v>
      </c>
      <c r="C386" t="s">
        <v>962</v>
      </c>
      <c r="F386">
        <v>107</v>
      </c>
      <c r="G386">
        <v>11560</v>
      </c>
      <c r="H386">
        <v>3864</v>
      </c>
      <c r="I386">
        <v>16</v>
      </c>
      <c r="J386" t="s">
        <v>963</v>
      </c>
      <c r="K386">
        <v>1</v>
      </c>
      <c r="L386" t="s">
        <v>963</v>
      </c>
      <c r="M386">
        <v>1</v>
      </c>
      <c r="O386">
        <v>0</v>
      </c>
      <c r="P386">
        <v>2</v>
      </c>
      <c r="Q386">
        <v>14</v>
      </c>
      <c r="R386">
        <v>1</v>
      </c>
      <c r="S386">
        <v>1</v>
      </c>
      <c r="T386">
        <v>1</v>
      </c>
      <c r="U386">
        <v>1</v>
      </c>
      <c r="W386">
        <v>2</v>
      </c>
      <c r="X386">
        <v>2</v>
      </c>
      <c r="Y386">
        <v>2</v>
      </c>
      <c r="Z386">
        <v>2</v>
      </c>
      <c r="AB386">
        <v>1</v>
      </c>
      <c r="AC386">
        <v>1</v>
      </c>
      <c r="AD386">
        <v>1</v>
      </c>
      <c r="AE386">
        <v>2</v>
      </c>
      <c r="AF386" t="s">
        <v>37</v>
      </c>
      <c r="AG386" t="s">
        <v>38</v>
      </c>
      <c r="AH386">
        <v>0.16943359375</v>
      </c>
    </row>
    <row r="387" spans="1:34" x14ac:dyDescent="0.3">
      <c r="A387" t="s">
        <v>693</v>
      </c>
      <c r="B387" t="s">
        <v>956</v>
      </c>
      <c r="C387" t="s">
        <v>964</v>
      </c>
      <c r="F387">
        <v>91</v>
      </c>
      <c r="G387">
        <v>8376</v>
      </c>
      <c r="H387">
        <v>810</v>
      </c>
      <c r="AF387" t="s">
        <v>37</v>
      </c>
      <c r="AG387" t="s">
        <v>106</v>
      </c>
      <c r="AH387">
        <v>2.7060410976409899</v>
      </c>
    </row>
    <row r="388" spans="1:34" x14ac:dyDescent="0.3">
      <c r="A388" t="s">
        <v>693</v>
      </c>
      <c r="B388" t="s">
        <v>956</v>
      </c>
      <c r="C388" t="s">
        <v>965</v>
      </c>
      <c r="F388">
        <v>39</v>
      </c>
      <c r="G388">
        <v>1564</v>
      </c>
      <c r="H388">
        <v>611</v>
      </c>
      <c r="I388">
        <v>22</v>
      </c>
      <c r="J388" t="s">
        <v>186</v>
      </c>
      <c r="K388">
        <v>1</v>
      </c>
      <c r="L388" t="s">
        <v>186</v>
      </c>
      <c r="M388">
        <v>1</v>
      </c>
      <c r="O388">
        <v>0</v>
      </c>
      <c r="P388">
        <v>7</v>
      </c>
      <c r="Q388">
        <v>15</v>
      </c>
      <c r="R388">
        <v>5</v>
      </c>
      <c r="S388">
        <v>5</v>
      </c>
      <c r="T388">
        <v>5</v>
      </c>
      <c r="U388">
        <v>5</v>
      </c>
      <c r="W388">
        <v>7</v>
      </c>
      <c r="X388">
        <v>7</v>
      </c>
      <c r="Y388">
        <v>7</v>
      </c>
      <c r="Z388">
        <v>7</v>
      </c>
      <c r="AB388">
        <v>3</v>
      </c>
      <c r="AC388">
        <v>3</v>
      </c>
      <c r="AD388">
        <v>3</v>
      </c>
      <c r="AE388">
        <v>6</v>
      </c>
      <c r="AF388" t="s">
        <v>37</v>
      </c>
      <c r="AG388" t="s">
        <v>38</v>
      </c>
      <c r="AH388">
        <v>8.7316036224365207E-2</v>
      </c>
    </row>
    <row r="389" spans="1:34" x14ac:dyDescent="0.3">
      <c r="A389" t="s">
        <v>693</v>
      </c>
      <c r="B389" t="s">
        <v>966</v>
      </c>
      <c r="C389" t="s">
        <v>967</v>
      </c>
      <c r="F389">
        <v>21</v>
      </c>
      <c r="G389">
        <v>466</v>
      </c>
      <c r="H389">
        <v>103</v>
      </c>
      <c r="AF389" t="s">
        <v>37</v>
      </c>
      <c r="AG389" t="s">
        <v>106</v>
      </c>
      <c r="AH389">
        <v>3.17509174346923E-2</v>
      </c>
    </row>
    <row r="390" spans="1:34" x14ac:dyDescent="0.3">
      <c r="A390" t="s">
        <v>693</v>
      </c>
      <c r="B390" t="s">
        <v>968</v>
      </c>
      <c r="C390" t="s">
        <v>969</v>
      </c>
      <c r="E390" t="s">
        <v>55</v>
      </c>
      <c r="F390">
        <v>2</v>
      </c>
      <c r="G390">
        <v>10</v>
      </c>
      <c r="H390">
        <v>4</v>
      </c>
      <c r="AF390" t="s">
        <v>37</v>
      </c>
      <c r="AG390" t="s">
        <v>106</v>
      </c>
      <c r="AH390">
        <v>2.90064811706542E-2</v>
      </c>
    </row>
    <row r="391" spans="1:34" x14ac:dyDescent="0.3">
      <c r="A391" t="s">
        <v>693</v>
      </c>
      <c r="B391" t="s">
        <v>970</v>
      </c>
      <c r="C391" t="s">
        <v>971</v>
      </c>
      <c r="F391">
        <v>40</v>
      </c>
      <c r="G391">
        <v>1644</v>
      </c>
      <c r="H391">
        <v>348</v>
      </c>
      <c r="I391">
        <v>37</v>
      </c>
      <c r="J391" t="s">
        <v>972</v>
      </c>
      <c r="K391">
        <v>3</v>
      </c>
      <c r="L391" t="s">
        <v>972</v>
      </c>
      <c r="M391">
        <v>3</v>
      </c>
      <c r="O391">
        <v>0</v>
      </c>
      <c r="P391">
        <v>24</v>
      </c>
      <c r="Q391">
        <v>13</v>
      </c>
      <c r="R391">
        <v>15</v>
      </c>
      <c r="S391">
        <v>16</v>
      </c>
      <c r="T391">
        <v>16</v>
      </c>
      <c r="U391">
        <v>47</v>
      </c>
      <c r="W391">
        <v>6</v>
      </c>
      <c r="X391">
        <v>9</v>
      </c>
      <c r="Y391">
        <v>8</v>
      </c>
      <c r="Z391">
        <v>24</v>
      </c>
      <c r="AB391">
        <v>2</v>
      </c>
      <c r="AC391">
        <v>3</v>
      </c>
      <c r="AD391">
        <v>3</v>
      </c>
      <c r="AE391">
        <v>16</v>
      </c>
      <c r="AF391" t="s">
        <v>37</v>
      </c>
      <c r="AG391" t="s">
        <v>38</v>
      </c>
      <c r="AH391">
        <v>0.21001315116882299</v>
      </c>
    </row>
    <row r="392" spans="1:34" x14ac:dyDescent="0.3">
      <c r="A392" t="s">
        <v>693</v>
      </c>
      <c r="B392" t="s">
        <v>973</v>
      </c>
      <c r="C392" t="s">
        <v>974</v>
      </c>
      <c r="F392">
        <v>30</v>
      </c>
      <c r="G392">
        <v>934</v>
      </c>
      <c r="H392">
        <v>299</v>
      </c>
      <c r="I392">
        <v>43</v>
      </c>
      <c r="J392" t="s">
        <v>975</v>
      </c>
      <c r="K392">
        <v>4</v>
      </c>
      <c r="L392" t="s">
        <v>975</v>
      </c>
      <c r="M392">
        <v>4</v>
      </c>
      <c r="O392">
        <v>0</v>
      </c>
      <c r="P392">
        <v>29</v>
      </c>
      <c r="Q392">
        <v>14</v>
      </c>
      <c r="R392">
        <v>8</v>
      </c>
      <c r="S392">
        <v>16</v>
      </c>
      <c r="T392">
        <v>14</v>
      </c>
      <c r="U392">
        <v>54</v>
      </c>
      <c r="W392">
        <v>5</v>
      </c>
      <c r="X392">
        <v>9</v>
      </c>
      <c r="Y392">
        <v>7</v>
      </c>
      <c r="Z392">
        <v>29</v>
      </c>
      <c r="AB392">
        <v>3</v>
      </c>
      <c r="AC392">
        <v>5</v>
      </c>
      <c r="AD392">
        <v>4</v>
      </c>
      <c r="AE392">
        <v>28</v>
      </c>
      <c r="AF392" t="s">
        <v>37</v>
      </c>
      <c r="AG392" t="s">
        <v>38</v>
      </c>
      <c r="AH392">
        <v>0.20432424545288</v>
      </c>
    </row>
    <row r="393" spans="1:34" x14ac:dyDescent="0.3">
      <c r="A393" t="s">
        <v>693</v>
      </c>
      <c r="B393" t="s">
        <v>976</v>
      </c>
      <c r="C393" t="s">
        <v>977</v>
      </c>
      <c r="F393">
        <v>42</v>
      </c>
      <c r="G393">
        <v>1810</v>
      </c>
      <c r="H393">
        <v>403</v>
      </c>
      <c r="I393">
        <v>24</v>
      </c>
      <c r="J393" t="s">
        <v>393</v>
      </c>
      <c r="K393">
        <v>1</v>
      </c>
      <c r="L393" t="s">
        <v>393</v>
      </c>
      <c r="M393">
        <v>1</v>
      </c>
      <c r="O393">
        <v>0</v>
      </c>
      <c r="P393">
        <v>12</v>
      </c>
      <c r="Q393">
        <v>12</v>
      </c>
      <c r="R393">
        <v>25</v>
      </c>
      <c r="S393">
        <v>25</v>
      </c>
      <c r="T393">
        <v>25</v>
      </c>
      <c r="U393">
        <v>25</v>
      </c>
      <c r="W393">
        <v>12</v>
      </c>
      <c r="X393">
        <v>12</v>
      </c>
      <c r="Y393">
        <v>12</v>
      </c>
      <c r="Z393">
        <v>12</v>
      </c>
      <c r="AB393">
        <v>3</v>
      </c>
      <c r="AC393">
        <v>3</v>
      </c>
      <c r="AD393">
        <v>3</v>
      </c>
      <c r="AE393">
        <v>6</v>
      </c>
      <c r="AF393" t="s">
        <v>37</v>
      </c>
      <c r="AG393" t="s">
        <v>38</v>
      </c>
      <c r="AH393">
        <v>5.6998252868652302E-2</v>
      </c>
    </row>
    <row r="394" spans="1:34" x14ac:dyDescent="0.3">
      <c r="A394" t="s">
        <v>693</v>
      </c>
      <c r="B394" t="s">
        <v>976</v>
      </c>
      <c r="C394" t="s">
        <v>978</v>
      </c>
      <c r="F394">
        <v>27</v>
      </c>
      <c r="G394">
        <v>760</v>
      </c>
      <c r="H394">
        <v>199</v>
      </c>
      <c r="I394">
        <v>24</v>
      </c>
      <c r="J394" t="s">
        <v>124</v>
      </c>
      <c r="K394">
        <v>1</v>
      </c>
      <c r="L394" t="s">
        <v>124</v>
      </c>
      <c r="M394">
        <v>1</v>
      </c>
      <c r="O394">
        <v>0</v>
      </c>
      <c r="P394">
        <v>12</v>
      </c>
      <c r="Q394">
        <v>12</v>
      </c>
      <c r="R394">
        <v>21</v>
      </c>
      <c r="S394">
        <v>21</v>
      </c>
      <c r="T394">
        <v>21</v>
      </c>
      <c r="U394">
        <v>21</v>
      </c>
      <c r="W394">
        <v>12</v>
      </c>
      <c r="X394">
        <v>12</v>
      </c>
      <c r="Y394">
        <v>12</v>
      </c>
      <c r="Z394">
        <v>12</v>
      </c>
      <c r="AB394">
        <v>4</v>
      </c>
      <c r="AC394">
        <v>4</v>
      </c>
      <c r="AD394">
        <v>4</v>
      </c>
      <c r="AE394">
        <v>12</v>
      </c>
      <c r="AF394" t="s">
        <v>37</v>
      </c>
      <c r="AG394" t="s">
        <v>38</v>
      </c>
      <c r="AH394">
        <v>0.117252111434936</v>
      </c>
    </row>
    <row r="395" spans="1:34" x14ac:dyDescent="0.3">
      <c r="A395" t="s">
        <v>693</v>
      </c>
      <c r="B395" t="s">
        <v>976</v>
      </c>
      <c r="C395" t="s">
        <v>979</v>
      </c>
      <c r="F395">
        <v>37</v>
      </c>
      <c r="G395">
        <v>1410</v>
      </c>
      <c r="H395">
        <v>540</v>
      </c>
      <c r="I395">
        <v>42</v>
      </c>
      <c r="J395" t="s">
        <v>167</v>
      </c>
      <c r="K395">
        <v>1</v>
      </c>
      <c r="L395" t="s">
        <v>167</v>
      </c>
      <c r="M395">
        <v>1</v>
      </c>
      <c r="O395">
        <v>0</v>
      </c>
      <c r="P395">
        <v>36</v>
      </c>
      <c r="Q395">
        <v>6</v>
      </c>
      <c r="R395">
        <v>90</v>
      </c>
      <c r="S395">
        <v>90</v>
      </c>
      <c r="T395">
        <v>90</v>
      </c>
      <c r="U395">
        <v>90</v>
      </c>
      <c r="W395">
        <v>36</v>
      </c>
      <c r="X395">
        <v>36</v>
      </c>
      <c r="Y395">
        <v>36</v>
      </c>
      <c r="Z395">
        <v>36</v>
      </c>
      <c r="AB395">
        <v>4</v>
      </c>
      <c r="AC395">
        <v>4</v>
      </c>
      <c r="AD395">
        <v>4</v>
      </c>
      <c r="AE395">
        <v>8</v>
      </c>
      <c r="AF395" t="s">
        <v>37</v>
      </c>
      <c r="AG395" t="s">
        <v>38</v>
      </c>
      <c r="AH395">
        <v>0.167164802551269</v>
      </c>
    </row>
    <row r="396" spans="1:34" x14ac:dyDescent="0.3">
      <c r="A396" t="s">
        <v>693</v>
      </c>
      <c r="B396" t="s">
        <v>976</v>
      </c>
      <c r="C396" t="s">
        <v>980</v>
      </c>
      <c r="F396">
        <v>32</v>
      </c>
      <c r="G396">
        <v>1060</v>
      </c>
      <c r="H396">
        <v>200</v>
      </c>
      <c r="I396">
        <v>28</v>
      </c>
      <c r="J396" t="s">
        <v>490</v>
      </c>
      <c r="K396">
        <v>2</v>
      </c>
      <c r="L396" t="s">
        <v>490</v>
      </c>
      <c r="M396">
        <v>2</v>
      </c>
      <c r="O396">
        <v>0</v>
      </c>
      <c r="P396">
        <v>15</v>
      </c>
      <c r="Q396">
        <v>13</v>
      </c>
      <c r="R396">
        <v>16</v>
      </c>
      <c r="S396">
        <v>31</v>
      </c>
      <c r="T396">
        <v>24</v>
      </c>
      <c r="U396">
        <v>47</v>
      </c>
      <c r="W396">
        <v>6</v>
      </c>
      <c r="X396">
        <v>9</v>
      </c>
      <c r="Y396">
        <v>8</v>
      </c>
      <c r="Z396">
        <v>15</v>
      </c>
      <c r="AB396">
        <v>3</v>
      </c>
      <c r="AC396">
        <v>4</v>
      </c>
      <c r="AD396">
        <v>4</v>
      </c>
      <c r="AE396">
        <v>18</v>
      </c>
      <c r="AF396" t="s">
        <v>37</v>
      </c>
      <c r="AG396" t="s">
        <v>38</v>
      </c>
      <c r="AH396">
        <v>8.5685491561889607E-2</v>
      </c>
    </row>
    <row r="397" spans="1:34" x14ac:dyDescent="0.3">
      <c r="A397" t="s">
        <v>693</v>
      </c>
      <c r="B397" t="s">
        <v>976</v>
      </c>
      <c r="C397" t="s">
        <v>981</v>
      </c>
      <c r="F397">
        <v>177</v>
      </c>
      <c r="G397">
        <v>31510</v>
      </c>
      <c r="H397">
        <v>9087</v>
      </c>
      <c r="I397">
        <v>29</v>
      </c>
      <c r="J397" t="s">
        <v>712</v>
      </c>
      <c r="K397">
        <v>1</v>
      </c>
      <c r="L397" t="s">
        <v>712</v>
      </c>
      <c r="M397">
        <v>1</v>
      </c>
      <c r="O397">
        <v>0</v>
      </c>
      <c r="P397">
        <v>17</v>
      </c>
      <c r="Q397">
        <v>12</v>
      </c>
      <c r="R397">
        <v>62</v>
      </c>
      <c r="S397">
        <v>62</v>
      </c>
      <c r="T397">
        <v>62</v>
      </c>
      <c r="U397">
        <v>62</v>
      </c>
      <c r="W397">
        <v>17</v>
      </c>
      <c r="X397">
        <v>17</v>
      </c>
      <c r="Y397">
        <v>17</v>
      </c>
      <c r="Z397">
        <v>17</v>
      </c>
      <c r="AB397">
        <v>8</v>
      </c>
      <c r="AC397">
        <v>8</v>
      </c>
      <c r="AD397">
        <v>8</v>
      </c>
      <c r="AE397">
        <v>16</v>
      </c>
      <c r="AF397" t="s">
        <v>37</v>
      </c>
      <c r="AG397" t="s">
        <v>38</v>
      </c>
      <c r="AH397">
        <v>2.1842613220214799</v>
      </c>
    </row>
    <row r="398" spans="1:34" x14ac:dyDescent="0.3">
      <c r="A398" t="s">
        <v>693</v>
      </c>
      <c r="B398" t="s">
        <v>982</v>
      </c>
      <c r="C398" t="s">
        <v>983</v>
      </c>
      <c r="F398">
        <v>47</v>
      </c>
      <c r="G398">
        <v>2260</v>
      </c>
      <c r="H398">
        <v>783</v>
      </c>
      <c r="I398">
        <v>17</v>
      </c>
      <c r="J398" t="s">
        <v>96</v>
      </c>
      <c r="K398">
        <v>1</v>
      </c>
      <c r="L398" t="s">
        <v>96</v>
      </c>
      <c r="M398">
        <v>1</v>
      </c>
      <c r="O398">
        <v>0</v>
      </c>
      <c r="P398">
        <v>2</v>
      </c>
      <c r="Q398">
        <v>15</v>
      </c>
      <c r="R398">
        <v>2</v>
      </c>
      <c r="S398">
        <v>2</v>
      </c>
      <c r="T398">
        <v>2</v>
      </c>
      <c r="U398">
        <v>2</v>
      </c>
      <c r="W398">
        <v>2</v>
      </c>
      <c r="X398">
        <v>2</v>
      </c>
      <c r="Y398">
        <v>2</v>
      </c>
      <c r="Z398">
        <v>2</v>
      </c>
      <c r="AB398">
        <v>3</v>
      </c>
      <c r="AC398">
        <v>3</v>
      </c>
      <c r="AD398">
        <v>3</v>
      </c>
      <c r="AE398">
        <v>6</v>
      </c>
      <c r="AF398" t="s">
        <v>37</v>
      </c>
      <c r="AG398" t="s">
        <v>38</v>
      </c>
      <c r="AH398">
        <v>9.0907812118530204E-2</v>
      </c>
    </row>
    <row r="399" spans="1:34" x14ac:dyDescent="0.3">
      <c r="A399" t="s">
        <v>693</v>
      </c>
      <c r="B399" t="s">
        <v>982</v>
      </c>
      <c r="C399" t="s">
        <v>984</v>
      </c>
      <c r="F399">
        <v>41</v>
      </c>
      <c r="G399">
        <v>1726</v>
      </c>
      <c r="H399">
        <v>377</v>
      </c>
      <c r="AF399" t="s">
        <v>37</v>
      </c>
      <c r="AG399" t="s">
        <v>106</v>
      </c>
      <c r="AH399">
        <v>5.7126979827880797</v>
      </c>
    </row>
    <row r="400" spans="1:34" x14ac:dyDescent="0.3">
      <c r="A400" t="s">
        <v>693</v>
      </c>
      <c r="B400" t="s">
        <v>985</v>
      </c>
      <c r="C400" t="s">
        <v>986</v>
      </c>
      <c r="F400">
        <v>22</v>
      </c>
      <c r="G400">
        <v>510</v>
      </c>
      <c r="H400">
        <v>249</v>
      </c>
      <c r="I400">
        <v>19</v>
      </c>
      <c r="J400" t="s">
        <v>556</v>
      </c>
      <c r="K400">
        <v>1</v>
      </c>
      <c r="L400" t="s">
        <v>556</v>
      </c>
      <c r="M400">
        <v>1</v>
      </c>
      <c r="O400">
        <v>0</v>
      </c>
      <c r="P400">
        <v>4</v>
      </c>
      <c r="Q400">
        <v>15</v>
      </c>
      <c r="R400">
        <v>4</v>
      </c>
      <c r="S400">
        <v>4</v>
      </c>
      <c r="T400">
        <v>4</v>
      </c>
      <c r="U400">
        <v>4</v>
      </c>
      <c r="W400">
        <v>4</v>
      </c>
      <c r="X400">
        <v>4</v>
      </c>
      <c r="Y400">
        <v>4</v>
      </c>
      <c r="Z400">
        <v>4</v>
      </c>
      <c r="AB400">
        <v>2</v>
      </c>
      <c r="AC400">
        <v>2</v>
      </c>
      <c r="AD400">
        <v>2</v>
      </c>
      <c r="AE400">
        <v>4</v>
      </c>
      <c r="AF400" t="s">
        <v>37</v>
      </c>
      <c r="AG400" t="s">
        <v>38</v>
      </c>
      <c r="AH400">
        <v>7.4851512908935505E-2</v>
      </c>
    </row>
    <row r="401" spans="1:34" x14ac:dyDescent="0.3">
      <c r="A401" t="s">
        <v>693</v>
      </c>
      <c r="B401" t="s">
        <v>985</v>
      </c>
      <c r="C401" t="s">
        <v>987</v>
      </c>
      <c r="F401">
        <v>19</v>
      </c>
      <c r="G401">
        <v>384</v>
      </c>
      <c r="H401">
        <v>185</v>
      </c>
      <c r="I401">
        <v>21</v>
      </c>
      <c r="J401" t="s">
        <v>195</v>
      </c>
      <c r="K401">
        <v>1</v>
      </c>
      <c r="L401" t="s">
        <v>195</v>
      </c>
      <c r="M401">
        <v>1</v>
      </c>
      <c r="O401">
        <v>0</v>
      </c>
      <c r="P401">
        <v>6</v>
      </c>
      <c r="Q401">
        <v>15</v>
      </c>
      <c r="R401">
        <v>6</v>
      </c>
      <c r="S401">
        <v>6</v>
      </c>
      <c r="T401">
        <v>6</v>
      </c>
      <c r="U401">
        <v>6</v>
      </c>
      <c r="W401">
        <v>6</v>
      </c>
      <c r="X401">
        <v>6</v>
      </c>
      <c r="Y401">
        <v>6</v>
      </c>
      <c r="Z401">
        <v>6</v>
      </c>
      <c r="AB401">
        <v>3</v>
      </c>
      <c r="AC401">
        <v>3</v>
      </c>
      <c r="AD401">
        <v>3</v>
      </c>
      <c r="AE401">
        <v>6</v>
      </c>
      <c r="AF401" t="s">
        <v>37</v>
      </c>
      <c r="AG401" t="s">
        <v>38</v>
      </c>
      <c r="AH401">
        <v>4.4440746307372998E-2</v>
      </c>
    </row>
    <row r="402" spans="1:34" x14ac:dyDescent="0.3">
      <c r="A402" t="s">
        <v>693</v>
      </c>
      <c r="B402" t="s">
        <v>985</v>
      </c>
      <c r="C402" t="s">
        <v>988</v>
      </c>
      <c r="F402">
        <v>32</v>
      </c>
      <c r="G402">
        <v>1060</v>
      </c>
      <c r="H402">
        <v>440</v>
      </c>
      <c r="I402">
        <v>22</v>
      </c>
      <c r="J402" t="s">
        <v>556</v>
      </c>
      <c r="K402">
        <v>1</v>
      </c>
      <c r="L402" t="s">
        <v>556</v>
      </c>
      <c r="M402">
        <v>1</v>
      </c>
      <c r="O402">
        <v>0</v>
      </c>
      <c r="P402">
        <v>9</v>
      </c>
      <c r="Q402">
        <v>13</v>
      </c>
      <c r="R402">
        <v>8</v>
      </c>
      <c r="S402">
        <v>8</v>
      </c>
      <c r="T402">
        <v>8</v>
      </c>
      <c r="U402">
        <v>8</v>
      </c>
      <c r="W402">
        <v>9</v>
      </c>
      <c r="X402">
        <v>9</v>
      </c>
      <c r="Y402">
        <v>9</v>
      </c>
      <c r="Z402">
        <v>9</v>
      </c>
      <c r="AB402">
        <v>4</v>
      </c>
      <c r="AC402">
        <v>4</v>
      </c>
      <c r="AD402">
        <v>4</v>
      </c>
      <c r="AE402">
        <v>12</v>
      </c>
      <c r="AF402" t="s">
        <v>37</v>
      </c>
      <c r="AG402" t="s">
        <v>38</v>
      </c>
      <c r="AH402">
        <v>6.4019441604614202E-2</v>
      </c>
    </row>
    <row r="403" spans="1:34" x14ac:dyDescent="0.3">
      <c r="A403" t="s">
        <v>693</v>
      </c>
      <c r="B403" t="s">
        <v>985</v>
      </c>
      <c r="C403" t="s">
        <v>989</v>
      </c>
      <c r="F403">
        <v>273</v>
      </c>
      <c r="G403">
        <v>74806</v>
      </c>
      <c r="H403">
        <v>22770</v>
      </c>
      <c r="I403">
        <v>44</v>
      </c>
      <c r="J403" t="s">
        <v>990</v>
      </c>
      <c r="K403">
        <v>2</v>
      </c>
      <c r="L403" t="s">
        <v>991</v>
      </c>
      <c r="M403">
        <v>1</v>
      </c>
      <c r="N403" t="s">
        <v>992</v>
      </c>
      <c r="O403">
        <v>1</v>
      </c>
      <c r="P403">
        <v>33</v>
      </c>
      <c r="Q403">
        <v>11</v>
      </c>
      <c r="R403">
        <v>114</v>
      </c>
      <c r="S403">
        <v>114</v>
      </c>
      <c r="T403">
        <v>114</v>
      </c>
      <c r="U403">
        <v>114</v>
      </c>
      <c r="V403" t="s">
        <v>993</v>
      </c>
      <c r="W403">
        <v>33</v>
      </c>
      <c r="X403">
        <v>33</v>
      </c>
      <c r="Y403">
        <v>33</v>
      </c>
      <c r="Z403">
        <v>33</v>
      </c>
      <c r="AA403" t="s">
        <v>994</v>
      </c>
      <c r="AB403">
        <v>2</v>
      </c>
      <c r="AC403">
        <v>2</v>
      </c>
      <c r="AD403">
        <v>2</v>
      </c>
      <c r="AE403">
        <v>10</v>
      </c>
      <c r="AF403" t="s">
        <v>37</v>
      </c>
      <c r="AG403" t="s">
        <v>38</v>
      </c>
      <c r="AH403">
        <v>12.4827558994293</v>
      </c>
    </row>
    <row r="404" spans="1:34" x14ac:dyDescent="0.3">
      <c r="A404" t="s">
        <v>693</v>
      </c>
      <c r="B404" t="s">
        <v>995</v>
      </c>
      <c r="C404" t="s">
        <v>996</v>
      </c>
      <c r="F404">
        <v>206</v>
      </c>
      <c r="G404">
        <v>42646</v>
      </c>
      <c r="H404">
        <v>3471</v>
      </c>
      <c r="AF404" t="s">
        <v>37</v>
      </c>
      <c r="AG404" t="s">
        <v>439</v>
      </c>
      <c r="AH404">
        <v>303.569231986999</v>
      </c>
    </row>
    <row r="405" spans="1:34" x14ac:dyDescent="0.3">
      <c r="A405" t="s">
        <v>693</v>
      </c>
      <c r="B405" t="s">
        <v>995</v>
      </c>
      <c r="C405" t="s">
        <v>997</v>
      </c>
      <c r="F405">
        <v>78</v>
      </c>
      <c r="G405">
        <v>6166</v>
      </c>
      <c r="H405">
        <v>2587</v>
      </c>
      <c r="I405">
        <v>16</v>
      </c>
      <c r="J405" t="s">
        <v>547</v>
      </c>
      <c r="K405">
        <v>1</v>
      </c>
      <c r="L405" t="s">
        <v>547</v>
      </c>
      <c r="M405">
        <v>1</v>
      </c>
      <c r="O405">
        <v>0</v>
      </c>
      <c r="P405">
        <v>3</v>
      </c>
      <c r="Q405">
        <v>13</v>
      </c>
      <c r="R405">
        <v>4</v>
      </c>
      <c r="S405">
        <v>4</v>
      </c>
      <c r="T405">
        <v>4</v>
      </c>
      <c r="U405">
        <v>4</v>
      </c>
      <c r="W405">
        <v>3</v>
      </c>
      <c r="X405">
        <v>3</v>
      </c>
      <c r="Y405">
        <v>3</v>
      </c>
      <c r="Z405">
        <v>3</v>
      </c>
      <c r="AB405">
        <v>3</v>
      </c>
      <c r="AC405">
        <v>3</v>
      </c>
      <c r="AD405">
        <v>3</v>
      </c>
      <c r="AE405">
        <v>6</v>
      </c>
      <c r="AF405" t="s">
        <v>37</v>
      </c>
      <c r="AG405" t="s">
        <v>38</v>
      </c>
      <c r="AH405">
        <v>0.16313672065734799</v>
      </c>
    </row>
    <row r="406" spans="1:34" x14ac:dyDescent="0.3">
      <c r="A406" t="s">
        <v>693</v>
      </c>
      <c r="B406" t="s">
        <v>998</v>
      </c>
      <c r="C406" t="s">
        <v>750</v>
      </c>
      <c r="F406">
        <v>30</v>
      </c>
      <c r="G406">
        <v>934</v>
      </c>
      <c r="H406">
        <v>336</v>
      </c>
      <c r="I406">
        <v>19</v>
      </c>
      <c r="J406" t="s">
        <v>283</v>
      </c>
      <c r="K406">
        <v>1</v>
      </c>
      <c r="L406" t="s">
        <v>283</v>
      </c>
      <c r="M406">
        <v>1</v>
      </c>
      <c r="O406">
        <v>0</v>
      </c>
      <c r="P406">
        <v>4</v>
      </c>
      <c r="Q406">
        <v>15</v>
      </c>
      <c r="R406">
        <v>10</v>
      </c>
      <c r="S406">
        <v>10</v>
      </c>
      <c r="T406">
        <v>10</v>
      </c>
      <c r="U406">
        <v>10</v>
      </c>
      <c r="W406">
        <v>4</v>
      </c>
      <c r="X406">
        <v>4</v>
      </c>
      <c r="Y406">
        <v>4</v>
      </c>
      <c r="Z406">
        <v>4</v>
      </c>
      <c r="AB406">
        <v>3</v>
      </c>
      <c r="AC406">
        <v>3</v>
      </c>
      <c r="AD406">
        <v>3</v>
      </c>
      <c r="AE406">
        <v>6</v>
      </c>
      <c r="AF406" t="s">
        <v>37</v>
      </c>
      <c r="AG406" t="s">
        <v>38</v>
      </c>
      <c r="AH406">
        <v>5.5896282196044901E-2</v>
      </c>
    </row>
    <row r="407" spans="1:34" x14ac:dyDescent="0.3">
      <c r="A407" t="s">
        <v>693</v>
      </c>
      <c r="B407" t="s">
        <v>999</v>
      </c>
      <c r="C407" t="s">
        <v>1000</v>
      </c>
      <c r="E407" t="s">
        <v>273</v>
      </c>
      <c r="F407">
        <v>1</v>
      </c>
      <c r="G407">
        <v>6</v>
      </c>
      <c r="H407">
        <v>2</v>
      </c>
      <c r="AF407" t="s">
        <v>37</v>
      </c>
      <c r="AG407" t="s">
        <v>106</v>
      </c>
      <c r="AH407">
        <v>2.42078304290771E-2</v>
      </c>
    </row>
    <row r="408" spans="1:34" x14ac:dyDescent="0.3">
      <c r="A408" t="s">
        <v>693</v>
      </c>
      <c r="B408" t="s">
        <v>1001</v>
      </c>
      <c r="C408" t="s">
        <v>1002</v>
      </c>
      <c r="F408">
        <v>60</v>
      </c>
      <c r="G408">
        <v>3664</v>
      </c>
      <c r="H408">
        <v>572</v>
      </c>
      <c r="AF408" t="s">
        <v>37</v>
      </c>
      <c r="AG408" t="s">
        <v>106</v>
      </c>
      <c r="AH408">
        <v>0.33167529106140098</v>
      </c>
    </row>
    <row r="409" spans="1:34" x14ac:dyDescent="0.3">
      <c r="A409" t="s">
        <v>693</v>
      </c>
      <c r="B409" t="s">
        <v>1001</v>
      </c>
      <c r="C409" t="s">
        <v>1003</v>
      </c>
      <c r="F409">
        <v>34</v>
      </c>
      <c r="G409">
        <v>1194</v>
      </c>
      <c r="H409">
        <v>513</v>
      </c>
      <c r="I409">
        <v>20</v>
      </c>
      <c r="J409" t="s">
        <v>114</v>
      </c>
      <c r="K409">
        <v>1</v>
      </c>
      <c r="L409" t="s">
        <v>114</v>
      </c>
      <c r="M409">
        <v>1</v>
      </c>
      <c r="O409">
        <v>0</v>
      </c>
      <c r="P409">
        <v>7</v>
      </c>
      <c r="Q409">
        <v>13</v>
      </c>
      <c r="R409">
        <v>5</v>
      </c>
      <c r="S409">
        <v>5</v>
      </c>
      <c r="T409">
        <v>5</v>
      </c>
      <c r="U409">
        <v>5</v>
      </c>
      <c r="W409">
        <v>7</v>
      </c>
      <c r="X409">
        <v>7</v>
      </c>
      <c r="Y409">
        <v>7</v>
      </c>
      <c r="Z409">
        <v>7</v>
      </c>
      <c r="AB409">
        <v>3</v>
      </c>
      <c r="AC409">
        <v>3</v>
      </c>
      <c r="AD409">
        <v>3</v>
      </c>
      <c r="AE409">
        <v>6</v>
      </c>
      <c r="AF409" t="s">
        <v>37</v>
      </c>
      <c r="AG409" t="s">
        <v>38</v>
      </c>
      <c r="AH409">
        <v>6.1765193939208901E-2</v>
      </c>
    </row>
    <row r="410" spans="1:34" x14ac:dyDescent="0.3">
      <c r="A410" t="s">
        <v>693</v>
      </c>
      <c r="B410" t="s">
        <v>1001</v>
      </c>
      <c r="C410" t="s">
        <v>1004</v>
      </c>
      <c r="F410">
        <v>197</v>
      </c>
      <c r="G410">
        <v>39010</v>
      </c>
      <c r="H410">
        <v>14147</v>
      </c>
      <c r="I410">
        <v>20</v>
      </c>
      <c r="J410" t="s">
        <v>1005</v>
      </c>
      <c r="K410">
        <v>1</v>
      </c>
      <c r="L410" t="s">
        <v>1005</v>
      </c>
      <c r="M410">
        <v>1</v>
      </c>
      <c r="O410">
        <v>0</v>
      </c>
      <c r="P410">
        <v>5</v>
      </c>
      <c r="Q410">
        <v>15</v>
      </c>
      <c r="R410">
        <v>4</v>
      </c>
      <c r="S410">
        <v>4</v>
      </c>
      <c r="T410">
        <v>4</v>
      </c>
      <c r="U410">
        <v>4</v>
      </c>
      <c r="W410">
        <v>5</v>
      </c>
      <c r="X410">
        <v>5</v>
      </c>
      <c r="Y410">
        <v>5</v>
      </c>
      <c r="Z410">
        <v>5</v>
      </c>
      <c r="AB410">
        <v>2</v>
      </c>
      <c r="AC410">
        <v>2</v>
      </c>
      <c r="AD410">
        <v>2</v>
      </c>
      <c r="AE410">
        <v>6</v>
      </c>
      <c r="AF410" t="s">
        <v>37</v>
      </c>
      <c r="AG410" t="s">
        <v>38</v>
      </c>
      <c r="AH410">
        <v>2.28530550003051</v>
      </c>
    </row>
    <row r="411" spans="1:34" x14ac:dyDescent="0.3">
      <c r="A411" t="s">
        <v>693</v>
      </c>
      <c r="B411" t="s">
        <v>954</v>
      </c>
      <c r="C411" t="s">
        <v>955</v>
      </c>
      <c r="F411">
        <v>443</v>
      </c>
      <c r="G411">
        <v>196696</v>
      </c>
      <c r="H411">
        <v>70643</v>
      </c>
      <c r="AF411" t="s">
        <v>37</v>
      </c>
      <c r="AG411" t="s">
        <v>163</v>
      </c>
      <c r="AH411">
        <v>301.26977348327603</v>
      </c>
    </row>
    <row r="412" spans="1:34" x14ac:dyDescent="0.3">
      <c r="A412" t="s">
        <v>693</v>
      </c>
      <c r="B412" t="s">
        <v>1006</v>
      </c>
      <c r="C412" t="s">
        <v>733</v>
      </c>
      <c r="F412">
        <v>485</v>
      </c>
      <c r="G412">
        <v>235714</v>
      </c>
      <c r="H412">
        <v>103453</v>
      </c>
      <c r="I412">
        <v>16</v>
      </c>
      <c r="J412" t="s">
        <v>1007</v>
      </c>
      <c r="K412">
        <v>1</v>
      </c>
      <c r="L412" t="s">
        <v>1007</v>
      </c>
      <c r="M412">
        <v>1</v>
      </c>
      <c r="O412">
        <v>0</v>
      </c>
      <c r="P412">
        <v>4</v>
      </c>
      <c r="Q412">
        <v>12</v>
      </c>
      <c r="R412">
        <v>4</v>
      </c>
      <c r="S412">
        <v>4</v>
      </c>
      <c r="T412">
        <v>4</v>
      </c>
      <c r="U412">
        <v>4</v>
      </c>
      <c r="W412">
        <v>4</v>
      </c>
      <c r="X412">
        <v>4</v>
      </c>
      <c r="Y412">
        <v>4</v>
      </c>
      <c r="Z412">
        <v>4</v>
      </c>
      <c r="AB412">
        <v>2</v>
      </c>
      <c r="AC412">
        <v>2</v>
      </c>
      <c r="AD412">
        <v>2</v>
      </c>
      <c r="AE412">
        <v>4</v>
      </c>
      <c r="AF412" t="s">
        <v>37</v>
      </c>
      <c r="AG412" t="s">
        <v>38</v>
      </c>
      <c r="AH412">
        <v>45.788719892501803</v>
      </c>
    </row>
    <row r="413" spans="1:34" x14ac:dyDescent="0.3">
      <c r="A413" t="s">
        <v>693</v>
      </c>
      <c r="B413" t="s">
        <v>1008</v>
      </c>
      <c r="C413" t="s">
        <v>757</v>
      </c>
      <c r="F413">
        <v>185</v>
      </c>
      <c r="G413">
        <v>34414</v>
      </c>
      <c r="H413">
        <v>5700</v>
      </c>
      <c r="I413">
        <v>59</v>
      </c>
      <c r="J413" t="s">
        <v>1009</v>
      </c>
      <c r="K413">
        <v>3</v>
      </c>
      <c r="L413" t="s">
        <v>1010</v>
      </c>
      <c r="M413">
        <v>2</v>
      </c>
      <c r="N413" t="s">
        <v>1011</v>
      </c>
      <c r="O413">
        <v>1</v>
      </c>
      <c r="P413">
        <v>44</v>
      </c>
      <c r="Q413">
        <v>15</v>
      </c>
      <c r="R413">
        <v>25</v>
      </c>
      <c r="S413">
        <v>86</v>
      </c>
      <c r="T413">
        <v>56</v>
      </c>
      <c r="U413">
        <v>111</v>
      </c>
      <c r="V413" t="s">
        <v>1012</v>
      </c>
      <c r="W413">
        <v>10</v>
      </c>
      <c r="X413">
        <v>34</v>
      </c>
      <c r="Y413">
        <v>22</v>
      </c>
      <c r="Z413">
        <v>44</v>
      </c>
      <c r="AA413" t="s">
        <v>475</v>
      </c>
      <c r="AB413">
        <v>1</v>
      </c>
      <c r="AC413">
        <v>2</v>
      </c>
      <c r="AD413">
        <v>1</v>
      </c>
      <c r="AE413">
        <v>7</v>
      </c>
      <c r="AF413" t="s">
        <v>37</v>
      </c>
      <c r="AG413" t="s">
        <v>38</v>
      </c>
      <c r="AH413">
        <v>1.8803896903991699</v>
      </c>
    </row>
    <row r="414" spans="1:34" x14ac:dyDescent="0.3">
      <c r="A414" t="s">
        <v>693</v>
      </c>
      <c r="B414" t="s">
        <v>1013</v>
      </c>
      <c r="C414" t="s">
        <v>1014</v>
      </c>
      <c r="F414">
        <v>123</v>
      </c>
      <c r="G414">
        <v>15256</v>
      </c>
      <c r="H414">
        <v>5565</v>
      </c>
      <c r="I414">
        <v>18</v>
      </c>
      <c r="J414" t="s">
        <v>573</v>
      </c>
      <c r="K414">
        <v>1</v>
      </c>
      <c r="L414" t="s">
        <v>573</v>
      </c>
      <c r="M414">
        <v>1</v>
      </c>
      <c r="O414">
        <v>0</v>
      </c>
      <c r="P414">
        <v>5</v>
      </c>
      <c r="Q414">
        <v>13</v>
      </c>
      <c r="R414">
        <v>2</v>
      </c>
      <c r="S414">
        <v>2</v>
      </c>
      <c r="T414">
        <v>2</v>
      </c>
      <c r="U414">
        <v>2</v>
      </c>
      <c r="W414">
        <v>5</v>
      </c>
      <c r="X414">
        <v>5</v>
      </c>
      <c r="Y414">
        <v>5</v>
      </c>
      <c r="Z414">
        <v>5</v>
      </c>
      <c r="AB414">
        <v>3</v>
      </c>
      <c r="AC414">
        <v>3</v>
      </c>
      <c r="AD414">
        <v>3</v>
      </c>
      <c r="AE414">
        <v>6</v>
      </c>
      <c r="AF414" t="s">
        <v>37</v>
      </c>
      <c r="AG414" t="s">
        <v>38</v>
      </c>
      <c r="AH414">
        <v>0.46613717079162598</v>
      </c>
    </row>
    <row r="415" spans="1:34" x14ac:dyDescent="0.3">
      <c r="A415" t="s">
        <v>693</v>
      </c>
      <c r="B415" t="s">
        <v>1022</v>
      </c>
      <c r="C415" t="s">
        <v>1023</v>
      </c>
      <c r="F415">
        <v>93</v>
      </c>
      <c r="G415">
        <v>8746</v>
      </c>
      <c r="H415">
        <v>3035</v>
      </c>
      <c r="I415">
        <v>124</v>
      </c>
      <c r="J415" t="s">
        <v>1024</v>
      </c>
      <c r="K415">
        <v>4</v>
      </c>
      <c r="L415" t="s">
        <v>1025</v>
      </c>
      <c r="M415">
        <v>2</v>
      </c>
      <c r="N415" t="s">
        <v>1026</v>
      </c>
      <c r="O415">
        <v>2</v>
      </c>
      <c r="P415">
        <v>110</v>
      </c>
      <c r="Q415">
        <v>14</v>
      </c>
      <c r="R415">
        <v>28</v>
      </c>
      <c r="S415">
        <v>58</v>
      </c>
      <c r="T415">
        <v>43</v>
      </c>
      <c r="U415">
        <v>86</v>
      </c>
      <c r="V415" t="s">
        <v>1027</v>
      </c>
      <c r="W415">
        <v>47</v>
      </c>
      <c r="X415">
        <v>63</v>
      </c>
      <c r="Y415">
        <v>55</v>
      </c>
      <c r="Z415">
        <v>110</v>
      </c>
      <c r="AA415" t="s">
        <v>1028</v>
      </c>
      <c r="AB415">
        <v>4</v>
      </c>
      <c r="AC415">
        <v>6</v>
      </c>
      <c r="AD415">
        <v>5</v>
      </c>
      <c r="AE415">
        <v>61</v>
      </c>
      <c r="AF415" t="s">
        <v>37</v>
      </c>
      <c r="AG415" t="s">
        <v>38</v>
      </c>
      <c r="AH415">
        <v>8.1602749824523908</v>
      </c>
    </row>
    <row r="416" spans="1:34" x14ac:dyDescent="0.3">
      <c r="A416" t="s">
        <v>693</v>
      </c>
      <c r="B416" t="s">
        <v>1022</v>
      </c>
      <c r="C416" t="s">
        <v>1029</v>
      </c>
      <c r="F416">
        <v>35</v>
      </c>
      <c r="G416">
        <v>1264</v>
      </c>
      <c r="H416">
        <v>631</v>
      </c>
      <c r="I416">
        <v>29</v>
      </c>
      <c r="J416" t="s">
        <v>393</v>
      </c>
      <c r="K416">
        <v>1</v>
      </c>
      <c r="L416" t="s">
        <v>393</v>
      </c>
      <c r="M416">
        <v>1</v>
      </c>
      <c r="O416">
        <v>0</v>
      </c>
      <c r="P416">
        <v>18</v>
      </c>
      <c r="Q416">
        <v>11</v>
      </c>
      <c r="R416">
        <v>13</v>
      </c>
      <c r="S416">
        <v>13</v>
      </c>
      <c r="T416">
        <v>13</v>
      </c>
      <c r="U416">
        <v>13</v>
      </c>
      <c r="W416">
        <v>18</v>
      </c>
      <c r="X416">
        <v>18</v>
      </c>
      <c r="Y416">
        <v>18</v>
      </c>
      <c r="Z416">
        <v>18</v>
      </c>
      <c r="AB416">
        <v>3</v>
      </c>
      <c r="AC416">
        <v>3</v>
      </c>
      <c r="AD416">
        <v>3</v>
      </c>
      <c r="AE416">
        <v>6</v>
      </c>
      <c r="AF416" t="s">
        <v>37</v>
      </c>
      <c r="AG416" t="s">
        <v>38</v>
      </c>
      <c r="AH416">
        <v>0.13583064079284601</v>
      </c>
    </row>
    <row r="417" spans="1:34" x14ac:dyDescent="0.3">
      <c r="A417" t="s">
        <v>693</v>
      </c>
      <c r="B417" t="s">
        <v>1022</v>
      </c>
      <c r="C417" t="s">
        <v>1030</v>
      </c>
      <c r="F417">
        <v>11</v>
      </c>
      <c r="G417">
        <v>136</v>
      </c>
      <c r="H417">
        <v>61</v>
      </c>
      <c r="I417">
        <v>22</v>
      </c>
      <c r="J417" t="s">
        <v>770</v>
      </c>
      <c r="K417">
        <v>1</v>
      </c>
      <c r="L417" t="s">
        <v>770</v>
      </c>
      <c r="M417">
        <v>1</v>
      </c>
      <c r="O417">
        <v>0</v>
      </c>
      <c r="P417">
        <v>10</v>
      </c>
      <c r="Q417">
        <v>12</v>
      </c>
      <c r="R417">
        <v>13</v>
      </c>
      <c r="S417">
        <v>13</v>
      </c>
      <c r="T417">
        <v>13</v>
      </c>
      <c r="U417">
        <v>13</v>
      </c>
      <c r="W417">
        <v>10</v>
      </c>
      <c r="X417">
        <v>10</v>
      </c>
      <c r="Y417">
        <v>10</v>
      </c>
      <c r="Z417">
        <v>10</v>
      </c>
      <c r="AB417">
        <v>3</v>
      </c>
      <c r="AC417">
        <v>3</v>
      </c>
      <c r="AD417">
        <v>3</v>
      </c>
      <c r="AE417">
        <v>6</v>
      </c>
      <c r="AF417" t="s">
        <v>37</v>
      </c>
      <c r="AG417" t="s">
        <v>38</v>
      </c>
      <c r="AH417">
        <v>2.77521610260009E-2</v>
      </c>
    </row>
    <row r="418" spans="1:34" x14ac:dyDescent="0.3">
      <c r="A418" t="s">
        <v>693</v>
      </c>
      <c r="B418" t="s">
        <v>1022</v>
      </c>
      <c r="C418" t="s">
        <v>1031</v>
      </c>
      <c r="F418">
        <v>161</v>
      </c>
      <c r="G418">
        <v>26086</v>
      </c>
      <c r="H418">
        <v>7150</v>
      </c>
      <c r="I418">
        <v>81</v>
      </c>
      <c r="J418" t="s">
        <v>1032</v>
      </c>
      <c r="K418">
        <v>3</v>
      </c>
      <c r="L418" t="s">
        <v>1033</v>
      </c>
      <c r="M418">
        <v>2</v>
      </c>
      <c r="N418" t="s">
        <v>1034</v>
      </c>
      <c r="O418">
        <v>1</v>
      </c>
      <c r="P418">
        <v>66</v>
      </c>
      <c r="Q418">
        <v>15</v>
      </c>
      <c r="R418">
        <v>11</v>
      </c>
      <c r="S418">
        <v>35</v>
      </c>
      <c r="T418">
        <v>23</v>
      </c>
      <c r="U418">
        <v>46</v>
      </c>
      <c r="V418" t="s">
        <v>1035</v>
      </c>
      <c r="W418">
        <v>11</v>
      </c>
      <c r="X418">
        <v>55</v>
      </c>
      <c r="Y418">
        <v>33</v>
      </c>
      <c r="Z418">
        <v>66</v>
      </c>
      <c r="AA418" t="s">
        <v>1036</v>
      </c>
      <c r="AB418">
        <v>3</v>
      </c>
      <c r="AC418">
        <v>6</v>
      </c>
      <c r="AD418">
        <v>5</v>
      </c>
      <c r="AE418">
        <v>32</v>
      </c>
      <c r="AF418" t="s">
        <v>37</v>
      </c>
      <c r="AG418" t="s">
        <v>38</v>
      </c>
      <c r="AH418">
        <v>26.411662101745598</v>
      </c>
    </row>
    <row r="419" spans="1:34" x14ac:dyDescent="0.3">
      <c r="A419" t="s">
        <v>693</v>
      </c>
      <c r="B419" t="s">
        <v>1037</v>
      </c>
      <c r="C419" t="s">
        <v>1038</v>
      </c>
      <c r="F419">
        <v>45</v>
      </c>
      <c r="G419">
        <v>2074</v>
      </c>
      <c r="H419">
        <v>420</v>
      </c>
      <c r="I419">
        <v>44</v>
      </c>
      <c r="J419" t="s">
        <v>1039</v>
      </c>
      <c r="K419">
        <v>4</v>
      </c>
      <c r="L419" t="s">
        <v>1039</v>
      </c>
      <c r="M419">
        <v>4</v>
      </c>
      <c r="O419">
        <v>0</v>
      </c>
      <c r="P419">
        <v>30</v>
      </c>
      <c r="Q419">
        <v>14</v>
      </c>
      <c r="R419">
        <v>14</v>
      </c>
      <c r="S419">
        <v>21</v>
      </c>
      <c r="T419">
        <v>17</v>
      </c>
      <c r="U419">
        <v>68</v>
      </c>
      <c r="W419">
        <v>6</v>
      </c>
      <c r="X419">
        <v>9</v>
      </c>
      <c r="Y419">
        <v>8</v>
      </c>
      <c r="Z419">
        <v>30</v>
      </c>
      <c r="AB419">
        <v>2</v>
      </c>
      <c r="AC419">
        <v>6</v>
      </c>
      <c r="AD419">
        <v>4</v>
      </c>
      <c r="AE419">
        <v>28</v>
      </c>
      <c r="AF419" t="s">
        <v>37</v>
      </c>
      <c r="AG419" t="s">
        <v>38</v>
      </c>
      <c r="AH419">
        <v>0.361666679382324</v>
      </c>
    </row>
    <row r="420" spans="1:34" x14ac:dyDescent="0.3">
      <c r="A420" t="s">
        <v>693</v>
      </c>
      <c r="B420" t="s">
        <v>1037</v>
      </c>
      <c r="C420" t="s">
        <v>1040</v>
      </c>
      <c r="F420">
        <v>28</v>
      </c>
      <c r="G420">
        <v>816</v>
      </c>
      <c r="H420">
        <v>315</v>
      </c>
      <c r="I420">
        <v>36</v>
      </c>
      <c r="J420" t="s">
        <v>1041</v>
      </c>
      <c r="K420">
        <v>2</v>
      </c>
      <c r="L420" t="s">
        <v>36</v>
      </c>
      <c r="M420">
        <v>1</v>
      </c>
      <c r="N420" t="s">
        <v>462</v>
      </c>
      <c r="O420">
        <v>1</v>
      </c>
      <c r="P420">
        <v>21</v>
      </c>
      <c r="Q420">
        <v>15</v>
      </c>
      <c r="R420">
        <v>27</v>
      </c>
      <c r="S420">
        <v>27</v>
      </c>
      <c r="T420">
        <v>27</v>
      </c>
      <c r="U420">
        <v>27</v>
      </c>
      <c r="V420" t="s">
        <v>464</v>
      </c>
      <c r="W420">
        <v>21</v>
      </c>
      <c r="X420">
        <v>21</v>
      </c>
      <c r="Y420">
        <v>21</v>
      </c>
      <c r="Z420">
        <v>21</v>
      </c>
      <c r="AA420" t="s">
        <v>1042</v>
      </c>
      <c r="AB420">
        <v>2</v>
      </c>
      <c r="AC420">
        <v>5</v>
      </c>
      <c r="AD420">
        <v>4</v>
      </c>
      <c r="AE420">
        <v>14</v>
      </c>
      <c r="AF420" t="s">
        <v>37</v>
      </c>
      <c r="AG420" t="s">
        <v>38</v>
      </c>
      <c r="AH420">
        <v>0.114166259765625</v>
      </c>
    </row>
    <row r="421" spans="1:34" x14ac:dyDescent="0.3">
      <c r="A421" t="s">
        <v>693</v>
      </c>
      <c r="B421" t="s">
        <v>1043</v>
      </c>
      <c r="C421" t="s">
        <v>952</v>
      </c>
      <c r="F421">
        <v>92</v>
      </c>
      <c r="G421">
        <v>8560</v>
      </c>
      <c r="H421">
        <v>2620</v>
      </c>
      <c r="I421">
        <v>23</v>
      </c>
      <c r="J421" t="s">
        <v>1044</v>
      </c>
      <c r="K421">
        <v>2</v>
      </c>
      <c r="L421" t="s">
        <v>1044</v>
      </c>
      <c r="M421">
        <v>2</v>
      </c>
      <c r="O421">
        <v>0</v>
      </c>
      <c r="P421">
        <v>9</v>
      </c>
      <c r="Q421">
        <v>14</v>
      </c>
      <c r="R421">
        <v>3</v>
      </c>
      <c r="S421">
        <v>11</v>
      </c>
      <c r="T421">
        <v>7</v>
      </c>
      <c r="U421">
        <v>14</v>
      </c>
      <c r="W421">
        <v>2</v>
      </c>
      <c r="X421">
        <v>7</v>
      </c>
      <c r="Y421">
        <v>4</v>
      </c>
      <c r="Z421">
        <v>9</v>
      </c>
      <c r="AB421">
        <v>2</v>
      </c>
      <c r="AC421">
        <v>6</v>
      </c>
      <c r="AD421">
        <v>4</v>
      </c>
      <c r="AE421">
        <v>18</v>
      </c>
      <c r="AF421" t="s">
        <v>37</v>
      </c>
      <c r="AG421" t="s">
        <v>38</v>
      </c>
      <c r="AH421">
        <v>0.51425361633300704</v>
      </c>
    </row>
    <row r="422" spans="1:34" x14ac:dyDescent="0.3">
      <c r="A422" t="s">
        <v>693</v>
      </c>
      <c r="B422" t="s">
        <v>1045</v>
      </c>
      <c r="C422" t="s">
        <v>1046</v>
      </c>
      <c r="F422">
        <v>135</v>
      </c>
      <c r="G422">
        <v>18364</v>
      </c>
      <c r="H422">
        <v>4483</v>
      </c>
      <c r="I422">
        <v>60</v>
      </c>
      <c r="J422" t="s">
        <v>1047</v>
      </c>
      <c r="K422">
        <v>4</v>
      </c>
      <c r="L422" t="s">
        <v>148</v>
      </c>
      <c r="M422">
        <v>1</v>
      </c>
      <c r="N422" t="s">
        <v>1048</v>
      </c>
      <c r="O422">
        <v>2</v>
      </c>
      <c r="P422">
        <v>48</v>
      </c>
      <c r="Q422">
        <v>12</v>
      </c>
      <c r="R422">
        <v>103</v>
      </c>
      <c r="S422">
        <v>103</v>
      </c>
      <c r="T422">
        <v>103</v>
      </c>
      <c r="U422">
        <v>103</v>
      </c>
      <c r="V422" t="s">
        <v>1049</v>
      </c>
      <c r="W422">
        <v>48</v>
      </c>
      <c r="X422">
        <v>48</v>
      </c>
      <c r="Y422">
        <v>48</v>
      </c>
      <c r="Z422">
        <v>48</v>
      </c>
      <c r="AA422" t="s">
        <v>1050</v>
      </c>
      <c r="AB422">
        <v>2</v>
      </c>
      <c r="AC422">
        <v>11</v>
      </c>
      <c r="AD422">
        <v>6</v>
      </c>
      <c r="AE422">
        <v>52</v>
      </c>
      <c r="AF422" t="s">
        <v>37</v>
      </c>
      <c r="AG422" t="s">
        <v>38</v>
      </c>
      <c r="AH422">
        <v>7.8475039005279497</v>
      </c>
    </row>
    <row r="423" spans="1:34" x14ac:dyDescent="0.3">
      <c r="A423" t="s">
        <v>693</v>
      </c>
      <c r="B423" t="s">
        <v>1045</v>
      </c>
      <c r="C423" t="s">
        <v>1051</v>
      </c>
      <c r="F423">
        <v>57</v>
      </c>
      <c r="G423">
        <v>3310</v>
      </c>
      <c r="H423">
        <v>1083</v>
      </c>
      <c r="I423">
        <v>60</v>
      </c>
      <c r="J423" t="s">
        <v>1052</v>
      </c>
      <c r="K423">
        <v>3</v>
      </c>
      <c r="L423" t="s">
        <v>1053</v>
      </c>
      <c r="M423">
        <v>2</v>
      </c>
      <c r="N423" t="s">
        <v>1054</v>
      </c>
      <c r="O423">
        <v>1</v>
      </c>
      <c r="P423">
        <v>47</v>
      </c>
      <c r="Q423">
        <v>13</v>
      </c>
      <c r="R423">
        <v>5</v>
      </c>
      <c r="S423">
        <v>42</v>
      </c>
      <c r="T423">
        <v>24</v>
      </c>
      <c r="U423">
        <v>47</v>
      </c>
      <c r="V423" t="s">
        <v>1055</v>
      </c>
      <c r="W423">
        <v>11</v>
      </c>
      <c r="X423">
        <v>36</v>
      </c>
      <c r="Y423">
        <v>24</v>
      </c>
      <c r="Z423">
        <v>47</v>
      </c>
      <c r="AA423" t="s">
        <v>1056</v>
      </c>
      <c r="AB423">
        <v>3</v>
      </c>
      <c r="AC423">
        <v>8</v>
      </c>
      <c r="AD423">
        <v>5</v>
      </c>
      <c r="AE423">
        <v>110</v>
      </c>
      <c r="AF423" t="s">
        <v>37</v>
      </c>
      <c r="AG423" t="s">
        <v>38</v>
      </c>
      <c r="AH423">
        <v>0.44481992721557601</v>
      </c>
    </row>
    <row r="424" spans="1:34" x14ac:dyDescent="0.3">
      <c r="A424" t="s">
        <v>693</v>
      </c>
      <c r="B424" t="s">
        <v>1015</v>
      </c>
      <c r="C424" t="s">
        <v>1016</v>
      </c>
      <c r="F424">
        <v>68</v>
      </c>
      <c r="G424">
        <v>4696</v>
      </c>
      <c r="H424">
        <v>1996</v>
      </c>
      <c r="I424">
        <v>39</v>
      </c>
      <c r="J424" t="s">
        <v>1017</v>
      </c>
      <c r="K424">
        <v>2</v>
      </c>
      <c r="L424" t="s">
        <v>537</v>
      </c>
      <c r="M424">
        <v>1</v>
      </c>
      <c r="N424" t="s">
        <v>1018</v>
      </c>
      <c r="O424">
        <v>1</v>
      </c>
      <c r="P424">
        <v>26</v>
      </c>
      <c r="Q424">
        <v>13</v>
      </c>
      <c r="R424">
        <v>32</v>
      </c>
      <c r="S424">
        <v>32</v>
      </c>
      <c r="T424">
        <v>32</v>
      </c>
      <c r="U424">
        <v>32</v>
      </c>
      <c r="V424" t="s">
        <v>1019</v>
      </c>
      <c r="W424">
        <v>26</v>
      </c>
      <c r="X424">
        <v>26</v>
      </c>
      <c r="Y424">
        <v>26</v>
      </c>
      <c r="Z424">
        <v>26</v>
      </c>
      <c r="AA424" t="s">
        <v>1020</v>
      </c>
      <c r="AB424">
        <v>5</v>
      </c>
      <c r="AC424">
        <v>7</v>
      </c>
      <c r="AD424">
        <v>6</v>
      </c>
      <c r="AE424">
        <v>26</v>
      </c>
      <c r="AF424" t="s">
        <v>37</v>
      </c>
      <c r="AG424" t="s">
        <v>38</v>
      </c>
      <c r="AH424">
        <v>0.68620276451110795</v>
      </c>
    </row>
    <row r="425" spans="1:34" x14ac:dyDescent="0.3">
      <c r="A425" t="s">
        <v>693</v>
      </c>
      <c r="B425" t="s">
        <v>1015</v>
      </c>
      <c r="C425" t="s">
        <v>1021</v>
      </c>
      <c r="F425">
        <v>27</v>
      </c>
      <c r="G425">
        <v>760</v>
      </c>
      <c r="H425">
        <v>263</v>
      </c>
      <c r="I425">
        <v>19</v>
      </c>
      <c r="J425" t="s">
        <v>114</v>
      </c>
      <c r="K425">
        <v>1</v>
      </c>
      <c r="L425" t="s">
        <v>114</v>
      </c>
      <c r="M425">
        <v>1</v>
      </c>
      <c r="O425">
        <v>0</v>
      </c>
      <c r="P425">
        <v>4</v>
      </c>
      <c r="Q425">
        <v>15</v>
      </c>
      <c r="R425">
        <v>5</v>
      </c>
      <c r="S425">
        <v>5</v>
      </c>
      <c r="T425">
        <v>5</v>
      </c>
      <c r="U425">
        <v>5</v>
      </c>
      <c r="W425">
        <v>4</v>
      </c>
      <c r="X425">
        <v>4</v>
      </c>
      <c r="Y425">
        <v>4</v>
      </c>
      <c r="Z425">
        <v>4</v>
      </c>
      <c r="AB425">
        <v>5</v>
      </c>
      <c r="AC425">
        <v>5</v>
      </c>
      <c r="AD425">
        <v>5</v>
      </c>
      <c r="AE425">
        <v>10</v>
      </c>
      <c r="AF425" t="s">
        <v>37</v>
      </c>
      <c r="AG425" t="s">
        <v>38</v>
      </c>
      <c r="AH425">
        <v>4.7038555145263602E-2</v>
      </c>
    </row>
    <row r="426" spans="1:34" x14ac:dyDescent="0.3">
      <c r="A426" t="s">
        <v>693</v>
      </c>
      <c r="B426" t="s">
        <v>1057</v>
      </c>
      <c r="C426" t="s">
        <v>766</v>
      </c>
      <c r="F426">
        <v>65</v>
      </c>
      <c r="G426">
        <v>4294</v>
      </c>
      <c r="H426">
        <v>1796</v>
      </c>
      <c r="I426">
        <v>16</v>
      </c>
      <c r="J426" t="s">
        <v>228</v>
      </c>
      <c r="K426">
        <v>1</v>
      </c>
      <c r="L426" t="s">
        <v>228</v>
      </c>
      <c r="M426">
        <v>1</v>
      </c>
      <c r="O426">
        <v>0</v>
      </c>
      <c r="P426">
        <v>1</v>
      </c>
      <c r="Q426">
        <v>15</v>
      </c>
      <c r="R426">
        <v>3</v>
      </c>
      <c r="S426">
        <v>3</v>
      </c>
      <c r="T426">
        <v>3</v>
      </c>
      <c r="U426">
        <v>3</v>
      </c>
      <c r="W426">
        <v>1</v>
      </c>
      <c r="X426">
        <v>1</v>
      </c>
      <c r="Y426">
        <v>1</v>
      </c>
      <c r="Z426">
        <v>1</v>
      </c>
      <c r="AB426">
        <v>1</v>
      </c>
      <c r="AC426">
        <v>1</v>
      </c>
      <c r="AD426">
        <v>1</v>
      </c>
      <c r="AE426">
        <v>3</v>
      </c>
      <c r="AF426" t="s">
        <v>37</v>
      </c>
      <c r="AG426" t="s">
        <v>38</v>
      </c>
      <c r="AH426">
        <v>9.2678785324096596E-2</v>
      </c>
    </row>
    <row r="427" spans="1:34" x14ac:dyDescent="0.3">
      <c r="A427" t="s">
        <v>693</v>
      </c>
      <c r="B427" t="s">
        <v>1057</v>
      </c>
      <c r="C427" t="s">
        <v>773</v>
      </c>
      <c r="F427">
        <v>42</v>
      </c>
      <c r="G427">
        <v>1810</v>
      </c>
      <c r="H427">
        <v>809</v>
      </c>
      <c r="I427">
        <v>27</v>
      </c>
      <c r="J427" t="s">
        <v>774</v>
      </c>
      <c r="K427">
        <v>2</v>
      </c>
      <c r="L427" t="s">
        <v>654</v>
      </c>
      <c r="M427">
        <v>1</v>
      </c>
      <c r="N427" t="s">
        <v>775</v>
      </c>
      <c r="O427">
        <v>1</v>
      </c>
      <c r="P427">
        <v>22</v>
      </c>
      <c r="Q427">
        <v>5</v>
      </c>
      <c r="R427">
        <v>42</v>
      </c>
      <c r="S427">
        <v>42</v>
      </c>
      <c r="T427">
        <v>42</v>
      </c>
      <c r="U427">
        <v>42</v>
      </c>
      <c r="V427" t="s">
        <v>776</v>
      </c>
      <c r="W427">
        <v>22</v>
      </c>
      <c r="X427">
        <v>22</v>
      </c>
      <c r="Y427">
        <v>22</v>
      </c>
      <c r="Z427">
        <v>22</v>
      </c>
      <c r="AA427" t="s">
        <v>777</v>
      </c>
      <c r="AB427">
        <v>6</v>
      </c>
      <c r="AC427">
        <v>12</v>
      </c>
      <c r="AD427">
        <v>10</v>
      </c>
      <c r="AE427">
        <v>30</v>
      </c>
      <c r="AF427" t="s">
        <v>37</v>
      </c>
      <c r="AG427" t="s">
        <v>38</v>
      </c>
      <c r="AH427">
        <v>0.18195223808288499</v>
      </c>
    </row>
    <row r="428" spans="1:34" x14ac:dyDescent="0.3">
      <c r="A428" t="s">
        <v>693</v>
      </c>
      <c r="B428" t="s">
        <v>1057</v>
      </c>
      <c r="C428" t="s">
        <v>778</v>
      </c>
      <c r="F428">
        <v>104</v>
      </c>
      <c r="G428">
        <v>10924</v>
      </c>
      <c r="H428">
        <v>2144</v>
      </c>
      <c r="AF428" t="s">
        <v>37</v>
      </c>
      <c r="AG428" t="s">
        <v>439</v>
      </c>
      <c r="AH428">
        <v>302.88431930541901</v>
      </c>
    </row>
    <row r="429" spans="1:34" x14ac:dyDescent="0.3">
      <c r="A429" t="s">
        <v>693</v>
      </c>
      <c r="B429" t="s">
        <v>1057</v>
      </c>
      <c r="C429" t="s">
        <v>925</v>
      </c>
      <c r="F429">
        <v>416</v>
      </c>
      <c r="G429">
        <v>173476</v>
      </c>
      <c r="H429">
        <v>58136</v>
      </c>
      <c r="AF429" t="s">
        <v>37</v>
      </c>
      <c r="AG429" t="s">
        <v>163</v>
      </c>
      <c r="AH429">
        <v>301.063081264495</v>
      </c>
    </row>
    <row r="430" spans="1:34" x14ac:dyDescent="0.3">
      <c r="A430" t="s">
        <v>693</v>
      </c>
      <c r="B430" t="s">
        <v>1058</v>
      </c>
      <c r="C430" t="s">
        <v>1059</v>
      </c>
      <c r="F430">
        <v>38</v>
      </c>
      <c r="G430">
        <v>1486</v>
      </c>
      <c r="H430">
        <v>529</v>
      </c>
      <c r="I430">
        <v>26</v>
      </c>
      <c r="J430" t="s">
        <v>57</v>
      </c>
      <c r="K430">
        <v>1</v>
      </c>
      <c r="L430" t="s">
        <v>57</v>
      </c>
      <c r="M430">
        <v>1</v>
      </c>
      <c r="O430">
        <v>0</v>
      </c>
      <c r="P430">
        <v>14</v>
      </c>
      <c r="Q430">
        <v>12</v>
      </c>
      <c r="R430">
        <v>21</v>
      </c>
      <c r="S430">
        <v>21</v>
      </c>
      <c r="T430">
        <v>21</v>
      </c>
      <c r="U430">
        <v>21</v>
      </c>
      <c r="W430">
        <v>14</v>
      </c>
      <c r="X430">
        <v>14</v>
      </c>
      <c r="Y430">
        <v>14</v>
      </c>
      <c r="Z430">
        <v>14</v>
      </c>
      <c r="AB430">
        <v>2</v>
      </c>
      <c r="AC430">
        <v>2</v>
      </c>
      <c r="AD430">
        <v>2</v>
      </c>
      <c r="AE430">
        <v>4</v>
      </c>
      <c r="AF430" t="s">
        <v>37</v>
      </c>
      <c r="AG430" t="s">
        <v>38</v>
      </c>
      <c r="AH430">
        <v>0.15047478675842199</v>
      </c>
    </row>
    <row r="431" spans="1:34" x14ac:dyDescent="0.3">
      <c r="A431" t="s">
        <v>693</v>
      </c>
      <c r="B431" t="s">
        <v>1058</v>
      </c>
      <c r="C431" t="s">
        <v>1060</v>
      </c>
      <c r="F431">
        <v>43</v>
      </c>
      <c r="G431">
        <v>1896</v>
      </c>
      <c r="H431">
        <v>606</v>
      </c>
      <c r="I431">
        <v>45</v>
      </c>
      <c r="J431" t="s">
        <v>1061</v>
      </c>
      <c r="K431">
        <v>2</v>
      </c>
      <c r="L431" t="s">
        <v>82</v>
      </c>
      <c r="M431">
        <v>1</v>
      </c>
      <c r="N431" t="s">
        <v>1062</v>
      </c>
      <c r="O431">
        <v>1</v>
      </c>
      <c r="P431">
        <v>31</v>
      </c>
      <c r="Q431">
        <v>14</v>
      </c>
      <c r="R431">
        <v>53</v>
      </c>
      <c r="S431">
        <v>53</v>
      </c>
      <c r="T431">
        <v>53</v>
      </c>
      <c r="U431">
        <v>53</v>
      </c>
      <c r="V431" t="s">
        <v>1063</v>
      </c>
      <c r="W431">
        <v>31</v>
      </c>
      <c r="X431">
        <v>31</v>
      </c>
      <c r="Y431">
        <v>31</v>
      </c>
      <c r="Z431">
        <v>31</v>
      </c>
      <c r="AA431" t="s">
        <v>1064</v>
      </c>
      <c r="AB431">
        <v>2</v>
      </c>
      <c r="AC431">
        <v>3</v>
      </c>
      <c r="AD431">
        <v>3</v>
      </c>
      <c r="AE431">
        <v>13</v>
      </c>
      <c r="AF431" t="s">
        <v>37</v>
      </c>
      <c r="AG431" t="s">
        <v>38</v>
      </c>
      <c r="AH431">
        <v>0.15086960792541501</v>
      </c>
    </row>
    <row r="432" spans="1:34" x14ac:dyDescent="0.3">
      <c r="A432" t="s">
        <v>693</v>
      </c>
      <c r="B432" t="s">
        <v>1058</v>
      </c>
      <c r="C432" t="s">
        <v>767</v>
      </c>
      <c r="F432">
        <v>54</v>
      </c>
      <c r="G432">
        <v>2974</v>
      </c>
      <c r="H432">
        <v>588</v>
      </c>
      <c r="I432">
        <v>30</v>
      </c>
      <c r="J432" t="s">
        <v>768</v>
      </c>
      <c r="K432">
        <v>2</v>
      </c>
      <c r="L432" t="s">
        <v>768</v>
      </c>
      <c r="M432">
        <v>2</v>
      </c>
      <c r="O432">
        <v>0</v>
      </c>
      <c r="P432">
        <v>16</v>
      </c>
      <c r="Q432">
        <v>14</v>
      </c>
      <c r="R432">
        <v>8</v>
      </c>
      <c r="S432">
        <v>20</v>
      </c>
      <c r="T432">
        <v>14</v>
      </c>
      <c r="U432">
        <v>28</v>
      </c>
      <c r="W432">
        <v>7</v>
      </c>
      <c r="X432">
        <v>9</v>
      </c>
      <c r="Y432">
        <v>8</v>
      </c>
      <c r="Z432">
        <v>16</v>
      </c>
      <c r="AB432">
        <v>2</v>
      </c>
      <c r="AC432">
        <v>5</v>
      </c>
      <c r="AD432">
        <v>3</v>
      </c>
      <c r="AE432">
        <v>16</v>
      </c>
      <c r="AF432" t="s">
        <v>37</v>
      </c>
      <c r="AG432" t="s">
        <v>38</v>
      </c>
      <c r="AH432">
        <v>0.14161229133605899</v>
      </c>
    </row>
    <row r="433" spans="1:34" x14ac:dyDescent="0.3">
      <c r="A433" t="s">
        <v>693</v>
      </c>
      <c r="B433" t="s">
        <v>1058</v>
      </c>
      <c r="C433" t="s">
        <v>769</v>
      </c>
      <c r="F433">
        <v>11</v>
      </c>
      <c r="G433">
        <v>136</v>
      </c>
      <c r="H433">
        <v>63</v>
      </c>
      <c r="I433">
        <v>21</v>
      </c>
      <c r="J433" t="s">
        <v>770</v>
      </c>
      <c r="K433">
        <v>1</v>
      </c>
      <c r="L433" t="s">
        <v>770</v>
      </c>
      <c r="M433">
        <v>1</v>
      </c>
      <c r="O433">
        <v>0</v>
      </c>
      <c r="P433">
        <v>10</v>
      </c>
      <c r="Q433">
        <v>11</v>
      </c>
      <c r="R433">
        <v>6</v>
      </c>
      <c r="S433">
        <v>6</v>
      </c>
      <c r="T433">
        <v>6</v>
      </c>
      <c r="U433">
        <v>6</v>
      </c>
      <c r="W433">
        <v>10</v>
      </c>
      <c r="X433">
        <v>10</v>
      </c>
      <c r="Y433">
        <v>10</v>
      </c>
      <c r="Z433">
        <v>10</v>
      </c>
      <c r="AB433">
        <v>3</v>
      </c>
      <c r="AC433">
        <v>3</v>
      </c>
      <c r="AD433">
        <v>3</v>
      </c>
      <c r="AE433">
        <v>6</v>
      </c>
      <c r="AF433" t="s">
        <v>37</v>
      </c>
      <c r="AG433" t="s">
        <v>38</v>
      </c>
      <c r="AH433">
        <v>3.0928373336791899E-2</v>
      </c>
    </row>
    <row r="434" spans="1:34" x14ac:dyDescent="0.3">
      <c r="A434" t="s">
        <v>693</v>
      </c>
      <c r="B434" t="s">
        <v>1058</v>
      </c>
      <c r="C434" t="s">
        <v>771</v>
      </c>
      <c r="F434">
        <v>37</v>
      </c>
      <c r="G434">
        <v>1410</v>
      </c>
      <c r="H434">
        <v>488</v>
      </c>
      <c r="I434">
        <v>38</v>
      </c>
      <c r="J434" t="s">
        <v>1065</v>
      </c>
      <c r="K434">
        <v>2</v>
      </c>
      <c r="L434" t="s">
        <v>1065</v>
      </c>
      <c r="M434">
        <v>2</v>
      </c>
      <c r="O434">
        <v>0</v>
      </c>
      <c r="P434">
        <v>23</v>
      </c>
      <c r="Q434">
        <v>15</v>
      </c>
      <c r="R434">
        <v>13</v>
      </c>
      <c r="S434">
        <v>19</v>
      </c>
      <c r="T434">
        <v>16</v>
      </c>
      <c r="U434">
        <v>32</v>
      </c>
      <c r="W434">
        <v>10</v>
      </c>
      <c r="X434">
        <v>13</v>
      </c>
      <c r="Y434">
        <v>12</v>
      </c>
      <c r="Z434">
        <v>23</v>
      </c>
      <c r="AB434">
        <v>3</v>
      </c>
      <c r="AC434">
        <v>3</v>
      </c>
      <c r="AD434">
        <v>3</v>
      </c>
      <c r="AE434">
        <v>12</v>
      </c>
      <c r="AF434" t="s">
        <v>37</v>
      </c>
      <c r="AG434" t="s">
        <v>38</v>
      </c>
      <c r="AH434">
        <v>0.14295029640197701</v>
      </c>
    </row>
    <row r="435" spans="1:34" x14ac:dyDescent="0.3">
      <c r="A435" t="s">
        <v>693</v>
      </c>
      <c r="B435" t="s">
        <v>1058</v>
      </c>
      <c r="C435" t="s">
        <v>1066</v>
      </c>
      <c r="F435">
        <v>626</v>
      </c>
      <c r="G435">
        <v>392506</v>
      </c>
      <c r="H435">
        <v>140108</v>
      </c>
      <c r="AF435" t="s">
        <v>37</v>
      </c>
      <c r="AG435" t="s">
        <v>163</v>
      </c>
      <c r="AH435">
        <v>305.47243785858097</v>
      </c>
    </row>
    <row r="436" spans="1:34" x14ac:dyDescent="0.3">
      <c r="A436" t="s">
        <v>693</v>
      </c>
      <c r="B436" t="s">
        <v>1058</v>
      </c>
      <c r="C436" t="s">
        <v>925</v>
      </c>
      <c r="F436">
        <v>416</v>
      </c>
      <c r="G436">
        <v>173476</v>
      </c>
      <c r="H436">
        <v>58136</v>
      </c>
      <c r="AF436" t="s">
        <v>37</v>
      </c>
      <c r="AG436" t="s">
        <v>163</v>
      </c>
      <c r="AH436">
        <v>301.230192661285</v>
      </c>
    </row>
    <row r="437" spans="1:34" x14ac:dyDescent="0.3">
      <c r="A437" t="s">
        <v>693</v>
      </c>
      <c r="B437" t="s">
        <v>1067</v>
      </c>
      <c r="C437" t="s">
        <v>1068</v>
      </c>
      <c r="F437">
        <v>210</v>
      </c>
      <c r="G437">
        <v>44314</v>
      </c>
      <c r="H437">
        <v>17504</v>
      </c>
      <c r="I437">
        <v>31</v>
      </c>
      <c r="J437" t="s">
        <v>1069</v>
      </c>
      <c r="K437">
        <v>1</v>
      </c>
      <c r="L437" t="s">
        <v>1069</v>
      </c>
      <c r="M437">
        <v>1</v>
      </c>
      <c r="O437">
        <v>0</v>
      </c>
      <c r="P437">
        <v>16</v>
      </c>
      <c r="Q437">
        <v>15</v>
      </c>
      <c r="R437">
        <v>20</v>
      </c>
      <c r="S437">
        <v>20</v>
      </c>
      <c r="T437">
        <v>20</v>
      </c>
      <c r="U437">
        <v>20</v>
      </c>
      <c r="W437">
        <v>16</v>
      </c>
      <c r="X437">
        <v>16</v>
      </c>
      <c r="Y437">
        <v>16</v>
      </c>
      <c r="Z437">
        <v>16</v>
      </c>
      <c r="AB437">
        <v>3</v>
      </c>
      <c r="AC437">
        <v>3</v>
      </c>
      <c r="AD437">
        <v>3</v>
      </c>
      <c r="AE437">
        <v>6</v>
      </c>
      <c r="AF437" t="s">
        <v>37</v>
      </c>
      <c r="AG437" t="s">
        <v>38</v>
      </c>
      <c r="AH437">
        <v>7.0341362953186</v>
      </c>
    </row>
    <row r="438" spans="1:34" x14ac:dyDescent="0.3">
      <c r="A438" t="s">
        <v>693</v>
      </c>
      <c r="B438" t="s">
        <v>1070</v>
      </c>
      <c r="C438" t="s">
        <v>773</v>
      </c>
      <c r="F438">
        <v>52</v>
      </c>
      <c r="G438">
        <v>2760</v>
      </c>
      <c r="H438">
        <v>1185</v>
      </c>
      <c r="I438">
        <v>37</v>
      </c>
      <c r="J438" t="s">
        <v>785</v>
      </c>
      <c r="K438">
        <v>3</v>
      </c>
      <c r="L438" t="s">
        <v>785</v>
      </c>
      <c r="M438">
        <v>3</v>
      </c>
      <c r="O438">
        <v>0</v>
      </c>
      <c r="P438">
        <v>22</v>
      </c>
      <c r="Q438">
        <v>15</v>
      </c>
      <c r="R438">
        <v>4</v>
      </c>
      <c r="S438">
        <v>9</v>
      </c>
      <c r="T438">
        <v>7</v>
      </c>
      <c r="U438">
        <v>22</v>
      </c>
      <c r="W438">
        <v>5</v>
      </c>
      <c r="X438">
        <v>9</v>
      </c>
      <c r="Y438">
        <v>7</v>
      </c>
      <c r="Z438">
        <v>22</v>
      </c>
      <c r="AB438">
        <v>4</v>
      </c>
      <c r="AC438">
        <v>6</v>
      </c>
      <c r="AD438">
        <v>5</v>
      </c>
      <c r="AE438">
        <v>30</v>
      </c>
      <c r="AF438" t="s">
        <v>37</v>
      </c>
      <c r="AG438" t="s">
        <v>38</v>
      </c>
      <c r="AH438">
        <v>0.74359154701232899</v>
      </c>
    </row>
    <row r="439" spans="1:34" x14ac:dyDescent="0.3">
      <c r="A439" t="s">
        <v>693</v>
      </c>
      <c r="B439" t="s">
        <v>1070</v>
      </c>
      <c r="C439" t="s">
        <v>786</v>
      </c>
      <c r="F439">
        <v>108</v>
      </c>
      <c r="G439">
        <v>11776</v>
      </c>
      <c r="H439">
        <v>3126</v>
      </c>
      <c r="AF439" t="s">
        <v>37</v>
      </c>
      <c r="AG439" t="s">
        <v>439</v>
      </c>
      <c r="AH439">
        <v>302.936143398284</v>
      </c>
    </row>
    <row r="440" spans="1:34" x14ac:dyDescent="0.3">
      <c r="A440" t="s">
        <v>693</v>
      </c>
      <c r="B440" t="s">
        <v>1071</v>
      </c>
      <c r="C440" t="s">
        <v>1072</v>
      </c>
      <c r="E440" t="s">
        <v>273</v>
      </c>
      <c r="F440">
        <v>1</v>
      </c>
      <c r="G440">
        <v>6</v>
      </c>
      <c r="H440">
        <v>2</v>
      </c>
      <c r="AF440" t="s">
        <v>37</v>
      </c>
      <c r="AG440" t="s">
        <v>106</v>
      </c>
      <c r="AH440">
        <v>5.5443286895751898E-2</v>
      </c>
    </row>
    <row r="441" spans="1:34" x14ac:dyDescent="0.3">
      <c r="A441" t="s">
        <v>693</v>
      </c>
      <c r="B441" t="s">
        <v>1071</v>
      </c>
      <c r="C441" t="s">
        <v>1073</v>
      </c>
      <c r="E441" t="s">
        <v>273</v>
      </c>
      <c r="F441">
        <v>1</v>
      </c>
      <c r="G441">
        <v>6</v>
      </c>
      <c r="H441">
        <v>2</v>
      </c>
      <c r="AF441" t="s">
        <v>37</v>
      </c>
      <c r="AG441" t="s">
        <v>106</v>
      </c>
      <c r="AH441">
        <v>2.8267860412597601E-2</v>
      </c>
    </row>
    <row r="442" spans="1:34" x14ac:dyDescent="0.3">
      <c r="A442" t="s">
        <v>693</v>
      </c>
      <c r="B442" t="s">
        <v>1071</v>
      </c>
      <c r="C442" t="s">
        <v>1074</v>
      </c>
      <c r="E442" t="s">
        <v>273</v>
      </c>
      <c r="F442">
        <v>1</v>
      </c>
      <c r="G442">
        <v>6</v>
      </c>
      <c r="H442">
        <v>2</v>
      </c>
      <c r="AF442" t="s">
        <v>37</v>
      </c>
      <c r="AG442" t="s">
        <v>106</v>
      </c>
      <c r="AH442">
        <v>2.85303592681884E-2</v>
      </c>
    </row>
    <row r="443" spans="1:34" x14ac:dyDescent="0.3">
      <c r="A443" t="s">
        <v>693</v>
      </c>
      <c r="B443" t="s">
        <v>1075</v>
      </c>
      <c r="C443" t="s">
        <v>1076</v>
      </c>
      <c r="F443">
        <v>7</v>
      </c>
      <c r="G443">
        <v>60</v>
      </c>
      <c r="H443">
        <v>27</v>
      </c>
      <c r="AF443" t="s">
        <v>37</v>
      </c>
      <c r="AG443" t="s">
        <v>106</v>
      </c>
      <c r="AH443">
        <v>2.3190498352050701E-2</v>
      </c>
    </row>
    <row r="444" spans="1:34" x14ac:dyDescent="0.3">
      <c r="A444" t="s">
        <v>693</v>
      </c>
      <c r="B444" t="s">
        <v>1075</v>
      </c>
      <c r="C444" t="s">
        <v>54</v>
      </c>
      <c r="F444">
        <v>22</v>
      </c>
      <c r="G444">
        <v>510</v>
      </c>
      <c r="H444">
        <v>180</v>
      </c>
      <c r="I444">
        <v>18</v>
      </c>
      <c r="J444" t="s">
        <v>180</v>
      </c>
      <c r="K444">
        <v>1</v>
      </c>
      <c r="L444" t="s">
        <v>180</v>
      </c>
      <c r="M444">
        <v>1</v>
      </c>
      <c r="O444">
        <v>0</v>
      </c>
      <c r="P444">
        <v>3</v>
      </c>
      <c r="Q444">
        <v>15</v>
      </c>
      <c r="R444">
        <v>2</v>
      </c>
      <c r="S444">
        <v>2</v>
      </c>
      <c r="T444">
        <v>2</v>
      </c>
      <c r="U444">
        <v>2</v>
      </c>
      <c r="W444">
        <v>3</v>
      </c>
      <c r="X444">
        <v>3</v>
      </c>
      <c r="Y444">
        <v>3</v>
      </c>
      <c r="Z444">
        <v>3</v>
      </c>
      <c r="AB444">
        <v>1</v>
      </c>
      <c r="AC444">
        <v>1</v>
      </c>
      <c r="AD444">
        <v>1</v>
      </c>
      <c r="AE444">
        <v>2</v>
      </c>
      <c r="AF444" t="s">
        <v>37</v>
      </c>
      <c r="AG444" t="s">
        <v>38</v>
      </c>
      <c r="AH444">
        <v>4.0580987930297803E-2</v>
      </c>
    </row>
    <row r="445" spans="1:34" x14ac:dyDescent="0.3">
      <c r="A445" t="s">
        <v>693</v>
      </c>
      <c r="B445" t="s">
        <v>1075</v>
      </c>
      <c r="C445" t="s">
        <v>1077</v>
      </c>
      <c r="F445">
        <v>85</v>
      </c>
      <c r="G445">
        <v>7314</v>
      </c>
      <c r="H445">
        <v>1825</v>
      </c>
      <c r="I445">
        <v>31</v>
      </c>
      <c r="J445" t="s">
        <v>1078</v>
      </c>
      <c r="K445">
        <v>2</v>
      </c>
      <c r="L445" t="s">
        <v>454</v>
      </c>
      <c r="M445">
        <v>1</v>
      </c>
      <c r="N445" t="s">
        <v>1079</v>
      </c>
      <c r="O445">
        <v>1</v>
      </c>
      <c r="P445">
        <v>17</v>
      </c>
      <c r="Q445">
        <v>14</v>
      </c>
      <c r="R445">
        <v>36</v>
      </c>
      <c r="S445">
        <v>36</v>
      </c>
      <c r="T445">
        <v>36</v>
      </c>
      <c r="U445">
        <v>36</v>
      </c>
      <c r="V445" t="s">
        <v>1080</v>
      </c>
      <c r="W445">
        <v>17</v>
      </c>
      <c r="X445">
        <v>17</v>
      </c>
      <c r="Y445">
        <v>17</v>
      </c>
      <c r="Z445">
        <v>17</v>
      </c>
      <c r="AA445" t="s">
        <v>1081</v>
      </c>
      <c r="AB445">
        <v>9</v>
      </c>
      <c r="AC445">
        <v>10</v>
      </c>
      <c r="AD445">
        <v>10</v>
      </c>
      <c r="AE445">
        <v>38</v>
      </c>
      <c r="AF445" t="s">
        <v>37</v>
      </c>
      <c r="AG445" t="s">
        <v>38</v>
      </c>
      <c r="AH445">
        <v>0.30611324310302701</v>
      </c>
    </row>
    <row r="446" spans="1:34" x14ac:dyDescent="0.3">
      <c r="A446" t="s">
        <v>693</v>
      </c>
      <c r="B446" t="s">
        <v>1075</v>
      </c>
      <c r="C446" t="s">
        <v>1082</v>
      </c>
      <c r="F446">
        <v>69</v>
      </c>
      <c r="G446">
        <v>4834</v>
      </c>
      <c r="H446">
        <v>1773</v>
      </c>
      <c r="I446">
        <v>25</v>
      </c>
      <c r="J446" t="s">
        <v>794</v>
      </c>
      <c r="K446">
        <v>1</v>
      </c>
      <c r="L446" t="s">
        <v>794</v>
      </c>
      <c r="M446">
        <v>1</v>
      </c>
      <c r="O446">
        <v>0</v>
      </c>
      <c r="P446">
        <v>11</v>
      </c>
      <c r="Q446">
        <v>14</v>
      </c>
      <c r="R446">
        <v>22</v>
      </c>
      <c r="S446">
        <v>22</v>
      </c>
      <c r="T446">
        <v>22</v>
      </c>
      <c r="U446">
        <v>22</v>
      </c>
      <c r="W446">
        <v>11</v>
      </c>
      <c r="X446">
        <v>11</v>
      </c>
      <c r="Y446">
        <v>11</v>
      </c>
      <c r="Z446">
        <v>11</v>
      </c>
      <c r="AB446">
        <v>3</v>
      </c>
      <c r="AC446">
        <v>3</v>
      </c>
      <c r="AD446">
        <v>3</v>
      </c>
      <c r="AE446">
        <v>6</v>
      </c>
      <c r="AF446" t="s">
        <v>37</v>
      </c>
      <c r="AG446" t="s">
        <v>38</v>
      </c>
      <c r="AH446">
        <v>0.26343798637390098</v>
      </c>
    </row>
    <row r="447" spans="1:34" x14ac:dyDescent="0.3">
      <c r="A447" t="s">
        <v>693</v>
      </c>
      <c r="B447" t="s">
        <v>1075</v>
      </c>
      <c r="C447" t="s">
        <v>1083</v>
      </c>
      <c r="F447">
        <v>42</v>
      </c>
      <c r="G447">
        <v>1810</v>
      </c>
      <c r="H447">
        <v>628</v>
      </c>
      <c r="I447">
        <v>25</v>
      </c>
      <c r="J447" t="s">
        <v>1084</v>
      </c>
      <c r="K447">
        <v>2</v>
      </c>
      <c r="L447" t="s">
        <v>1084</v>
      </c>
      <c r="M447">
        <v>2</v>
      </c>
      <c r="O447">
        <v>0</v>
      </c>
      <c r="P447">
        <v>10</v>
      </c>
      <c r="Q447">
        <v>15</v>
      </c>
      <c r="R447">
        <v>12</v>
      </c>
      <c r="S447">
        <v>36</v>
      </c>
      <c r="T447">
        <v>24</v>
      </c>
      <c r="U447">
        <v>48</v>
      </c>
      <c r="W447">
        <v>4</v>
      </c>
      <c r="X447">
        <v>6</v>
      </c>
      <c r="Y447">
        <v>5</v>
      </c>
      <c r="Z447">
        <v>10</v>
      </c>
      <c r="AB447">
        <v>3</v>
      </c>
      <c r="AC447">
        <v>5</v>
      </c>
      <c r="AD447">
        <v>4</v>
      </c>
      <c r="AE447">
        <v>16</v>
      </c>
      <c r="AF447" t="s">
        <v>37</v>
      </c>
      <c r="AG447" t="s">
        <v>38</v>
      </c>
      <c r="AH447">
        <v>0.15325284004211401</v>
      </c>
    </row>
    <row r="448" spans="1:34" x14ac:dyDescent="0.3">
      <c r="A448" t="s">
        <v>693</v>
      </c>
      <c r="B448" t="s">
        <v>1085</v>
      </c>
      <c r="C448" t="s">
        <v>1046</v>
      </c>
      <c r="F448">
        <v>130</v>
      </c>
      <c r="G448">
        <v>17034</v>
      </c>
      <c r="H448">
        <v>6311</v>
      </c>
      <c r="I448">
        <v>40</v>
      </c>
      <c r="J448" t="s">
        <v>1086</v>
      </c>
      <c r="K448">
        <v>2</v>
      </c>
      <c r="L448" t="s">
        <v>1086</v>
      </c>
      <c r="M448">
        <v>2</v>
      </c>
      <c r="O448">
        <v>0</v>
      </c>
      <c r="P448">
        <v>29</v>
      </c>
      <c r="Q448">
        <v>11</v>
      </c>
      <c r="R448">
        <v>10</v>
      </c>
      <c r="S448">
        <v>18</v>
      </c>
      <c r="T448">
        <v>14</v>
      </c>
      <c r="U448">
        <v>28</v>
      </c>
      <c r="W448">
        <v>5</v>
      </c>
      <c r="X448">
        <v>24</v>
      </c>
      <c r="Y448">
        <v>14</v>
      </c>
      <c r="Z448">
        <v>29</v>
      </c>
      <c r="AB448">
        <v>2</v>
      </c>
      <c r="AC448">
        <v>5</v>
      </c>
      <c r="AD448">
        <v>4</v>
      </c>
      <c r="AE448">
        <v>19</v>
      </c>
      <c r="AF448" t="s">
        <v>37</v>
      </c>
      <c r="AG448" t="s">
        <v>38</v>
      </c>
      <c r="AH448">
        <v>2.46884942054748</v>
      </c>
    </row>
    <row r="449" spans="1:34" x14ac:dyDescent="0.3">
      <c r="A449" t="s">
        <v>693</v>
      </c>
      <c r="B449" t="s">
        <v>1090</v>
      </c>
      <c r="C449" t="s">
        <v>861</v>
      </c>
      <c r="F449">
        <v>607</v>
      </c>
      <c r="G449">
        <v>369060</v>
      </c>
      <c r="H449">
        <v>136296</v>
      </c>
      <c r="I449">
        <v>25</v>
      </c>
      <c r="J449" t="s">
        <v>1091</v>
      </c>
      <c r="K449">
        <v>1</v>
      </c>
      <c r="L449" t="s">
        <v>1091</v>
      </c>
      <c r="M449">
        <v>1</v>
      </c>
      <c r="O449">
        <v>0</v>
      </c>
      <c r="P449">
        <v>14</v>
      </c>
      <c r="Q449">
        <v>11</v>
      </c>
      <c r="R449">
        <v>20</v>
      </c>
      <c r="S449">
        <v>20</v>
      </c>
      <c r="T449">
        <v>20</v>
      </c>
      <c r="U449">
        <v>20</v>
      </c>
      <c r="W449">
        <v>14</v>
      </c>
      <c r="X449">
        <v>14</v>
      </c>
      <c r="Y449">
        <v>14</v>
      </c>
      <c r="Z449">
        <v>14</v>
      </c>
      <c r="AB449">
        <v>2</v>
      </c>
      <c r="AC449">
        <v>2</v>
      </c>
      <c r="AD449">
        <v>2</v>
      </c>
      <c r="AE449">
        <v>4</v>
      </c>
      <c r="AF449" t="s">
        <v>37</v>
      </c>
      <c r="AG449" t="s">
        <v>38</v>
      </c>
      <c r="AH449">
        <v>21.092569589614801</v>
      </c>
    </row>
    <row r="450" spans="1:34" x14ac:dyDescent="0.3">
      <c r="A450" t="s">
        <v>693</v>
      </c>
      <c r="B450" t="s">
        <v>1092</v>
      </c>
      <c r="C450" t="s">
        <v>1093</v>
      </c>
      <c r="F450">
        <v>35</v>
      </c>
      <c r="G450">
        <v>1264</v>
      </c>
      <c r="H450">
        <v>392</v>
      </c>
      <c r="I450">
        <v>21</v>
      </c>
      <c r="J450" t="s">
        <v>1094</v>
      </c>
      <c r="K450">
        <v>1</v>
      </c>
      <c r="L450" t="s">
        <v>1094</v>
      </c>
      <c r="M450">
        <v>1</v>
      </c>
      <c r="O450">
        <v>0</v>
      </c>
      <c r="P450">
        <v>13</v>
      </c>
      <c r="Q450">
        <v>8</v>
      </c>
      <c r="R450">
        <v>25</v>
      </c>
      <c r="S450">
        <v>25</v>
      </c>
      <c r="T450">
        <v>25</v>
      </c>
      <c r="U450">
        <v>25</v>
      </c>
      <c r="W450">
        <v>13</v>
      </c>
      <c r="X450">
        <v>13</v>
      </c>
      <c r="Y450">
        <v>13</v>
      </c>
      <c r="Z450">
        <v>13</v>
      </c>
      <c r="AB450">
        <v>3</v>
      </c>
      <c r="AC450">
        <v>3</v>
      </c>
      <c r="AD450">
        <v>3</v>
      </c>
      <c r="AE450">
        <v>6</v>
      </c>
      <c r="AF450" t="s">
        <v>37</v>
      </c>
      <c r="AG450" t="s">
        <v>38</v>
      </c>
      <c r="AH450">
        <v>0.15502762794494601</v>
      </c>
    </row>
    <row r="451" spans="1:34" x14ac:dyDescent="0.3">
      <c r="A451" t="s">
        <v>693</v>
      </c>
      <c r="B451" t="s">
        <v>1092</v>
      </c>
      <c r="C451" t="s">
        <v>1095</v>
      </c>
      <c r="F451">
        <v>88</v>
      </c>
      <c r="G451">
        <v>7836</v>
      </c>
      <c r="H451">
        <v>2887</v>
      </c>
      <c r="I451">
        <v>35</v>
      </c>
      <c r="J451" t="s">
        <v>1096</v>
      </c>
      <c r="K451">
        <v>1</v>
      </c>
      <c r="L451" t="s">
        <v>1096</v>
      </c>
      <c r="M451">
        <v>1</v>
      </c>
      <c r="O451">
        <v>0</v>
      </c>
      <c r="P451">
        <v>20</v>
      </c>
      <c r="Q451">
        <v>15</v>
      </c>
      <c r="R451">
        <v>20</v>
      </c>
      <c r="S451">
        <v>20</v>
      </c>
      <c r="T451">
        <v>20</v>
      </c>
      <c r="U451">
        <v>20</v>
      </c>
      <c r="W451">
        <v>20</v>
      </c>
      <c r="X451">
        <v>20</v>
      </c>
      <c r="Y451">
        <v>20</v>
      </c>
      <c r="Z451">
        <v>20</v>
      </c>
      <c r="AB451">
        <v>1</v>
      </c>
      <c r="AC451">
        <v>1</v>
      </c>
      <c r="AD451">
        <v>1</v>
      </c>
      <c r="AE451">
        <v>2</v>
      </c>
      <c r="AF451" t="s">
        <v>37</v>
      </c>
      <c r="AG451" t="s">
        <v>38</v>
      </c>
      <c r="AH451">
        <v>0.34477949142455999</v>
      </c>
    </row>
    <row r="452" spans="1:34" x14ac:dyDescent="0.3">
      <c r="A452" t="s">
        <v>693</v>
      </c>
      <c r="B452" t="s">
        <v>1092</v>
      </c>
      <c r="C452" t="s">
        <v>1097</v>
      </c>
      <c r="F452">
        <v>29</v>
      </c>
      <c r="G452">
        <v>874</v>
      </c>
      <c r="H452">
        <v>347</v>
      </c>
      <c r="I452">
        <v>16</v>
      </c>
      <c r="J452" t="s">
        <v>234</v>
      </c>
      <c r="K452">
        <v>1</v>
      </c>
      <c r="L452" t="s">
        <v>234</v>
      </c>
      <c r="M452">
        <v>1</v>
      </c>
      <c r="O452">
        <v>0</v>
      </c>
      <c r="P452">
        <v>3</v>
      </c>
      <c r="Q452">
        <v>13</v>
      </c>
      <c r="R452">
        <v>4</v>
      </c>
      <c r="S452">
        <v>4</v>
      </c>
      <c r="T452">
        <v>4</v>
      </c>
      <c r="U452">
        <v>4</v>
      </c>
      <c r="W452">
        <v>3</v>
      </c>
      <c r="X452">
        <v>3</v>
      </c>
      <c r="Y452">
        <v>3</v>
      </c>
      <c r="Z452">
        <v>3</v>
      </c>
      <c r="AB452">
        <v>4</v>
      </c>
      <c r="AC452">
        <v>4</v>
      </c>
      <c r="AD452">
        <v>4</v>
      </c>
      <c r="AE452">
        <v>8</v>
      </c>
      <c r="AF452" t="s">
        <v>37</v>
      </c>
      <c r="AG452" t="s">
        <v>38</v>
      </c>
      <c r="AH452">
        <v>6.4726352691650293E-2</v>
      </c>
    </row>
    <row r="453" spans="1:34" x14ac:dyDescent="0.3">
      <c r="A453" t="s">
        <v>693</v>
      </c>
      <c r="B453" t="s">
        <v>1092</v>
      </c>
      <c r="C453" t="s">
        <v>1098</v>
      </c>
      <c r="F453">
        <v>89</v>
      </c>
      <c r="G453">
        <v>8014</v>
      </c>
      <c r="H453">
        <v>2531</v>
      </c>
      <c r="I453">
        <v>24</v>
      </c>
      <c r="J453" t="s">
        <v>1099</v>
      </c>
      <c r="K453">
        <v>1</v>
      </c>
      <c r="L453" t="s">
        <v>1099</v>
      </c>
      <c r="M453">
        <v>1</v>
      </c>
      <c r="O453">
        <v>0</v>
      </c>
      <c r="P453">
        <v>11</v>
      </c>
      <c r="Q453">
        <v>13</v>
      </c>
      <c r="R453">
        <v>15</v>
      </c>
      <c r="S453">
        <v>15</v>
      </c>
      <c r="T453">
        <v>15</v>
      </c>
      <c r="U453">
        <v>15</v>
      </c>
      <c r="W453">
        <v>11</v>
      </c>
      <c r="X453">
        <v>11</v>
      </c>
      <c r="Y453">
        <v>11</v>
      </c>
      <c r="Z453">
        <v>11</v>
      </c>
      <c r="AB453">
        <v>5</v>
      </c>
      <c r="AC453">
        <v>5</v>
      </c>
      <c r="AD453">
        <v>5</v>
      </c>
      <c r="AE453">
        <v>15</v>
      </c>
      <c r="AF453" t="s">
        <v>37</v>
      </c>
      <c r="AG453" t="s">
        <v>38</v>
      </c>
      <c r="AH453">
        <v>0.248010873794555</v>
      </c>
    </row>
    <row r="454" spans="1:34" x14ac:dyDescent="0.3">
      <c r="A454" t="s">
        <v>693</v>
      </c>
      <c r="B454" t="s">
        <v>1092</v>
      </c>
      <c r="C454" t="s">
        <v>1100</v>
      </c>
      <c r="F454">
        <v>64</v>
      </c>
      <c r="G454">
        <v>4164</v>
      </c>
      <c r="H454">
        <v>1454</v>
      </c>
      <c r="I454">
        <v>18</v>
      </c>
      <c r="J454" t="s">
        <v>57</v>
      </c>
      <c r="K454">
        <v>1</v>
      </c>
      <c r="L454" t="s">
        <v>57</v>
      </c>
      <c r="M454">
        <v>1</v>
      </c>
      <c r="O454">
        <v>0</v>
      </c>
      <c r="P454">
        <v>3</v>
      </c>
      <c r="Q454">
        <v>15</v>
      </c>
      <c r="R454">
        <v>7</v>
      </c>
      <c r="S454">
        <v>7</v>
      </c>
      <c r="T454">
        <v>7</v>
      </c>
      <c r="U454">
        <v>7</v>
      </c>
      <c r="W454">
        <v>3</v>
      </c>
      <c r="X454">
        <v>3</v>
      </c>
      <c r="Y454">
        <v>3</v>
      </c>
      <c r="Z454">
        <v>3</v>
      </c>
      <c r="AB454">
        <v>1</v>
      </c>
      <c r="AC454">
        <v>1</v>
      </c>
      <c r="AD454">
        <v>1</v>
      </c>
      <c r="AE454">
        <v>2</v>
      </c>
      <c r="AF454" t="s">
        <v>37</v>
      </c>
      <c r="AG454" t="s">
        <v>38</v>
      </c>
      <c r="AH454">
        <v>9.4548463821411105E-2</v>
      </c>
    </row>
    <row r="455" spans="1:34" x14ac:dyDescent="0.3">
      <c r="A455" t="s">
        <v>693</v>
      </c>
      <c r="B455" t="s">
        <v>1092</v>
      </c>
      <c r="C455" t="s">
        <v>1101</v>
      </c>
      <c r="F455">
        <v>115</v>
      </c>
      <c r="G455">
        <v>13344</v>
      </c>
      <c r="H455">
        <v>4098</v>
      </c>
      <c r="I455">
        <v>17</v>
      </c>
      <c r="J455" t="s">
        <v>195</v>
      </c>
      <c r="K455">
        <v>1</v>
      </c>
      <c r="L455" t="s">
        <v>195</v>
      </c>
      <c r="M455">
        <v>1</v>
      </c>
      <c r="O455">
        <v>0</v>
      </c>
      <c r="P455">
        <v>2</v>
      </c>
      <c r="Q455">
        <v>15</v>
      </c>
      <c r="R455">
        <v>7</v>
      </c>
      <c r="S455">
        <v>7</v>
      </c>
      <c r="T455">
        <v>7</v>
      </c>
      <c r="U455">
        <v>7</v>
      </c>
      <c r="W455">
        <v>2</v>
      </c>
      <c r="X455">
        <v>2</v>
      </c>
      <c r="Y455">
        <v>2</v>
      </c>
      <c r="Z455">
        <v>2</v>
      </c>
      <c r="AB455">
        <v>1</v>
      </c>
      <c r="AC455">
        <v>1</v>
      </c>
      <c r="AD455">
        <v>1</v>
      </c>
      <c r="AE455">
        <v>3</v>
      </c>
      <c r="AF455" t="s">
        <v>37</v>
      </c>
      <c r="AG455" t="s">
        <v>38</v>
      </c>
      <c r="AH455">
        <v>0.157594203948974</v>
      </c>
    </row>
    <row r="456" spans="1:34" x14ac:dyDescent="0.3">
      <c r="A456" t="s">
        <v>693</v>
      </c>
      <c r="B456" t="s">
        <v>1087</v>
      </c>
      <c r="C456" t="s">
        <v>1088</v>
      </c>
      <c r="E456" t="s">
        <v>55</v>
      </c>
      <c r="F456">
        <v>15</v>
      </c>
      <c r="G456">
        <v>244</v>
      </c>
      <c r="H456">
        <v>121</v>
      </c>
      <c r="I456">
        <v>18</v>
      </c>
      <c r="J456" t="s">
        <v>148</v>
      </c>
      <c r="K456">
        <v>1</v>
      </c>
      <c r="L456" t="s">
        <v>148</v>
      </c>
      <c r="M456">
        <v>1</v>
      </c>
      <c r="O456">
        <v>0</v>
      </c>
      <c r="P456">
        <v>3</v>
      </c>
      <c r="Q456">
        <v>15</v>
      </c>
      <c r="R456">
        <v>1</v>
      </c>
      <c r="S456">
        <v>1</v>
      </c>
      <c r="T456">
        <v>1</v>
      </c>
      <c r="U456">
        <v>1</v>
      </c>
      <c r="W456">
        <v>3</v>
      </c>
      <c r="X456">
        <v>3</v>
      </c>
      <c r="Y456">
        <v>3</v>
      </c>
      <c r="Z456">
        <v>3</v>
      </c>
      <c r="AB456">
        <v>1</v>
      </c>
      <c r="AC456">
        <v>1</v>
      </c>
      <c r="AD456">
        <v>1</v>
      </c>
      <c r="AE456">
        <v>2</v>
      </c>
      <c r="AF456" t="s">
        <v>37</v>
      </c>
      <c r="AG456" t="s">
        <v>38</v>
      </c>
      <c r="AH456">
        <v>6.9395542144775293E-2</v>
      </c>
    </row>
    <row r="457" spans="1:34" x14ac:dyDescent="0.3">
      <c r="A457" t="s">
        <v>693</v>
      </c>
      <c r="B457" t="s">
        <v>1087</v>
      </c>
      <c r="C457" t="s">
        <v>1089</v>
      </c>
      <c r="E457" t="s">
        <v>55</v>
      </c>
      <c r="F457">
        <v>15</v>
      </c>
      <c r="G457">
        <v>244</v>
      </c>
      <c r="H457">
        <v>121</v>
      </c>
      <c r="I457">
        <v>18</v>
      </c>
      <c r="J457" t="s">
        <v>148</v>
      </c>
      <c r="K457">
        <v>1</v>
      </c>
      <c r="L457" t="s">
        <v>148</v>
      </c>
      <c r="M457">
        <v>1</v>
      </c>
      <c r="O457">
        <v>0</v>
      </c>
      <c r="P457">
        <v>3</v>
      </c>
      <c r="Q457">
        <v>15</v>
      </c>
      <c r="R457">
        <v>1</v>
      </c>
      <c r="S457">
        <v>1</v>
      </c>
      <c r="T457">
        <v>1</v>
      </c>
      <c r="U457">
        <v>1</v>
      </c>
      <c r="W457">
        <v>3</v>
      </c>
      <c r="X457">
        <v>3</v>
      </c>
      <c r="Y457">
        <v>3</v>
      </c>
      <c r="Z457">
        <v>3</v>
      </c>
      <c r="AB457">
        <v>1</v>
      </c>
      <c r="AC457">
        <v>1</v>
      </c>
      <c r="AD457">
        <v>1</v>
      </c>
      <c r="AE457">
        <v>2</v>
      </c>
      <c r="AF457" t="s">
        <v>37</v>
      </c>
      <c r="AG457" t="s">
        <v>38</v>
      </c>
      <c r="AH457">
        <v>4.6695709228515597E-2</v>
      </c>
    </row>
    <row r="458" spans="1:34" x14ac:dyDescent="0.3">
      <c r="A458" t="s">
        <v>693</v>
      </c>
      <c r="B458" t="s">
        <v>1102</v>
      </c>
      <c r="C458" t="s">
        <v>1103</v>
      </c>
      <c r="F458">
        <v>36</v>
      </c>
      <c r="G458">
        <v>1336</v>
      </c>
      <c r="H458">
        <v>643</v>
      </c>
      <c r="I458">
        <v>20</v>
      </c>
      <c r="J458" t="s">
        <v>601</v>
      </c>
      <c r="K458">
        <v>1</v>
      </c>
      <c r="L458" t="s">
        <v>601</v>
      </c>
      <c r="M458">
        <v>1</v>
      </c>
      <c r="O458">
        <v>0</v>
      </c>
      <c r="P458">
        <v>5</v>
      </c>
      <c r="Q458">
        <v>15</v>
      </c>
      <c r="R458">
        <v>2</v>
      </c>
      <c r="S458">
        <v>2</v>
      </c>
      <c r="T458">
        <v>2</v>
      </c>
      <c r="U458">
        <v>2</v>
      </c>
      <c r="W458">
        <v>5</v>
      </c>
      <c r="X458">
        <v>5</v>
      </c>
      <c r="Y458">
        <v>5</v>
      </c>
      <c r="Z458">
        <v>5</v>
      </c>
      <c r="AB458">
        <v>2</v>
      </c>
      <c r="AC458">
        <v>2</v>
      </c>
      <c r="AD458">
        <v>2</v>
      </c>
      <c r="AE458">
        <v>4</v>
      </c>
      <c r="AF458" t="s">
        <v>37</v>
      </c>
      <c r="AG458" t="s">
        <v>38</v>
      </c>
      <c r="AH458">
        <v>8.0767869949340806E-2</v>
      </c>
    </row>
    <row r="459" spans="1:34" x14ac:dyDescent="0.3">
      <c r="A459" t="s">
        <v>693</v>
      </c>
      <c r="B459" t="s">
        <v>1104</v>
      </c>
      <c r="C459" t="s">
        <v>1105</v>
      </c>
      <c r="F459">
        <v>16</v>
      </c>
      <c r="G459">
        <v>276</v>
      </c>
      <c r="H459">
        <v>117</v>
      </c>
      <c r="I459">
        <v>19</v>
      </c>
      <c r="J459" t="s">
        <v>124</v>
      </c>
      <c r="K459">
        <v>1</v>
      </c>
      <c r="L459" t="s">
        <v>124</v>
      </c>
      <c r="M459">
        <v>1</v>
      </c>
      <c r="O459">
        <v>0</v>
      </c>
      <c r="P459">
        <v>5</v>
      </c>
      <c r="Q459">
        <v>14</v>
      </c>
      <c r="R459">
        <v>7</v>
      </c>
      <c r="S459">
        <v>7</v>
      </c>
      <c r="T459">
        <v>7</v>
      </c>
      <c r="U459">
        <v>7</v>
      </c>
      <c r="W459">
        <v>5</v>
      </c>
      <c r="X459">
        <v>5</v>
      </c>
      <c r="Y459">
        <v>5</v>
      </c>
      <c r="Z459">
        <v>5</v>
      </c>
      <c r="AB459">
        <v>5</v>
      </c>
      <c r="AC459">
        <v>5</v>
      </c>
      <c r="AD459">
        <v>5</v>
      </c>
      <c r="AE459">
        <v>10</v>
      </c>
      <c r="AF459" t="s">
        <v>37</v>
      </c>
      <c r="AG459" t="s">
        <v>38</v>
      </c>
      <c r="AH459">
        <v>4.7159194946289E-2</v>
      </c>
    </row>
    <row r="460" spans="1:34" x14ac:dyDescent="0.3">
      <c r="A460" t="s">
        <v>693</v>
      </c>
      <c r="B460" t="s">
        <v>1106</v>
      </c>
      <c r="C460" t="s">
        <v>1107</v>
      </c>
      <c r="F460">
        <v>18</v>
      </c>
      <c r="G460">
        <v>346</v>
      </c>
      <c r="H460">
        <v>172</v>
      </c>
      <c r="I460">
        <v>23</v>
      </c>
      <c r="J460" t="s">
        <v>126</v>
      </c>
      <c r="K460">
        <v>1</v>
      </c>
      <c r="L460" t="s">
        <v>126</v>
      </c>
      <c r="M460">
        <v>1</v>
      </c>
      <c r="O460">
        <v>0</v>
      </c>
      <c r="P460">
        <v>11</v>
      </c>
      <c r="Q460">
        <v>12</v>
      </c>
      <c r="R460">
        <v>7</v>
      </c>
      <c r="S460">
        <v>7</v>
      </c>
      <c r="T460">
        <v>7</v>
      </c>
      <c r="U460">
        <v>7</v>
      </c>
      <c r="W460">
        <v>11</v>
      </c>
      <c r="X460">
        <v>11</v>
      </c>
      <c r="Y460">
        <v>11</v>
      </c>
      <c r="Z460">
        <v>11</v>
      </c>
      <c r="AB460">
        <v>4</v>
      </c>
      <c r="AC460">
        <v>4</v>
      </c>
      <c r="AD460">
        <v>4</v>
      </c>
      <c r="AE460">
        <v>8</v>
      </c>
      <c r="AF460" t="s">
        <v>37</v>
      </c>
      <c r="AG460" t="s">
        <v>38</v>
      </c>
      <c r="AH460">
        <v>5.3894519805908203E-2</v>
      </c>
    </row>
    <row r="461" spans="1:34" x14ac:dyDescent="0.3">
      <c r="A461" t="s">
        <v>693</v>
      </c>
      <c r="B461" t="s">
        <v>1106</v>
      </c>
      <c r="C461" t="s">
        <v>1108</v>
      </c>
      <c r="F461">
        <v>54</v>
      </c>
      <c r="G461">
        <v>2974</v>
      </c>
      <c r="H461">
        <v>1282</v>
      </c>
      <c r="I461">
        <v>22</v>
      </c>
      <c r="J461" t="s">
        <v>71</v>
      </c>
      <c r="K461">
        <v>1</v>
      </c>
      <c r="L461" t="s">
        <v>71</v>
      </c>
      <c r="M461">
        <v>1</v>
      </c>
      <c r="O461">
        <v>0</v>
      </c>
      <c r="P461">
        <v>9</v>
      </c>
      <c r="Q461">
        <v>13</v>
      </c>
      <c r="R461">
        <v>7</v>
      </c>
      <c r="S461">
        <v>7</v>
      </c>
      <c r="T461">
        <v>7</v>
      </c>
      <c r="U461">
        <v>7</v>
      </c>
      <c r="W461">
        <v>9</v>
      </c>
      <c r="X461">
        <v>9</v>
      </c>
      <c r="Y461">
        <v>9</v>
      </c>
      <c r="Z461">
        <v>9</v>
      </c>
      <c r="AB461">
        <v>6</v>
      </c>
      <c r="AC461">
        <v>6</v>
      </c>
      <c r="AD461">
        <v>6</v>
      </c>
      <c r="AE461">
        <v>18</v>
      </c>
      <c r="AF461" t="s">
        <v>37</v>
      </c>
      <c r="AG461" t="s">
        <v>38</v>
      </c>
      <c r="AH461">
        <v>0.10563397407531699</v>
      </c>
    </row>
    <row r="462" spans="1:34" x14ac:dyDescent="0.3">
      <c r="A462" t="s">
        <v>693</v>
      </c>
      <c r="B462" t="s">
        <v>1106</v>
      </c>
      <c r="C462" t="s">
        <v>1109</v>
      </c>
      <c r="F462">
        <v>50</v>
      </c>
      <c r="G462">
        <v>2554</v>
      </c>
      <c r="H462">
        <v>1052</v>
      </c>
      <c r="I462">
        <v>49</v>
      </c>
      <c r="J462" t="s">
        <v>1110</v>
      </c>
      <c r="K462">
        <v>3</v>
      </c>
      <c r="L462" t="s">
        <v>1111</v>
      </c>
      <c r="M462">
        <v>2</v>
      </c>
      <c r="N462" t="s">
        <v>1112</v>
      </c>
      <c r="O462">
        <v>1</v>
      </c>
      <c r="P462">
        <v>37</v>
      </c>
      <c r="Q462">
        <v>12</v>
      </c>
      <c r="R462">
        <v>7</v>
      </c>
      <c r="S462">
        <v>43</v>
      </c>
      <c r="T462">
        <v>25</v>
      </c>
      <c r="U462">
        <v>50</v>
      </c>
      <c r="V462" t="s">
        <v>1113</v>
      </c>
      <c r="W462">
        <v>8</v>
      </c>
      <c r="X462">
        <v>29</v>
      </c>
      <c r="Y462">
        <v>18</v>
      </c>
      <c r="Z462">
        <v>37</v>
      </c>
      <c r="AA462" t="s">
        <v>1114</v>
      </c>
      <c r="AB462">
        <v>2</v>
      </c>
      <c r="AC462">
        <v>6</v>
      </c>
      <c r="AD462">
        <v>5</v>
      </c>
      <c r="AE462">
        <v>134</v>
      </c>
      <c r="AF462" t="s">
        <v>37</v>
      </c>
      <c r="AG462" t="s">
        <v>38</v>
      </c>
      <c r="AH462">
        <v>0.586869716644287</v>
      </c>
    </row>
    <row r="463" spans="1:34" x14ac:dyDescent="0.3">
      <c r="A463" t="s">
        <v>693</v>
      </c>
      <c r="B463" t="s">
        <v>1106</v>
      </c>
      <c r="C463" t="s">
        <v>1115</v>
      </c>
      <c r="F463">
        <v>21</v>
      </c>
      <c r="G463">
        <v>466</v>
      </c>
      <c r="H463">
        <v>232</v>
      </c>
      <c r="I463">
        <v>17</v>
      </c>
      <c r="J463" t="s">
        <v>186</v>
      </c>
      <c r="K463">
        <v>1</v>
      </c>
      <c r="L463" t="s">
        <v>186</v>
      </c>
      <c r="M463">
        <v>1</v>
      </c>
      <c r="O463">
        <v>0</v>
      </c>
      <c r="P463">
        <v>4</v>
      </c>
      <c r="Q463">
        <v>13</v>
      </c>
      <c r="R463">
        <v>4</v>
      </c>
      <c r="S463">
        <v>4</v>
      </c>
      <c r="T463">
        <v>4</v>
      </c>
      <c r="U463">
        <v>4</v>
      </c>
      <c r="W463">
        <v>4</v>
      </c>
      <c r="X463">
        <v>4</v>
      </c>
      <c r="Y463">
        <v>4</v>
      </c>
      <c r="Z463">
        <v>4</v>
      </c>
      <c r="AB463">
        <v>3</v>
      </c>
      <c r="AC463">
        <v>3</v>
      </c>
      <c r="AD463">
        <v>3</v>
      </c>
      <c r="AE463">
        <v>9</v>
      </c>
      <c r="AF463" t="s">
        <v>37</v>
      </c>
      <c r="AG463" t="s">
        <v>38</v>
      </c>
      <c r="AH463">
        <v>5.7996273040771401E-2</v>
      </c>
    </row>
    <row r="464" spans="1:34" x14ac:dyDescent="0.3">
      <c r="A464" t="s">
        <v>693</v>
      </c>
      <c r="B464" t="s">
        <v>1106</v>
      </c>
      <c r="C464" t="s">
        <v>1116</v>
      </c>
      <c r="F464">
        <v>47</v>
      </c>
      <c r="G464">
        <v>2260</v>
      </c>
      <c r="H464">
        <v>1052</v>
      </c>
      <c r="I464">
        <v>32</v>
      </c>
      <c r="J464" t="s">
        <v>619</v>
      </c>
      <c r="K464">
        <v>1</v>
      </c>
      <c r="L464" t="s">
        <v>619</v>
      </c>
      <c r="M464">
        <v>1</v>
      </c>
      <c r="O464">
        <v>0</v>
      </c>
      <c r="P464">
        <v>17</v>
      </c>
      <c r="Q464">
        <v>15</v>
      </c>
      <c r="R464">
        <v>14</v>
      </c>
      <c r="S464">
        <v>14</v>
      </c>
      <c r="T464">
        <v>14</v>
      </c>
      <c r="U464">
        <v>14</v>
      </c>
      <c r="W464">
        <v>17</v>
      </c>
      <c r="X464">
        <v>17</v>
      </c>
      <c r="Y464">
        <v>17</v>
      </c>
      <c r="Z464">
        <v>17</v>
      </c>
      <c r="AB464">
        <v>4</v>
      </c>
      <c r="AC464">
        <v>4</v>
      </c>
      <c r="AD464">
        <v>4</v>
      </c>
      <c r="AE464">
        <v>8</v>
      </c>
      <c r="AF464" t="s">
        <v>37</v>
      </c>
      <c r="AG464" t="s">
        <v>38</v>
      </c>
      <c r="AH464">
        <v>0.15275549888610801</v>
      </c>
    </row>
    <row r="465" spans="1:34" x14ac:dyDescent="0.3">
      <c r="A465" t="s">
        <v>693</v>
      </c>
      <c r="B465" t="s">
        <v>1117</v>
      </c>
      <c r="C465" t="s">
        <v>1118</v>
      </c>
      <c r="F465">
        <v>228</v>
      </c>
      <c r="G465">
        <v>52216</v>
      </c>
      <c r="H465">
        <v>25436</v>
      </c>
      <c r="I465">
        <v>36</v>
      </c>
      <c r="J465" t="s">
        <v>1119</v>
      </c>
      <c r="K465">
        <v>1</v>
      </c>
      <c r="L465" t="s">
        <v>1119</v>
      </c>
      <c r="M465">
        <v>1</v>
      </c>
      <c r="O465">
        <v>0</v>
      </c>
      <c r="P465">
        <v>22</v>
      </c>
      <c r="Q465">
        <v>14</v>
      </c>
      <c r="R465">
        <v>37</v>
      </c>
      <c r="S465">
        <v>37</v>
      </c>
      <c r="T465">
        <v>37</v>
      </c>
      <c r="U465">
        <v>37</v>
      </c>
      <c r="W465">
        <v>22</v>
      </c>
      <c r="X465">
        <v>22</v>
      </c>
      <c r="Y465">
        <v>22</v>
      </c>
      <c r="Z465">
        <v>22</v>
      </c>
      <c r="AB465">
        <v>10</v>
      </c>
      <c r="AC465">
        <v>10</v>
      </c>
      <c r="AD465">
        <v>10</v>
      </c>
      <c r="AE465">
        <v>20</v>
      </c>
      <c r="AF465" t="s">
        <v>37</v>
      </c>
      <c r="AG465" t="s">
        <v>38</v>
      </c>
      <c r="AH465">
        <v>12.5382988452911</v>
      </c>
    </row>
    <row r="466" spans="1:34" x14ac:dyDescent="0.3">
      <c r="A466" t="s">
        <v>693</v>
      </c>
      <c r="B466" t="s">
        <v>1120</v>
      </c>
      <c r="C466" t="s">
        <v>1121</v>
      </c>
      <c r="F466">
        <v>84</v>
      </c>
      <c r="G466">
        <v>7144</v>
      </c>
      <c r="H466">
        <v>3571</v>
      </c>
      <c r="I466">
        <v>23</v>
      </c>
      <c r="J466" t="s">
        <v>1122</v>
      </c>
      <c r="K466">
        <v>1</v>
      </c>
      <c r="L466" t="s">
        <v>1122</v>
      </c>
      <c r="M466">
        <v>1</v>
      </c>
      <c r="O466">
        <v>0</v>
      </c>
      <c r="P466">
        <v>8</v>
      </c>
      <c r="Q466">
        <v>15</v>
      </c>
      <c r="R466">
        <v>13</v>
      </c>
      <c r="S466">
        <v>13</v>
      </c>
      <c r="T466">
        <v>13</v>
      </c>
      <c r="U466">
        <v>13</v>
      </c>
      <c r="W466">
        <v>8</v>
      </c>
      <c r="X466">
        <v>8</v>
      </c>
      <c r="Y466">
        <v>8</v>
      </c>
      <c r="Z466">
        <v>8</v>
      </c>
      <c r="AB466">
        <v>10</v>
      </c>
      <c r="AC466">
        <v>10</v>
      </c>
      <c r="AD466">
        <v>10</v>
      </c>
      <c r="AE466">
        <v>20</v>
      </c>
      <c r="AF466" t="s">
        <v>37</v>
      </c>
      <c r="AG466" t="s">
        <v>38</v>
      </c>
      <c r="AH466">
        <v>0.752771615982055</v>
      </c>
    </row>
    <row r="467" spans="1:34" x14ac:dyDescent="0.3">
      <c r="A467" t="s">
        <v>693</v>
      </c>
      <c r="B467" t="s">
        <v>1120</v>
      </c>
      <c r="C467" t="s">
        <v>1123</v>
      </c>
      <c r="F467">
        <v>102</v>
      </c>
      <c r="G467">
        <v>10510</v>
      </c>
      <c r="H467">
        <v>5254</v>
      </c>
      <c r="I467">
        <v>17</v>
      </c>
      <c r="J467" t="s">
        <v>1124</v>
      </c>
      <c r="K467">
        <v>1</v>
      </c>
      <c r="L467" t="s">
        <v>1124</v>
      </c>
      <c r="M467">
        <v>1</v>
      </c>
      <c r="O467">
        <v>0</v>
      </c>
      <c r="P467">
        <v>5</v>
      </c>
      <c r="Q467">
        <v>12</v>
      </c>
      <c r="R467">
        <v>11</v>
      </c>
      <c r="S467">
        <v>11</v>
      </c>
      <c r="T467">
        <v>11</v>
      </c>
      <c r="U467">
        <v>11</v>
      </c>
      <c r="W467">
        <v>5</v>
      </c>
      <c r="X467">
        <v>5</v>
      </c>
      <c r="Y467">
        <v>5</v>
      </c>
      <c r="Z467">
        <v>5</v>
      </c>
      <c r="AB467">
        <v>7</v>
      </c>
      <c r="AC467">
        <v>7</v>
      </c>
      <c r="AD467">
        <v>7</v>
      </c>
      <c r="AE467">
        <v>14</v>
      </c>
      <c r="AF467" t="s">
        <v>37</v>
      </c>
      <c r="AG467" t="s">
        <v>38</v>
      </c>
      <c r="AH467">
        <v>0.96596813201904297</v>
      </c>
    </row>
    <row r="468" spans="1:34" x14ac:dyDescent="0.3">
      <c r="A468" t="s">
        <v>693</v>
      </c>
      <c r="B468" t="s">
        <v>1120</v>
      </c>
      <c r="C468" t="s">
        <v>733</v>
      </c>
      <c r="F468">
        <v>654</v>
      </c>
      <c r="G468">
        <v>428374</v>
      </c>
      <c r="H468">
        <v>156784</v>
      </c>
      <c r="I468">
        <v>23</v>
      </c>
      <c r="J468" t="s">
        <v>1125</v>
      </c>
      <c r="K468">
        <v>1</v>
      </c>
      <c r="L468" t="s">
        <v>1125</v>
      </c>
      <c r="M468">
        <v>1</v>
      </c>
      <c r="O468">
        <v>0</v>
      </c>
      <c r="P468">
        <v>12</v>
      </c>
      <c r="Q468">
        <v>11</v>
      </c>
      <c r="R468">
        <v>7</v>
      </c>
      <c r="S468">
        <v>7</v>
      </c>
      <c r="T468">
        <v>7</v>
      </c>
      <c r="U468">
        <v>7</v>
      </c>
      <c r="W468">
        <v>12</v>
      </c>
      <c r="X468">
        <v>12</v>
      </c>
      <c r="Y468">
        <v>12</v>
      </c>
      <c r="Z468">
        <v>12</v>
      </c>
      <c r="AB468">
        <v>3</v>
      </c>
      <c r="AC468">
        <v>3</v>
      </c>
      <c r="AD468">
        <v>3</v>
      </c>
      <c r="AE468">
        <v>6</v>
      </c>
      <c r="AF468" t="s">
        <v>37</v>
      </c>
      <c r="AG468" t="s">
        <v>38</v>
      </c>
      <c r="AH468">
        <v>208.32511258125299</v>
      </c>
    </row>
    <row r="469" spans="1:34" x14ac:dyDescent="0.3">
      <c r="A469" t="s">
        <v>693</v>
      </c>
      <c r="B469" t="s">
        <v>1126</v>
      </c>
      <c r="C469" t="s">
        <v>704</v>
      </c>
      <c r="F469">
        <v>178</v>
      </c>
      <c r="G469">
        <v>31866</v>
      </c>
      <c r="H469">
        <v>10364</v>
      </c>
      <c r="I469">
        <v>34</v>
      </c>
      <c r="J469" t="s">
        <v>1127</v>
      </c>
      <c r="K469">
        <v>2</v>
      </c>
      <c r="L469" t="s">
        <v>501</v>
      </c>
      <c r="M469">
        <v>1</v>
      </c>
      <c r="N469" t="s">
        <v>1128</v>
      </c>
      <c r="O469">
        <v>1</v>
      </c>
      <c r="P469">
        <v>30</v>
      </c>
      <c r="Q469">
        <v>4</v>
      </c>
      <c r="R469">
        <v>146</v>
      </c>
      <c r="S469">
        <v>146</v>
      </c>
      <c r="T469">
        <v>146</v>
      </c>
      <c r="U469">
        <v>146</v>
      </c>
      <c r="V469" t="s">
        <v>1129</v>
      </c>
      <c r="W469">
        <v>30</v>
      </c>
      <c r="X469">
        <v>30</v>
      </c>
      <c r="Y469">
        <v>30</v>
      </c>
      <c r="Z469">
        <v>30</v>
      </c>
      <c r="AA469" t="s">
        <v>1130</v>
      </c>
      <c r="AB469">
        <v>12</v>
      </c>
      <c r="AC469">
        <v>14</v>
      </c>
      <c r="AD469">
        <v>13</v>
      </c>
      <c r="AE469">
        <v>52</v>
      </c>
      <c r="AF469" t="s">
        <v>37</v>
      </c>
      <c r="AG469" t="s">
        <v>38</v>
      </c>
      <c r="AH469">
        <v>4.2646324634552002</v>
      </c>
    </row>
    <row r="470" spans="1:34" x14ac:dyDescent="0.3">
      <c r="A470" t="s">
        <v>693</v>
      </c>
      <c r="B470" t="s">
        <v>1131</v>
      </c>
      <c r="C470" t="s">
        <v>1132</v>
      </c>
      <c r="F470">
        <v>26</v>
      </c>
      <c r="G470">
        <v>706</v>
      </c>
      <c r="H470">
        <v>351</v>
      </c>
      <c r="I470">
        <v>20</v>
      </c>
      <c r="J470" t="s">
        <v>393</v>
      </c>
      <c r="K470">
        <v>1</v>
      </c>
      <c r="L470" t="s">
        <v>393</v>
      </c>
      <c r="M470">
        <v>1</v>
      </c>
      <c r="O470">
        <v>0</v>
      </c>
      <c r="P470">
        <v>16</v>
      </c>
      <c r="Q470">
        <v>4</v>
      </c>
      <c r="R470">
        <v>19</v>
      </c>
      <c r="S470">
        <v>19</v>
      </c>
      <c r="T470">
        <v>19</v>
      </c>
      <c r="U470">
        <v>19</v>
      </c>
      <c r="W470">
        <v>16</v>
      </c>
      <c r="X470">
        <v>16</v>
      </c>
      <c r="Y470">
        <v>16</v>
      </c>
      <c r="Z470">
        <v>16</v>
      </c>
      <c r="AB470">
        <v>5</v>
      </c>
      <c r="AC470">
        <v>5</v>
      </c>
      <c r="AD470">
        <v>5</v>
      </c>
      <c r="AE470">
        <v>10</v>
      </c>
      <c r="AF470" t="s">
        <v>37</v>
      </c>
      <c r="AG470" t="s">
        <v>38</v>
      </c>
      <c r="AH470">
        <v>9.9373340606689398E-2</v>
      </c>
    </row>
    <row r="471" spans="1:34" x14ac:dyDescent="0.3">
      <c r="A471" t="s">
        <v>693</v>
      </c>
      <c r="B471" t="s">
        <v>1131</v>
      </c>
      <c r="C471" t="s">
        <v>1133</v>
      </c>
      <c r="F471">
        <v>26</v>
      </c>
      <c r="G471">
        <v>706</v>
      </c>
      <c r="H471">
        <v>351</v>
      </c>
      <c r="I471">
        <v>20</v>
      </c>
      <c r="J471" t="s">
        <v>393</v>
      </c>
      <c r="K471">
        <v>1</v>
      </c>
      <c r="L471" t="s">
        <v>393</v>
      </c>
      <c r="M471">
        <v>1</v>
      </c>
      <c r="O471">
        <v>0</v>
      </c>
      <c r="P471">
        <v>16</v>
      </c>
      <c r="Q471">
        <v>4</v>
      </c>
      <c r="R471">
        <v>19</v>
      </c>
      <c r="S471">
        <v>19</v>
      </c>
      <c r="T471">
        <v>19</v>
      </c>
      <c r="U471">
        <v>19</v>
      </c>
      <c r="W471">
        <v>16</v>
      </c>
      <c r="X471">
        <v>16</v>
      </c>
      <c r="Y471">
        <v>16</v>
      </c>
      <c r="Z471">
        <v>16</v>
      </c>
      <c r="AB471">
        <v>5</v>
      </c>
      <c r="AC471">
        <v>5</v>
      </c>
      <c r="AD471">
        <v>5</v>
      </c>
      <c r="AE471">
        <v>10</v>
      </c>
      <c r="AF471" t="s">
        <v>37</v>
      </c>
      <c r="AG471" t="s">
        <v>38</v>
      </c>
      <c r="AH471">
        <v>7.1261167526245103E-2</v>
      </c>
    </row>
    <row r="472" spans="1:34" x14ac:dyDescent="0.3">
      <c r="A472" t="s">
        <v>693</v>
      </c>
      <c r="B472" t="s">
        <v>1131</v>
      </c>
      <c r="C472" t="s">
        <v>54</v>
      </c>
      <c r="F472">
        <v>63</v>
      </c>
      <c r="G472">
        <v>4036</v>
      </c>
      <c r="H472">
        <v>1505</v>
      </c>
      <c r="I472">
        <v>38</v>
      </c>
      <c r="J472" t="s">
        <v>1134</v>
      </c>
      <c r="K472">
        <v>2</v>
      </c>
      <c r="L472" t="s">
        <v>1134</v>
      </c>
      <c r="M472">
        <v>2</v>
      </c>
      <c r="O472">
        <v>0</v>
      </c>
      <c r="P472">
        <v>33</v>
      </c>
      <c r="Q472">
        <v>5</v>
      </c>
      <c r="R472">
        <v>33</v>
      </c>
      <c r="S472">
        <v>41</v>
      </c>
      <c r="T472">
        <v>37</v>
      </c>
      <c r="U472">
        <v>74</v>
      </c>
      <c r="W472">
        <v>14</v>
      </c>
      <c r="X472">
        <v>19</v>
      </c>
      <c r="Y472">
        <v>16</v>
      </c>
      <c r="Z472">
        <v>33</v>
      </c>
      <c r="AB472">
        <v>7</v>
      </c>
      <c r="AC472">
        <v>7</v>
      </c>
      <c r="AD472">
        <v>7</v>
      </c>
      <c r="AE472">
        <v>28</v>
      </c>
      <c r="AF472" t="s">
        <v>37</v>
      </c>
      <c r="AG472" t="s">
        <v>38</v>
      </c>
      <c r="AH472">
        <v>0.23997688293457001</v>
      </c>
    </row>
    <row r="473" spans="1:34" x14ac:dyDescent="0.3">
      <c r="A473" t="s">
        <v>693</v>
      </c>
      <c r="B473" t="s">
        <v>1131</v>
      </c>
      <c r="C473" t="s">
        <v>1135</v>
      </c>
      <c r="F473">
        <v>93</v>
      </c>
      <c r="G473">
        <v>8746</v>
      </c>
      <c r="H473">
        <v>2183</v>
      </c>
      <c r="I473">
        <v>32</v>
      </c>
      <c r="J473" t="s">
        <v>1136</v>
      </c>
      <c r="K473">
        <v>2</v>
      </c>
      <c r="L473" t="s">
        <v>1136</v>
      </c>
      <c r="M473">
        <v>2</v>
      </c>
      <c r="O473">
        <v>0</v>
      </c>
      <c r="P473">
        <v>19</v>
      </c>
      <c r="Q473">
        <v>13</v>
      </c>
      <c r="R473">
        <v>18</v>
      </c>
      <c r="S473">
        <v>34</v>
      </c>
      <c r="T473">
        <v>26</v>
      </c>
      <c r="U473">
        <v>52</v>
      </c>
      <c r="W473">
        <v>6</v>
      </c>
      <c r="X473">
        <v>13</v>
      </c>
      <c r="Y473">
        <v>10</v>
      </c>
      <c r="Z473">
        <v>19</v>
      </c>
      <c r="AB473">
        <v>4</v>
      </c>
      <c r="AC473">
        <v>6</v>
      </c>
      <c r="AD473">
        <v>5</v>
      </c>
      <c r="AE473">
        <v>26</v>
      </c>
      <c r="AF473" t="s">
        <v>37</v>
      </c>
      <c r="AG473" t="s">
        <v>38</v>
      </c>
      <c r="AH473">
        <v>0.25179529190063399</v>
      </c>
    </row>
    <row r="474" spans="1:34" x14ac:dyDescent="0.3">
      <c r="A474" t="s">
        <v>693</v>
      </c>
      <c r="B474" t="s">
        <v>1131</v>
      </c>
      <c r="C474" t="s">
        <v>1137</v>
      </c>
      <c r="F474">
        <v>34</v>
      </c>
      <c r="G474">
        <v>1194</v>
      </c>
      <c r="H474">
        <v>506</v>
      </c>
      <c r="I474">
        <v>18</v>
      </c>
      <c r="J474" t="s">
        <v>654</v>
      </c>
      <c r="K474">
        <v>1</v>
      </c>
      <c r="L474" t="s">
        <v>654</v>
      </c>
      <c r="M474">
        <v>1</v>
      </c>
      <c r="O474">
        <v>0</v>
      </c>
      <c r="P474">
        <v>3</v>
      </c>
      <c r="Q474">
        <v>15</v>
      </c>
      <c r="R474">
        <v>3</v>
      </c>
      <c r="S474">
        <v>3</v>
      </c>
      <c r="T474">
        <v>3</v>
      </c>
      <c r="U474">
        <v>3</v>
      </c>
      <c r="W474">
        <v>3</v>
      </c>
      <c r="X474">
        <v>3</v>
      </c>
      <c r="Y474">
        <v>3</v>
      </c>
      <c r="Z474">
        <v>3</v>
      </c>
      <c r="AB474">
        <v>3</v>
      </c>
      <c r="AC474">
        <v>3</v>
      </c>
      <c r="AD474">
        <v>3</v>
      </c>
      <c r="AE474">
        <v>6</v>
      </c>
      <c r="AF474" t="s">
        <v>37</v>
      </c>
      <c r="AG474" t="s">
        <v>38</v>
      </c>
      <c r="AH474">
        <v>8.2509756088256794E-2</v>
      </c>
    </row>
    <row r="475" spans="1:34" x14ac:dyDescent="0.3">
      <c r="A475" t="s">
        <v>693</v>
      </c>
      <c r="B475" t="s">
        <v>1131</v>
      </c>
      <c r="C475" t="s">
        <v>1138</v>
      </c>
      <c r="F475">
        <v>23</v>
      </c>
      <c r="G475">
        <v>556</v>
      </c>
      <c r="H475">
        <v>207</v>
      </c>
      <c r="I475">
        <v>30</v>
      </c>
      <c r="J475" t="s">
        <v>1139</v>
      </c>
      <c r="K475">
        <v>2</v>
      </c>
      <c r="L475" t="s">
        <v>1139</v>
      </c>
      <c r="M475">
        <v>2</v>
      </c>
      <c r="O475">
        <v>0</v>
      </c>
      <c r="P475">
        <v>16</v>
      </c>
      <c r="Q475">
        <v>14</v>
      </c>
      <c r="R475">
        <v>7</v>
      </c>
      <c r="S475">
        <v>7</v>
      </c>
      <c r="T475">
        <v>7</v>
      </c>
      <c r="U475">
        <v>14</v>
      </c>
      <c r="W475">
        <v>8</v>
      </c>
      <c r="X475">
        <v>8</v>
      </c>
      <c r="Y475">
        <v>8</v>
      </c>
      <c r="Z475">
        <v>16</v>
      </c>
      <c r="AB475">
        <v>3</v>
      </c>
      <c r="AC475">
        <v>3</v>
      </c>
      <c r="AD475">
        <v>3</v>
      </c>
      <c r="AE475">
        <v>12</v>
      </c>
      <c r="AF475" t="s">
        <v>37</v>
      </c>
      <c r="AG475" t="s">
        <v>38</v>
      </c>
      <c r="AH475">
        <v>0.15031814575195299</v>
      </c>
    </row>
    <row r="476" spans="1:34" x14ac:dyDescent="0.3">
      <c r="A476" t="s">
        <v>693</v>
      </c>
      <c r="B476" t="s">
        <v>1131</v>
      </c>
      <c r="C476" t="s">
        <v>1140</v>
      </c>
      <c r="F476">
        <v>93</v>
      </c>
      <c r="G476">
        <v>8746</v>
      </c>
      <c r="H476">
        <v>2623</v>
      </c>
      <c r="I476">
        <v>31</v>
      </c>
      <c r="J476" t="s">
        <v>1141</v>
      </c>
      <c r="K476">
        <v>2</v>
      </c>
      <c r="L476" t="s">
        <v>1142</v>
      </c>
      <c r="M476">
        <v>1</v>
      </c>
      <c r="N476" t="s">
        <v>1143</v>
      </c>
      <c r="O476">
        <v>1</v>
      </c>
      <c r="P476">
        <v>16</v>
      </c>
      <c r="Q476">
        <v>15</v>
      </c>
      <c r="R476">
        <v>61</v>
      </c>
      <c r="S476">
        <v>61</v>
      </c>
      <c r="T476">
        <v>61</v>
      </c>
      <c r="U476">
        <v>61</v>
      </c>
      <c r="V476" t="s">
        <v>1144</v>
      </c>
      <c r="W476">
        <v>16</v>
      </c>
      <c r="X476">
        <v>16</v>
      </c>
      <c r="Y476">
        <v>16</v>
      </c>
      <c r="Z476">
        <v>16</v>
      </c>
      <c r="AA476" t="s">
        <v>1145</v>
      </c>
      <c r="AB476">
        <v>3</v>
      </c>
      <c r="AC476">
        <v>9</v>
      </c>
      <c r="AD476">
        <v>5</v>
      </c>
      <c r="AE476">
        <v>27</v>
      </c>
      <c r="AF476" t="s">
        <v>37</v>
      </c>
      <c r="AG476" t="s">
        <v>38</v>
      </c>
      <c r="AH476">
        <v>0.63392996788024902</v>
      </c>
    </row>
    <row r="477" spans="1:34" x14ac:dyDescent="0.3">
      <c r="A477" t="s">
        <v>693</v>
      </c>
      <c r="B477" t="s">
        <v>1131</v>
      </c>
      <c r="C477" t="s">
        <v>1146</v>
      </c>
      <c r="F477">
        <v>50</v>
      </c>
      <c r="G477">
        <v>2554</v>
      </c>
      <c r="H477">
        <v>1147</v>
      </c>
      <c r="I477">
        <v>20</v>
      </c>
      <c r="J477" t="s">
        <v>794</v>
      </c>
      <c r="K477">
        <v>1</v>
      </c>
      <c r="L477" t="s">
        <v>794</v>
      </c>
      <c r="M477">
        <v>1</v>
      </c>
      <c r="O477">
        <v>0</v>
      </c>
      <c r="P477">
        <v>5</v>
      </c>
      <c r="Q477">
        <v>15</v>
      </c>
      <c r="R477">
        <v>1</v>
      </c>
      <c r="S477">
        <v>1</v>
      </c>
      <c r="T477">
        <v>1</v>
      </c>
      <c r="U477">
        <v>1</v>
      </c>
      <c r="W477">
        <v>5</v>
      </c>
      <c r="X477">
        <v>5</v>
      </c>
      <c r="Y477">
        <v>5</v>
      </c>
      <c r="Z477">
        <v>5</v>
      </c>
      <c r="AB477">
        <v>3</v>
      </c>
      <c r="AC477">
        <v>3</v>
      </c>
      <c r="AD477">
        <v>3</v>
      </c>
      <c r="AE477">
        <v>6</v>
      </c>
      <c r="AF477" t="s">
        <v>37</v>
      </c>
      <c r="AG477" t="s">
        <v>38</v>
      </c>
      <c r="AH477">
        <v>0.161930561065673</v>
      </c>
    </row>
    <row r="478" spans="1:34" x14ac:dyDescent="0.3">
      <c r="A478" t="s">
        <v>693</v>
      </c>
      <c r="B478" t="s">
        <v>1131</v>
      </c>
      <c r="C478" t="s">
        <v>704</v>
      </c>
      <c r="F478">
        <v>59</v>
      </c>
      <c r="G478">
        <v>3544</v>
      </c>
      <c r="H478">
        <v>1165</v>
      </c>
      <c r="I478">
        <v>20</v>
      </c>
      <c r="J478" t="s">
        <v>1147</v>
      </c>
      <c r="K478">
        <v>1</v>
      </c>
      <c r="L478" t="s">
        <v>1147</v>
      </c>
      <c r="M478">
        <v>1</v>
      </c>
      <c r="O478">
        <v>0</v>
      </c>
      <c r="P478">
        <v>5</v>
      </c>
      <c r="Q478">
        <v>15</v>
      </c>
      <c r="R478">
        <v>15</v>
      </c>
      <c r="S478">
        <v>15</v>
      </c>
      <c r="T478">
        <v>15</v>
      </c>
      <c r="U478">
        <v>15</v>
      </c>
      <c r="W478">
        <v>5</v>
      </c>
      <c r="X478">
        <v>5</v>
      </c>
      <c r="Y478">
        <v>5</v>
      </c>
      <c r="Z478">
        <v>5</v>
      </c>
      <c r="AB478">
        <v>3</v>
      </c>
      <c r="AC478">
        <v>3</v>
      </c>
      <c r="AD478">
        <v>3</v>
      </c>
      <c r="AE478">
        <v>6</v>
      </c>
      <c r="AF478" t="s">
        <v>37</v>
      </c>
      <c r="AG478" t="s">
        <v>38</v>
      </c>
      <c r="AH478">
        <v>0.108783721923828</v>
      </c>
    </row>
    <row r="479" spans="1:34" x14ac:dyDescent="0.3">
      <c r="A479" t="s">
        <v>693</v>
      </c>
      <c r="B479" t="s">
        <v>1148</v>
      </c>
      <c r="C479" t="s">
        <v>750</v>
      </c>
      <c r="F479">
        <v>22</v>
      </c>
      <c r="G479">
        <v>510</v>
      </c>
      <c r="H479">
        <v>181</v>
      </c>
      <c r="I479">
        <v>18</v>
      </c>
      <c r="J479" t="s">
        <v>209</v>
      </c>
      <c r="K479">
        <v>1</v>
      </c>
      <c r="L479" t="s">
        <v>209</v>
      </c>
      <c r="M479">
        <v>1</v>
      </c>
      <c r="O479">
        <v>0</v>
      </c>
      <c r="P479">
        <v>4</v>
      </c>
      <c r="Q479">
        <v>14</v>
      </c>
      <c r="R479">
        <v>5</v>
      </c>
      <c r="S479">
        <v>5</v>
      </c>
      <c r="T479">
        <v>5</v>
      </c>
      <c r="U479">
        <v>5</v>
      </c>
      <c r="W479">
        <v>4</v>
      </c>
      <c r="X479">
        <v>4</v>
      </c>
      <c r="Y479">
        <v>4</v>
      </c>
      <c r="Z479">
        <v>4</v>
      </c>
      <c r="AB479">
        <v>1</v>
      </c>
      <c r="AC479">
        <v>1</v>
      </c>
      <c r="AD479">
        <v>1</v>
      </c>
      <c r="AE479">
        <v>2</v>
      </c>
      <c r="AF479" t="s">
        <v>37</v>
      </c>
      <c r="AG479" t="s">
        <v>38</v>
      </c>
      <c r="AH479">
        <v>5.9252500534057603E-2</v>
      </c>
    </row>
    <row r="480" spans="1:34" x14ac:dyDescent="0.3">
      <c r="A480" t="s">
        <v>693</v>
      </c>
      <c r="B480" t="s">
        <v>1149</v>
      </c>
      <c r="C480" t="s">
        <v>952</v>
      </c>
      <c r="F480">
        <v>64</v>
      </c>
      <c r="G480">
        <v>4164</v>
      </c>
      <c r="H480">
        <v>1329</v>
      </c>
      <c r="I480">
        <v>39</v>
      </c>
      <c r="J480" t="s">
        <v>1150</v>
      </c>
      <c r="K480">
        <v>2</v>
      </c>
      <c r="L480" t="s">
        <v>114</v>
      </c>
      <c r="M480">
        <v>1</v>
      </c>
      <c r="N480" t="s">
        <v>1151</v>
      </c>
      <c r="O480">
        <v>1</v>
      </c>
      <c r="P480">
        <v>28</v>
      </c>
      <c r="Q480">
        <v>11</v>
      </c>
      <c r="R480">
        <v>46</v>
      </c>
      <c r="S480">
        <v>46</v>
      </c>
      <c r="T480">
        <v>46</v>
      </c>
      <c r="U480">
        <v>46</v>
      </c>
      <c r="V480" t="s">
        <v>1152</v>
      </c>
      <c r="W480">
        <v>28</v>
      </c>
      <c r="X480">
        <v>28</v>
      </c>
      <c r="Y480">
        <v>28</v>
      </c>
      <c r="Z480">
        <v>28</v>
      </c>
      <c r="AA480" t="s">
        <v>1153</v>
      </c>
      <c r="AB480">
        <v>2</v>
      </c>
      <c r="AC480">
        <v>3</v>
      </c>
      <c r="AD480">
        <v>3</v>
      </c>
      <c r="AE480">
        <v>18</v>
      </c>
      <c r="AF480" t="s">
        <v>37</v>
      </c>
      <c r="AG480" t="s">
        <v>38</v>
      </c>
      <c r="AH480">
        <v>0.379483222961425</v>
      </c>
    </row>
    <row r="481" spans="1:34" x14ac:dyDescent="0.3">
      <c r="A481" t="s">
        <v>693</v>
      </c>
      <c r="B481" t="s">
        <v>1154</v>
      </c>
      <c r="C481" t="s">
        <v>1155</v>
      </c>
      <c r="F481">
        <v>10</v>
      </c>
      <c r="G481">
        <v>114</v>
      </c>
      <c r="H481">
        <v>54</v>
      </c>
      <c r="I481">
        <v>23</v>
      </c>
      <c r="J481" t="s">
        <v>80</v>
      </c>
      <c r="K481">
        <v>1</v>
      </c>
      <c r="L481" t="s">
        <v>80</v>
      </c>
      <c r="M481">
        <v>1</v>
      </c>
      <c r="O481">
        <v>0</v>
      </c>
      <c r="P481">
        <v>17</v>
      </c>
      <c r="Q481">
        <v>6</v>
      </c>
      <c r="R481">
        <v>29</v>
      </c>
      <c r="S481">
        <v>29</v>
      </c>
      <c r="T481">
        <v>29</v>
      </c>
      <c r="U481">
        <v>29</v>
      </c>
      <c r="W481">
        <v>17</v>
      </c>
      <c r="X481">
        <v>17</v>
      </c>
      <c r="Y481">
        <v>17</v>
      </c>
      <c r="Z481">
        <v>17</v>
      </c>
      <c r="AB481">
        <v>3</v>
      </c>
      <c r="AC481">
        <v>3</v>
      </c>
      <c r="AD481">
        <v>3</v>
      </c>
      <c r="AE481">
        <v>3</v>
      </c>
      <c r="AF481" t="s">
        <v>37</v>
      </c>
      <c r="AG481" t="s">
        <v>38</v>
      </c>
      <c r="AH481">
        <v>2.1436214447021401E-2</v>
      </c>
    </row>
    <row r="482" spans="1:34" x14ac:dyDescent="0.3">
      <c r="A482" t="s">
        <v>693</v>
      </c>
      <c r="B482" t="s">
        <v>1156</v>
      </c>
      <c r="C482" s="15" t="s">
        <v>1157</v>
      </c>
      <c r="F482">
        <v>20</v>
      </c>
      <c r="G482">
        <v>424</v>
      </c>
      <c r="H482">
        <v>181</v>
      </c>
      <c r="I482">
        <v>35</v>
      </c>
      <c r="J482" t="s">
        <v>1158</v>
      </c>
      <c r="K482">
        <v>2</v>
      </c>
      <c r="L482" t="s">
        <v>335</v>
      </c>
      <c r="M482">
        <v>1</v>
      </c>
      <c r="N482" t="s">
        <v>1159</v>
      </c>
      <c r="O482">
        <v>1</v>
      </c>
      <c r="P482">
        <v>32</v>
      </c>
      <c r="Q482">
        <v>3</v>
      </c>
      <c r="R482">
        <v>40</v>
      </c>
      <c r="S482">
        <v>40</v>
      </c>
      <c r="T482">
        <v>40</v>
      </c>
      <c r="U482">
        <v>40</v>
      </c>
      <c r="V482" t="s">
        <v>1160</v>
      </c>
      <c r="W482">
        <v>32</v>
      </c>
      <c r="X482">
        <v>32</v>
      </c>
      <c r="Y482">
        <v>32</v>
      </c>
      <c r="Z482">
        <v>32</v>
      </c>
      <c r="AA482" t="s">
        <v>1161</v>
      </c>
      <c r="AB482">
        <v>3</v>
      </c>
      <c r="AC482">
        <v>3</v>
      </c>
      <c r="AD482">
        <v>3</v>
      </c>
      <c r="AE482">
        <v>9</v>
      </c>
      <c r="AF482" t="s">
        <v>37</v>
      </c>
      <c r="AG482" t="s">
        <v>38</v>
      </c>
      <c r="AH482">
        <v>7.2732686996459905E-2</v>
      </c>
    </row>
    <row r="483" spans="1:34" x14ac:dyDescent="0.3">
      <c r="A483" t="s">
        <v>693</v>
      </c>
      <c r="B483" t="s">
        <v>1156</v>
      </c>
      <c r="C483" s="15" t="s">
        <v>1046</v>
      </c>
      <c r="F483">
        <v>132</v>
      </c>
      <c r="G483">
        <v>17560</v>
      </c>
      <c r="H483">
        <v>6399</v>
      </c>
      <c r="I483">
        <v>40</v>
      </c>
      <c r="J483" t="s">
        <v>1162</v>
      </c>
      <c r="K483">
        <v>2</v>
      </c>
      <c r="L483" t="s">
        <v>1162</v>
      </c>
      <c r="M483">
        <v>2</v>
      </c>
      <c r="O483">
        <v>0</v>
      </c>
      <c r="P483">
        <v>27</v>
      </c>
      <c r="Q483">
        <v>13</v>
      </c>
      <c r="R483">
        <v>3</v>
      </c>
      <c r="S483">
        <v>17</v>
      </c>
      <c r="T483">
        <v>10</v>
      </c>
      <c r="U483">
        <v>20</v>
      </c>
      <c r="W483">
        <v>3</v>
      </c>
      <c r="X483">
        <v>24</v>
      </c>
      <c r="Y483">
        <v>14</v>
      </c>
      <c r="Z483">
        <v>27</v>
      </c>
      <c r="AB483">
        <v>2</v>
      </c>
      <c r="AC483">
        <v>3</v>
      </c>
      <c r="AD483">
        <v>2</v>
      </c>
      <c r="AE483">
        <v>10</v>
      </c>
      <c r="AF483" t="s">
        <v>37</v>
      </c>
      <c r="AG483" t="s">
        <v>38</v>
      </c>
      <c r="AH483">
        <v>2.0858616828918399</v>
      </c>
    </row>
    <row r="484" spans="1:34" x14ac:dyDescent="0.3">
      <c r="A484" t="s">
        <v>693</v>
      </c>
      <c r="B484" t="s">
        <v>1156</v>
      </c>
      <c r="C484" s="15" t="s">
        <v>1107</v>
      </c>
      <c r="F484">
        <v>18</v>
      </c>
      <c r="G484">
        <v>346</v>
      </c>
      <c r="H484">
        <v>172</v>
      </c>
      <c r="I484">
        <v>23</v>
      </c>
      <c r="J484" t="s">
        <v>126</v>
      </c>
      <c r="K484">
        <v>1</v>
      </c>
      <c r="L484" t="s">
        <v>126</v>
      </c>
      <c r="M484">
        <v>1</v>
      </c>
      <c r="O484">
        <v>0</v>
      </c>
      <c r="P484">
        <v>11</v>
      </c>
      <c r="Q484">
        <v>12</v>
      </c>
      <c r="R484">
        <v>7</v>
      </c>
      <c r="S484">
        <v>7</v>
      </c>
      <c r="T484">
        <v>7</v>
      </c>
      <c r="U484">
        <v>7</v>
      </c>
      <c r="W484">
        <v>11</v>
      </c>
      <c r="X484">
        <v>11</v>
      </c>
      <c r="Y484">
        <v>11</v>
      </c>
      <c r="Z484">
        <v>11</v>
      </c>
      <c r="AB484">
        <v>4</v>
      </c>
      <c r="AC484">
        <v>4</v>
      </c>
      <c r="AD484">
        <v>4</v>
      </c>
      <c r="AE484">
        <v>8</v>
      </c>
      <c r="AF484" t="s">
        <v>37</v>
      </c>
      <c r="AG484" t="s">
        <v>38</v>
      </c>
      <c r="AH484">
        <v>6.6246271133422796E-2</v>
      </c>
    </row>
    <row r="485" spans="1:34" x14ac:dyDescent="0.3">
      <c r="A485" t="s">
        <v>693</v>
      </c>
      <c r="B485" t="s">
        <v>1156</v>
      </c>
      <c r="C485" s="15" t="s">
        <v>1108</v>
      </c>
      <c r="F485">
        <v>54</v>
      </c>
      <c r="G485">
        <v>2974</v>
      </c>
      <c r="H485">
        <v>1282</v>
      </c>
      <c r="I485">
        <v>21</v>
      </c>
      <c r="J485" t="s">
        <v>654</v>
      </c>
      <c r="K485">
        <v>1</v>
      </c>
      <c r="L485" t="s">
        <v>654</v>
      </c>
      <c r="M485">
        <v>1</v>
      </c>
      <c r="O485">
        <v>0</v>
      </c>
      <c r="P485">
        <v>7</v>
      </c>
      <c r="Q485">
        <v>14</v>
      </c>
      <c r="R485">
        <v>9</v>
      </c>
      <c r="S485">
        <v>9</v>
      </c>
      <c r="T485">
        <v>9</v>
      </c>
      <c r="U485">
        <v>9</v>
      </c>
      <c r="W485">
        <v>7</v>
      </c>
      <c r="X485">
        <v>7</v>
      </c>
      <c r="Y485">
        <v>7</v>
      </c>
      <c r="Z485">
        <v>7</v>
      </c>
      <c r="AB485">
        <v>4</v>
      </c>
      <c r="AC485">
        <v>4</v>
      </c>
      <c r="AD485">
        <v>4</v>
      </c>
      <c r="AE485">
        <v>12</v>
      </c>
      <c r="AF485" t="s">
        <v>37</v>
      </c>
      <c r="AG485" t="s">
        <v>38</v>
      </c>
      <c r="AH485">
        <v>8.9890956878662095E-2</v>
      </c>
    </row>
    <row r="486" spans="1:34" x14ac:dyDescent="0.3">
      <c r="A486" t="s">
        <v>693</v>
      </c>
      <c r="B486" t="s">
        <v>1156</v>
      </c>
      <c r="C486" s="15" t="s">
        <v>1109</v>
      </c>
      <c r="F486">
        <v>50</v>
      </c>
      <c r="G486">
        <v>2554</v>
      </c>
      <c r="H486">
        <v>1052</v>
      </c>
      <c r="I486">
        <v>49</v>
      </c>
      <c r="J486" t="s">
        <v>1110</v>
      </c>
      <c r="K486">
        <v>3</v>
      </c>
      <c r="L486" t="s">
        <v>1111</v>
      </c>
      <c r="M486">
        <v>2</v>
      </c>
      <c r="N486" t="s">
        <v>1112</v>
      </c>
      <c r="O486">
        <v>1</v>
      </c>
      <c r="P486">
        <v>37</v>
      </c>
      <c r="Q486">
        <v>12</v>
      </c>
      <c r="R486">
        <v>7</v>
      </c>
      <c r="S486">
        <v>43</v>
      </c>
      <c r="T486">
        <v>25</v>
      </c>
      <c r="U486">
        <v>50</v>
      </c>
      <c r="V486" t="s">
        <v>1113</v>
      </c>
      <c r="W486">
        <v>8</v>
      </c>
      <c r="X486">
        <v>29</v>
      </c>
      <c r="Y486">
        <v>18</v>
      </c>
      <c r="Z486">
        <v>37</v>
      </c>
      <c r="AA486" t="s">
        <v>1114</v>
      </c>
      <c r="AB486">
        <v>2</v>
      </c>
      <c r="AC486">
        <v>6</v>
      </c>
      <c r="AD486">
        <v>5</v>
      </c>
      <c r="AE486">
        <v>134</v>
      </c>
      <c r="AF486" t="s">
        <v>37</v>
      </c>
      <c r="AG486" t="s">
        <v>38</v>
      </c>
      <c r="AH486">
        <v>0.54813718795776301</v>
      </c>
    </row>
    <row r="487" spans="1:34" x14ac:dyDescent="0.3">
      <c r="A487" t="s">
        <v>693</v>
      </c>
      <c r="B487" t="s">
        <v>1156</v>
      </c>
      <c r="C487" s="15" t="s">
        <v>1115</v>
      </c>
      <c r="F487">
        <v>21</v>
      </c>
      <c r="G487">
        <v>466</v>
      </c>
      <c r="H487">
        <v>232</v>
      </c>
      <c r="I487">
        <v>17</v>
      </c>
      <c r="J487" t="s">
        <v>186</v>
      </c>
      <c r="K487">
        <v>1</v>
      </c>
      <c r="L487" t="s">
        <v>186</v>
      </c>
      <c r="M487">
        <v>1</v>
      </c>
      <c r="O487">
        <v>0</v>
      </c>
      <c r="P487">
        <v>4</v>
      </c>
      <c r="Q487">
        <v>13</v>
      </c>
      <c r="R487">
        <v>4</v>
      </c>
      <c r="S487">
        <v>4</v>
      </c>
      <c r="T487">
        <v>4</v>
      </c>
      <c r="U487">
        <v>4</v>
      </c>
      <c r="W487">
        <v>4</v>
      </c>
      <c r="X487">
        <v>4</v>
      </c>
      <c r="Y487">
        <v>4</v>
      </c>
      <c r="Z487">
        <v>4</v>
      </c>
      <c r="AB487">
        <v>3</v>
      </c>
      <c r="AC487">
        <v>3</v>
      </c>
      <c r="AD487">
        <v>3</v>
      </c>
      <c r="AE487">
        <v>9</v>
      </c>
      <c r="AF487" t="s">
        <v>37</v>
      </c>
      <c r="AG487" t="s">
        <v>38</v>
      </c>
      <c r="AH487">
        <v>4.2124748229980399E-2</v>
      </c>
    </row>
    <row r="488" spans="1:34" x14ac:dyDescent="0.3">
      <c r="A488" t="s">
        <v>693</v>
      </c>
      <c r="B488" t="s">
        <v>1156</v>
      </c>
      <c r="C488" s="15" t="s">
        <v>1116</v>
      </c>
      <c r="F488">
        <v>38</v>
      </c>
      <c r="G488">
        <v>1486</v>
      </c>
      <c r="H488">
        <v>725</v>
      </c>
      <c r="I488">
        <v>31</v>
      </c>
      <c r="J488" t="s">
        <v>529</v>
      </c>
      <c r="K488">
        <v>1</v>
      </c>
      <c r="L488" t="s">
        <v>529</v>
      </c>
      <c r="M488">
        <v>1</v>
      </c>
      <c r="O488">
        <v>0</v>
      </c>
      <c r="P488">
        <v>23</v>
      </c>
      <c r="Q488">
        <v>8</v>
      </c>
      <c r="R488">
        <v>49</v>
      </c>
      <c r="S488">
        <v>49</v>
      </c>
      <c r="T488">
        <v>49</v>
      </c>
      <c r="U488">
        <v>49</v>
      </c>
      <c r="W488">
        <v>23</v>
      </c>
      <c r="X488">
        <v>23</v>
      </c>
      <c r="Y488">
        <v>23</v>
      </c>
      <c r="Z488">
        <v>23</v>
      </c>
      <c r="AB488">
        <v>8</v>
      </c>
      <c r="AC488">
        <v>8</v>
      </c>
      <c r="AD488">
        <v>8</v>
      </c>
      <c r="AE488">
        <v>16</v>
      </c>
      <c r="AF488" t="s">
        <v>37</v>
      </c>
      <c r="AG488" t="s">
        <v>38</v>
      </c>
      <c r="AH488">
        <v>0.11206936836242599</v>
      </c>
    </row>
    <row r="489" spans="1:34" x14ac:dyDescent="0.3">
      <c r="A489" t="s">
        <v>693</v>
      </c>
      <c r="B489" t="s">
        <v>1156</v>
      </c>
      <c r="C489" s="15" t="s">
        <v>1163</v>
      </c>
      <c r="F489">
        <v>31</v>
      </c>
      <c r="G489">
        <v>996</v>
      </c>
      <c r="H489">
        <v>497</v>
      </c>
      <c r="I489">
        <v>28</v>
      </c>
      <c r="J489" t="s">
        <v>241</v>
      </c>
      <c r="K489">
        <v>1</v>
      </c>
      <c r="L489" t="s">
        <v>241</v>
      </c>
      <c r="M489">
        <v>1</v>
      </c>
      <c r="O489">
        <v>0</v>
      </c>
      <c r="P489">
        <v>17</v>
      </c>
      <c r="Q489">
        <v>11</v>
      </c>
      <c r="R489">
        <v>26</v>
      </c>
      <c r="S489">
        <v>26</v>
      </c>
      <c r="T489">
        <v>26</v>
      </c>
      <c r="U489">
        <v>26</v>
      </c>
      <c r="W489">
        <v>17</v>
      </c>
      <c r="X489">
        <v>17</v>
      </c>
      <c r="Y489">
        <v>17</v>
      </c>
      <c r="Z489">
        <v>17</v>
      </c>
      <c r="AB489">
        <v>3</v>
      </c>
      <c r="AC489">
        <v>3</v>
      </c>
      <c r="AD489">
        <v>3</v>
      </c>
      <c r="AE489">
        <v>6</v>
      </c>
      <c r="AF489" t="s">
        <v>37</v>
      </c>
      <c r="AG489" t="s">
        <v>38</v>
      </c>
      <c r="AH489">
        <v>9.1654539108276298E-2</v>
      </c>
    </row>
    <row r="490" spans="1:34" x14ac:dyDescent="0.3">
      <c r="A490" t="s">
        <v>693</v>
      </c>
      <c r="B490" t="s">
        <v>1156</v>
      </c>
      <c r="C490" s="16" t="s">
        <v>701</v>
      </c>
      <c r="F490">
        <v>37</v>
      </c>
      <c r="G490">
        <v>1410</v>
      </c>
      <c r="H490">
        <v>644</v>
      </c>
      <c r="I490">
        <v>17</v>
      </c>
      <c r="J490" t="s">
        <v>503</v>
      </c>
      <c r="K490">
        <v>1</v>
      </c>
      <c r="L490" t="s">
        <v>503</v>
      </c>
      <c r="M490">
        <v>1</v>
      </c>
      <c r="O490">
        <v>0</v>
      </c>
      <c r="P490">
        <v>2</v>
      </c>
      <c r="Q490">
        <v>15</v>
      </c>
      <c r="R490">
        <v>7</v>
      </c>
      <c r="S490">
        <v>7</v>
      </c>
      <c r="T490">
        <v>7</v>
      </c>
      <c r="U490">
        <v>7</v>
      </c>
      <c r="W490">
        <v>2</v>
      </c>
      <c r="X490">
        <v>2</v>
      </c>
      <c r="Y490">
        <v>2</v>
      </c>
      <c r="Z490">
        <v>2</v>
      </c>
      <c r="AB490">
        <v>2</v>
      </c>
      <c r="AC490">
        <v>2</v>
      </c>
      <c r="AD490">
        <v>2</v>
      </c>
      <c r="AE490">
        <v>6</v>
      </c>
      <c r="AF490" t="s">
        <v>37</v>
      </c>
      <c r="AG490" t="s">
        <v>38</v>
      </c>
      <c r="AH490">
        <v>6.5523624420166002E-2</v>
      </c>
    </row>
    <row r="491" spans="1:34" x14ac:dyDescent="0.3">
      <c r="A491" t="s">
        <v>693</v>
      </c>
      <c r="B491" t="s">
        <v>1156</v>
      </c>
      <c r="C491" s="15" t="s">
        <v>1164</v>
      </c>
      <c r="F491">
        <v>14</v>
      </c>
      <c r="G491">
        <v>214</v>
      </c>
      <c r="H491">
        <v>94</v>
      </c>
      <c r="I491">
        <v>31</v>
      </c>
      <c r="J491" t="s">
        <v>1158</v>
      </c>
      <c r="K491">
        <v>2</v>
      </c>
      <c r="L491" t="s">
        <v>335</v>
      </c>
      <c r="M491">
        <v>1</v>
      </c>
      <c r="N491" t="s">
        <v>1159</v>
      </c>
      <c r="O491">
        <v>1</v>
      </c>
      <c r="P491">
        <v>28</v>
      </c>
      <c r="Q491">
        <v>3</v>
      </c>
      <c r="R491">
        <v>41</v>
      </c>
      <c r="S491">
        <v>41</v>
      </c>
      <c r="T491">
        <v>41</v>
      </c>
      <c r="U491">
        <v>41</v>
      </c>
      <c r="V491" t="s">
        <v>1165</v>
      </c>
      <c r="W491">
        <v>28</v>
      </c>
      <c r="X491">
        <v>28</v>
      </c>
      <c r="Y491">
        <v>28</v>
      </c>
      <c r="Z491">
        <v>28</v>
      </c>
      <c r="AA491" t="s">
        <v>1166</v>
      </c>
      <c r="AB491">
        <v>4</v>
      </c>
      <c r="AC491">
        <v>4</v>
      </c>
      <c r="AD491">
        <v>4</v>
      </c>
      <c r="AE491">
        <v>12</v>
      </c>
      <c r="AF491" t="s">
        <v>37</v>
      </c>
      <c r="AG491" t="s">
        <v>38</v>
      </c>
      <c r="AH491">
        <v>7.6827049255371094E-2</v>
      </c>
    </row>
    <row r="492" spans="1:34" x14ac:dyDescent="0.3">
      <c r="A492" t="s">
        <v>693</v>
      </c>
      <c r="B492" t="s">
        <v>1167</v>
      </c>
      <c r="C492" t="s">
        <v>1168</v>
      </c>
      <c r="F492">
        <v>208</v>
      </c>
      <c r="G492">
        <v>43476</v>
      </c>
      <c r="H492">
        <v>5358</v>
      </c>
      <c r="I492">
        <v>71</v>
      </c>
      <c r="J492" t="s">
        <v>1169</v>
      </c>
      <c r="K492">
        <v>4</v>
      </c>
      <c r="L492" t="s">
        <v>1170</v>
      </c>
      <c r="M492">
        <v>3</v>
      </c>
      <c r="N492" t="s">
        <v>1171</v>
      </c>
      <c r="O492">
        <v>1</v>
      </c>
      <c r="P492">
        <v>57</v>
      </c>
      <c r="Q492">
        <v>14</v>
      </c>
      <c r="R492">
        <v>16</v>
      </c>
      <c r="S492">
        <v>104</v>
      </c>
      <c r="T492">
        <v>52</v>
      </c>
      <c r="U492">
        <v>156</v>
      </c>
      <c r="V492" t="s">
        <v>1172</v>
      </c>
      <c r="W492">
        <v>8</v>
      </c>
      <c r="X492">
        <v>36</v>
      </c>
      <c r="Y492">
        <v>19</v>
      </c>
      <c r="Z492">
        <v>57</v>
      </c>
      <c r="AA492" t="s">
        <v>1173</v>
      </c>
      <c r="AB492">
        <v>2</v>
      </c>
      <c r="AC492">
        <v>4</v>
      </c>
      <c r="AD492">
        <v>3</v>
      </c>
      <c r="AE492">
        <v>27</v>
      </c>
      <c r="AF492" t="s">
        <v>37</v>
      </c>
      <c r="AG492" t="s">
        <v>38</v>
      </c>
      <c r="AH492">
        <v>12.403292417526201</v>
      </c>
    </row>
    <row r="493" spans="1:34" x14ac:dyDescent="0.3">
      <c r="A493" t="s">
        <v>693</v>
      </c>
      <c r="B493" t="s">
        <v>1174</v>
      </c>
      <c r="C493" t="s">
        <v>952</v>
      </c>
      <c r="F493">
        <v>314</v>
      </c>
      <c r="G493">
        <v>98914</v>
      </c>
      <c r="H493">
        <v>33053</v>
      </c>
      <c r="I493">
        <v>63</v>
      </c>
      <c r="J493" t="s">
        <v>1175</v>
      </c>
      <c r="K493">
        <v>2</v>
      </c>
      <c r="L493" t="s">
        <v>1176</v>
      </c>
      <c r="M493">
        <v>1</v>
      </c>
      <c r="N493" t="s">
        <v>1177</v>
      </c>
      <c r="O493">
        <v>1</v>
      </c>
      <c r="P493">
        <v>49</v>
      </c>
      <c r="Q493">
        <v>14</v>
      </c>
      <c r="R493">
        <v>51</v>
      </c>
      <c r="S493">
        <v>51</v>
      </c>
      <c r="T493">
        <v>51</v>
      </c>
      <c r="U493">
        <v>51</v>
      </c>
      <c r="V493" t="s">
        <v>1178</v>
      </c>
      <c r="W493">
        <v>49</v>
      </c>
      <c r="X493">
        <v>49</v>
      </c>
      <c r="Y493">
        <v>49</v>
      </c>
      <c r="Z493">
        <v>49</v>
      </c>
      <c r="AA493" t="s">
        <v>1179</v>
      </c>
      <c r="AB493">
        <v>9</v>
      </c>
      <c r="AC493">
        <v>10</v>
      </c>
      <c r="AD493">
        <v>10</v>
      </c>
      <c r="AE493">
        <v>38</v>
      </c>
      <c r="AF493" t="s">
        <v>37</v>
      </c>
      <c r="AG493" t="s">
        <v>38</v>
      </c>
      <c r="AH493">
        <v>37.8027212619781</v>
      </c>
    </row>
    <row r="494" spans="1:34" x14ac:dyDescent="0.3">
      <c r="A494" t="s">
        <v>693</v>
      </c>
      <c r="B494" t="s">
        <v>1180</v>
      </c>
      <c r="C494" t="s">
        <v>1181</v>
      </c>
      <c r="F494">
        <v>31</v>
      </c>
      <c r="G494">
        <v>996</v>
      </c>
      <c r="H494">
        <v>491</v>
      </c>
      <c r="I494">
        <v>21</v>
      </c>
      <c r="J494" t="s">
        <v>234</v>
      </c>
      <c r="K494">
        <v>1</v>
      </c>
      <c r="L494" t="s">
        <v>234</v>
      </c>
      <c r="M494">
        <v>1</v>
      </c>
      <c r="O494">
        <v>0</v>
      </c>
      <c r="P494">
        <v>15</v>
      </c>
      <c r="Q494">
        <v>6</v>
      </c>
      <c r="R494">
        <v>28</v>
      </c>
      <c r="S494">
        <v>28</v>
      </c>
      <c r="T494">
        <v>28</v>
      </c>
      <c r="U494">
        <v>28</v>
      </c>
      <c r="W494">
        <v>15</v>
      </c>
      <c r="X494">
        <v>15</v>
      </c>
      <c r="Y494">
        <v>15</v>
      </c>
      <c r="Z494">
        <v>15</v>
      </c>
      <c r="AB494">
        <v>3</v>
      </c>
      <c r="AC494">
        <v>3</v>
      </c>
      <c r="AD494">
        <v>3</v>
      </c>
      <c r="AE494">
        <v>6</v>
      </c>
      <c r="AF494" t="s">
        <v>37</v>
      </c>
      <c r="AG494" t="s">
        <v>38</v>
      </c>
      <c r="AH494">
        <v>8.9938640594482394E-2</v>
      </c>
    </row>
    <row r="495" spans="1:34" x14ac:dyDescent="0.3">
      <c r="A495" t="s">
        <v>693</v>
      </c>
      <c r="B495" t="s">
        <v>1182</v>
      </c>
      <c r="C495" t="s">
        <v>1183</v>
      </c>
      <c r="F495">
        <v>57</v>
      </c>
      <c r="G495">
        <v>3310</v>
      </c>
      <c r="H495">
        <v>828</v>
      </c>
      <c r="I495">
        <v>23</v>
      </c>
      <c r="J495" t="s">
        <v>418</v>
      </c>
      <c r="K495">
        <v>1</v>
      </c>
      <c r="L495" t="s">
        <v>418</v>
      </c>
      <c r="M495">
        <v>1</v>
      </c>
      <c r="O495">
        <v>0</v>
      </c>
      <c r="P495">
        <v>9</v>
      </c>
      <c r="Q495">
        <v>14</v>
      </c>
      <c r="R495">
        <v>18</v>
      </c>
      <c r="S495">
        <v>18</v>
      </c>
      <c r="T495">
        <v>18</v>
      </c>
      <c r="U495">
        <v>18</v>
      </c>
      <c r="W495">
        <v>9</v>
      </c>
      <c r="X495">
        <v>9</v>
      </c>
      <c r="Y495">
        <v>9</v>
      </c>
      <c r="Z495">
        <v>9</v>
      </c>
      <c r="AB495">
        <v>3</v>
      </c>
      <c r="AC495">
        <v>3</v>
      </c>
      <c r="AD495">
        <v>3</v>
      </c>
      <c r="AE495">
        <v>6</v>
      </c>
      <c r="AF495" t="s">
        <v>37</v>
      </c>
      <c r="AG495" t="s">
        <v>38</v>
      </c>
      <c r="AH495">
        <v>0.16459226608276301</v>
      </c>
    </row>
    <row r="496" spans="1:34" x14ac:dyDescent="0.3">
      <c r="A496" t="s">
        <v>693</v>
      </c>
      <c r="B496" t="s">
        <v>1182</v>
      </c>
      <c r="C496" t="s">
        <v>1014</v>
      </c>
      <c r="F496">
        <v>60</v>
      </c>
      <c r="G496">
        <v>3664</v>
      </c>
      <c r="H496">
        <v>1132</v>
      </c>
      <c r="I496">
        <v>17</v>
      </c>
      <c r="J496" t="s">
        <v>512</v>
      </c>
      <c r="K496">
        <v>1</v>
      </c>
      <c r="L496" t="s">
        <v>512</v>
      </c>
      <c r="M496">
        <v>1</v>
      </c>
      <c r="O496">
        <v>0</v>
      </c>
      <c r="P496">
        <v>2</v>
      </c>
      <c r="Q496">
        <v>15</v>
      </c>
      <c r="R496">
        <v>3</v>
      </c>
      <c r="S496">
        <v>3</v>
      </c>
      <c r="T496">
        <v>3</v>
      </c>
      <c r="U496">
        <v>3</v>
      </c>
      <c r="W496">
        <v>2</v>
      </c>
      <c r="X496">
        <v>2</v>
      </c>
      <c r="Y496">
        <v>2</v>
      </c>
      <c r="Z496">
        <v>2</v>
      </c>
      <c r="AB496">
        <v>0</v>
      </c>
      <c r="AC496">
        <v>0</v>
      </c>
      <c r="AD496">
        <v>0</v>
      </c>
      <c r="AE496">
        <v>0</v>
      </c>
      <c r="AF496" t="s">
        <v>37</v>
      </c>
      <c r="AG496" t="s">
        <v>38</v>
      </c>
      <c r="AH496">
        <v>8.3021879196166895E-2</v>
      </c>
    </row>
    <row r="497" spans="1:34" x14ac:dyDescent="0.3">
      <c r="A497" t="s">
        <v>693</v>
      </c>
      <c r="B497" t="s">
        <v>1184</v>
      </c>
      <c r="C497" t="s">
        <v>1185</v>
      </c>
      <c r="F497">
        <v>15</v>
      </c>
      <c r="G497">
        <v>244</v>
      </c>
      <c r="H497">
        <v>96</v>
      </c>
      <c r="AF497" t="s">
        <v>37</v>
      </c>
      <c r="AG497" t="s">
        <v>106</v>
      </c>
      <c r="AH497">
        <v>2.2038459777832E-2</v>
      </c>
    </row>
    <row r="498" spans="1:34" x14ac:dyDescent="0.3">
      <c r="A498" t="s">
        <v>693</v>
      </c>
      <c r="B498" t="s">
        <v>1186</v>
      </c>
      <c r="C498" t="s">
        <v>915</v>
      </c>
      <c r="F498">
        <v>15</v>
      </c>
      <c r="G498">
        <v>244</v>
      </c>
      <c r="H498">
        <v>111</v>
      </c>
      <c r="I498">
        <v>19</v>
      </c>
      <c r="J498" t="s">
        <v>148</v>
      </c>
      <c r="K498">
        <v>1</v>
      </c>
      <c r="L498" t="s">
        <v>148</v>
      </c>
      <c r="M498">
        <v>1</v>
      </c>
      <c r="O498">
        <v>0</v>
      </c>
      <c r="P498">
        <v>14</v>
      </c>
      <c r="Q498">
        <v>5</v>
      </c>
      <c r="R498">
        <v>15</v>
      </c>
      <c r="S498">
        <v>15</v>
      </c>
      <c r="T498">
        <v>15</v>
      </c>
      <c r="U498">
        <v>15</v>
      </c>
      <c r="W498">
        <v>14</v>
      </c>
      <c r="X498">
        <v>14</v>
      </c>
      <c r="Y498">
        <v>14</v>
      </c>
      <c r="Z498">
        <v>14</v>
      </c>
      <c r="AB498">
        <v>4</v>
      </c>
      <c r="AC498">
        <v>4</v>
      </c>
      <c r="AD498">
        <v>4</v>
      </c>
      <c r="AE498">
        <v>12</v>
      </c>
      <c r="AF498" t="s">
        <v>37</v>
      </c>
      <c r="AG498" t="s">
        <v>38</v>
      </c>
      <c r="AH498">
        <v>2.82256603240966E-2</v>
      </c>
    </row>
    <row r="499" spans="1:34" x14ac:dyDescent="0.3">
      <c r="A499" t="s">
        <v>693</v>
      </c>
      <c r="B499" t="s">
        <v>1186</v>
      </c>
      <c r="C499" t="s">
        <v>922</v>
      </c>
      <c r="F499">
        <v>27</v>
      </c>
      <c r="G499">
        <v>760</v>
      </c>
      <c r="H499">
        <v>290</v>
      </c>
      <c r="I499">
        <v>38</v>
      </c>
      <c r="J499" t="s">
        <v>923</v>
      </c>
      <c r="K499">
        <v>2</v>
      </c>
      <c r="L499" t="s">
        <v>923</v>
      </c>
      <c r="M499">
        <v>2</v>
      </c>
      <c r="O499">
        <v>0</v>
      </c>
      <c r="P499">
        <v>23</v>
      </c>
      <c r="Q499">
        <v>15</v>
      </c>
      <c r="R499">
        <v>7</v>
      </c>
      <c r="S499">
        <v>15</v>
      </c>
      <c r="T499">
        <v>11</v>
      </c>
      <c r="U499">
        <v>22</v>
      </c>
      <c r="W499">
        <v>9</v>
      </c>
      <c r="X499">
        <v>14</v>
      </c>
      <c r="Y499">
        <v>12</v>
      </c>
      <c r="Z499">
        <v>23</v>
      </c>
      <c r="AB499">
        <v>3</v>
      </c>
      <c r="AC499">
        <v>3</v>
      </c>
      <c r="AD499">
        <v>3</v>
      </c>
      <c r="AE499">
        <v>12</v>
      </c>
      <c r="AF499" t="s">
        <v>37</v>
      </c>
      <c r="AG499" t="s">
        <v>38</v>
      </c>
      <c r="AH499">
        <v>0.18471145629882799</v>
      </c>
    </row>
    <row r="500" spans="1:34" x14ac:dyDescent="0.3">
      <c r="A500" t="s">
        <v>693</v>
      </c>
      <c r="B500" t="s">
        <v>1186</v>
      </c>
      <c r="C500" t="s">
        <v>708</v>
      </c>
      <c r="F500">
        <v>26</v>
      </c>
      <c r="G500">
        <v>706</v>
      </c>
      <c r="H500">
        <v>336</v>
      </c>
      <c r="I500">
        <v>30</v>
      </c>
      <c r="J500" t="s">
        <v>126</v>
      </c>
      <c r="K500">
        <v>1</v>
      </c>
      <c r="L500" t="s">
        <v>126</v>
      </c>
      <c r="M500">
        <v>1</v>
      </c>
      <c r="O500">
        <v>0</v>
      </c>
      <c r="P500">
        <v>24</v>
      </c>
      <c r="Q500">
        <v>6</v>
      </c>
      <c r="R500">
        <v>39</v>
      </c>
      <c r="S500">
        <v>39</v>
      </c>
      <c r="T500">
        <v>39</v>
      </c>
      <c r="U500">
        <v>39</v>
      </c>
      <c r="W500">
        <v>24</v>
      </c>
      <c r="X500">
        <v>24</v>
      </c>
      <c r="Y500">
        <v>24</v>
      </c>
      <c r="Z500">
        <v>24</v>
      </c>
      <c r="AB500">
        <v>7</v>
      </c>
      <c r="AC500">
        <v>7</v>
      </c>
      <c r="AD500">
        <v>7</v>
      </c>
      <c r="AE500">
        <v>105</v>
      </c>
      <c r="AF500" t="s">
        <v>37</v>
      </c>
      <c r="AG500" t="s">
        <v>38</v>
      </c>
      <c r="AH500">
        <v>7.2170495986938393E-2</v>
      </c>
    </row>
    <row r="501" spans="1:34" x14ac:dyDescent="0.3">
      <c r="A501" t="s">
        <v>693</v>
      </c>
      <c r="B501" t="s">
        <v>1187</v>
      </c>
      <c r="C501" t="s">
        <v>1188</v>
      </c>
      <c r="F501">
        <v>83</v>
      </c>
      <c r="G501">
        <v>6976</v>
      </c>
      <c r="H501">
        <v>1834</v>
      </c>
      <c r="I501">
        <v>33</v>
      </c>
      <c r="J501" t="s">
        <v>1189</v>
      </c>
      <c r="K501">
        <v>2</v>
      </c>
      <c r="L501" t="s">
        <v>1189</v>
      </c>
      <c r="M501">
        <v>2</v>
      </c>
      <c r="O501">
        <v>0</v>
      </c>
      <c r="P501">
        <v>19</v>
      </c>
      <c r="Q501">
        <v>14</v>
      </c>
      <c r="R501">
        <v>8</v>
      </c>
      <c r="S501">
        <v>27</v>
      </c>
      <c r="T501">
        <v>18</v>
      </c>
      <c r="U501">
        <v>35</v>
      </c>
      <c r="W501">
        <v>4</v>
      </c>
      <c r="X501">
        <v>15</v>
      </c>
      <c r="Y501">
        <v>10</v>
      </c>
      <c r="Z501">
        <v>19</v>
      </c>
      <c r="AB501">
        <v>2</v>
      </c>
      <c r="AC501">
        <v>3</v>
      </c>
      <c r="AD501">
        <v>2</v>
      </c>
      <c r="AE501">
        <v>15</v>
      </c>
      <c r="AF501" t="s">
        <v>37</v>
      </c>
      <c r="AG501" t="s">
        <v>38</v>
      </c>
      <c r="AH501">
        <v>0.20724582672119099</v>
      </c>
    </row>
    <row r="502" spans="1:34" x14ac:dyDescent="0.3">
      <c r="A502" t="s">
        <v>693</v>
      </c>
      <c r="B502" t="s">
        <v>1190</v>
      </c>
      <c r="C502" t="s">
        <v>1191</v>
      </c>
      <c r="F502">
        <v>26</v>
      </c>
      <c r="G502">
        <v>706</v>
      </c>
      <c r="H502">
        <v>281</v>
      </c>
      <c r="I502">
        <v>22</v>
      </c>
      <c r="J502" t="s">
        <v>556</v>
      </c>
      <c r="K502">
        <v>1</v>
      </c>
      <c r="L502" t="s">
        <v>556</v>
      </c>
      <c r="M502">
        <v>1</v>
      </c>
      <c r="O502">
        <v>0</v>
      </c>
      <c r="P502">
        <v>14</v>
      </c>
      <c r="Q502">
        <v>8</v>
      </c>
      <c r="R502">
        <v>13</v>
      </c>
      <c r="S502">
        <v>13</v>
      </c>
      <c r="T502">
        <v>13</v>
      </c>
      <c r="U502">
        <v>13</v>
      </c>
      <c r="W502">
        <v>14</v>
      </c>
      <c r="X502">
        <v>14</v>
      </c>
      <c r="Y502">
        <v>14</v>
      </c>
      <c r="Z502">
        <v>14</v>
      </c>
      <c r="AB502">
        <v>4</v>
      </c>
      <c r="AC502">
        <v>4</v>
      </c>
      <c r="AD502">
        <v>4</v>
      </c>
      <c r="AE502">
        <v>8</v>
      </c>
      <c r="AF502" t="s">
        <v>37</v>
      </c>
      <c r="AG502" t="s">
        <v>38</v>
      </c>
      <c r="AH502">
        <v>6.08158111572265E-2</v>
      </c>
    </row>
    <row r="503" spans="1:34" x14ac:dyDescent="0.3">
      <c r="A503" t="s">
        <v>693</v>
      </c>
      <c r="B503" t="s">
        <v>1192</v>
      </c>
      <c r="C503" t="s">
        <v>1193</v>
      </c>
      <c r="F503">
        <v>56</v>
      </c>
      <c r="G503">
        <v>3196</v>
      </c>
      <c r="H503">
        <v>1483</v>
      </c>
      <c r="I503">
        <v>34</v>
      </c>
      <c r="J503" t="s">
        <v>142</v>
      </c>
      <c r="K503">
        <v>1</v>
      </c>
      <c r="L503" t="s">
        <v>142</v>
      </c>
      <c r="M503">
        <v>1</v>
      </c>
      <c r="O503">
        <v>0</v>
      </c>
      <c r="P503">
        <v>22</v>
      </c>
      <c r="Q503">
        <v>12</v>
      </c>
      <c r="R503">
        <v>36</v>
      </c>
      <c r="S503">
        <v>36</v>
      </c>
      <c r="T503">
        <v>36</v>
      </c>
      <c r="U503">
        <v>36</v>
      </c>
      <c r="W503">
        <v>22</v>
      </c>
      <c r="X503">
        <v>22</v>
      </c>
      <c r="Y503">
        <v>22</v>
      </c>
      <c r="Z503">
        <v>22</v>
      </c>
      <c r="AB503">
        <v>3</v>
      </c>
      <c r="AC503">
        <v>3</v>
      </c>
      <c r="AD503">
        <v>3</v>
      </c>
      <c r="AE503">
        <v>6</v>
      </c>
      <c r="AF503" t="s">
        <v>37</v>
      </c>
      <c r="AG503" t="s">
        <v>38</v>
      </c>
      <c r="AH503">
        <v>0.227455139160156</v>
      </c>
    </row>
    <row r="504" spans="1:34" x14ac:dyDescent="0.3">
      <c r="A504" t="s">
        <v>693</v>
      </c>
      <c r="B504" t="s">
        <v>1194</v>
      </c>
      <c r="C504" t="s">
        <v>1193</v>
      </c>
      <c r="F504">
        <v>67</v>
      </c>
      <c r="G504">
        <v>4560</v>
      </c>
      <c r="H504">
        <v>2075</v>
      </c>
      <c r="I504">
        <v>17</v>
      </c>
      <c r="J504" t="s">
        <v>1195</v>
      </c>
      <c r="K504">
        <v>1</v>
      </c>
      <c r="L504" t="s">
        <v>1195</v>
      </c>
      <c r="M504">
        <v>1</v>
      </c>
      <c r="O504">
        <v>0</v>
      </c>
      <c r="P504">
        <v>2</v>
      </c>
      <c r="Q504">
        <v>15</v>
      </c>
      <c r="R504">
        <v>3</v>
      </c>
      <c r="S504">
        <v>3</v>
      </c>
      <c r="T504">
        <v>3</v>
      </c>
      <c r="U504">
        <v>3</v>
      </c>
      <c r="W504">
        <v>2</v>
      </c>
      <c r="X504">
        <v>2</v>
      </c>
      <c r="Y504">
        <v>2</v>
      </c>
      <c r="Z504">
        <v>2</v>
      </c>
      <c r="AB504">
        <v>1</v>
      </c>
      <c r="AC504">
        <v>1</v>
      </c>
      <c r="AD504">
        <v>1</v>
      </c>
      <c r="AE504">
        <v>3</v>
      </c>
      <c r="AF504" t="s">
        <v>37</v>
      </c>
      <c r="AG504" t="s">
        <v>38</v>
      </c>
      <c r="AH504">
        <v>8.7062597274780204E-2</v>
      </c>
    </row>
    <row r="505" spans="1:34" x14ac:dyDescent="0.3">
      <c r="A505" t="s">
        <v>693</v>
      </c>
      <c r="B505" t="s">
        <v>1196</v>
      </c>
      <c r="C505" t="s">
        <v>1197</v>
      </c>
      <c r="F505">
        <v>131</v>
      </c>
      <c r="G505">
        <v>17296</v>
      </c>
      <c r="H505">
        <v>4931</v>
      </c>
      <c r="I505">
        <v>41</v>
      </c>
      <c r="J505" t="s">
        <v>1198</v>
      </c>
      <c r="K505">
        <v>2</v>
      </c>
      <c r="L505" t="s">
        <v>484</v>
      </c>
      <c r="M505">
        <v>1</v>
      </c>
      <c r="N505" t="s">
        <v>1199</v>
      </c>
      <c r="O505">
        <v>1</v>
      </c>
      <c r="P505">
        <v>27</v>
      </c>
      <c r="Q505">
        <v>14</v>
      </c>
      <c r="R505">
        <v>58</v>
      </c>
      <c r="S505">
        <v>58</v>
      </c>
      <c r="T505">
        <v>58</v>
      </c>
      <c r="U505">
        <v>58</v>
      </c>
      <c r="V505" t="s">
        <v>1200</v>
      </c>
      <c r="W505">
        <v>27</v>
      </c>
      <c r="X505">
        <v>27</v>
      </c>
      <c r="Y505">
        <v>27</v>
      </c>
      <c r="Z505">
        <v>27</v>
      </c>
      <c r="AA505" t="s">
        <v>1201</v>
      </c>
      <c r="AB505">
        <v>4</v>
      </c>
      <c r="AC505">
        <v>5</v>
      </c>
      <c r="AD505">
        <v>5</v>
      </c>
      <c r="AE505">
        <v>23</v>
      </c>
      <c r="AF505" t="s">
        <v>37</v>
      </c>
      <c r="AG505" t="s">
        <v>38</v>
      </c>
      <c r="AH505">
        <v>1.42371654510498</v>
      </c>
    </row>
    <row r="506" spans="1:34" x14ac:dyDescent="0.3">
      <c r="A506" t="s">
        <v>693</v>
      </c>
      <c r="B506" t="s">
        <v>1202</v>
      </c>
      <c r="C506" t="s">
        <v>977</v>
      </c>
      <c r="F506">
        <v>42</v>
      </c>
      <c r="G506">
        <v>1810</v>
      </c>
      <c r="H506">
        <v>403</v>
      </c>
      <c r="I506">
        <v>24</v>
      </c>
      <c r="J506" t="s">
        <v>393</v>
      </c>
      <c r="K506">
        <v>1</v>
      </c>
      <c r="L506" t="s">
        <v>393</v>
      </c>
      <c r="M506">
        <v>1</v>
      </c>
      <c r="O506">
        <v>0</v>
      </c>
      <c r="P506">
        <v>12</v>
      </c>
      <c r="Q506">
        <v>12</v>
      </c>
      <c r="R506">
        <v>25</v>
      </c>
      <c r="S506">
        <v>25</v>
      </c>
      <c r="T506">
        <v>25</v>
      </c>
      <c r="U506">
        <v>25</v>
      </c>
      <c r="W506">
        <v>12</v>
      </c>
      <c r="X506">
        <v>12</v>
      </c>
      <c r="Y506">
        <v>12</v>
      </c>
      <c r="Z506">
        <v>12</v>
      </c>
      <c r="AB506">
        <v>3</v>
      </c>
      <c r="AC506">
        <v>3</v>
      </c>
      <c r="AD506">
        <v>3</v>
      </c>
      <c r="AE506">
        <v>6</v>
      </c>
      <c r="AF506" t="s">
        <v>37</v>
      </c>
      <c r="AG506" t="s">
        <v>38</v>
      </c>
      <c r="AH506">
        <v>7.3204994201660101E-2</v>
      </c>
    </row>
    <row r="507" spans="1:34" x14ac:dyDescent="0.3">
      <c r="A507" t="s">
        <v>693</v>
      </c>
      <c r="B507" t="s">
        <v>1202</v>
      </c>
      <c r="C507" t="s">
        <v>1191</v>
      </c>
      <c r="F507">
        <v>152</v>
      </c>
      <c r="G507">
        <v>23260</v>
      </c>
      <c r="H507">
        <v>7428</v>
      </c>
      <c r="I507">
        <v>21</v>
      </c>
      <c r="J507" t="s">
        <v>573</v>
      </c>
      <c r="K507">
        <v>1</v>
      </c>
      <c r="L507" t="s">
        <v>573</v>
      </c>
      <c r="M507">
        <v>1</v>
      </c>
      <c r="O507">
        <v>0</v>
      </c>
      <c r="P507">
        <v>6</v>
      </c>
      <c r="Q507">
        <v>15</v>
      </c>
      <c r="R507">
        <v>5</v>
      </c>
      <c r="S507">
        <v>5</v>
      </c>
      <c r="T507">
        <v>5</v>
      </c>
      <c r="U507">
        <v>5</v>
      </c>
      <c r="W507">
        <v>6</v>
      </c>
      <c r="X507">
        <v>6</v>
      </c>
      <c r="Y507">
        <v>6</v>
      </c>
      <c r="Z507">
        <v>6</v>
      </c>
      <c r="AB507">
        <v>4</v>
      </c>
      <c r="AC507">
        <v>4</v>
      </c>
      <c r="AD507">
        <v>4</v>
      </c>
      <c r="AE507">
        <v>8</v>
      </c>
      <c r="AF507" t="s">
        <v>37</v>
      </c>
      <c r="AG507" t="s">
        <v>38</v>
      </c>
      <c r="AH507">
        <v>0.66790628433227495</v>
      </c>
    </row>
    <row r="508" spans="1:34" x14ac:dyDescent="0.3">
      <c r="A508" t="s">
        <v>693</v>
      </c>
      <c r="B508" t="s">
        <v>1202</v>
      </c>
      <c r="C508" t="s">
        <v>978</v>
      </c>
      <c r="F508">
        <v>27</v>
      </c>
      <c r="G508">
        <v>760</v>
      </c>
      <c r="H508">
        <v>199</v>
      </c>
      <c r="I508">
        <v>24</v>
      </c>
      <c r="J508" t="s">
        <v>124</v>
      </c>
      <c r="K508">
        <v>1</v>
      </c>
      <c r="L508" t="s">
        <v>124</v>
      </c>
      <c r="M508">
        <v>1</v>
      </c>
      <c r="O508">
        <v>0</v>
      </c>
      <c r="P508">
        <v>12</v>
      </c>
      <c r="Q508">
        <v>12</v>
      </c>
      <c r="R508">
        <v>19</v>
      </c>
      <c r="S508">
        <v>19</v>
      </c>
      <c r="T508">
        <v>19</v>
      </c>
      <c r="U508">
        <v>19</v>
      </c>
      <c r="W508">
        <v>12</v>
      </c>
      <c r="X508">
        <v>12</v>
      </c>
      <c r="Y508">
        <v>12</v>
      </c>
      <c r="Z508">
        <v>12</v>
      </c>
      <c r="AB508">
        <v>4</v>
      </c>
      <c r="AC508">
        <v>4</v>
      </c>
      <c r="AD508">
        <v>4</v>
      </c>
      <c r="AE508">
        <v>12</v>
      </c>
      <c r="AF508" t="s">
        <v>37</v>
      </c>
      <c r="AG508" t="s">
        <v>38</v>
      </c>
      <c r="AH508">
        <v>8.9928865432739202E-2</v>
      </c>
    </row>
    <row r="509" spans="1:34" x14ac:dyDescent="0.3">
      <c r="A509" t="s">
        <v>693</v>
      </c>
      <c r="B509" t="s">
        <v>1202</v>
      </c>
      <c r="C509" t="s">
        <v>979</v>
      </c>
      <c r="F509">
        <v>37</v>
      </c>
      <c r="G509">
        <v>1410</v>
      </c>
      <c r="H509">
        <v>540</v>
      </c>
      <c r="I509">
        <v>42</v>
      </c>
      <c r="J509" t="s">
        <v>167</v>
      </c>
      <c r="K509">
        <v>1</v>
      </c>
      <c r="L509" t="s">
        <v>167</v>
      </c>
      <c r="M509">
        <v>1</v>
      </c>
      <c r="O509">
        <v>0</v>
      </c>
      <c r="P509">
        <v>36</v>
      </c>
      <c r="Q509">
        <v>6</v>
      </c>
      <c r="R509">
        <v>62</v>
      </c>
      <c r="S509">
        <v>62</v>
      </c>
      <c r="T509">
        <v>62</v>
      </c>
      <c r="U509">
        <v>62</v>
      </c>
      <c r="W509">
        <v>36</v>
      </c>
      <c r="X509">
        <v>36</v>
      </c>
      <c r="Y509">
        <v>36</v>
      </c>
      <c r="Z509">
        <v>36</v>
      </c>
      <c r="AB509">
        <v>4</v>
      </c>
      <c r="AC509">
        <v>4</v>
      </c>
      <c r="AD509">
        <v>4</v>
      </c>
      <c r="AE509">
        <v>8</v>
      </c>
      <c r="AF509" t="s">
        <v>37</v>
      </c>
      <c r="AG509" t="s">
        <v>38</v>
      </c>
      <c r="AH509">
        <v>0.14012193679809501</v>
      </c>
    </row>
    <row r="510" spans="1:34" x14ac:dyDescent="0.3">
      <c r="A510" t="s">
        <v>693</v>
      </c>
      <c r="B510" s="16" t="s">
        <v>1203</v>
      </c>
      <c r="C510" t="s">
        <v>733</v>
      </c>
      <c r="F510">
        <v>478</v>
      </c>
      <c r="G510">
        <v>228966</v>
      </c>
      <c r="H510">
        <v>85314</v>
      </c>
      <c r="I510">
        <v>22</v>
      </c>
      <c r="J510" t="s">
        <v>1204</v>
      </c>
      <c r="K510">
        <v>1</v>
      </c>
      <c r="L510" t="s">
        <v>1204</v>
      </c>
      <c r="M510">
        <v>1</v>
      </c>
      <c r="O510">
        <v>0</v>
      </c>
      <c r="P510">
        <v>11</v>
      </c>
      <c r="Q510">
        <v>11</v>
      </c>
      <c r="R510">
        <v>7</v>
      </c>
      <c r="S510">
        <v>7</v>
      </c>
      <c r="T510">
        <v>7</v>
      </c>
      <c r="U510">
        <v>7</v>
      </c>
      <c r="W510">
        <v>11</v>
      </c>
      <c r="X510">
        <v>11</v>
      </c>
      <c r="Y510">
        <v>11</v>
      </c>
      <c r="Z510">
        <v>11</v>
      </c>
      <c r="AB510">
        <v>5</v>
      </c>
      <c r="AC510">
        <v>5</v>
      </c>
      <c r="AD510">
        <v>5</v>
      </c>
      <c r="AE510">
        <v>10</v>
      </c>
      <c r="AF510" t="s">
        <v>37</v>
      </c>
      <c r="AG510" t="s">
        <v>38</v>
      </c>
      <c r="AH510">
        <v>55.072164058685303</v>
      </c>
    </row>
    <row r="511" spans="1:34" x14ac:dyDescent="0.3">
      <c r="A511" t="s">
        <v>693</v>
      </c>
      <c r="B511" t="s">
        <v>1205</v>
      </c>
      <c r="C511" t="s">
        <v>1206</v>
      </c>
      <c r="F511">
        <v>141</v>
      </c>
      <c r="G511">
        <v>20026</v>
      </c>
      <c r="H511">
        <v>6902</v>
      </c>
      <c r="I511">
        <v>34</v>
      </c>
      <c r="J511" t="s">
        <v>249</v>
      </c>
      <c r="K511">
        <v>1</v>
      </c>
      <c r="L511" t="s">
        <v>249</v>
      </c>
      <c r="M511">
        <v>1</v>
      </c>
      <c r="O511">
        <v>0</v>
      </c>
      <c r="P511">
        <v>20</v>
      </c>
      <c r="Q511">
        <v>14</v>
      </c>
      <c r="R511">
        <v>31</v>
      </c>
      <c r="S511">
        <v>31</v>
      </c>
      <c r="T511">
        <v>31</v>
      </c>
      <c r="U511">
        <v>31</v>
      </c>
      <c r="W511">
        <v>20</v>
      </c>
      <c r="X511">
        <v>20</v>
      </c>
      <c r="Y511">
        <v>20</v>
      </c>
      <c r="Z511">
        <v>20</v>
      </c>
      <c r="AB511">
        <v>3</v>
      </c>
      <c r="AC511">
        <v>3</v>
      </c>
      <c r="AD511">
        <v>3</v>
      </c>
      <c r="AE511">
        <v>9</v>
      </c>
      <c r="AF511" t="s">
        <v>37</v>
      </c>
      <c r="AG511" t="s">
        <v>38</v>
      </c>
      <c r="AH511">
        <v>0.80500507354736295</v>
      </c>
    </row>
    <row r="512" spans="1:34" x14ac:dyDescent="0.3">
      <c r="A512" t="s">
        <v>693</v>
      </c>
      <c r="B512" t="s">
        <v>1207</v>
      </c>
      <c r="C512" t="s">
        <v>1208</v>
      </c>
      <c r="F512">
        <v>57</v>
      </c>
      <c r="G512">
        <v>3310</v>
      </c>
      <c r="H512">
        <v>1441</v>
      </c>
      <c r="I512">
        <v>16</v>
      </c>
      <c r="J512" t="s">
        <v>411</v>
      </c>
      <c r="K512">
        <v>1</v>
      </c>
      <c r="L512" t="s">
        <v>411</v>
      </c>
      <c r="M512">
        <v>1</v>
      </c>
      <c r="O512">
        <v>0</v>
      </c>
      <c r="P512">
        <v>1</v>
      </c>
      <c r="Q512">
        <v>15</v>
      </c>
      <c r="R512">
        <v>3</v>
      </c>
      <c r="S512">
        <v>3</v>
      </c>
      <c r="T512">
        <v>3</v>
      </c>
      <c r="U512">
        <v>3</v>
      </c>
      <c r="W512">
        <v>1</v>
      </c>
      <c r="X512">
        <v>1</v>
      </c>
      <c r="Y512">
        <v>1</v>
      </c>
      <c r="Z512">
        <v>1</v>
      </c>
      <c r="AB512">
        <v>2</v>
      </c>
      <c r="AC512">
        <v>2</v>
      </c>
      <c r="AD512">
        <v>2</v>
      </c>
      <c r="AE512">
        <v>6</v>
      </c>
      <c r="AF512" t="s">
        <v>37</v>
      </c>
      <c r="AG512" t="s">
        <v>38</v>
      </c>
      <c r="AH512">
        <v>0.129554748535156</v>
      </c>
    </row>
    <row r="513" spans="1:34" x14ac:dyDescent="0.3">
      <c r="A513" t="s">
        <v>693</v>
      </c>
      <c r="B513" t="s">
        <v>1209</v>
      </c>
      <c r="C513" t="s">
        <v>1210</v>
      </c>
      <c r="F513">
        <v>50</v>
      </c>
      <c r="G513">
        <v>2554</v>
      </c>
      <c r="H513">
        <v>1139</v>
      </c>
      <c r="I513">
        <v>60</v>
      </c>
      <c r="J513" t="s">
        <v>1211</v>
      </c>
      <c r="K513">
        <v>3</v>
      </c>
      <c r="L513" t="s">
        <v>124</v>
      </c>
      <c r="M513">
        <v>1</v>
      </c>
      <c r="N513" t="s">
        <v>1212</v>
      </c>
      <c r="O513">
        <v>1</v>
      </c>
      <c r="P513">
        <v>54</v>
      </c>
      <c r="Q513">
        <v>6</v>
      </c>
      <c r="R513">
        <v>75</v>
      </c>
      <c r="S513">
        <v>75</v>
      </c>
      <c r="T513">
        <v>75</v>
      </c>
      <c r="U513">
        <v>75</v>
      </c>
      <c r="V513" t="s">
        <v>1213</v>
      </c>
      <c r="W513">
        <v>54</v>
      </c>
      <c r="X513">
        <v>54</v>
      </c>
      <c r="Y513">
        <v>54</v>
      </c>
      <c r="Z513">
        <v>54</v>
      </c>
      <c r="AA513" t="s">
        <v>1214</v>
      </c>
      <c r="AB513">
        <v>4</v>
      </c>
      <c r="AC513">
        <v>5</v>
      </c>
      <c r="AD513">
        <v>4</v>
      </c>
      <c r="AE513">
        <v>36</v>
      </c>
      <c r="AF513" t="s">
        <v>37</v>
      </c>
      <c r="AG513" t="s">
        <v>38</v>
      </c>
      <c r="AH513">
        <v>0.58555078506469704</v>
      </c>
    </row>
    <row r="514" spans="1:34" x14ac:dyDescent="0.3">
      <c r="A514" t="s">
        <v>693</v>
      </c>
      <c r="B514" t="s">
        <v>1215</v>
      </c>
      <c r="C514" t="s">
        <v>861</v>
      </c>
      <c r="F514">
        <v>27</v>
      </c>
      <c r="G514">
        <v>760</v>
      </c>
      <c r="H514">
        <v>369</v>
      </c>
      <c r="I514">
        <v>17</v>
      </c>
      <c r="J514" t="s">
        <v>130</v>
      </c>
      <c r="K514">
        <v>1</v>
      </c>
      <c r="L514" t="s">
        <v>130</v>
      </c>
      <c r="M514">
        <v>1</v>
      </c>
      <c r="O514">
        <v>0</v>
      </c>
      <c r="P514">
        <v>5</v>
      </c>
      <c r="Q514">
        <v>12</v>
      </c>
      <c r="R514">
        <v>6</v>
      </c>
      <c r="S514">
        <v>6</v>
      </c>
      <c r="T514">
        <v>6</v>
      </c>
      <c r="U514">
        <v>6</v>
      </c>
      <c r="W514">
        <v>5</v>
      </c>
      <c r="X514">
        <v>5</v>
      </c>
      <c r="Y514">
        <v>5</v>
      </c>
      <c r="Z514">
        <v>5</v>
      </c>
      <c r="AB514">
        <v>5</v>
      </c>
      <c r="AC514">
        <v>5</v>
      </c>
      <c r="AD514">
        <v>5</v>
      </c>
      <c r="AE514">
        <v>10</v>
      </c>
      <c r="AF514" t="s">
        <v>37</v>
      </c>
      <c r="AG514" t="s">
        <v>38</v>
      </c>
      <c r="AH514">
        <v>6.5769910812377902E-2</v>
      </c>
    </row>
    <row r="515" spans="1:34" x14ac:dyDescent="0.3">
      <c r="A515" t="s">
        <v>693</v>
      </c>
      <c r="B515" t="s">
        <v>1216</v>
      </c>
      <c r="C515" t="s">
        <v>1217</v>
      </c>
      <c r="F515">
        <v>112</v>
      </c>
      <c r="G515">
        <v>12660</v>
      </c>
      <c r="H515">
        <v>5307</v>
      </c>
      <c r="I515">
        <v>61</v>
      </c>
      <c r="J515" t="s">
        <v>1218</v>
      </c>
      <c r="K515">
        <v>2</v>
      </c>
      <c r="L515" t="s">
        <v>142</v>
      </c>
      <c r="M515">
        <v>1</v>
      </c>
      <c r="N515" t="s">
        <v>1219</v>
      </c>
      <c r="O515">
        <v>1</v>
      </c>
      <c r="P515">
        <v>56</v>
      </c>
      <c r="Q515">
        <v>5</v>
      </c>
      <c r="R515">
        <v>45</v>
      </c>
      <c r="S515">
        <v>45</v>
      </c>
      <c r="T515">
        <v>45</v>
      </c>
      <c r="U515">
        <v>45</v>
      </c>
      <c r="V515" t="s">
        <v>1220</v>
      </c>
      <c r="W515">
        <v>56</v>
      </c>
      <c r="X515">
        <v>56</v>
      </c>
      <c r="Y515">
        <v>56</v>
      </c>
      <c r="Z515">
        <v>56</v>
      </c>
      <c r="AA515" t="s">
        <v>1220</v>
      </c>
      <c r="AB515">
        <v>8</v>
      </c>
      <c r="AC515">
        <v>11</v>
      </c>
      <c r="AD515">
        <v>10</v>
      </c>
      <c r="AE515">
        <v>57</v>
      </c>
      <c r="AF515" t="s">
        <v>37</v>
      </c>
      <c r="AG515" t="s">
        <v>38</v>
      </c>
      <c r="AH515">
        <v>1.60685133934021</v>
      </c>
    </row>
    <row r="516" spans="1:34" x14ac:dyDescent="0.3">
      <c r="A516" t="s">
        <v>693</v>
      </c>
      <c r="B516" t="s">
        <v>1221</v>
      </c>
      <c r="C516" t="s">
        <v>1222</v>
      </c>
      <c r="E516" t="s">
        <v>55</v>
      </c>
      <c r="F516">
        <v>16</v>
      </c>
      <c r="G516">
        <v>276</v>
      </c>
      <c r="H516">
        <v>137</v>
      </c>
      <c r="I516">
        <v>29</v>
      </c>
      <c r="J516" t="s">
        <v>148</v>
      </c>
      <c r="K516">
        <v>1</v>
      </c>
      <c r="L516" t="s">
        <v>148</v>
      </c>
      <c r="M516">
        <v>1</v>
      </c>
      <c r="O516">
        <v>0</v>
      </c>
      <c r="P516">
        <v>18</v>
      </c>
      <c r="Q516">
        <v>11</v>
      </c>
      <c r="R516">
        <v>16</v>
      </c>
      <c r="S516">
        <v>16</v>
      </c>
      <c r="T516">
        <v>16</v>
      </c>
      <c r="U516">
        <v>16</v>
      </c>
      <c r="W516">
        <v>18</v>
      </c>
      <c r="X516">
        <v>18</v>
      </c>
      <c r="Y516">
        <v>18</v>
      </c>
      <c r="Z516">
        <v>18</v>
      </c>
      <c r="AB516">
        <v>7</v>
      </c>
      <c r="AC516">
        <v>7</v>
      </c>
      <c r="AD516">
        <v>7</v>
      </c>
      <c r="AE516">
        <v>14</v>
      </c>
      <c r="AF516" t="s">
        <v>37</v>
      </c>
      <c r="AG516" t="s">
        <v>38</v>
      </c>
      <c r="AH516">
        <v>6.3499927520751898E-2</v>
      </c>
    </row>
    <row r="517" spans="1:34" x14ac:dyDescent="0.3">
      <c r="A517" t="s">
        <v>693</v>
      </c>
      <c r="B517" t="s">
        <v>1221</v>
      </c>
      <c r="C517" t="s">
        <v>1223</v>
      </c>
      <c r="F517">
        <v>19</v>
      </c>
      <c r="G517">
        <v>384</v>
      </c>
      <c r="H517">
        <v>191</v>
      </c>
      <c r="I517">
        <v>21</v>
      </c>
      <c r="J517" t="s">
        <v>190</v>
      </c>
      <c r="K517">
        <v>1</v>
      </c>
      <c r="L517" t="s">
        <v>190</v>
      </c>
      <c r="M517">
        <v>1</v>
      </c>
      <c r="O517">
        <v>0</v>
      </c>
      <c r="P517">
        <v>6</v>
      </c>
      <c r="Q517">
        <v>15</v>
      </c>
      <c r="R517">
        <v>6</v>
      </c>
      <c r="S517">
        <v>6</v>
      </c>
      <c r="T517">
        <v>6</v>
      </c>
      <c r="U517">
        <v>6</v>
      </c>
      <c r="W517">
        <v>6</v>
      </c>
      <c r="X517">
        <v>6</v>
      </c>
      <c r="Y517">
        <v>6</v>
      </c>
      <c r="Z517">
        <v>6</v>
      </c>
      <c r="AB517">
        <v>6</v>
      </c>
      <c r="AC517">
        <v>6</v>
      </c>
      <c r="AD517">
        <v>6</v>
      </c>
      <c r="AE517">
        <v>12</v>
      </c>
      <c r="AF517" t="s">
        <v>37</v>
      </c>
      <c r="AG517" t="s">
        <v>38</v>
      </c>
      <c r="AH517">
        <v>5.2535533905029297E-2</v>
      </c>
    </row>
    <row r="518" spans="1:34" x14ac:dyDescent="0.3">
      <c r="A518" t="s">
        <v>693</v>
      </c>
      <c r="B518" t="s">
        <v>1224</v>
      </c>
      <c r="C518" t="s">
        <v>1225</v>
      </c>
      <c r="E518" t="s">
        <v>55</v>
      </c>
      <c r="F518">
        <v>5</v>
      </c>
      <c r="G518">
        <v>34</v>
      </c>
      <c r="H518">
        <v>15</v>
      </c>
      <c r="AF518" t="s">
        <v>37</v>
      </c>
      <c r="AG518" t="s">
        <v>106</v>
      </c>
      <c r="AH518">
        <v>2.96657085418701E-2</v>
      </c>
    </row>
    <row r="519" spans="1:34" x14ac:dyDescent="0.3">
      <c r="A519" t="s">
        <v>693</v>
      </c>
      <c r="B519" t="s">
        <v>1224</v>
      </c>
      <c r="C519" t="s">
        <v>1226</v>
      </c>
      <c r="F519">
        <v>42</v>
      </c>
      <c r="G519">
        <v>1810</v>
      </c>
      <c r="H519">
        <v>901</v>
      </c>
      <c r="I519">
        <v>94</v>
      </c>
      <c r="J519" t="s">
        <v>1227</v>
      </c>
      <c r="K519">
        <v>3</v>
      </c>
      <c r="L519" t="s">
        <v>190</v>
      </c>
      <c r="M519">
        <v>1</v>
      </c>
      <c r="N519" t="s">
        <v>1228</v>
      </c>
      <c r="O519">
        <v>1</v>
      </c>
      <c r="P519">
        <v>84</v>
      </c>
      <c r="Q519">
        <v>10</v>
      </c>
      <c r="R519">
        <v>84</v>
      </c>
      <c r="S519">
        <v>84</v>
      </c>
      <c r="T519">
        <v>84</v>
      </c>
      <c r="U519">
        <v>84</v>
      </c>
      <c r="V519" t="s">
        <v>1229</v>
      </c>
      <c r="W519">
        <v>84</v>
      </c>
      <c r="X519">
        <v>84</v>
      </c>
      <c r="Y519">
        <v>84</v>
      </c>
      <c r="Z519">
        <v>84</v>
      </c>
      <c r="AA519" t="s">
        <v>1230</v>
      </c>
      <c r="AB519">
        <v>8</v>
      </c>
      <c r="AC519">
        <v>9</v>
      </c>
      <c r="AD519">
        <v>9</v>
      </c>
      <c r="AE519">
        <v>52</v>
      </c>
      <c r="AF519" t="s">
        <v>37</v>
      </c>
      <c r="AG519" t="s">
        <v>38</v>
      </c>
      <c r="AH519">
        <v>0.388417959213256</v>
      </c>
    </row>
    <row r="520" spans="1:34" x14ac:dyDescent="0.3">
      <c r="A520" t="s">
        <v>693</v>
      </c>
      <c r="B520" t="s">
        <v>1224</v>
      </c>
      <c r="C520" t="s">
        <v>1231</v>
      </c>
      <c r="F520">
        <v>11</v>
      </c>
      <c r="G520">
        <v>136</v>
      </c>
      <c r="H520">
        <v>55</v>
      </c>
      <c r="AF520" t="s">
        <v>37</v>
      </c>
      <c r="AG520" t="s">
        <v>106</v>
      </c>
      <c r="AH520">
        <v>2.7552843093872001E-2</v>
      </c>
    </row>
    <row r="521" spans="1:34" x14ac:dyDescent="0.3">
      <c r="A521" t="s">
        <v>693</v>
      </c>
      <c r="B521" t="s">
        <v>1232</v>
      </c>
      <c r="C521" t="s">
        <v>1233</v>
      </c>
      <c r="F521">
        <v>55</v>
      </c>
      <c r="G521">
        <v>3084</v>
      </c>
      <c r="H521">
        <v>1523</v>
      </c>
      <c r="I521">
        <v>21</v>
      </c>
      <c r="J521" t="s">
        <v>847</v>
      </c>
      <c r="K521">
        <v>1</v>
      </c>
      <c r="L521" t="s">
        <v>847</v>
      </c>
      <c r="M521">
        <v>1</v>
      </c>
      <c r="O521">
        <v>0</v>
      </c>
      <c r="P521">
        <v>7</v>
      </c>
      <c r="Q521">
        <v>14</v>
      </c>
      <c r="R521">
        <v>7</v>
      </c>
      <c r="S521">
        <v>7</v>
      </c>
      <c r="T521">
        <v>7</v>
      </c>
      <c r="U521">
        <v>7</v>
      </c>
      <c r="W521">
        <v>7</v>
      </c>
      <c r="X521">
        <v>7</v>
      </c>
      <c r="Y521">
        <v>7</v>
      </c>
      <c r="Z521">
        <v>7</v>
      </c>
      <c r="AB521">
        <v>4</v>
      </c>
      <c r="AC521">
        <v>4</v>
      </c>
      <c r="AD521">
        <v>4</v>
      </c>
      <c r="AE521">
        <v>8</v>
      </c>
      <c r="AF521" t="s">
        <v>37</v>
      </c>
      <c r="AG521" t="s">
        <v>38</v>
      </c>
      <c r="AH521">
        <v>0.19344639778137199</v>
      </c>
    </row>
    <row r="522" spans="1:34" x14ac:dyDescent="0.3">
      <c r="A522" t="s">
        <v>693</v>
      </c>
      <c r="B522" t="s">
        <v>1232</v>
      </c>
      <c r="C522" t="s">
        <v>869</v>
      </c>
      <c r="F522">
        <v>22</v>
      </c>
      <c r="G522">
        <v>510</v>
      </c>
      <c r="H522">
        <v>238</v>
      </c>
      <c r="I522">
        <v>18</v>
      </c>
      <c r="J522" t="s">
        <v>556</v>
      </c>
      <c r="K522">
        <v>1</v>
      </c>
      <c r="L522" t="s">
        <v>556</v>
      </c>
      <c r="M522">
        <v>1</v>
      </c>
      <c r="O522">
        <v>0</v>
      </c>
      <c r="P522">
        <v>3</v>
      </c>
      <c r="Q522">
        <v>15</v>
      </c>
      <c r="R522">
        <v>4</v>
      </c>
      <c r="S522">
        <v>4</v>
      </c>
      <c r="T522">
        <v>4</v>
      </c>
      <c r="U522">
        <v>4</v>
      </c>
      <c r="W522">
        <v>3</v>
      </c>
      <c r="X522">
        <v>3</v>
      </c>
      <c r="Y522">
        <v>3</v>
      </c>
      <c r="Z522">
        <v>3</v>
      </c>
      <c r="AB522">
        <v>2</v>
      </c>
      <c r="AC522">
        <v>2</v>
      </c>
      <c r="AD522">
        <v>2</v>
      </c>
      <c r="AE522">
        <v>4</v>
      </c>
      <c r="AF522" t="s">
        <v>37</v>
      </c>
      <c r="AG522" t="s">
        <v>38</v>
      </c>
      <c r="AH522">
        <v>4.541015625E-2</v>
      </c>
    </row>
    <row r="523" spans="1:34" x14ac:dyDescent="0.3">
      <c r="A523" t="s">
        <v>693</v>
      </c>
      <c r="B523" t="s">
        <v>1232</v>
      </c>
      <c r="C523" t="s">
        <v>711</v>
      </c>
      <c r="F523">
        <v>95</v>
      </c>
      <c r="G523">
        <v>9124</v>
      </c>
      <c r="H523">
        <v>3757</v>
      </c>
      <c r="I523">
        <v>44</v>
      </c>
      <c r="J523" t="s">
        <v>1234</v>
      </c>
      <c r="K523">
        <v>2</v>
      </c>
      <c r="L523" t="s">
        <v>128</v>
      </c>
      <c r="M523">
        <v>1</v>
      </c>
      <c r="N523" t="s">
        <v>1235</v>
      </c>
      <c r="O523">
        <v>1</v>
      </c>
      <c r="P523">
        <v>33</v>
      </c>
      <c r="Q523">
        <v>11</v>
      </c>
      <c r="R523">
        <v>34</v>
      </c>
      <c r="S523">
        <v>34</v>
      </c>
      <c r="T523">
        <v>34</v>
      </c>
      <c r="U523">
        <v>34</v>
      </c>
      <c r="V523" t="s">
        <v>1236</v>
      </c>
      <c r="W523">
        <v>33</v>
      </c>
      <c r="X523">
        <v>33</v>
      </c>
      <c r="Y523">
        <v>33</v>
      </c>
      <c r="Z523">
        <v>33</v>
      </c>
      <c r="AA523" t="s">
        <v>1237</v>
      </c>
      <c r="AB523">
        <v>6</v>
      </c>
      <c r="AC523">
        <v>10</v>
      </c>
      <c r="AD523">
        <v>8</v>
      </c>
      <c r="AE523">
        <v>38</v>
      </c>
      <c r="AF523" t="s">
        <v>37</v>
      </c>
      <c r="AG523" t="s">
        <v>38</v>
      </c>
      <c r="AH523">
        <v>1.47463703155517</v>
      </c>
    </row>
    <row r="524" spans="1:34" x14ac:dyDescent="0.3">
      <c r="A524" t="s">
        <v>693</v>
      </c>
      <c r="B524" t="s">
        <v>1238</v>
      </c>
      <c r="C524" t="s">
        <v>1239</v>
      </c>
      <c r="F524">
        <v>36</v>
      </c>
      <c r="G524">
        <v>1336</v>
      </c>
      <c r="H524">
        <v>573</v>
      </c>
      <c r="I524">
        <v>20</v>
      </c>
      <c r="J524" t="s">
        <v>393</v>
      </c>
      <c r="K524">
        <v>1</v>
      </c>
      <c r="L524" t="s">
        <v>393</v>
      </c>
      <c r="M524">
        <v>1</v>
      </c>
      <c r="O524">
        <v>0</v>
      </c>
      <c r="P524">
        <v>6</v>
      </c>
      <c r="Q524">
        <v>14</v>
      </c>
      <c r="R524">
        <v>7</v>
      </c>
      <c r="S524">
        <v>7</v>
      </c>
      <c r="T524">
        <v>7</v>
      </c>
      <c r="U524">
        <v>7</v>
      </c>
      <c r="W524">
        <v>6</v>
      </c>
      <c r="X524">
        <v>6</v>
      </c>
      <c r="Y524">
        <v>6</v>
      </c>
      <c r="Z524">
        <v>6</v>
      </c>
      <c r="AB524">
        <v>3</v>
      </c>
      <c r="AC524">
        <v>3</v>
      </c>
      <c r="AD524">
        <v>3</v>
      </c>
      <c r="AE524">
        <v>6</v>
      </c>
      <c r="AF524" t="s">
        <v>37</v>
      </c>
      <c r="AG524" t="s">
        <v>38</v>
      </c>
      <c r="AH524">
        <v>9.2068433761596596E-2</v>
      </c>
    </row>
    <row r="525" spans="1:34" x14ac:dyDescent="0.3">
      <c r="A525" t="s">
        <v>693</v>
      </c>
      <c r="B525" t="s">
        <v>1238</v>
      </c>
      <c r="C525" t="s">
        <v>952</v>
      </c>
      <c r="F525">
        <v>64</v>
      </c>
      <c r="G525">
        <v>4164</v>
      </c>
      <c r="H525">
        <v>1341</v>
      </c>
      <c r="I525">
        <v>57</v>
      </c>
      <c r="J525" t="s">
        <v>1240</v>
      </c>
      <c r="K525">
        <v>4</v>
      </c>
      <c r="L525" t="s">
        <v>1241</v>
      </c>
      <c r="M525">
        <v>2</v>
      </c>
      <c r="N525" t="s">
        <v>1242</v>
      </c>
      <c r="O525">
        <v>1</v>
      </c>
      <c r="P525">
        <v>44</v>
      </c>
      <c r="Q525">
        <v>13</v>
      </c>
      <c r="R525">
        <v>30</v>
      </c>
      <c r="S525">
        <v>94</v>
      </c>
      <c r="T525">
        <v>62</v>
      </c>
      <c r="U525">
        <v>124</v>
      </c>
      <c r="V525" t="s">
        <v>1243</v>
      </c>
      <c r="W525">
        <v>12</v>
      </c>
      <c r="X525">
        <v>32</v>
      </c>
      <c r="Y525">
        <v>22</v>
      </c>
      <c r="Z525">
        <v>44</v>
      </c>
      <c r="AA525" t="s">
        <v>1244</v>
      </c>
      <c r="AB525">
        <v>3</v>
      </c>
      <c r="AC525">
        <v>3</v>
      </c>
      <c r="AD525">
        <v>3</v>
      </c>
      <c r="AE525">
        <v>24</v>
      </c>
      <c r="AF525" t="s">
        <v>37</v>
      </c>
      <c r="AG525" t="s">
        <v>38</v>
      </c>
      <c r="AH525">
        <v>0.79664683341979903</v>
      </c>
    </row>
    <row r="526" spans="1:34" x14ac:dyDescent="0.3">
      <c r="A526" t="s">
        <v>693</v>
      </c>
      <c r="B526" t="s">
        <v>1238</v>
      </c>
      <c r="C526" t="s">
        <v>870</v>
      </c>
      <c r="F526">
        <v>58</v>
      </c>
      <c r="G526">
        <v>3426</v>
      </c>
      <c r="H526">
        <v>1117</v>
      </c>
      <c r="I526">
        <v>17</v>
      </c>
      <c r="J526" t="s">
        <v>501</v>
      </c>
      <c r="K526">
        <v>1</v>
      </c>
      <c r="L526" t="s">
        <v>501</v>
      </c>
      <c r="M526">
        <v>1</v>
      </c>
      <c r="O526">
        <v>0</v>
      </c>
      <c r="P526">
        <v>3</v>
      </c>
      <c r="Q526">
        <v>14</v>
      </c>
      <c r="R526">
        <v>7</v>
      </c>
      <c r="S526">
        <v>7</v>
      </c>
      <c r="T526">
        <v>7</v>
      </c>
      <c r="U526">
        <v>7</v>
      </c>
      <c r="W526">
        <v>3</v>
      </c>
      <c r="X526">
        <v>3</v>
      </c>
      <c r="Y526">
        <v>3</v>
      </c>
      <c r="Z526">
        <v>3</v>
      </c>
      <c r="AB526">
        <v>5</v>
      </c>
      <c r="AC526">
        <v>5</v>
      </c>
      <c r="AD526">
        <v>5</v>
      </c>
      <c r="AE526">
        <v>10</v>
      </c>
      <c r="AF526" t="s">
        <v>37</v>
      </c>
      <c r="AG526" t="s">
        <v>38</v>
      </c>
      <c r="AH526">
        <v>8.9926004409789997E-2</v>
      </c>
    </row>
    <row r="527" spans="1:34" x14ac:dyDescent="0.3">
      <c r="A527" t="s">
        <v>693</v>
      </c>
      <c r="B527" t="s">
        <v>1238</v>
      </c>
      <c r="C527" t="s">
        <v>1245</v>
      </c>
      <c r="F527">
        <v>30</v>
      </c>
      <c r="G527">
        <v>934</v>
      </c>
      <c r="H527">
        <v>418</v>
      </c>
      <c r="I527">
        <v>19</v>
      </c>
      <c r="J527" t="s">
        <v>601</v>
      </c>
      <c r="K527">
        <v>1</v>
      </c>
      <c r="L527" t="s">
        <v>601</v>
      </c>
      <c r="M527">
        <v>1</v>
      </c>
      <c r="O527">
        <v>0</v>
      </c>
      <c r="P527">
        <v>4</v>
      </c>
      <c r="Q527">
        <v>15</v>
      </c>
      <c r="R527">
        <v>3</v>
      </c>
      <c r="S527">
        <v>3</v>
      </c>
      <c r="T527">
        <v>3</v>
      </c>
      <c r="U527">
        <v>3</v>
      </c>
      <c r="W527">
        <v>4</v>
      </c>
      <c r="X527">
        <v>4</v>
      </c>
      <c r="Y527">
        <v>4</v>
      </c>
      <c r="Z527">
        <v>4</v>
      </c>
      <c r="AB527">
        <v>2</v>
      </c>
      <c r="AC527">
        <v>2</v>
      </c>
      <c r="AD527">
        <v>2</v>
      </c>
      <c r="AE527">
        <v>4</v>
      </c>
      <c r="AF527" t="s">
        <v>37</v>
      </c>
      <c r="AG527" t="s">
        <v>38</v>
      </c>
      <c r="AH527">
        <v>6.3395500183105399E-2</v>
      </c>
    </row>
    <row r="528" spans="1:34" x14ac:dyDescent="0.3">
      <c r="A528" t="s">
        <v>693</v>
      </c>
      <c r="B528" t="s">
        <v>1246</v>
      </c>
      <c r="C528" t="s">
        <v>704</v>
      </c>
      <c r="F528">
        <v>58</v>
      </c>
      <c r="G528">
        <v>3426</v>
      </c>
      <c r="H528">
        <v>886</v>
      </c>
      <c r="I528">
        <v>19</v>
      </c>
      <c r="J528" t="s">
        <v>158</v>
      </c>
      <c r="K528">
        <v>1</v>
      </c>
      <c r="L528" t="s">
        <v>158</v>
      </c>
      <c r="M528">
        <v>1</v>
      </c>
      <c r="O528">
        <v>0</v>
      </c>
      <c r="P528">
        <v>4</v>
      </c>
      <c r="Q528">
        <v>15</v>
      </c>
      <c r="R528">
        <v>6</v>
      </c>
      <c r="S528">
        <v>6</v>
      </c>
      <c r="T528">
        <v>6</v>
      </c>
      <c r="U528">
        <v>6</v>
      </c>
      <c r="W528">
        <v>4</v>
      </c>
      <c r="X528">
        <v>4</v>
      </c>
      <c r="Y528">
        <v>4</v>
      </c>
      <c r="Z528">
        <v>4</v>
      </c>
      <c r="AB528">
        <v>3</v>
      </c>
      <c r="AC528">
        <v>3</v>
      </c>
      <c r="AD528">
        <v>3</v>
      </c>
      <c r="AE528">
        <v>6</v>
      </c>
      <c r="AF528" t="s">
        <v>37</v>
      </c>
      <c r="AG528" t="s">
        <v>38</v>
      </c>
      <c r="AH528">
        <v>8.1750631332397405E-2</v>
      </c>
    </row>
    <row r="529" spans="1:34" x14ac:dyDescent="0.3">
      <c r="A529" t="s">
        <v>693</v>
      </c>
      <c r="B529" t="s">
        <v>1247</v>
      </c>
      <c r="C529" t="s">
        <v>952</v>
      </c>
      <c r="F529">
        <v>33</v>
      </c>
      <c r="G529">
        <v>1126</v>
      </c>
      <c r="H529">
        <v>544</v>
      </c>
      <c r="I529">
        <v>20</v>
      </c>
      <c r="J529" t="s">
        <v>226</v>
      </c>
      <c r="K529">
        <v>1</v>
      </c>
      <c r="L529" t="s">
        <v>226</v>
      </c>
      <c r="M529">
        <v>1</v>
      </c>
      <c r="O529">
        <v>0</v>
      </c>
      <c r="P529">
        <v>6</v>
      </c>
      <c r="Q529">
        <v>14</v>
      </c>
      <c r="R529">
        <v>8</v>
      </c>
      <c r="S529">
        <v>8</v>
      </c>
      <c r="T529">
        <v>8</v>
      </c>
      <c r="U529">
        <v>8</v>
      </c>
      <c r="W529">
        <v>6</v>
      </c>
      <c r="X529">
        <v>6</v>
      </c>
      <c r="Y529">
        <v>6</v>
      </c>
      <c r="Z529">
        <v>6</v>
      </c>
      <c r="AB529">
        <v>5</v>
      </c>
      <c r="AC529">
        <v>5</v>
      </c>
      <c r="AD529">
        <v>5</v>
      </c>
      <c r="AE529">
        <v>10</v>
      </c>
      <c r="AF529" t="s">
        <v>37</v>
      </c>
      <c r="AG529" t="s">
        <v>38</v>
      </c>
      <c r="AH529">
        <v>4.8964500427245997E-2</v>
      </c>
    </row>
    <row r="530" spans="1:34" x14ac:dyDescent="0.3">
      <c r="A530" t="s">
        <v>693</v>
      </c>
      <c r="B530" t="s">
        <v>1248</v>
      </c>
      <c r="C530" t="s">
        <v>952</v>
      </c>
      <c r="F530">
        <v>58</v>
      </c>
      <c r="G530">
        <v>3426</v>
      </c>
      <c r="H530">
        <v>1356</v>
      </c>
      <c r="I530">
        <v>22</v>
      </c>
      <c r="J530" t="s">
        <v>418</v>
      </c>
      <c r="K530">
        <v>1</v>
      </c>
      <c r="L530" t="s">
        <v>418</v>
      </c>
      <c r="M530">
        <v>1</v>
      </c>
      <c r="O530">
        <v>0</v>
      </c>
      <c r="P530">
        <v>7</v>
      </c>
      <c r="Q530">
        <v>15</v>
      </c>
      <c r="R530">
        <v>10</v>
      </c>
      <c r="S530">
        <v>10</v>
      </c>
      <c r="T530">
        <v>10</v>
      </c>
      <c r="U530">
        <v>10</v>
      </c>
      <c r="W530">
        <v>7</v>
      </c>
      <c r="X530">
        <v>7</v>
      </c>
      <c r="Y530">
        <v>7</v>
      </c>
      <c r="Z530">
        <v>7</v>
      </c>
      <c r="AB530">
        <v>2</v>
      </c>
      <c r="AC530">
        <v>2</v>
      </c>
      <c r="AD530">
        <v>2</v>
      </c>
      <c r="AE530">
        <v>4</v>
      </c>
      <c r="AF530" t="s">
        <v>37</v>
      </c>
      <c r="AG530" t="s">
        <v>38</v>
      </c>
      <c r="AH530">
        <v>0.15289139747619601</v>
      </c>
    </row>
    <row r="531" spans="1:34" x14ac:dyDescent="0.3">
      <c r="A531" t="s">
        <v>693</v>
      </c>
      <c r="B531" t="s">
        <v>1249</v>
      </c>
      <c r="C531" t="s">
        <v>952</v>
      </c>
      <c r="F531">
        <v>58</v>
      </c>
      <c r="G531">
        <v>3426</v>
      </c>
      <c r="H531">
        <v>1362</v>
      </c>
      <c r="I531">
        <v>22</v>
      </c>
      <c r="J531" t="s">
        <v>158</v>
      </c>
      <c r="K531">
        <v>1</v>
      </c>
      <c r="L531" t="s">
        <v>158</v>
      </c>
      <c r="M531">
        <v>1</v>
      </c>
      <c r="O531">
        <v>0</v>
      </c>
      <c r="P531">
        <v>8</v>
      </c>
      <c r="Q531">
        <v>14</v>
      </c>
      <c r="R531">
        <v>9</v>
      </c>
      <c r="S531">
        <v>9</v>
      </c>
      <c r="T531">
        <v>9</v>
      </c>
      <c r="U531">
        <v>9</v>
      </c>
      <c r="W531">
        <v>8</v>
      </c>
      <c r="X531">
        <v>8</v>
      </c>
      <c r="Y531">
        <v>8</v>
      </c>
      <c r="Z531">
        <v>8</v>
      </c>
      <c r="AB531">
        <v>3</v>
      </c>
      <c r="AC531">
        <v>3</v>
      </c>
      <c r="AD531">
        <v>3</v>
      </c>
      <c r="AE531">
        <v>6</v>
      </c>
      <c r="AF531" t="s">
        <v>37</v>
      </c>
      <c r="AG531" t="s">
        <v>38</v>
      </c>
      <c r="AH531">
        <v>0.152194023132324</v>
      </c>
    </row>
    <row r="532" spans="1:34" x14ac:dyDescent="0.3">
      <c r="A532" t="s">
        <v>693</v>
      </c>
      <c r="B532" t="s">
        <v>1249</v>
      </c>
      <c r="C532" t="s">
        <v>1250</v>
      </c>
      <c r="F532">
        <v>20</v>
      </c>
      <c r="G532">
        <v>424</v>
      </c>
      <c r="H532">
        <v>187</v>
      </c>
      <c r="I532">
        <v>26</v>
      </c>
      <c r="J532" t="s">
        <v>195</v>
      </c>
      <c r="K532">
        <v>1</v>
      </c>
      <c r="L532" t="s">
        <v>195</v>
      </c>
      <c r="M532">
        <v>1</v>
      </c>
      <c r="O532">
        <v>0</v>
      </c>
      <c r="P532">
        <v>13</v>
      </c>
      <c r="Q532">
        <v>13</v>
      </c>
      <c r="R532">
        <v>10</v>
      </c>
      <c r="S532">
        <v>10</v>
      </c>
      <c r="T532">
        <v>10</v>
      </c>
      <c r="U532">
        <v>10</v>
      </c>
      <c r="W532">
        <v>13</v>
      </c>
      <c r="X532">
        <v>13</v>
      </c>
      <c r="Y532">
        <v>13</v>
      </c>
      <c r="Z532">
        <v>13</v>
      </c>
      <c r="AB532">
        <v>4</v>
      </c>
      <c r="AC532">
        <v>4</v>
      </c>
      <c r="AD532">
        <v>4</v>
      </c>
      <c r="AE532">
        <v>8</v>
      </c>
      <c r="AF532" t="s">
        <v>37</v>
      </c>
      <c r="AG532" t="s">
        <v>38</v>
      </c>
      <c r="AH532">
        <v>4.9964427947997998E-2</v>
      </c>
    </row>
    <row r="533" spans="1:34" x14ac:dyDescent="0.3">
      <c r="A533" t="s">
        <v>693</v>
      </c>
      <c r="B533" t="s">
        <v>1253</v>
      </c>
      <c r="C533" t="s">
        <v>715</v>
      </c>
      <c r="F533">
        <v>59</v>
      </c>
      <c r="G533">
        <v>3544</v>
      </c>
      <c r="H533">
        <v>992</v>
      </c>
      <c r="I533">
        <v>24</v>
      </c>
      <c r="J533" t="s">
        <v>1254</v>
      </c>
      <c r="K533">
        <v>1</v>
      </c>
      <c r="L533" t="s">
        <v>1254</v>
      </c>
      <c r="M533">
        <v>1</v>
      </c>
      <c r="O533">
        <v>0</v>
      </c>
      <c r="P533">
        <v>12</v>
      </c>
      <c r="Q533">
        <v>12</v>
      </c>
      <c r="R533">
        <v>12</v>
      </c>
      <c r="S533">
        <v>12</v>
      </c>
      <c r="T533">
        <v>12</v>
      </c>
      <c r="U533">
        <v>12</v>
      </c>
      <c r="W533">
        <v>12</v>
      </c>
      <c r="X533">
        <v>12</v>
      </c>
      <c r="Y533">
        <v>12</v>
      </c>
      <c r="Z533">
        <v>12</v>
      </c>
      <c r="AB533">
        <v>3</v>
      </c>
      <c r="AC533">
        <v>3</v>
      </c>
      <c r="AD533">
        <v>3</v>
      </c>
      <c r="AE533">
        <v>9</v>
      </c>
      <c r="AF533" t="s">
        <v>37</v>
      </c>
      <c r="AG533" t="s">
        <v>38</v>
      </c>
      <c r="AH533">
        <v>8.8224172592163003E-2</v>
      </c>
    </row>
    <row r="534" spans="1:34" x14ac:dyDescent="0.3">
      <c r="A534" t="s">
        <v>693</v>
      </c>
      <c r="B534" t="s">
        <v>1251</v>
      </c>
      <c r="C534" t="s">
        <v>952</v>
      </c>
      <c r="F534">
        <v>99</v>
      </c>
      <c r="G534">
        <v>9904</v>
      </c>
      <c r="H534">
        <v>1983</v>
      </c>
      <c r="I534">
        <v>50</v>
      </c>
      <c r="J534" t="s">
        <v>1252</v>
      </c>
      <c r="K534">
        <v>3</v>
      </c>
      <c r="L534" t="s">
        <v>1252</v>
      </c>
      <c r="M534">
        <v>3</v>
      </c>
      <c r="O534">
        <v>0</v>
      </c>
      <c r="P534">
        <v>35</v>
      </c>
      <c r="Q534">
        <v>15</v>
      </c>
      <c r="R534">
        <v>11</v>
      </c>
      <c r="S534">
        <v>39</v>
      </c>
      <c r="T534">
        <v>27</v>
      </c>
      <c r="U534">
        <v>80</v>
      </c>
      <c r="W534">
        <v>4</v>
      </c>
      <c r="X534">
        <v>20</v>
      </c>
      <c r="Y534">
        <v>12</v>
      </c>
      <c r="Z534">
        <v>35</v>
      </c>
      <c r="AB534">
        <v>2</v>
      </c>
      <c r="AC534">
        <v>10</v>
      </c>
      <c r="AD534">
        <v>4</v>
      </c>
      <c r="AE534">
        <v>30</v>
      </c>
      <c r="AF534" t="s">
        <v>37</v>
      </c>
      <c r="AG534" t="s">
        <v>38</v>
      </c>
      <c r="AH534">
        <v>0.6504487991333</v>
      </c>
    </row>
    <row r="535" spans="1:34" x14ac:dyDescent="0.3">
      <c r="A535" t="s">
        <v>693</v>
      </c>
      <c r="B535" t="s">
        <v>1251</v>
      </c>
      <c r="C535" t="s">
        <v>773</v>
      </c>
      <c r="F535">
        <v>42</v>
      </c>
      <c r="G535">
        <v>1810</v>
      </c>
      <c r="H535">
        <v>809</v>
      </c>
      <c r="I535">
        <v>27</v>
      </c>
      <c r="J535" t="s">
        <v>774</v>
      </c>
      <c r="K535">
        <v>2</v>
      </c>
      <c r="L535" t="s">
        <v>654</v>
      </c>
      <c r="M535">
        <v>1</v>
      </c>
      <c r="N535" t="s">
        <v>775</v>
      </c>
      <c r="O535">
        <v>1</v>
      </c>
      <c r="P535">
        <v>22</v>
      </c>
      <c r="Q535">
        <v>5</v>
      </c>
      <c r="R535">
        <v>46</v>
      </c>
      <c r="S535">
        <v>46</v>
      </c>
      <c r="T535">
        <v>46</v>
      </c>
      <c r="U535">
        <v>46</v>
      </c>
      <c r="V535" t="s">
        <v>776</v>
      </c>
      <c r="W535">
        <v>22</v>
      </c>
      <c r="X535">
        <v>22</v>
      </c>
      <c r="Y535">
        <v>22</v>
      </c>
      <c r="Z535">
        <v>22</v>
      </c>
      <c r="AA535" t="s">
        <v>777</v>
      </c>
      <c r="AB535">
        <v>6</v>
      </c>
      <c r="AC535">
        <v>12</v>
      </c>
      <c r="AD535">
        <v>10</v>
      </c>
      <c r="AE535">
        <v>30</v>
      </c>
      <c r="AF535" t="s">
        <v>37</v>
      </c>
      <c r="AG535" t="s">
        <v>38</v>
      </c>
      <c r="AH535">
        <v>0.18734622001647899</v>
      </c>
    </row>
    <row r="536" spans="1:34" x14ac:dyDescent="0.3">
      <c r="A536" t="s">
        <v>693</v>
      </c>
      <c r="B536" t="s">
        <v>1255</v>
      </c>
      <c r="C536" t="s">
        <v>952</v>
      </c>
      <c r="F536">
        <v>49</v>
      </c>
      <c r="G536">
        <v>2454</v>
      </c>
      <c r="H536">
        <v>720</v>
      </c>
      <c r="I536">
        <v>22</v>
      </c>
      <c r="J536" t="s">
        <v>501</v>
      </c>
      <c r="K536">
        <v>1</v>
      </c>
      <c r="L536" t="s">
        <v>501</v>
      </c>
      <c r="M536">
        <v>1</v>
      </c>
      <c r="O536">
        <v>0</v>
      </c>
      <c r="P536">
        <v>7</v>
      </c>
      <c r="Q536">
        <v>15</v>
      </c>
      <c r="R536">
        <v>19</v>
      </c>
      <c r="S536">
        <v>19</v>
      </c>
      <c r="T536">
        <v>19</v>
      </c>
      <c r="U536">
        <v>19</v>
      </c>
      <c r="W536">
        <v>7</v>
      </c>
      <c r="X536">
        <v>7</v>
      </c>
      <c r="Y536">
        <v>7</v>
      </c>
      <c r="Z536">
        <v>7</v>
      </c>
      <c r="AB536">
        <v>3</v>
      </c>
      <c r="AC536">
        <v>3</v>
      </c>
      <c r="AD536">
        <v>3</v>
      </c>
      <c r="AE536">
        <v>9</v>
      </c>
      <c r="AF536" t="s">
        <v>37</v>
      </c>
      <c r="AG536" t="s">
        <v>38</v>
      </c>
      <c r="AH536">
        <v>6.7746877670288003E-2</v>
      </c>
    </row>
    <row r="537" spans="1:34" x14ac:dyDescent="0.3">
      <c r="A537" t="s">
        <v>693</v>
      </c>
      <c r="B537" t="s">
        <v>1256</v>
      </c>
      <c r="C537" t="s">
        <v>1257</v>
      </c>
      <c r="F537">
        <v>84</v>
      </c>
      <c r="G537">
        <v>7144</v>
      </c>
      <c r="H537">
        <v>3445</v>
      </c>
      <c r="I537">
        <v>21</v>
      </c>
      <c r="J537" t="s">
        <v>585</v>
      </c>
      <c r="K537">
        <v>1</v>
      </c>
      <c r="L537" t="s">
        <v>585</v>
      </c>
      <c r="M537">
        <v>1</v>
      </c>
      <c r="O537">
        <v>0</v>
      </c>
      <c r="P537">
        <v>13</v>
      </c>
      <c r="Q537">
        <v>8</v>
      </c>
      <c r="R537">
        <v>14</v>
      </c>
      <c r="S537">
        <v>14</v>
      </c>
      <c r="T537">
        <v>14</v>
      </c>
      <c r="U537">
        <v>14</v>
      </c>
      <c r="W537">
        <v>13</v>
      </c>
      <c r="X537">
        <v>13</v>
      </c>
      <c r="Y537">
        <v>13</v>
      </c>
      <c r="Z537">
        <v>13</v>
      </c>
      <c r="AB537">
        <v>5</v>
      </c>
      <c r="AC537">
        <v>5</v>
      </c>
      <c r="AD537">
        <v>5</v>
      </c>
      <c r="AE537">
        <v>15</v>
      </c>
      <c r="AF537" t="s">
        <v>37</v>
      </c>
      <c r="AG537" t="s">
        <v>38</v>
      </c>
      <c r="AH537">
        <v>0.44776606559753401</v>
      </c>
    </row>
    <row r="538" spans="1:34" x14ac:dyDescent="0.3">
      <c r="A538" t="s">
        <v>693</v>
      </c>
      <c r="B538" t="s">
        <v>1258</v>
      </c>
      <c r="C538" t="s">
        <v>1259</v>
      </c>
      <c r="F538">
        <v>64</v>
      </c>
      <c r="G538">
        <v>4164</v>
      </c>
      <c r="H538">
        <v>1689</v>
      </c>
      <c r="I538">
        <v>24</v>
      </c>
      <c r="J538" t="s">
        <v>450</v>
      </c>
      <c r="K538">
        <v>1</v>
      </c>
      <c r="L538" t="s">
        <v>450</v>
      </c>
      <c r="M538">
        <v>1</v>
      </c>
      <c r="O538">
        <v>0</v>
      </c>
      <c r="P538">
        <v>12</v>
      </c>
      <c r="Q538">
        <v>12</v>
      </c>
      <c r="R538">
        <v>25</v>
      </c>
      <c r="S538">
        <v>25</v>
      </c>
      <c r="T538">
        <v>25</v>
      </c>
      <c r="U538">
        <v>25</v>
      </c>
      <c r="W538">
        <v>12</v>
      </c>
      <c r="X538">
        <v>12</v>
      </c>
      <c r="Y538">
        <v>12</v>
      </c>
      <c r="Z538">
        <v>12</v>
      </c>
      <c r="AB538">
        <v>6</v>
      </c>
      <c r="AC538">
        <v>6</v>
      </c>
      <c r="AD538">
        <v>6</v>
      </c>
      <c r="AE538">
        <v>18</v>
      </c>
      <c r="AF538" t="s">
        <v>37</v>
      </c>
      <c r="AG538" t="s">
        <v>38</v>
      </c>
      <c r="AH538">
        <v>0.2997407913208</v>
      </c>
    </row>
    <row r="539" spans="1:34" x14ac:dyDescent="0.3">
      <c r="A539" t="s">
        <v>693</v>
      </c>
      <c r="B539" t="s">
        <v>1258</v>
      </c>
      <c r="C539" t="s">
        <v>1260</v>
      </c>
      <c r="F539">
        <v>87</v>
      </c>
      <c r="G539">
        <v>7660</v>
      </c>
      <c r="H539">
        <v>2856</v>
      </c>
      <c r="I539">
        <v>51</v>
      </c>
      <c r="J539" t="s">
        <v>1261</v>
      </c>
      <c r="K539">
        <v>2</v>
      </c>
      <c r="L539" t="s">
        <v>573</v>
      </c>
      <c r="M539">
        <v>1</v>
      </c>
      <c r="N539" t="s">
        <v>1262</v>
      </c>
      <c r="O539">
        <v>1</v>
      </c>
      <c r="P539">
        <v>36</v>
      </c>
      <c r="Q539">
        <v>15</v>
      </c>
      <c r="R539">
        <v>42</v>
      </c>
      <c r="S539">
        <v>42</v>
      </c>
      <c r="T539">
        <v>42</v>
      </c>
      <c r="U539">
        <v>42</v>
      </c>
      <c r="V539" t="s">
        <v>1263</v>
      </c>
      <c r="W539">
        <v>36</v>
      </c>
      <c r="X539">
        <v>36</v>
      </c>
      <c r="Y539">
        <v>36</v>
      </c>
      <c r="Z539">
        <v>36</v>
      </c>
      <c r="AA539" t="s">
        <v>1264</v>
      </c>
      <c r="AB539">
        <v>8</v>
      </c>
      <c r="AC539">
        <v>8</v>
      </c>
      <c r="AD539">
        <v>8</v>
      </c>
      <c r="AE539">
        <v>32</v>
      </c>
      <c r="AF539" t="s">
        <v>37</v>
      </c>
      <c r="AG539" t="s">
        <v>38</v>
      </c>
      <c r="AH539">
        <v>0.93909573554992598</v>
      </c>
    </row>
    <row r="540" spans="1:34" x14ac:dyDescent="0.3">
      <c r="A540" t="s">
        <v>693</v>
      </c>
      <c r="B540" t="s">
        <v>1265</v>
      </c>
      <c r="C540" t="s">
        <v>1266</v>
      </c>
      <c r="F540">
        <v>206</v>
      </c>
      <c r="G540">
        <v>42646</v>
      </c>
      <c r="H540">
        <v>15316</v>
      </c>
      <c r="I540">
        <v>80</v>
      </c>
      <c r="J540" t="s">
        <v>1267</v>
      </c>
      <c r="K540">
        <v>2</v>
      </c>
      <c r="L540" t="s">
        <v>1267</v>
      </c>
      <c r="M540">
        <v>2</v>
      </c>
      <c r="O540">
        <v>0</v>
      </c>
      <c r="P540">
        <v>68</v>
      </c>
      <c r="Q540">
        <v>12</v>
      </c>
      <c r="R540">
        <v>6</v>
      </c>
      <c r="S540">
        <v>28</v>
      </c>
      <c r="T540">
        <v>17</v>
      </c>
      <c r="U540">
        <v>34</v>
      </c>
      <c r="W540">
        <v>12</v>
      </c>
      <c r="X540">
        <v>56</v>
      </c>
      <c r="Y540">
        <v>34</v>
      </c>
      <c r="Z540">
        <v>68</v>
      </c>
      <c r="AB540">
        <v>2</v>
      </c>
      <c r="AC540">
        <v>2</v>
      </c>
      <c r="AD540">
        <v>2</v>
      </c>
      <c r="AE540">
        <v>10</v>
      </c>
      <c r="AF540" t="s">
        <v>37</v>
      </c>
      <c r="AG540" t="s">
        <v>38</v>
      </c>
      <c r="AH540">
        <v>4.0751683712005597</v>
      </c>
    </row>
    <row r="541" spans="1:34" x14ac:dyDescent="0.3">
      <c r="A541" t="s">
        <v>693</v>
      </c>
      <c r="B541" t="s">
        <v>1265</v>
      </c>
      <c r="C541" t="s">
        <v>1268</v>
      </c>
      <c r="F541">
        <v>103</v>
      </c>
      <c r="G541">
        <v>10716</v>
      </c>
      <c r="H541">
        <v>3415</v>
      </c>
      <c r="I541">
        <v>86</v>
      </c>
      <c r="J541" t="s">
        <v>1269</v>
      </c>
      <c r="K541">
        <v>2</v>
      </c>
      <c r="L541" t="s">
        <v>1269</v>
      </c>
      <c r="M541">
        <v>2</v>
      </c>
      <c r="O541">
        <v>0</v>
      </c>
      <c r="P541">
        <v>72</v>
      </c>
      <c r="Q541">
        <v>14</v>
      </c>
      <c r="R541">
        <v>29</v>
      </c>
      <c r="S541">
        <v>35</v>
      </c>
      <c r="T541">
        <v>32</v>
      </c>
      <c r="U541">
        <v>64</v>
      </c>
      <c r="W541">
        <v>28</v>
      </c>
      <c r="X541">
        <v>44</v>
      </c>
      <c r="Y541">
        <v>36</v>
      </c>
      <c r="Z541">
        <v>72</v>
      </c>
      <c r="AB541">
        <v>1</v>
      </c>
      <c r="AC541">
        <v>1</v>
      </c>
      <c r="AD541">
        <v>1</v>
      </c>
      <c r="AE541">
        <v>7</v>
      </c>
      <c r="AF541" t="s">
        <v>37</v>
      </c>
      <c r="AG541" t="s">
        <v>38</v>
      </c>
      <c r="AH541">
        <v>1.6501722335815401</v>
      </c>
    </row>
    <row r="542" spans="1:34" x14ac:dyDescent="0.3">
      <c r="A542" t="s">
        <v>693</v>
      </c>
      <c r="B542" t="s">
        <v>1265</v>
      </c>
      <c r="C542" t="s">
        <v>1270</v>
      </c>
      <c r="F542">
        <v>171</v>
      </c>
      <c r="G542">
        <v>29416</v>
      </c>
      <c r="H542">
        <v>7421</v>
      </c>
      <c r="I542">
        <v>146</v>
      </c>
      <c r="J542" t="s">
        <v>1271</v>
      </c>
      <c r="K542">
        <v>3</v>
      </c>
      <c r="L542" t="s">
        <v>1271</v>
      </c>
      <c r="M542">
        <v>3</v>
      </c>
      <c r="O542">
        <v>0</v>
      </c>
      <c r="P542">
        <v>132</v>
      </c>
      <c r="Q542">
        <v>14</v>
      </c>
      <c r="R542">
        <v>36</v>
      </c>
      <c r="S542">
        <v>37</v>
      </c>
      <c r="T542">
        <v>37</v>
      </c>
      <c r="U542">
        <v>110</v>
      </c>
      <c r="W542">
        <v>44</v>
      </c>
      <c r="X542">
        <v>44</v>
      </c>
      <c r="Y542">
        <v>44</v>
      </c>
      <c r="Z542">
        <v>132</v>
      </c>
      <c r="AB542">
        <v>1</v>
      </c>
      <c r="AC542">
        <v>2</v>
      </c>
      <c r="AD542">
        <v>2</v>
      </c>
      <c r="AE542">
        <v>13</v>
      </c>
      <c r="AF542" t="s">
        <v>37</v>
      </c>
      <c r="AG542" t="s">
        <v>38</v>
      </c>
      <c r="AH542">
        <v>27.761876821517902</v>
      </c>
    </row>
    <row r="543" spans="1:34" x14ac:dyDescent="0.3">
      <c r="A543" t="s">
        <v>693</v>
      </c>
      <c r="B543" t="s">
        <v>1272</v>
      </c>
      <c r="C543" t="s">
        <v>1273</v>
      </c>
      <c r="F543">
        <v>157</v>
      </c>
      <c r="G543">
        <v>24810</v>
      </c>
      <c r="H543">
        <v>8257</v>
      </c>
      <c r="I543">
        <v>19</v>
      </c>
      <c r="J543" t="s">
        <v>82</v>
      </c>
      <c r="K543">
        <v>1</v>
      </c>
      <c r="L543" t="s">
        <v>82</v>
      </c>
      <c r="M543">
        <v>1</v>
      </c>
      <c r="O543">
        <v>0</v>
      </c>
      <c r="P543">
        <v>15</v>
      </c>
      <c r="Q543">
        <v>4</v>
      </c>
      <c r="R543">
        <v>86</v>
      </c>
      <c r="S543">
        <v>86</v>
      </c>
      <c r="T543">
        <v>86</v>
      </c>
      <c r="U543">
        <v>86</v>
      </c>
      <c r="W543">
        <v>15</v>
      </c>
      <c r="X543">
        <v>15</v>
      </c>
      <c r="Y543">
        <v>15</v>
      </c>
      <c r="Z543">
        <v>15</v>
      </c>
      <c r="AB543">
        <v>1</v>
      </c>
      <c r="AC543">
        <v>1</v>
      </c>
      <c r="AD543">
        <v>1</v>
      </c>
      <c r="AE543">
        <v>2</v>
      </c>
      <c r="AF543" t="s">
        <v>37</v>
      </c>
      <c r="AG543" t="s">
        <v>38</v>
      </c>
      <c r="AH543">
        <v>0.55037140846252397</v>
      </c>
    </row>
    <row r="544" spans="1:34" x14ac:dyDescent="0.3">
      <c r="A544" t="s">
        <v>693</v>
      </c>
      <c r="B544" t="s">
        <v>1272</v>
      </c>
      <c r="C544" t="s">
        <v>1274</v>
      </c>
      <c r="F544">
        <v>35</v>
      </c>
      <c r="G544">
        <v>1264</v>
      </c>
      <c r="H544">
        <v>485</v>
      </c>
      <c r="I544">
        <v>28</v>
      </c>
      <c r="J544" t="s">
        <v>142</v>
      </c>
      <c r="K544">
        <v>1</v>
      </c>
      <c r="L544" t="s">
        <v>142</v>
      </c>
      <c r="M544">
        <v>1</v>
      </c>
      <c r="O544">
        <v>0</v>
      </c>
      <c r="P544">
        <v>13</v>
      </c>
      <c r="Q544">
        <v>15</v>
      </c>
      <c r="R544">
        <v>10</v>
      </c>
      <c r="S544">
        <v>10</v>
      </c>
      <c r="T544">
        <v>10</v>
      </c>
      <c r="U544">
        <v>10</v>
      </c>
      <c r="W544">
        <v>13</v>
      </c>
      <c r="X544">
        <v>13</v>
      </c>
      <c r="Y544">
        <v>13</v>
      </c>
      <c r="Z544">
        <v>13</v>
      </c>
      <c r="AB544">
        <v>9</v>
      </c>
      <c r="AC544">
        <v>9</v>
      </c>
      <c r="AD544">
        <v>9</v>
      </c>
      <c r="AE544">
        <v>18</v>
      </c>
      <c r="AF544" t="s">
        <v>37</v>
      </c>
      <c r="AG544" t="s">
        <v>38</v>
      </c>
      <c r="AH544">
        <v>6.3338756561279297E-2</v>
      </c>
    </row>
    <row r="545" spans="1:34" x14ac:dyDescent="0.3">
      <c r="A545" t="s">
        <v>693</v>
      </c>
      <c r="B545" t="s">
        <v>1272</v>
      </c>
      <c r="C545" t="s">
        <v>1275</v>
      </c>
      <c r="F545">
        <v>126</v>
      </c>
      <c r="G545">
        <v>16006</v>
      </c>
      <c r="H545">
        <v>5446</v>
      </c>
      <c r="I545">
        <v>33</v>
      </c>
      <c r="J545" t="s">
        <v>403</v>
      </c>
      <c r="K545">
        <v>1</v>
      </c>
      <c r="L545" t="s">
        <v>403</v>
      </c>
      <c r="M545">
        <v>1</v>
      </c>
      <c r="O545">
        <v>0</v>
      </c>
      <c r="P545">
        <v>19</v>
      </c>
      <c r="Q545">
        <v>14</v>
      </c>
      <c r="R545">
        <v>32</v>
      </c>
      <c r="S545">
        <v>32</v>
      </c>
      <c r="T545">
        <v>32</v>
      </c>
      <c r="U545">
        <v>32</v>
      </c>
      <c r="W545">
        <v>19</v>
      </c>
      <c r="X545">
        <v>19</v>
      </c>
      <c r="Y545">
        <v>19</v>
      </c>
      <c r="Z545">
        <v>19</v>
      </c>
      <c r="AB545">
        <v>15</v>
      </c>
      <c r="AC545">
        <v>15</v>
      </c>
      <c r="AD545">
        <v>15</v>
      </c>
      <c r="AE545">
        <v>30</v>
      </c>
      <c r="AF545" t="s">
        <v>37</v>
      </c>
      <c r="AG545" t="s">
        <v>38</v>
      </c>
      <c r="AH545">
        <v>0.64965152740478505</v>
      </c>
    </row>
    <row r="546" spans="1:34" x14ac:dyDescent="0.3">
      <c r="A546" t="s">
        <v>693</v>
      </c>
      <c r="B546" t="s">
        <v>1272</v>
      </c>
      <c r="C546" t="s">
        <v>1276</v>
      </c>
      <c r="F546">
        <v>305</v>
      </c>
      <c r="G546">
        <v>93334</v>
      </c>
      <c r="H546">
        <v>32224</v>
      </c>
      <c r="I546">
        <v>38</v>
      </c>
      <c r="J546" t="s">
        <v>1277</v>
      </c>
      <c r="K546">
        <v>2</v>
      </c>
      <c r="L546" t="s">
        <v>573</v>
      </c>
      <c r="M546">
        <v>1</v>
      </c>
      <c r="N546" t="s">
        <v>1278</v>
      </c>
      <c r="O546">
        <v>1</v>
      </c>
      <c r="P546">
        <v>24</v>
      </c>
      <c r="Q546">
        <v>14</v>
      </c>
      <c r="R546">
        <v>132</v>
      </c>
      <c r="S546">
        <v>132</v>
      </c>
      <c r="T546">
        <v>132</v>
      </c>
      <c r="U546">
        <v>132</v>
      </c>
      <c r="V546" t="s">
        <v>1279</v>
      </c>
      <c r="W546">
        <v>24</v>
      </c>
      <c r="X546">
        <v>24</v>
      </c>
      <c r="Y546">
        <v>24</v>
      </c>
      <c r="Z546">
        <v>24</v>
      </c>
      <c r="AA546" t="s">
        <v>1280</v>
      </c>
      <c r="AB546">
        <v>8</v>
      </c>
      <c r="AC546">
        <v>21</v>
      </c>
      <c r="AD546">
        <v>14</v>
      </c>
      <c r="AE546">
        <v>87</v>
      </c>
      <c r="AF546" t="s">
        <v>37</v>
      </c>
      <c r="AG546" t="s">
        <v>38</v>
      </c>
      <c r="AH546">
        <v>29.597328901290801</v>
      </c>
    </row>
    <row r="547" spans="1:34" x14ac:dyDescent="0.3">
      <c r="A547" t="s">
        <v>693</v>
      </c>
      <c r="B547" t="s">
        <v>1281</v>
      </c>
      <c r="C547" t="s">
        <v>1282</v>
      </c>
      <c r="F547">
        <v>33</v>
      </c>
      <c r="G547">
        <v>1126</v>
      </c>
      <c r="H547">
        <v>451</v>
      </c>
      <c r="I547">
        <v>16</v>
      </c>
      <c r="J547" t="s">
        <v>226</v>
      </c>
      <c r="K547">
        <v>1</v>
      </c>
      <c r="L547" t="s">
        <v>226</v>
      </c>
      <c r="M547">
        <v>1</v>
      </c>
      <c r="O547">
        <v>0</v>
      </c>
      <c r="P547">
        <v>1</v>
      </c>
      <c r="Q547">
        <v>15</v>
      </c>
      <c r="R547">
        <v>3</v>
      </c>
      <c r="S547">
        <v>3</v>
      </c>
      <c r="T547">
        <v>3</v>
      </c>
      <c r="U547">
        <v>3</v>
      </c>
      <c r="W547">
        <v>1</v>
      </c>
      <c r="X547">
        <v>1</v>
      </c>
      <c r="Y547">
        <v>1</v>
      </c>
      <c r="Z547">
        <v>1</v>
      </c>
      <c r="AB547">
        <v>2</v>
      </c>
      <c r="AC547">
        <v>2</v>
      </c>
      <c r="AD547">
        <v>2</v>
      </c>
      <c r="AE547">
        <v>4</v>
      </c>
      <c r="AF547" t="s">
        <v>37</v>
      </c>
      <c r="AG547" t="s">
        <v>38</v>
      </c>
      <c r="AH547">
        <v>7.8838586807250893E-2</v>
      </c>
    </row>
    <row r="548" spans="1:34" x14ac:dyDescent="0.3">
      <c r="A548" t="s">
        <v>693</v>
      </c>
      <c r="B548" t="s">
        <v>1281</v>
      </c>
      <c r="C548" t="s">
        <v>1283</v>
      </c>
      <c r="F548">
        <v>139</v>
      </c>
      <c r="G548">
        <v>19464</v>
      </c>
      <c r="H548">
        <v>6823</v>
      </c>
      <c r="I548">
        <v>59</v>
      </c>
      <c r="J548" t="s">
        <v>1284</v>
      </c>
      <c r="K548">
        <v>2</v>
      </c>
      <c r="L548" t="s">
        <v>1285</v>
      </c>
      <c r="M548">
        <v>1</v>
      </c>
      <c r="N548" t="s">
        <v>1286</v>
      </c>
      <c r="O548">
        <v>1</v>
      </c>
      <c r="P548">
        <v>47</v>
      </c>
      <c r="Q548">
        <v>12</v>
      </c>
      <c r="R548">
        <v>82</v>
      </c>
      <c r="S548">
        <v>82</v>
      </c>
      <c r="T548">
        <v>82</v>
      </c>
      <c r="U548">
        <v>82</v>
      </c>
      <c r="V548" t="s">
        <v>1287</v>
      </c>
      <c r="W548">
        <v>47</v>
      </c>
      <c r="X548">
        <v>47</v>
      </c>
      <c r="Y548">
        <v>47</v>
      </c>
      <c r="Z548">
        <v>47</v>
      </c>
      <c r="AA548" t="s">
        <v>1288</v>
      </c>
      <c r="AB548">
        <v>5</v>
      </c>
      <c r="AC548">
        <v>15</v>
      </c>
      <c r="AD548">
        <v>9</v>
      </c>
      <c r="AE548">
        <v>45</v>
      </c>
      <c r="AF548" t="s">
        <v>37</v>
      </c>
      <c r="AG548" t="s">
        <v>38</v>
      </c>
      <c r="AH548">
        <v>3.2855749130249001</v>
      </c>
    </row>
    <row r="549" spans="1:34" x14ac:dyDescent="0.3">
      <c r="A549" t="s">
        <v>693</v>
      </c>
      <c r="B549" t="s">
        <v>1281</v>
      </c>
      <c r="C549" t="s">
        <v>1289</v>
      </c>
      <c r="F549">
        <v>230</v>
      </c>
      <c r="G549">
        <v>53134</v>
      </c>
      <c r="H549">
        <v>11414</v>
      </c>
      <c r="AF549" t="s">
        <v>37</v>
      </c>
      <c r="AG549" t="s">
        <v>163</v>
      </c>
      <c r="AH549">
        <v>300.674359798431</v>
      </c>
    </row>
    <row r="550" spans="1:34" x14ac:dyDescent="0.3">
      <c r="A550" t="s">
        <v>693</v>
      </c>
      <c r="B550" t="s">
        <v>1281</v>
      </c>
      <c r="C550" t="s">
        <v>1290</v>
      </c>
      <c r="F550">
        <v>38</v>
      </c>
      <c r="G550">
        <v>1486</v>
      </c>
      <c r="H550">
        <v>515</v>
      </c>
      <c r="I550">
        <v>23</v>
      </c>
      <c r="J550" t="s">
        <v>529</v>
      </c>
      <c r="K550">
        <v>1</v>
      </c>
      <c r="L550" t="s">
        <v>529</v>
      </c>
      <c r="M550">
        <v>1</v>
      </c>
      <c r="O550">
        <v>0</v>
      </c>
      <c r="P550">
        <v>8</v>
      </c>
      <c r="Q550">
        <v>15</v>
      </c>
      <c r="R550">
        <v>13</v>
      </c>
      <c r="S550">
        <v>13</v>
      </c>
      <c r="T550">
        <v>13</v>
      </c>
      <c r="U550">
        <v>13</v>
      </c>
      <c r="W550">
        <v>8</v>
      </c>
      <c r="X550">
        <v>8</v>
      </c>
      <c r="Y550">
        <v>8</v>
      </c>
      <c r="Z550">
        <v>8</v>
      </c>
      <c r="AB550">
        <v>7</v>
      </c>
      <c r="AC550">
        <v>7</v>
      </c>
      <c r="AD550">
        <v>7</v>
      </c>
      <c r="AE550">
        <v>14</v>
      </c>
      <c r="AF550" t="s">
        <v>37</v>
      </c>
      <c r="AG550" t="s">
        <v>38</v>
      </c>
      <c r="AH550">
        <v>8.7148666381835896E-2</v>
      </c>
    </row>
    <row r="551" spans="1:34" x14ac:dyDescent="0.3">
      <c r="A551" t="s">
        <v>693</v>
      </c>
      <c r="B551" t="s">
        <v>1281</v>
      </c>
      <c r="C551" t="s">
        <v>1291</v>
      </c>
      <c r="F551">
        <v>151</v>
      </c>
      <c r="G551">
        <v>22956</v>
      </c>
      <c r="H551">
        <v>9766</v>
      </c>
      <c r="I551">
        <v>24</v>
      </c>
      <c r="J551" t="s">
        <v>1292</v>
      </c>
      <c r="K551">
        <v>1</v>
      </c>
      <c r="L551" t="s">
        <v>1292</v>
      </c>
      <c r="M551">
        <v>1</v>
      </c>
      <c r="O551">
        <v>0</v>
      </c>
      <c r="P551">
        <v>11</v>
      </c>
      <c r="Q551">
        <v>13</v>
      </c>
      <c r="R551">
        <v>30</v>
      </c>
      <c r="S551">
        <v>30</v>
      </c>
      <c r="T551">
        <v>30</v>
      </c>
      <c r="U551">
        <v>30</v>
      </c>
      <c r="W551">
        <v>11</v>
      </c>
      <c r="X551">
        <v>11</v>
      </c>
      <c r="Y551">
        <v>11</v>
      </c>
      <c r="Z551">
        <v>11</v>
      </c>
      <c r="AB551">
        <v>8</v>
      </c>
      <c r="AC551">
        <v>8</v>
      </c>
      <c r="AD551">
        <v>8</v>
      </c>
      <c r="AE551">
        <v>24</v>
      </c>
      <c r="AF551" t="s">
        <v>37</v>
      </c>
      <c r="AG551" t="s">
        <v>38</v>
      </c>
      <c r="AH551">
        <v>1.70842957496643</v>
      </c>
    </row>
    <row r="552" spans="1:34" x14ac:dyDescent="0.3">
      <c r="A552" t="s">
        <v>693</v>
      </c>
      <c r="B552" t="s">
        <v>1281</v>
      </c>
      <c r="C552" t="s">
        <v>1293</v>
      </c>
      <c r="F552">
        <v>235</v>
      </c>
      <c r="G552">
        <v>55464</v>
      </c>
      <c r="H552">
        <v>17085</v>
      </c>
      <c r="I552">
        <v>26</v>
      </c>
      <c r="J552" t="s">
        <v>1294</v>
      </c>
      <c r="K552">
        <v>1</v>
      </c>
      <c r="L552" t="s">
        <v>1294</v>
      </c>
      <c r="M552">
        <v>1</v>
      </c>
      <c r="O552">
        <v>0</v>
      </c>
      <c r="P552">
        <v>12</v>
      </c>
      <c r="Q552">
        <v>14</v>
      </c>
      <c r="R552">
        <v>49</v>
      </c>
      <c r="S552">
        <v>49</v>
      </c>
      <c r="T552">
        <v>49</v>
      </c>
      <c r="U552">
        <v>49</v>
      </c>
      <c r="W552">
        <v>12</v>
      </c>
      <c r="X552">
        <v>12</v>
      </c>
      <c r="Y552">
        <v>12</v>
      </c>
      <c r="Z552">
        <v>12</v>
      </c>
      <c r="AB552">
        <v>12</v>
      </c>
      <c r="AC552">
        <v>12</v>
      </c>
      <c r="AD552">
        <v>12</v>
      </c>
      <c r="AE552">
        <v>36</v>
      </c>
      <c r="AF552" t="s">
        <v>37</v>
      </c>
      <c r="AG552" t="s">
        <v>38</v>
      </c>
      <c r="AH552">
        <v>1.2240908145904501</v>
      </c>
    </row>
    <row r="553" spans="1:34" x14ac:dyDescent="0.3">
      <c r="A553" t="s">
        <v>693</v>
      </c>
      <c r="B553" t="s">
        <v>1281</v>
      </c>
      <c r="C553" t="s">
        <v>1295</v>
      </c>
      <c r="F553">
        <v>149</v>
      </c>
      <c r="G553">
        <v>22354</v>
      </c>
      <c r="H553">
        <v>6708</v>
      </c>
      <c r="I553">
        <v>28</v>
      </c>
      <c r="J553" t="s">
        <v>221</v>
      </c>
      <c r="K553">
        <v>1</v>
      </c>
      <c r="L553" t="s">
        <v>221</v>
      </c>
      <c r="M553">
        <v>1</v>
      </c>
      <c r="O553">
        <v>0</v>
      </c>
      <c r="P553">
        <v>13</v>
      </c>
      <c r="Q553">
        <v>15</v>
      </c>
      <c r="R553">
        <v>28</v>
      </c>
      <c r="S553">
        <v>28</v>
      </c>
      <c r="T553">
        <v>28</v>
      </c>
      <c r="U553">
        <v>28</v>
      </c>
      <c r="W553">
        <v>13</v>
      </c>
      <c r="X553">
        <v>13</v>
      </c>
      <c r="Y553">
        <v>13</v>
      </c>
      <c r="Z553">
        <v>13</v>
      </c>
      <c r="AB553">
        <v>6</v>
      </c>
      <c r="AC553">
        <v>6</v>
      </c>
      <c r="AD553">
        <v>6</v>
      </c>
      <c r="AE553">
        <v>18</v>
      </c>
      <c r="AF553" t="s">
        <v>37</v>
      </c>
      <c r="AG553" t="s">
        <v>38</v>
      </c>
      <c r="AH553">
        <v>0.80809307098388605</v>
      </c>
    </row>
    <row r="554" spans="1:34" x14ac:dyDescent="0.3">
      <c r="A554" t="s">
        <v>693</v>
      </c>
      <c r="B554" t="s">
        <v>1281</v>
      </c>
      <c r="C554" t="s">
        <v>1296</v>
      </c>
      <c r="F554">
        <v>221</v>
      </c>
      <c r="G554">
        <v>49066</v>
      </c>
      <c r="H554">
        <v>17393</v>
      </c>
      <c r="I554">
        <v>16</v>
      </c>
      <c r="J554" t="s">
        <v>1119</v>
      </c>
      <c r="K554">
        <v>1</v>
      </c>
      <c r="L554" t="s">
        <v>1119</v>
      </c>
      <c r="M554">
        <v>1</v>
      </c>
      <c r="O554">
        <v>0</v>
      </c>
      <c r="P554">
        <v>4</v>
      </c>
      <c r="Q554">
        <v>12</v>
      </c>
      <c r="R554">
        <v>1</v>
      </c>
      <c r="S554">
        <v>1</v>
      </c>
      <c r="T554">
        <v>1</v>
      </c>
      <c r="U554">
        <v>1</v>
      </c>
      <c r="W554">
        <v>4</v>
      </c>
      <c r="X554">
        <v>4</v>
      </c>
      <c r="Y554">
        <v>4</v>
      </c>
      <c r="Z554">
        <v>4</v>
      </c>
      <c r="AB554">
        <v>4</v>
      </c>
      <c r="AC554">
        <v>4</v>
      </c>
      <c r="AD554">
        <v>4</v>
      </c>
      <c r="AE554">
        <v>8</v>
      </c>
      <c r="AF554" t="s">
        <v>37</v>
      </c>
      <c r="AG554" t="s">
        <v>38</v>
      </c>
      <c r="AH554">
        <v>1.5351653099060001</v>
      </c>
    </row>
    <row r="555" spans="1:34" x14ac:dyDescent="0.3">
      <c r="A555" t="s">
        <v>693</v>
      </c>
      <c r="B555" t="s">
        <v>1297</v>
      </c>
      <c r="C555" t="s">
        <v>1298</v>
      </c>
      <c r="F555">
        <v>14</v>
      </c>
      <c r="G555">
        <v>214</v>
      </c>
      <c r="H555">
        <v>94</v>
      </c>
      <c r="AF555" t="s">
        <v>37</v>
      </c>
      <c r="AG555" t="s">
        <v>106</v>
      </c>
      <c r="AH555">
        <v>4.6957015991210903E-2</v>
      </c>
    </row>
    <row r="556" spans="1:34" x14ac:dyDescent="0.3">
      <c r="A556" t="s">
        <v>693</v>
      </c>
      <c r="B556" t="s">
        <v>1299</v>
      </c>
      <c r="C556" t="s">
        <v>1300</v>
      </c>
      <c r="F556">
        <v>172</v>
      </c>
      <c r="G556">
        <v>29760</v>
      </c>
      <c r="H556">
        <v>11823</v>
      </c>
      <c r="I556">
        <v>21</v>
      </c>
      <c r="J556" t="s">
        <v>947</v>
      </c>
      <c r="K556">
        <v>1</v>
      </c>
      <c r="L556" t="s">
        <v>947</v>
      </c>
      <c r="M556">
        <v>1</v>
      </c>
      <c r="O556">
        <v>0</v>
      </c>
      <c r="P556">
        <v>8</v>
      </c>
      <c r="Q556">
        <v>13</v>
      </c>
      <c r="R556">
        <v>22</v>
      </c>
      <c r="S556">
        <v>22</v>
      </c>
      <c r="T556">
        <v>22</v>
      </c>
      <c r="U556">
        <v>22</v>
      </c>
      <c r="W556">
        <v>8</v>
      </c>
      <c r="X556">
        <v>8</v>
      </c>
      <c r="Y556">
        <v>8</v>
      </c>
      <c r="Z556">
        <v>8</v>
      </c>
      <c r="AB556">
        <v>7</v>
      </c>
      <c r="AC556">
        <v>7</v>
      </c>
      <c r="AD556">
        <v>7</v>
      </c>
      <c r="AE556">
        <v>21</v>
      </c>
      <c r="AF556" t="s">
        <v>37</v>
      </c>
      <c r="AG556" t="s">
        <v>38</v>
      </c>
      <c r="AH556">
        <v>3.3163056373596098</v>
      </c>
    </row>
    <row r="557" spans="1:34" x14ac:dyDescent="0.3">
      <c r="A557" t="s">
        <v>693</v>
      </c>
      <c r="B557" t="s">
        <v>1299</v>
      </c>
      <c r="C557" t="s">
        <v>1301</v>
      </c>
      <c r="F557">
        <v>89</v>
      </c>
      <c r="G557">
        <v>8014</v>
      </c>
      <c r="H557">
        <v>2757</v>
      </c>
      <c r="I557">
        <v>28</v>
      </c>
      <c r="J557" t="s">
        <v>512</v>
      </c>
      <c r="K557">
        <v>1</v>
      </c>
      <c r="L557" t="s">
        <v>512</v>
      </c>
      <c r="M557">
        <v>1</v>
      </c>
      <c r="O557">
        <v>0</v>
      </c>
      <c r="P557">
        <v>19</v>
      </c>
      <c r="Q557">
        <v>9</v>
      </c>
      <c r="R557">
        <v>28</v>
      </c>
      <c r="S557">
        <v>28</v>
      </c>
      <c r="T557">
        <v>28</v>
      </c>
      <c r="U557">
        <v>28</v>
      </c>
      <c r="W557">
        <v>19</v>
      </c>
      <c r="X557">
        <v>19</v>
      </c>
      <c r="Y557">
        <v>19</v>
      </c>
      <c r="Z557">
        <v>19</v>
      </c>
      <c r="AB557">
        <v>3</v>
      </c>
      <c r="AC557">
        <v>3</v>
      </c>
      <c r="AD557">
        <v>3</v>
      </c>
      <c r="AE557">
        <v>6</v>
      </c>
      <c r="AF557" t="s">
        <v>37</v>
      </c>
      <c r="AG557" t="s">
        <v>38</v>
      </c>
      <c r="AH557">
        <v>0.432903051376342</v>
      </c>
    </row>
    <row r="558" spans="1:34" x14ac:dyDescent="0.3">
      <c r="A558" t="s">
        <v>693</v>
      </c>
      <c r="B558" t="s">
        <v>1299</v>
      </c>
      <c r="C558" t="s">
        <v>1302</v>
      </c>
      <c r="F558">
        <v>393</v>
      </c>
      <c r="G558">
        <v>154846</v>
      </c>
      <c r="H558">
        <v>54556</v>
      </c>
      <c r="I558">
        <v>18</v>
      </c>
      <c r="J558" t="s">
        <v>130</v>
      </c>
      <c r="K558">
        <v>1</v>
      </c>
      <c r="L558" t="s">
        <v>130</v>
      </c>
      <c r="M558">
        <v>1</v>
      </c>
      <c r="O558">
        <v>0</v>
      </c>
      <c r="P558">
        <v>6</v>
      </c>
      <c r="Q558">
        <v>12</v>
      </c>
      <c r="R558">
        <v>44</v>
      </c>
      <c r="S558">
        <v>44</v>
      </c>
      <c r="T558">
        <v>44</v>
      </c>
      <c r="U558">
        <v>44</v>
      </c>
      <c r="W558">
        <v>6</v>
      </c>
      <c r="X558">
        <v>6</v>
      </c>
      <c r="Y558">
        <v>6</v>
      </c>
      <c r="Z558">
        <v>6</v>
      </c>
      <c r="AB558">
        <v>6</v>
      </c>
      <c r="AC558">
        <v>6</v>
      </c>
      <c r="AD558">
        <v>6</v>
      </c>
      <c r="AE558">
        <v>12</v>
      </c>
      <c r="AF558" t="s">
        <v>37</v>
      </c>
      <c r="AG558" t="s">
        <v>38</v>
      </c>
      <c r="AH558">
        <v>11.002774477005</v>
      </c>
    </row>
    <row r="559" spans="1:34" x14ac:dyDescent="0.3">
      <c r="A559" t="s">
        <v>693</v>
      </c>
      <c r="B559" t="s">
        <v>1299</v>
      </c>
      <c r="C559" t="s">
        <v>1303</v>
      </c>
      <c r="F559">
        <v>186</v>
      </c>
      <c r="G559">
        <v>34786</v>
      </c>
      <c r="H559">
        <v>12685</v>
      </c>
      <c r="I559">
        <v>21</v>
      </c>
      <c r="J559" t="s">
        <v>1304</v>
      </c>
      <c r="K559">
        <v>1</v>
      </c>
      <c r="L559" t="s">
        <v>1304</v>
      </c>
      <c r="M559">
        <v>1</v>
      </c>
      <c r="O559">
        <v>0</v>
      </c>
      <c r="P559">
        <v>7</v>
      </c>
      <c r="Q559">
        <v>14</v>
      </c>
      <c r="R559">
        <v>5</v>
      </c>
      <c r="S559">
        <v>5</v>
      </c>
      <c r="T559">
        <v>5</v>
      </c>
      <c r="U559">
        <v>5</v>
      </c>
      <c r="W559">
        <v>7</v>
      </c>
      <c r="X559">
        <v>7</v>
      </c>
      <c r="Y559">
        <v>7</v>
      </c>
      <c r="Z559">
        <v>7</v>
      </c>
      <c r="AB559">
        <v>1</v>
      </c>
      <c r="AC559">
        <v>1</v>
      </c>
      <c r="AD559">
        <v>1</v>
      </c>
      <c r="AE559">
        <v>3</v>
      </c>
      <c r="AF559" t="s">
        <v>37</v>
      </c>
      <c r="AG559" t="s">
        <v>38</v>
      </c>
      <c r="AH559">
        <v>1.95829057693481</v>
      </c>
    </row>
    <row r="560" spans="1:34" x14ac:dyDescent="0.3">
      <c r="A560" t="s">
        <v>693</v>
      </c>
      <c r="B560" t="s">
        <v>1305</v>
      </c>
      <c r="C560" t="s">
        <v>1306</v>
      </c>
      <c r="F560">
        <v>20</v>
      </c>
      <c r="G560">
        <v>424</v>
      </c>
      <c r="H560">
        <v>211</v>
      </c>
      <c r="I560">
        <v>17</v>
      </c>
      <c r="J560" t="s">
        <v>180</v>
      </c>
      <c r="K560">
        <v>1</v>
      </c>
      <c r="L560" t="s">
        <v>180</v>
      </c>
      <c r="M560">
        <v>1</v>
      </c>
      <c r="O560">
        <v>0</v>
      </c>
      <c r="P560">
        <v>6</v>
      </c>
      <c r="Q560">
        <v>11</v>
      </c>
      <c r="R560">
        <v>7</v>
      </c>
      <c r="S560">
        <v>7</v>
      </c>
      <c r="T560">
        <v>7</v>
      </c>
      <c r="U560">
        <v>7</v>
      </c>
      <c r="W560">
        <v>6</v>
      </c>
      <c r="X560">
        <v>6</v>
      </c>
      <c r="Y560">
        <v>6</v>
      </c>
      <c r="Z560">
        <v>6</v>
      </c>
      <c r="AB560">
        <v>2</v>
      </c>
      <c r="AC560">
        <v>2</v>
      </c>
      <c r="AD560">
        <v>2</v>
      </c>
      <c r="AE560">
        <v>4</v>
      </c>
      <c r="AF560" t="s">
        <v>37</v>
      </c>
      <c r="AG560" t="s">
        <v>38</v>
      </c>
      <c r="AH560">
        <v>7.7831745147704995E-2</v>
      </c>
    </row>
    <row r="561" spans="1:34" x14ac:dyDescent="0.3">
      <c r="A561" t="s">
        <v>693</v>
      </c>
      <c r="B561" t="s">
        <v>1307</v>
      </c>
      <c r="C561" t="s">
        <v>1308</v>
      </c>
      <c r="F561">
        <v>44</v>
      </c>
      <c r="G561">
        <v>1984</v>
      </c>
      <c r="H561">
        <v>567</v>
      </c>
      <c r="I561">
        <v>29</v>
      </c>
      <c r="J561" t="s">
        <v>47</v>
      </c>
      <c r="K561">
        <v>1</v>
      </c>
      <c r="L561" t="s">
        <v>47</v>
      </c>
      <c r="M561">
        <v>1</v>
      </c>
      <c r="O561">
        <v>0</v>
      </c>
      <c r="P561">
        <v>14</v>
      </c>
      <c r="Q561">
        <v>15</v>
      </c>
      <c r="R561">
        <v>19</v>
      </c>
      <c r="S561">
        <v>19</v>
      </c>
      <c r="T561">
        <v>19</v>
      </c>
      <c r="U561">
        <v>19</v>
      </c>
      <c r="W561">
        <v>14</v>
      </c>
      <c r="X561">
        <v>14</v>
      </c>
      <c r="Y561">
        <v>14</v>
      </c>
      <c r="Z561">
        <v>14</v>
      </c>
      <c r="AB561">
        <v>3</v>
      </c>
      <c r="AC561">
        <v>3</v>
      </c>
      <c r="AD561">
        <v>3</v>
      </c>
      <c r="AE561">
        <v>6</v>
      </c>
      <c r="AF561" t="s">
        <v>37</v>
      </c>
      <c r="AG561" t="s">
        <v>38</v>
      </c>
      <c r="AH561">
        <v>0.116551876068115</v>
      </c>
    </row>
    <row r="562" spans="1:34" x14ac:dyDescent="0.3">
      <c r="A562" t="s">
        <v>693</v>
      </c>
      <c r="B562" t="s">
        <v>1307</v>
      </c>
      <c r="C562" t="s">
        <v>1309</v>
      </c>
      <c r="F562">
        <v>35</v>
      </c>
      <c r="G562">
        <v>1264</v>
      </c>
      <c r="H562">
        <v>471</v>
      </c>
      <c r="I562">
        <v>17</v>
      </c>
      <c r="J562" t="s">
        <v>529</v>
      </c>
      <c r="K562">
        <v>1</v>
      </c>
      <c r="L562" t="s">
        <v>529</v>
      </c>
      <c r="M562">
        <v>1</v>
      </c>
      <c r="O562">
        <v>0</v>
      </c>
      <c r="P562">
        <v>3</v>
      </c>
      <c r="Q562">
        <v>14</v>
      </c>
      <c r="R562">
        <v>5</v>
      </c>
      <c r="S562">
        <v>5</v>
      </c>
      <c r="T562">
        <v>5</v>
      </c>
      <c r="U562">
        <v>5</v>
      </c>
      <c r="W562">
        <v>3</v>
      </c>
      <c r="X562">
        <v>3</v>
      </c>
      <c r="Y562">
        <v>3</v>
      </c>
      <c r="Z562">
        <v>3</v>
      </c>
      <c r="AB562">
        <v>4</v>
      </c>
      <c r="AC562">
        <v>4</v>
      </c>
      <c r="AD562">
        <v>4</v>
      </c>
      <c r="AE562">
        <v>8</v>
      </c>
      <c r="AF562" t="s">
        <v>37</v>
      </c>
      <c r="AG562" t="s">
        <v>38</v>
      </c>
      <c r="AH562">
        <v>6.4233303070068304E-2</v>
      </c>
    </row>
    <row r="563" spans="1:34" x14ac:dyDescent="0.3">
      <c r="A563" t="s">
        <v>693</v>
      </c>
      <c r="B563" t="s">
        <v>1307</v>
      </c>
      <c r="C563" t="s">
        <v>1310</v>
      </c>
      <c r="F563">
        <v>22</v>
      </c>
      <c r="G563">
        <v>510</v>
      </c>
      <c r="H563">
        <v>221</v>
      </c>
      <c r="I563">
        <v>29</v>
      </c>
      <c r="J563" t="s">
        <v>126</v>
      </c>
      <c r="K563">
        <v>1</v>
      </c>
      <c r="L563" t="s">
        <v>126</v>
      </c>
      <c r="M563">
        <v>1</v>
      </c>
      <c r="O563">
        <v>0</v>
      </c>
      <c r="P563">
        <v>17</v>
      </c>
      <c r="Q563">
        <v>12</v>
      </c>
      <c r="R563">
        <v>17</v>
      </c>
      <c r="S563">
        <v>17</v>
      </c>
      <c r="T563">
        <v>17</v>
      </c>
      <c r="U563">
        <v>17</v>
      </c>
      <c r="W563">
        <v>17</v>
      </c>
      <c r="X563">
        <v>17</v>
      </c>
      <c r="Y563">
        <v>17</v>
      </c>
      <c r="Z563">
        <v>17</v>
      </c>
      <c r="AB563">
        <v>4</v>
      </c>
      <c r="AC563">
        <v>4</v>
      </c>
      <c r="AD563">
        <v>4</v>
      </c>
      <c r="AE563">
        <v>12</v>
      </c>
      <c r="AF563" t="s">
        <v>37</v>
      </c>
      <c r="AG563" t="s">
        <v>38</v>
      </c>
      <c r="AH563">
        <v>5.0337791442870997E-2</v>
      </c>
    </row>
    <row r="564" spans="1:34" x14ac:dyDescent="0.3">
      <c r="A564" t="s">
        <v>693</v>
      </c>
      <c r="B564" t="s">
        <v>1307</v>
      </c>
      <c r="C564" t="s">
        <v>1311</v>
      </c>
      <c r="F564">
        <v>57</v>
      </c>
      <c r="G564">
        <v>3310</v>
      </c>
      <c r="H564">
        <v>1383</v>
      </c>
      <c r="I564">
        <v>32</v>
      </c>
      <c r="J564" t="s">
        <v>450</v>
      </c>
      <c r="K564">
        <v>1</v>
      </c>
      <c r="L564" t="s">
        <v>450</v>
      </c>
      <c r="M564">
        <v>1</v>
      </c>
      <c r="O564">
        <v>0</v>
      </c>
      <c r="P564">
        <v>17</v>
      </c>
      <c r="Q564">
        <v>15</v>
      </c>
      <c r="R564">
        <v>29</v>
      </c>
      <c r="S564">
        <v>29</v>
      </c>
      <c r="T564">
        <v>29</v>
      </c>
      <c r="U564">
        <v>29</v>
      </c>
      <c r="W564">
        <v>17</v>
      </c>
      <c r="X564">
        <v>17</v>
      </c>
      <c r="Y564">
        <v>17</v>
      </c>
      <c r="Z564">
        <v>17</v>
      </c>
      <c r="AB564">
        <v>11</v>
      </c>
      <c r="AC564">
        <v>11</v>
      </c>
      <c r="AD564">
        <v>11</v>
      </c>
      <c r="AE564">
        <v>22</v>
      </c>
      <c r="AF564" t="s">
        <v>37</v>
      </c>
      <c r="AG564" t="s">
        <v>38</v>
      </c>
      <c r="AH564">
        <v>0.211215019226074</v>
      </c>
    </row>
    <row r="565" spans="1:34" x14ac:dyDescent="0.3">
      <c r="A565" t="s">
        <v>693</v>
      </c>
      <c r="B565" t="s">
        <v>1307</v>
      </c>
      <c r="C565" t="s">
        <v>1312</v>
      </c>
      <c r="F565">
        <v>42</v>
      </c>
      <c r="G565">
        <v>1810</v>
      </c>
      <c r="H565">
        <v>777</v>
      </c>
      <c r="I565">
        <v>23</v>
      </c>
      <c r="J565" t="s">
        <v>142</v>
      </c>
      <c r="K565">
        <v>1</v>
      </c>
      <c r="L565" t="s">
        <v>142</v>
      </c>
      <c r="M565">
        <v>1</v>
      </c>
      <c r="O565">
        <v>0</v>
      </c>
      <c r="P565">
        <v>13</v>
      </c>
      <c r="Q565">
        <v>10</v>
      </c>
      <c r="R565">
        <v>9</v>
      </c>
      <c r="S565">
        <v>9</v>
      </c>
      <c r="T565">
        <v>9</v>
      </c>
      <c r="U565">
        <v>9</v>
      </c>
      <c r="W565">
        <v>13</v>
      </c>
      <c r="X565">
        <v>13</v>
      </c>
      <c r="Y565">
        <v>13</v>
      </c>
      <c r="Z565">
        <v>13</v>
      </c>
      <c r="AB565">
        <v>5</v>
      </c>
      <c r="AC565">
        <v>5</v>
      </c>
      <c r="AD565">
        <v>5</v>
      </c>
      <c r="AE565">
        <v>10</v>
      </c>
      <c r="AF565" t="s">
        <v>37</v>
      </c>
      <c r="AG565" t="s">
        <v>38</v>
      </c>
      <c r="AH565">
        <v>8.4116697311401298E-2</v>
      </c>
    </row>
    <row r="566" spans="1:34" x14ac:dyDescent="0.3">
      <c r="A566" t="s">
        <v>693</v>
      </c>
      <c r="B566" t="s">
        <v>1307</v>
      </c>
      <c r="C566" t="s">
        <v>1313</v>
      </c>
      <c r="F566">
        <v>33</v>
      </c>
      <c r="G566">
        <v>1126</v>
      </c>
      <c r="H566">
        <v>462</v>
      </c>
      <c r="I566">
        <v>23</v>
      </c>
      <c r="J566" t="s">
        <v>130</v>
      </c>
      <c r="K566">
        <v>1</v>
      </c>
      <c r="L566" t="s">
        <v>130</v>
      </c>
      <c r="M566">
        <v>1</v>
      </c>
      <c r="O566">
        <v>0</v>
      </c>
      <c r="P566">
        <v>13</v>
      </c>
      <c r="Q566">
        <v>10</v>
      </c>
      <c r="R566">
        <v>9</v>
      </c>
      <c r="S566">
        <v>9</v>
      </c>
      <c r="T566">
        <v>9</v>
      </c>
      <c r="U566">
        <v>9</v>
      </c>
      <c r="W566">
        <v>13</v>
      </c>
      <c r="X566">
        <v>13</v>
      </c>
      <c r="Y566">
        <v>13</v>
      </c>
      <c r="Z566">
        <v>13</v>
      </c>
      <c r="AB566">
        <v>5</v>
      </c>
      <c r="AC566">
        <v>5</v>
      </c>
      <c r="AD566">
        <v>5</v>
      </c>
      <c r="AE566">
        <v>10</v>
      </c>
      <c r="AF566" t="s">
        <v>37</v>
      </c>
      <c r="AG566" t="s">
        <v>38</v>
      </c>
      <c r="AH566">
        <v>6.6318511962890597E-2</v>
      </c>
    </row>
    <row r="567" spans="1:34" x14ac:dyDescent="0.3">
      <c r="A567" t="s">
        <v>693</v>
      </c>
      <c r="B567" t="s">
        <v>1314</v>
      </c>
      <c r="C567" t="s">
        <v>1315</v>
      </c>
      <c r="F567">
        <v>109</v>
      </c>
      <c r="G567">
        <v>11994</v>
      </c>
      <c r="H567">
        <v>5811</v>
      </c>
      <c r="I567">
        <v>28</v>
      </c>
      <c r="J567" t="s">
        <v>1316</v>
      </c>
      <c r="K567">
        <v>1</v>
      </c>
      <c r="L567" t="s">
        <v>1316</v>
      </c>
      <c r="M567">
        <v>1</v>
      </c>
      <c r="O567">
        <v>0</v>
      </c>
      <c r="P567">
        <v>13</v>
      </c>
      <c r="Q567">
        <v>15</v>
      </c>
      <c r="R567">
        <v>25</v>
      </c>
      <c r="S567">
        <v>25</v>
      </c>
      <c r="T567">
        <v>25</v>
      </c>
      <c r="U567">
        <v>25</v>
      </c>
      <c r="W567">
        <v>13</v>
      </c>
      <c r="X567">
        <v>13</v>
      </c>
      <c r="Y567">
        <v>13</v>
      </c>
      <c r="Z567">
        <v>13</v>
      </c>
      <c r="AB567">
        <v>5</v>
      </c>
      <c r="AC567">
        <v>5</v>
      </c>
      <c r="AD567">
        <v>5</v>
      </c>
      <c r="AE567">
        <v>15</v>
      </c>
      <c r="AF567" t="s">
        <v>37</v>
      </c>
      <c r="AG567" t="s">
        <v>38</v>
      </c>
      <c r="AH567">
        <v>1.06747269630432</v>
      </c>
    </row>
    <row r="568" spans="1:34" x14ac:dyDescent="0.3">
      <c r="A568" t="s">
        <v>693</v>
      </c>
      <c r="B568" t="s">
        <v>1317</v>
      </c>
      <c r="C568" t="s">
        <v>1318</v>
      </c>
      <c r="F568">
        <v>27</v>
      </c>
      <c r="G568">
        <v>760</v>
      </c>
      <c r="H568">
        <v>358</v>
      </c>
      <c r="I568">
        <v>21</v>
      </c>
      <c r="J568" t="s">
        <v>130</v>
      </c>
      <c r="K568">
        <v>1</v>
      </c>
      <c r="L568" t="s">
        <v>130</v>
      </c>
      <c r="M568">
        <v>1</v>
      </c>
      <c r="O568">
        <v>0</v>
      </c>
      <c r="P568">
        <v>7</v>
      </c>
      <c r="Q568">
        <v>14</v>
      </c>
      <c r="R568">
        <v>25</v>
      </c>
      <c r="S568">
        <v>25</v>
      </c>
      <c r="T568">
        <v>25</v>
      </c>
      <c r="U568">
        <v>25</v>
      </c>
      <c r="W568">
        <v>7</v>
      </c>
      <c r="X568">
        <v>7</v>
      </c>
      <c r="Y568">
        <v>7</v>
      </c>
      <c r="Z568">
        <v>7</v>
      </c>
      <c r="AB568">
        <v>6</v>
      </c>
      <c r="AC568">
        <v>6</v>
      </c>
      <c r="AD568">
        <v>6</v>
      </c>
      <c r="AE568">
        <v>12</v>
      </c>
      <c r="AF568" t="s">
        <v>37</v>
      </c>
      <c r="AG568" t="s">
        <v>38</v>
      </c>
      <c r="AH568">
        <v>8.3817005157470703E-2</v>
      </c>
    </row>
    <row r="569" spans="1:34" x14ac:dyDescent="0.3">
      <c r="A569" t="s">
        <v>693</v>
      </c>
      <c r="B569" t="s">
        <v>1317</v>
      </c>
      <c r="C569" t="s">
        <v>1319</v>
      </c>
      <c r="F569">
        <v>51</v>
      </c>
      <c r="G569">
        <v>2656</v>
      </c>
      <c r="H569">
        <v>892</v>
      </c>
      <c r="I569">
        <v>23</v>
      </c>
      <c r="J569" t="s">
        <v>241</v>
      </c>
      <c r="K569">
        <v>1</v>
      </c>
      <c r="L569" t="s">
        <v>241</v>
      </c>
      <c r="M569">
        <v>1</v>
      </c>
      <c r="O569">
        <v>0</v>
      </c>
      <c r="P569">
        <v>8</v>
      </c>
      <c r="Q569">
        <v>15</v>
      </c>
      <c r="R569">
        <v>13</v>
      </c>
      <c r="S569">
        <v>13</v>
      </c>
      <c r="T569">
        <v>13</v>
      </c>
      <c r="U569">
        <v>13</v>
      </c>
      <c r="W569">
        <v>8</v>
      </c>
      <c r="X569">
        <v>8</v>
      </c>
      <c r="Y569">
        <v>8</v>
      </c>
      <c r="Z569">
        <v>8</v>
      </c>
      <c r="AB569">
        <v>6</v>
      </c>
      <c r="AC569">
        <v>6</v>
      </c>
      <c r="AD569">
        <v>6</v>
      </c>
      <c r="AE569">
        <v>12</v>
      </c>
      <c r="AF569" t="s">
        <v>37</v>
      </c>
      <c r="AG569" t="s">
        <v>38</v>
      </c>
      <c r="AH569">
        <v>8.6729526519775293E-2</v>
      </c>
    </row>
    <row r="570" spans="1:34" x14ac:dyDescent="0.3">
      <c r="A570" t="s">
        <v>693</v>
      </c>
      <c r="B570" t="s">
        <v>1317</v>
      </c>
      <c r="C570" t="s">
        <v>1320</v>
      </c>
      <c r="F570">
        <v>23</v>
      </c>
      <c r="G570">
        <v>556</v>
      </c>
      <c r="H570">
        <v>222</v>
      </c>
      <c r="I570">
        <v>28</v>
      </c>
      <c r="J570" t="s">
        <v>195</v>
      </c>
      <c r="K570">
        <v>1</v>
      </c>
      <c r="L570" t="s">
        <v>195</v>
      </c>
      <c r="M570">
        <v>1</v>
      </c>
      <c r="O570">
        <v>0</v>
      </c>
      <c r="P570">
        <v>14</v>
      </c>
      <c r="Q570">
        <v>14</v>
      </c>
      <c r="R570">
        <v>18</v>
      </c>
      <c r="S570">
        <v>18</v>
      </c>
      <c r="T570">
        <v>18</v>
      </c>
      <c r="U570">
        <v>18</v>
      </c>
      <c r="W570">
        <v>14</v>
      </c>
      <c r="X570">
        <v>14</v>
      </c>
      <c r="Y570">
        <v>14</v>
      </c>
      <c r="Z570">
        <v>14</v>
      </c>
      <c r="AB570">
        <v>6</v>
      </c>
      <c r="AC570">
        <v>6</v>
      </c>
      <c r="AD570">
        <v>6</v>
      </c>
      <c r="AE570">
        <v>12</v>
      </c>
      <c r="AF570" t="s">
        <v>37</v>
      </c>
      <c r="AG570" t="s">
        <v>38</v>
      </c>
      <c r="AH570">
        <v>5.4911375045776298E-2</v>
      </c>
    </row>
    <row r="571" spans="1:34" x14ac:dyDescent="0.3">
      <c r="A571" t="s">
        <v>693</v>
      </c>
      <c r="B571" t="s">
        <v>1324</v>
      </c>
      <c r="C571" t="s">
        <v>861</v>
      </c>
      <c r="F571">
        <v>263</v>
      </c>
      <c r="G571">
        <v>69436</v>
      </c>
      <c r="H571">
        <v>23161</v>
      </c>
      <c r="AF571" t="s">
        <v>37</v>
      </c>
      <c r="AG571" t="s">
        <v>163</v>
      </c>
      <c r="AH571">
        <v>300.75308179855301</v>
      </c>
    </row>
    <row r="572" spans="1:34" x14ac:dyDescent="0.3">
      <c r="A572" t="s">
        <v>693</v>
      </c>
      <c r="B572" t="s">
        <v>1325</v>
      </c>
      <c r="C572" t="s">
        <v>1326</v>
      </c>
      <c r="F572">
        <v>113</v>
      </c>
      <c r="G572">
        <v>12886</v>
      </c>
      <c r="H572">
        <v>4611</v>
      </c>
      <c r="I572">
        <v>22</v>
      </c>
      <c r="J572" t="s">
        <v>1327</v>
      </c>
      <c r="K572">
        <v>1</v>
      </c>
      <c r="L572" t="s">
        <v>1327</v>
      </c>
      <c r="M572">
        <v>1</v>
      </c>
      <c r="O572">
        <v>0</v>
      </c>
      <c r="P572">
        <v>10</v>
      </c>
      <c r="Q572">
        <v>12</v>
      </c>
      <c r="R572">
        <v>22</v>
      </c>
      <c r="S572">
        <v>22</v>
      </c>
      <c r="T572">
        <v>22</v>
      </c>
      <c r="U572">
        <v>22</v>
      </c>
      <c r="W572">
        <v>10</v>
      </c>
      <c r="X572">
        <v>10</v>
      </c>
      <c r="Y572">
        <v>10</v>
      </c>
      <c r="Z572">
        <v>10</v>
      </c>
      <c r="AB572">
        <v>4</v>
      </c>
      <c r="AC572">
        <v>4</v>
      </c>
      <c r="AD572">
        <v>4</v>
      </c>
      <c r="AE572">
        <v>8</v>
      </c>
      <c r="AF572" t="s">
        <v>37</v>
      </c>
      <c r="AG572" t="s">
        <v>38</v>
      </c>
      <c r="AH572">
        <v>0.61773610115051203</v>
      </c>
    </row>
    <row r="573" spans="1:34" x14ac:dyDescent="0.3">
      <c r="A573" t="s">
        <v>693</v>
      </c>
      <c r="B573" t="s">
        <v>1325</v>
      </c>
      <c r="C573" t="s">
        <v>1328</v>
      </c>
      <c r="F573">
        <v>81</v>
      </c>
      <c r="G573">
        <v>6646</v>
      </c>
      <c r="H573">
        <v>3316</v>
      </c>
      <c r="I573">
        <v>22</v>
      </c>
      <c r="J573" t="s">
        <v>547</v>
      </c>
      <c r="K573">
        <v>1</v>
      </c>
      <c r="L573" t="s">
        <v>547</v>
      </c>
      <c r="M573">
        <v>1</v>
      </c>
      <c r="O573">
        <v>0</v>
      </c>
      <c r="P573">
        <v>9</v>
      </c>
      <c r="Q573">
        <v>13</v>
      </c>
      <c r="R573">
        <v>9</v>
      </c>
      <c r="S573">
        <v>9</v>
      </c>
      <c r="T573">
        <v>9</v>
      </c>
      <c r="U573">
        <v>9</v>
      </c>
      <c r="W573">
        <v>9</v>
      </c>
      <c r="X573">
        <v>9</v>
      </c>
      <c r="Y573">
        <v>9</v>
      </c>
      <c r="Z573">
        <v>9</v>
      </c>
      <c r="AB573">
        <v>5</v>
      </c>
      <c r="AC573">
        <v>5</v>
      </c>
      <c r="AD573">
        <v>5</v>
      </c>
      <c r="AE573">
        <v>15</v>
      </c>
      <c r="AF573" t="s">
        <v>37</v>
      </c>
      <c r="AG573" t="s">
        <v>38</v>
      </c>
      <c r="AH573">
        <v>0.47097134590148898</v>
      </c>
    </row>
    <row r="574" spans="1:34" x14ac:dyDescent="0.3">
      <c r="A574" t="s">
        <v>693</v>
      </c>
      <c r="B574" t="s">
        <v>1325</v>
      </c>
      <c r="C574" t="s">
        <v>1329</v>
      </c>
      <c r="F574">
        <v>43</v>
      </c>
      <c r="G574">
        <v>1896</v>
      </c>
      <c r="H574">
        <v>933</v>
      </c>
      <c r="I574">
        <v>25</v>
      </c>
      <c r="J574" t="s">
        <v>68</v>
      </c>
      <c r="K574">
        <v>1</v>
      </c>
      <c r="L574" t="s">
        <v>68</v>
      </c>
      <c r="M574">
        <v>1</v>
      </c>
      <c r="O574">
        <v>0</v>
      </c>
      <c r="P574">
        <v>15</v>
      </c>
      <c r="Q574">
        <v>10</v>
      </c>
      <c r="R574">
        <v>27</v>
      </c>
      <c r="S574">
        <v>27</v>
      </c>
      <c r="T574">
        <v>27</v>
      </c>
      <c r="U574">
        <v>27</v>
      </c>
      <c r="W574">
        <v>15</v>
      </c>
      <c r="X574">
        <v>15</v>
      </c>
      <c r="Y574">
        <v>15</v>
      </c>
      <c r="Z574">
        <v>15</v>
      </c>
      <c r="AB574">
        <v>8</v>
      </c>
      <c r="AC574">
        <v>8</v>
      </c>
      <c r="AD574">
        <v>8</v>
      </c>
      <c r="AE574">
        <v>16</v>
      </c>
      <c r="AF574" t="s">
        <v>37</v>
      </c>
      <c r="AG574" t="s">
        <v>38</v>
      </c>
      <c r="AH574">
        <v>0.12743592262268</v>
      </c>
    </row>
    <row r="575" spans="1:34" x14ac:dyDescent="0.3">
      <c r="A575" t="s">
        <v>693</v>
      </c>
      <c r="B575" t="s">
        <v>1325</v>
      </c>
      <c r="C575" t="s">
        <v>1330</v>
      </c>
      <c r="F575">
        <v>279</v>
      </c>
      <c r="G575">
        <v>78124</v>
      </c>
      <c r="H575">
        <v>32764</v>
      </c>
      <c r="I575">
        <v>49</v>
      </c>
      <c r="J575" t="s">
        <v>1331</v>
      </c>
      <c r="K575">
        <v>2</v>
      </c>
      <c r="L575" t="s">
        <v>1332</v>
      </c>
      <c r="M575">
        <v>1</v>
      </c>
      <c r="N575" t="s">
        <v>1333</v>
      </c>
      <c r="O575">
        <v>1</v>
      </c>
      <c r="P575">
        <v>39</v>
      </c>
      <c r="Q575">
        <v>10</v>
      </c>
      <c r="R575">
        <v>54</v>
      </c>
      <c r="S575">
        <v>54</v>
      </c>
      <c r="T575">
        <v>54</v>
      </c>
      <c r="U575">
        <v>54</v>
      </c>
      <c r="V575" t="s">
        <v>1334</v>
      </c>
      <c r="W575">
        <v>39</v>
      </c>
      <c r="X575">
        <v>39</v>
      </c>
      <c r="Y575">
        <v>39</v>
      </c>
      <c r="Z575">
        <v>39</v>
      </c>
      <c r="AA575" t="s">
        <v>1335</v>
      </c>
      <c r="AB575">
        <v>4</v>
      </c>
      <c r="AC575">
        <v>8</v>
      </c>
      <c r="AD575">
        <v>6</v>
      </c>
      <c r="AE575">
        <v>32</v>
      </c>
      <c r="AF575" t="s">
        <v>37</v>
      </c>
      <c r="AG575" t="s">
        <v>38</v>
      </c>
      <c r="AH575">
        <v>42.870278358459402</v>
      </c>
    </row>
    <row r="576" spans="1:34" x14ac:dyDescent="0.3">
      <c r="A576" t="s">
        <v>693</v>
      </c>
      <c r="B576" t="s">
        <v>1336</v>
      </c>
      <c r="C576" t="s">
        <v>861</v>
      </c>
      <c r="F576">
        <v>125</v>
      </c>
      <c r="G576">
        <v>15754</v>
      </c>
      <c r="H576">
        <v>5293</v>
      </c>
      <c r="I576">
        <v>19</v>
      </c>
      <c r="J576" t="s">
        <v>707</v>
      </c>
      <c r="K576">
        <v>1</v>
      </c>
      <c r="L576" t="s">
        <v>707</v>
      </c>
      <c r="M576">
        <v>1</v>
      </c>
      <c r="O576">
        <v>0</v>
      </c>
      <c r="P576">
        <v>5</v>
      </c>
      <c r="Q576">
        <v>14</v>
      </c>
      <c r="R576">
        <v>12</v>
      </c>
      <c r="S576">
        <v>12</v>
      </c>
      <c r="T576">
        <v>12</v>
      </c>
      <c r="U576">
        <v>12</v>
      </c>
      <c r="W576">
        <v>5</v>
      </c>
      <c r="X576">
        <v>5</v>
      </c>
      <c r="Y576">
        <v>5</v>
      </c>
      <c r="Z576">
        <v>5</v>
      </c>
      <c r="AB576">
        <v>3</v>
      </c>
      <c r="AC576">
        <v>3</v>
      </c>
      <c r="AD576">
        <v>3</v>
      </c>
      <c r="AE576">
        <v>9</v>
      </c>
      <c r="AF576" t="s">
        <v>37</v>
      </c>
      <c r="AG576" t="s">
        <v>38</v>
      </c>
      <c r="AH576">
        <v>0.49219346046447698</v>
      </c>
    </row>
    <row r="577" spans="1:34" x14ac:dyDescent="0.3">
      <c r="A577" t="s">
        <v>693</v>
      </c>
      <c r="B577" t="s">
        <v>1321</v>
      </c>
      <c r="C577" t="s">
        <v>1322</v>
      </c>
      <c r="F577">
        <v>51</v>
      </c>
      <c r="G577">
        <v>2656</v>
      </c>
      <c r="H577">
        <v>1056</v>
      </c>
      <c r="I577">
        <v>33</v>
      </c>
      <c r="J577" t="s">
        <v>501</v>
      </c>
      <c r="K577">
        <v>1</v>
      </c>
      <c r="L577" t="s">
        <v>501</v>
      </c>
      <c r="M577">
        <v>1</v>
      </c>
      <c r="O577">
        <v>0</v>
      </c>
      <c r="P577">
        <v>18</v>
      </c>
      <c r="Q577">
        <v>15</v>
      </c>
      <c r="R577">
        <v>31</v>
      </c>
      <c r="S577">
        <v>31</v>
      </c>
      <c r="T577">
        <v>31</v>
      </c>
      <c r="U577">
        <v>31</v>
      </c>
      <c r="W577">
        <v>18</v>
      </c>
      <c r="X577">
        <v>18</v>
      </c>
      <c r="Y577">
        <v>18</v>
      </c>
      <c r="Z577">
        <v>18</v>
      </c>
      <c r="AB577">
        <v>6</v>
      </c>
      <c r="AC577">
        <v>6</v>
      </c>
      <c r="AD577">
        <v>6</v>
      </c>
      <c r="AE577">
        <v>12</v>
      </c>
      <c r="AF577" t="s">
        <v>37</v>
      </c>
      <c r="AG577" t="s">
        <v>38</v>
      </c>
      <c r="AH577">
        <v>0.143162250518798</v>
      </c>
    </row>
    <row r="578" spans="1:34" x14ac:dyDescent="0.3">
      <c r="A578" t="s">
        <v>693</v>
      </c>
      <c r="B578" t="s">
        <v>1321</v>
      </c>
      <c r="C578" t="s">
        <v>1323</v>
      </c>
      <c r="F578">
        <v>25</v>
      </c>
      <c r="G578">
        <v>654</v>
      </c>
      <c r="H578">
        <v>305</v>
      </c>
      <c r="I578">
        <v>16</v>
      </c>
      <c r="J578" t="s">
        <v>1094</v>
      </c>
      <c r="K578">
        <v>1</v>
      </c>
      <c r="L578" t="s">
        <v>1094</v>
      </c>
      <c r="M578">
        <v>1</v>
      </c>
      <c r="O578">
        <v>0</v>
      </c>
      <c r="P578">
        <v>1</v>
      </c>
      <c r="Q578">
        <v>15</v>
      </c>
      <c r="R578">
        <v>3</v>
      </c>
      <c r="S578">
        <v>3</v>
      </c>
      <c r="T578">
        <v>3</v>
      </c>
      <c r="U578">
        <v>3</v>
      </c>
      <c r="W578">
        <v>1</v>
      </c>
      <c r="X578">
        <v>1</v>
      </c>
      <c r="Y578">
        <v>1</v>
      </c>
      <c r="Z578">
        <v>1</v>
      </c>
      <c r="AB578">
        <v>1</v>
      </c>
      <c r="AC578">
        <v>1</v>
      </c>
      <c r="AD578">
        <v>1</v>
      </c>
      <c r="AE578">
        <v>3</v>
      </c>
      <c r="AF578" t="s">
        <v>37</v>
      </c>
      <c r="AG578" t="s">
        <v>38</v>
      </c>
      <c r="AH578">
        <v>5.5698633193969699E-2</v>
      </c>
    </row>
    <row r="579" spans="1:34" x14ac:dyDescent="0.3">
      <c r="A579" t="s">
        <v>693</v>
      </c>
      <c r="B579" t="s">
        <v>1337</v>
      </c>
      <c r="C579" t="s">
        <v>1338</v>
      </c>
      <c r="F579">
        <v>27</v>
      </c>
      <c r="G579">
        <v>760</v>
      </c>
      <c r="H579">
        <v>331</v>
      </c>
      <c r="I579">
        <v>30</v>
      </c>
      <c r="J579" t="s">
        <v>180</v>
      </c>
      <c r="K579">
        <v>1</v>
      </c>
      <c r="L579" t="s">
        <v>180</v>
      </c>
      <c r="M579">
        <v>1</v>
      </c>
      <c r="O579">
        <v>0</v>
      </c>
      <c r="P579">
        <v>15</v>
      </c>
      <c r="Q579">
        <v>15</v>
      </c>
      <c r="R579">
        <v>12</v>
      </c>
      <c r="S579">
        <v>12</v>
      </c>
      <c r="T579">
        <v>12</v>
      </c>
      <c r="U579">
        <v>12</v>
      </c>
      <c r="W579">
        <v>15</v>
      </c>
      <c r="X579">
        <v>15</v>
      </c>
      <c r="Y579">
        <v>15</v>
      </c>
      <c r="Z579">
        <v>15</v>
      </c>
      <c r="AB579">
        <v>1</v>
      </c>
      <c r="AC579">
        <v>1</v>
      </c>
      <c r="AD579">
        <v>1</v>
      </c>
      <c r="AE579">
        <v>2</v>
      </c>
      <c r="AF579" t="s">
        <v>37</v>
      </c>
      <c r="AG579" t="s">
        <v>38</v>
      </c>
      <c r="AH579">
        <v>6.0697793960571199E-2</v>
      </c>
    </row>
    <row r="580" spans="1:34" x14ac:dyDescent="0.3">
      <c r="A580" t="s">
        <v>693</v>
      </c>
      <c r="B580" t="s">
        <v>1337</v>
      </c>
      <c r="C580" t="s">
        <v>1339</v>
      </c>
      <c r="F580">
        <v>220</v>
      </c>
      <c r="G580">
        <v>48624</v>
      </c>
      <c r="H580">
        <v>12090</v>
      </c>
      <c r="I580">
        <v>77</v>
      </c>
      <c r="J580" t="s">
        <v>1340</v>
      </c>
      <c r="K580">
        <v>3</v>
      </c>
      <c r="L580" t="s">
        <v>245</v>
      </c>
      <c r="M580">
        <v>1</v>
      </c>
      <c r="N580" t="s">
        <v>1341</v>
      </c>
      <c r="O580">
        <v>2</v>
      </c>
      <c r="P580">
        <v>73</v>
      </c>
      <c r="Q580">
        <v>4</v>
      </c>
      <c r="R580">
        <v>80</v>
      </c>
      <c r="S580">
        <v>80</v>
      </c>
      <c r="T580">
        <v>80</v>
      </c>
      <c r="U580">
        <v>80</v>
      </c>
      <c r="V580" t="s">
        <v>1342</v>
      </c>
      <c r="W580">
        <v>73</v>
      </c>
      <c r="X580">
        <v>73</v>
      </c>
      <c r="Y580">
        <v>73</v>
      </c>
      <c r="Z580">
        <v>73</v>
      </c>
      <c r="AA580" t="s">
        <v>1343</v>
      </c>
      <c r="AB580">
        <v>2</v>
      </c>
      <c r="AC580">
        <v>7</v>
      </c>
      <c r="AD580">
        <v>5</v>
      </c>
      <c r="AE580">
        <v>41</v>
      </c>
      <c r="AF580" t="s">
        <v>37</v>
      </c>
      <c r="AG580" t="s">
        <v>38</v>
      </c>
      <c r="AH580">
        <v>4.89040184020996</v>
      </c>
    </row>
    <row r="581" spans="1:34" x14ac:dyDescent="0.3">
      <c r="A581" t="s">
        <v>693</v>
      </c>
      <c r="B581" t="s">
        <v>1344</v>
      </c>
      <c r="C581" t="s">
        <v>1345</v>
      </c>
      <c r="F581">
        <v>25</v>
      </c>
      <c r="G581">
        <v>654</v>
      </c>
      <c r="H581">
        <v>228</v>
      </c>
      <c r="I581">
        <v>24</v>
      </c>
      <c r="J581" t="s">
        <v>126</v>
      </c>
      <c r="K581">
        <v>1</v>
      </c>
      <c r="L581" t="s">
        <v>126</v>
      </c>
      <c r="M581">
        <v>1</v>
      </c>
      <c r="O581">
        <v>0</v>
      </c>
      <c r="P581">
        <v>9</v>
      </c>
      <c r="Q581">
        <v>15</v>
      </c>
      <c r="R581">
        <v>6</v>
      </c>
      <c r="S581">
        <v>6</v>
      </c>
      <c r="T581">
        <v>6</v>
      </c>
      <c r="U581">
        <v>6</v>
      </c>
      <c r="W581">
        <v>9</v>
      </c>
      <c r="X581">
        <v>9</v>
      </c>
      <c r="Y581">
        <v>9</v>
      </c>
      <c r="Z581">
        <v>9</v>
      </c>
      <c r="AB581">
        <v>3</v>
      </c>
      <c r="AC581">
        <v>3</v>
      </c>
      <c r="AD581">
        <v>3</v>
      </c>
      <c r="AE581">
        <v>6</v>
      </c>
      <c r="AF581" t="s">
        <v>37</v>
      </c>
      <c r="AG581" t="s">
        <v>38</v>
      </c>
      <c r="AH581">
        <v>6.8545103073120103E-2</v>
      </c>
    </row>
    <row r="582" spans="1:34" x14ac:dyDescent="0.3">
      <c r="A582" t="s">
        <v>693</v>
      </c>
      <c r="B582" t="s">
        <v>1344</v>
      </c>
      <c r="C582" t="s">
        <v>1346</v>
      </c>
      <c r="F582">
        <v>89</v>
      </c>
      <c r="G582">
        <v>8014</v>
      </c>
      <c r="H582">
        <v>1809</v>
      </c>
      <c r="I582">
        <v>89</v>
      </c>
      <c r="J582" t="s">
        <v>1347</v>
      </c>
      <c r="K582">
        <v>4</v>
      </c>
      <c r="L582" t="s">
        <v>142</v>
      </c>
      <c r="M582">
        <v>1</v>
      </c>
      <c r="N582" t="s">
        <v>1348</v>
      </c>
      <c r="O582">
        <v>2</v>
      </c>
      <c r="P582">
        <v>83</v>
      </c>
      <c r="Q582">
        <v>6</v>
      </c>
      <c r="R582">
        <v>77</v>
      </c>
      <c r="S582">
        <v>77</v>
      </c>
      <c r="T582">
        <v>77</v>
      </c>
      <c r="U582">
        <v>77</v>
      </c>
      <c r="V582" t="s">
        <v>1349</v>
      </c>
      <c r="W582">
        <v>83</v>
      </c>
      <c r="X582">
        <v>83</v>
      </c>
      <c r="Y582">
        <v>83</v>
      </c>
      <c r="Z582">
        <v>83</v>
      </c>
      <c r="AA582" t="s">
        <v>1350</v>
      </c>
      <c r="AB582">
        <v>4</v>
      </c>
      <c r="AC582">
        <v>7</v>
      </c>
      <c r="AD582">
        <v>5</v>
      </c>
      <c r="AE582">
        <v>49</v>
      </c>
      <c r="AF582" t="s">
        <v>37</v>
      </c>
      <c r="AG582" t="s">
        <v>38</v>
      </c>
      <c r="AH582">
        <v>3.4065911769866899</v>
      </c>
    </row>
    <row r="583" spans="1:34" x14ac:dyDescent="0.3">
      <c r="A583" t="s">
        <v>693</v>
      </c>
      <c r="B583" t="s">
        <v>1344</v>
      </c>
      <c r="C583" t="s">
        <v>1351</v>
      </c>
      <c r="F583">
        <v>46</v>
      </c>
      <c r="G583">
        <v>2166</v>
      </c>
      <c r="H583">
        <v>684</v>
      </c>
      <c r="I583">
        <v>21</v>
      </c>
      <c r="J583" t="s">
        <v>47</v>
      </c>
      <c r="K583">
        <v>1</v>
      </c>
      <c r="L583" t="s">
        <v>47</v>
      </c>
      <c r="M583">
        <v>1</v>
      </c>
      <c r="O583">
        <v>0</v>
      </c>
      <c r="P583">
        <v>14</v>
      </c>
      <c r="Q583">
        <v>7</v>
      </c>
      <c r="R583">
        <v>25</v>
      </c>
      <c r="S583">
        <v>25</v>
      </c>
      <c r="T583">
        <v>25</v>
      </c>
      <c r="U583">
        <v>25</v>
      </c>
      <c r="W583">
        <v>14</v>
      </c>
      <c r="X583">
        <v>14</v>
      </c>
      <c r="Y583">
        <v>14</v>
      </c>
      <c r="Z583">
        <v>14</v>
      </c>
      <c r="AB583">
        <v>4</v>
      </c>
      <c r="AC583">
        <v>4</v>
      </c>
      <c r="AD583">
        <v>4</v>
      </c>
      <c r="AE583">
        <v>8</v>
      </c>
      <c r="AF583" t="s">
        <v>37</v>
      </c>
      <c r="AG583" t="s">
        <v>38</v>
      </c>
      <c r="AH583">
        <v>0.12267875671386699</v>
      </c>
    </row>
    <row r="584" spans="1:34" x14ac:dyDescent="0.3">
      <c r="A584" t="s">
        <v>693</v>
      </c>
      <c r="B584" t="s">
        <v>1344</v>
      </c>
      <c r="C584" t="s">
        <v>1352</v>
      </c>
      <c r="F584">
        <v>18</v>
      </c>
      <c r="G584">
        <v>346</v>
      </c>
      <c r="H584">
        <v>122</v>
      </c>
      <c r="I584">
        <v>18</v>
      </c>
      <c r="J584" t="s">
        <v>195</v>
      </c>
      <c r="K584">
        <v>1</v>
      </c>
      <c r="L584" t="s">
        <v>195</v>
      </c>
      <c r="M584">
        <v>1</v>
      </c>
      <c r="O584">
        <v>0</v>
      </c>
      <c r="P584">
        <v>4</v>
      </c>
      <c r="Q584">
        <v>14</v>
      </c>
      <c r="R584">
        <v>3</v>
      </c>
      <c r="S584">
        <v>3</v>
      </c>
      <c r="T584">
        <v>3</v>
      </c>
      <c r="U584">
        <v>3</v>
      </c>
      <c r="W584">
        <v>4</v>
      </c>
      <c r="X584">
        <v>4</v>
      </c>
      <c r="Y584">
        <v>4</v>
      </c>
      <c r="Z584">
        <v>4</v>
      </c>
      <c r="AB584">
        <v>2</v>
      </c>
      <c r="AC584">
        <v>2</v>
      </c>
      <c r="AD584">
        <v>2</v>
      </c>
      <c r="AE584">
        <v>4</v>
      </c>
      <c r="AF584" t="s">
        <v>37</v>
      </c>
      <c r="AG584" t="s">
        <v>38</v>
      </c>
      <c r="AH584">
        <v>3.8711309432983398E-2</v>
      </c>
    </row>
    <row r="585" spans="1:34" x14ac:dyDescent="0.3">
      <c r="A585" t="s">
        <v>693</v>
      </c>
      <c r="B585" t="s">
        <v>1344</v>
      </c>
      <c r="C585" t="s">
        <v>1353</v>
      </c>
      <c r="F585">
        <v>18</v>
      </c>
      <c r="G585">
        <v>346</v>
      </c>
      <c r="H585">
        <v>129</v>
      </c>
      <c r="I585">
        <v>18</v>
      </c>
      <c r="J585" t="s">
        <v>126</v>
      </c>
      <c r="K585">
        <v>1</v>
      </c>
      <c r="L585" t="s">
        <v>126</v>
      </c>
      <c r="M585">
        <v>1</v>
      </c>
      <c r="O585">
        <v>0</v>
      </c>
      <c r="P585">
        <v>4</v>
      </c>
      <c r="Q585">
        <v>14</v>
      </c>
      <c r="R585">
        <v>3</v>
      </c>
      <c r="S585">
        <v>3</v>
      </c>
      <c r="T585">
        <v>3</v>
      </c>
      <c r="U585">
        <v>3</v>
      </c>
      <c r="W585">
        <v>4</v>
      </c>
      <c r="X585">
        <v>4</v>
      </c>
      <c r="Y585">
        <v>4</v>
      </c>
      <c r="Z585">
        <v>4</v>
      </c>
      <c r="AB585">
        <v>2</v>
      </c>
      <c r="AC585">
        <v>2</v>
      </c>
      <c r="AD585">
        <v>2</v>
      </c>
      <c r="AE585">
        <v>4</v>
      </c>
      <c r="AF585" t="s">
        <v>37</v>
      </c>
      <c r="AG585" t="s">
        <v>38</v>
      </c>
      <c r="AH585">
        <v>3.5208463668823201E-2</v>
      </c>
    </row>
    <row r="586" spans="1:34" x14ac:dyDescent="0.3">
      <c r="A586" t="s">
        <v>693</v>
      </c>
      <c r="B586" t="s">
        <v>1344</v>
      </c>
      <c r="C586" t="s">
        <v>1354</v>
      </c>
      <c r="F586">
        <v>19</v>
      </c>
      <c r="G586">
        <v>384</v>
      </c>
      <c r="H586">
        <v>179</v>
      </c>
      <c r="AF586" t="s">
        <v>37</v>
      </c>
      <c r="AG586" t="s">
        <v>106</v>
      </c>
      <c r="AH586">
        <v>2.50487327575683E-2</v>
      </c>
    </row>
    <row r="587" spans="1:34" x14ac:dyDescent="0.3">
      <c r="A587" t="s">
        <v>693</v>
      </c>
      <c r="B587" t="s">
        <v>1344</v>
      </c>
      <c r="C587" t="s">
        <v>1355</v>
      </c>
      <c r="F587">
        <v>36</v>
      </c>
      <c r="G587">
        <v>1336</v>
      </c>
      <c r="H587">
        <v>516</v>
      </c>
      <c r="I587">
        <v>22</v>
      </c>
      <c r="J587" t="s">
        <v>86</v>
      </c>
      <c r="K587">
        <v>1</v>
      </c>
      <c r="L587" t="s">
        <v>86</v>
      </c>
      <c r="M587">
        <v>1</v>
      </c>
      <c r="O587">
        <v>0</v>
      </c>
      <c r="P587">
        <v>15</v>
      </c>
      <c r="Q587">
        <v>7</v>
      </c>
      <c r="R587">
        <v>33</v>
      </c>
      <c r="S587">
        <v>33</v>
      </c>
      <c r="T587">
        <v>33</v>
      </c>
      <c r="U587">
        <v>33</v>
      </c>
      <c r="W587">
        <v>15</v>
      </c>
      <c r="X587">
        <v>15</v>
      </c>
      <c r="Y587">
        <v>15</v>
      </c>
      <c r="Z587">
        <v>15</v>
      </c>
      <c r="AB587">
        <v>6</v>
      </c>
      <c r="AC587">
        <v>6</v>
      </c>
      <c r="AD587">
        <v>6</v>
      </c>
      <c r="AE587">
        <v>18</v>
      </c>
      <c r="AF587" t="s">
        <v>37</v>
      </c>
      <c r="AG587" t="s">
        <v>38</v>
      </c>
      <c r="AH587">
        <v>6.7265272140502902E-2</v>
      </c>
    </row>
    <row r="588" spans="1:34" x14ac:dyDescent="0.3">
      <c r="A588" t="s">
        <v>693</v>
      </c>
      <c r="B588" t="s">
        <v>1356</v>
      </c>
      <c r="C588" t="s">
        <v>757</v>
      </c>
      <c r="F588">
        <v>51</v>
      </c>
      <c r="G588">
        <v>2656</v>
      </c>
      <c r="H588">
        <v>811</v>
      </c>
      <c r="I588">
        <v>46</v>
      </c>
      <c r="J588" t="s">
        <v>1357</v>
      </c>
      <c r="K588">
        <v>2</v>
      </c>
      <c r="L588" t="s">
        <v>1357</v>
      </c>
      <c r="M588">
        <v>2</v>
      </c>
      <c r="O588">
        <v>0</v>
      </c>
      <c r="P588">
        <v>32</v>
      </c>
      <c r="Q588">
        <v>14</v>
      </c>
      <c r="R588">
        <v>4</v>
      </c>
      <c r="S588">
        <v>21</v>
      </c>
      <c r="T588">
        <v>12</v>
      </c>
      <c r="U588">
        <v>25</v>
      </c>
      <c r="W588">
        <v>6</v>
      </c>
      <c r="X588">
        <v>26</v>
      </c>
      <c r="Y588">
        <v>16</v>
      </c>
      <c r="Z588">
        <v>32</v>
      </c>
      <c r="AB588">
        <v>1</v>
      </c>
      <c r="AC588">
        <v>3</v>
      </c>
      <c r="AD588">
        <v>1</v>
      </c>
      <c r="AE588">
        <v>29</v>
      </c>
      <c r="AF588" t="s">
        <v>37</v>
      </c>
      <c r="AG588" t="s">
        <v>38</v>
      </c>
      <c r="AH588">
        <v>0.203447580337524</v>
      </c>
    </row>
    <row r="589" spans="1:34" x14ac:dyDescent="0.3">
      <c r="A589" t="s">
        <v>693</v>
      </c>
      <c r="B589" t="s">
        <v>1356</v>
      </c>
      <c r="C589" t="s">
        <v>803</v>
      </c>
      <c r="F589">
        <v>489</v>
      </c>
      <c r="G589">
        <v>239614</v>
      </c>
      <c r="H589">
        <v>78993</v>
      </c>
      <c r="I589">
        <v>27</v>
      </c>
      <c r="J589" t="s">
        <v>1358</v>
      </c>
      <c r="K589">
        <v>1</v>
      </c>
      <c r="L589" t="s">
        <v>1358</v>
      </c>
      <c r="M589">
        <v>1</v>
      </c>
      <c r="O589">
        <v>0</v>
      </c>
      <c r="P589">
        <v>13</v>
      </c>
      <c r="Q589">
        <v>14</v>
      </c>
      <c r="R589">
        <v>19</v>
      </c>
      <c r="S589">
        <v>19</v>
      </c>
      <c r="T589">
        <v>19</v>
      </c>
      <c r="U589">
        <v>19</v>
      </c>
      <c r="W589">
        <v>13</v>
      </c>
      <c r="X589">
        <v>13</v>
      </c>
      <c r="Y589">
        <v>13</v>
      </c>
      <c r="Z589">
        <v>13</v>
      </c>
      <c r="AB589">
        <v>3</v>
      </c>
      <c r="AC589">
        <v>3</v>
      </c>
      <c r="AD589">
        <v>3</v>
      </c>
      <c r="AE589">
        <v>9</v>
      </c>
      <c r="AF589" t="s">
        <v>37</v>
      </c>
      <c r="AG589" t="s">
        <v>38</v>
      </c>
      <c r="AH589">
        <v>52.6365871429443</v>
      </c>
    </row>
    <row r="590" spans="1:34" x14ac:dyDescent="0.3">
      <c r="A590" t="s">
        <v>693</v>
      </c>
      <c r="B590" t="s">
        <v>1359</v>
      </c>
      <c r="C590" t="s">
        <v>757</v>
      </c>
      <c r="F590">
        <v>46</v>
      </c>
      <c r="G590">
        <v>2166</v>
      </c>
      <c r="H590">
        <v>514</v>
      </c>
      <c r="I590">
        <v>44</v>
      </c>
      <c r="J590" t="s">
        <v>1360</v>
      </c>
      <c r="K590">
        <v>2</v>
      </c>
      <c r="L590" t="s">
        <v>1360</v>
      </c>
      <c r="M590">
        <v>2</v>
      </c>
      <c r="O590">
        <v>0</v>
      </c>
      <c r="P590">
        <v>30</v>
      </c>
      <c r="Q590">
        <v>14</v>
      </c>
      <c r="R590">
        <v>12</v>
      </c>
      <c r="S590">
        <v>21</v>
      </c>
      <c r="T590">
        <v>16</v>
      </c>
      <c r="U590">
        <v>33</v>
      </c>
      <c r="W590">
        <v>4</v>
      </c>
      <c r="X590">
        <v>26</v>
      </c>
      <c r="Y590">
        <v>15</v>
      </c>
      <c r="Z590">
        <v>30</v>
      </c>
      <c r="AB590">
        <v>1</v>
      </c>
      <c r="AC590">
        <v>3</v>
      </c>
      <c r="AD590">
        <v>2</v>
      </c>
      <c r="AE590">
        <v>8</v>
      </c>
      <c r="AF590" t="s">
        <v>37</v>
      </c>
      <c r="AG590" t="s">
        <v>38</v>
      </c>
      <c r="AH590">
        <v>0.18660759925842199</v>
      </c>
    </row>
    <row r="591" spans="1:34" x14ac:dyDescent="0.3">
      <c r="A591" t="s">
        <v>693</v>
      </c>
      <c r="B591" t="s">
        <v>1361</v>
      </c>
      <c r="C591" t="s">
        <v>819</v>
      </c>
      <c r="F591">
        <v>337</v>
      </c>
      <c r="G591">
        <v>113910</v>
      </c>
      <c r="H591">
        <v>38190</v>
      </c>
      <c r="I591">
        <v>20</v>
      </c>
      <c r="J591" t="s">
        <v>1362</v>
      </c>
      <c r="K591">
        <v>1</v>
      </c>
      <c r="L591" t="s">
        <v>1362</v>
      </c>
      <c r="M591">
        <v>1</v>
      </c>
      <c r="O591">
        <v>0</v>
      </c>
      <c r="P591">
        <v>6</v>
      </c>
      <c r="Q591">
        <v>14</v>
      </c>
      <c r="R591">
        <v>12</v>
      </c>
      <c r="S591">
        <v>12</v>
      </c>
      <c r="T591">
        <v>12</v>
      </c>
      <c r="U591">
        <v>12</v>
      </c>
      <c r="W591">
        <v>6</v>
      </c>
      <c r="X591">
        <v>6</v>
      </c>
      <c r="Y591">
        <v>6</v>
      </c>
      <c r="Z591">
        <v>6</v>
      </c>
      <c r="AB591">
        <v>3</v>
      </c>
      <c r="AC591">
        <v>3</v>
      </c>
      <c r="AD591">
        <v>3</v>
      </c>
      <c r="AE591">
        <v>9</v>
      </c>
      <c r="AF591" t="s">
        <v>37</v>
      </c>
      <c r="AG591" t="s">
        <v>38</v>
      </c>
      <c r="AH591">
        <v>7.1415097713470397</v>
      </c>
    </row>
    <row r="592" spans="1:34" x14ac:dyDescent="0.3">
      <c r="A592" t="s">
        <v>693</v>
      </c>
      <c r="B592" t="s">
        <v>1361</v>
      </c>
      <c r="C592" t="s">
        <v>1363</v>
      </c>
      <c r="F592">
        <v>83</v>
      </c>
      <c r="G592">
        <v>6976</v>
      </c>
      <c r="H592">
        <v>2207</v>
      </c>
      <c r="AF592" t="s">
        <v>37</v>
      </c>
      <c r="AG592" t="s">
        <v>439</v>
      </c>
      <c r="AH592">
        <v>300.55451726913401</v>
      </c>
    </row>
    <row r="593" spans="1:34" x14ac:dyDescent="0.3">
      <c r="A593" t="s">
        <v>693</v>
      </c>
      <c r="B593" t="s">
        <v>1364</v>
      </c>
      <c r="C593" t="s">
        <v>809</v>
      </c>
      <c r="F593">
        <v>358</v>
      </c>
      <c r="G593">
        <v>128526</v>
      </c>
      <c r="H593">
        <v>28931</v>
      </c>
      <c r="I593">
        <v>26</v>
      </c>
      <c r="J593" t="s">
        <v>1365</v>
      </c>
      <c r="K593">
        <v>1</v>
      </c>
      <c r="L593" t="s">
        <v>1365</v>
      </c>
      <c r="M593">
        <v>1</v>
      </c>
      <c r="O593">
        <v>0</v>
      </c>
      <c r="P593">
        <v>11</v>
      </c>
      <c r="Q593">
        <v>15</v>
      </c>
      <c r="R593">
        <v>27</v>
      </c>
      <c r="S593">
        <v>27</v>
      </c>
      <c r="T593">
        <v>27</v>
      </c>
      <c r="U593">
        <v>27</v>
      </c>
      <c r="W593">
        <v>11</v>
      </c>
      <c r="X593">
        <v>11</v>
      </c>
      <c r="Y593">
        <v>11</v>
      </c>
      <c r="Z593">
        <v>11</v>
      </c>
      <c r="AB593">
        <v>1</v>
      </c>
      <c r="AC593">
        <v>1</v>
      </c>
      <c r="AD593">
        <v>1</v>
      </c>
      <c r="AE593">
        <v>2</v>
      </c>
      <c r="AF593" t="s">
        <v>37</v>
      </c>
      <c r="AG593" t="s">
        <v>38</v>
      </c>
      <c r="AH593">
        <v>5.5590915679931596</v>
      </c>
    </row>
    <row r="594" spans="1:34" x14ac:dyDescent="0.3">
      <c r="A594" t="s">
        <v>693</v>
      </c>
      <c r="B594" t="s">
        <v>1364</v>
      </c>
      <c r="C594" t="s">
        <v>810</v>
      </c>
      <c r="F594">
        <v>18</v>
      </c>
      <c r="G594">
        <v>346</v>
      </c>
      <c r="H594">
        <v>162</v>
      </c>
      <c r="I594">
        <v>27</v>
      </c>
      <c r="J594" t="s">
        <v>82</v>
      </c>
      <c r="K594">
        <v>1</v>
      </c>
      <c r="L594" t="s">
        <v>82</v>
      </c>
      <c r="M594">
        <v>1</v>
      </c>
      <c r="O594">
        <v>0</v>
      </c>
      <c r="P594">
        <v>17</v>
      </c>
      <c r="Q594">
        <v>10</v>
      </c>
      <c r="R594">
        <v>12</v>
      </c>
      <c r="S594">
        <v>12</v>
      </c>
      <c r="T594">
        <v>12</v>
      </c>
      <c r="U594">
        <v>12</v>
      </c>
      <c r="W594">
        <v>17</v>
      </c>
      <c r="X594">
        <v>17</v>
      </c>
      <c r="Y594">
        <v>17</v>
      </c>
      <c r="Z594">
        <v>17</v>
      </c>
      <c r="AB594">
        <v>3</v>
      </c>
      <c r="AC594">
        <v>3</v>
      </c>
      <c r="AD594">
        <v>3</v>
      </c>
      <c r="AE594">
        <v>6</v>
      </c>
      <c r="AF594" t="s">
        <v>37</v>
      </c>
      <c r="AG594" t="s">
        <v>38</v>
      </c>
      <c r="AH594">
        <v>6.8793773651123005E-2</v>
      </c>
    </row>
    <row r="595" spans="1:34" x14ac:dyDescent="0.3">
      <c r="A595" t="s">
        <v>693</v>
      </c>
      <c r="B595" t="s">
        <v>1364</v>
      </c>
      <c r="C595" t="s">
        <v>811</v>
      </c>
      <c r="F595">
        <v>135</v>
      </c>
      <c r="G595">
        <v>18364</v>
      </c>
      <c r="H595">
        <v>7780</v>
      </c>
      <c r="I595">
        <v>21</v>
      </c>
      <c r="J595" t="s">
        <v>1366</v>
      </c>
      <c r="K595">
        <v>1</v>
      </c>
      <c r="L595" t="s">
        <v>1366</v>
      </c>
      <c r="M595">
        <v>1</v>
      </c>
      <c r="O595">
        <v>0</v>
      </c>
      <c r="P595">
        <v>10</v>
      </c>
      <c r="Q595">
        <v>11</v>
      </c>
      <c r="R595">
        <v>40</v>
      </c>
      <c r="S595">
        <v>40</v>
      </c>
      <c r="T595">
        <v>40</v>
      </c>
      <c r="U595">
        <v>40</v>
      </c>
      <c r="W595">
        <v>10</v>
      </c>
      <c r="X595">
        <v>10</v>
      </c>
      <c r="Y595">
        <v>10</v>
      </c>
      <c r="Z595">
        <v>10</v>
      </c>
      <c r="AB595">
        <v>10</v>
      </c>
      <c r="AC595">
        <v>10</v>
      </c>
      <c r="AD595">
        <v>10</v>
      </c>
      <c r="AE595">
        <v>20</v>
      </c>
      <c r="AF595" t="s">
        <v>37</v>
      </c>
      <c r="AG595" t="s">
        <v>38</v>
      </c>
      <c r="AH595">
        <v>1.1357834339141799</v>
      </c>
    </row>
    <row r="596" spans="1:34" x14ac:dyDescent="0.3">
      <c r="A596" t="s">
        <v>693</v>
      </c>
      <c r="B596" t="s">
        <v>1364</v>
      </c>
      <c r="C596" t="s">
        <v>813</v>
      </c>
      <c r="F596">
        <v>371</v>
      </c>
      <c r="G596">
        <v>138016</v>
      </c>
      <c r="H596">
        <v>55210</v>
      </c>
      <c r="AF596" t="s">
        <v>37</v>
      </c>
      <c r="AG596" t="s">
        <v>163</v>
      </c>
      <c r="AH596">
        <v>300.96757125854401</v>
      </c>
    </row>
    <row r="597" spans="1:34" x14ac:dyDescent="0.3">
      <c r="A597" t="s">
        <v>693</v>
      </c>
      <c r="B597" t="s">
        <v>1364</v>
      </c>
      <c r="C597" t="s">
        <v>814</v>
      </c>
      <c r="F597">
        <v>1134</v>
      </c>
      <c r="G597">
        <v>1287094</v>
      </c>
      <c r="H597">
        <v>525289</v>
      </c>
      <c r="AF597" t="s">
        <v>37</v>
      </c>
      <c r="AG597" t="s">
        <v>439</v>
      </c>
      <c r="AH597">
        <v>392.64624834060601</v>
      </c>
    </row>
    <row r="598" spans="1:34" x14ac:dyDescent="0.3">
      <c r="A598" t="s">
        <v>693</v>
      </c>
      <c r="B598" t="s">
        <v>1364</v>
      </c>
      <c r="C598" t="s">
        <v>816</v>
      </c>
      <c r="F598">
        <v>1023</v>
      </c>
      <c r="G598">
        <v>1047556</v>
      </c>
      <c r="H598">
        <v>271503</v>
      </c>
      <c r="AF598" t="s">
        <v>37</v>
      </c>
      <c r="AG598" t="s">
        <v>163</v>
      </c>
      <c r="AH598">
        <v>322.878432035446</v>
      </c>
    </row>
    <row r="599" spans="1:34" x14ac:dyDescent="0.3">
      <c r="A599" t="s">
        <v>693</v>
      </c>
      <c r="B599" t="s">
        <v>1364</v>
      </c>
      <c r="C599" t="s">
        <v>1367</v>
      </c>
      <c r="F599">
        <v>45</v>
      </c>
      <c r="G599">
        <v>2074</v>
      </c>
      <c r="H599">
        <v>823</v>
      </c>
      <c r="I599">
        <v>30</v>
      </c>
      <c r="J599" t="s">
        <v>148</v>
      </c>
      <c r="K599">
        <v>1</v>
      </c>
      <c r="L599" t="s">
        <v>148</v>
      </c>
      <c r="M599">
        <v>1</v>
      </c>
      <c r="O599">
        <v>0</v>
      </c>
      <c r="P599">
        <v>18</v>
      </c>
      <c r="Q599">
        <v>12</v>
      </c>
      <c r="R599">
        <v>34</v>
      </c>
      <c r="S599">
        <v>34</v>
      </c>
      <c r="T599">
        <v>34</v>
      </c>
      <c r="U599">
        <v>34</v>
      </c>
      <c r="W599">
        <v>18</v>
      </c>
      <c r="X599">
        <v>18</v>
      </c>
      <c r="Y599">
        <v>18</v>
      </c>
      <c r="Z599">
        <v>18</v>
      </c>
      <c r="AB599">
        <v>6</v>
      </c>
      <c r="AC599">
        <v>6</v>
      </c>
      <c r="AD599">
        <v>6</v>
      </c>
      <c r="AE599">
        <v>12</v>
      </c>
      <c r="AF599" t="s">
        <v>37</v>
      </c>
      <c r="AG599" t="s">
        <v>38</v>
      </c>
      <c r="AH599">
        <v>0.31454372406005798</v>
      </c>
    </row>
    <row r="600" spans="1:34" x14ac:dyDescent="0.3">
      <c r="A600" t="s">
        <v>693</v>
      </c>
      <c r="B600" t="s">
        <v>1364</v>
      </c>
      <c r="C600" t="s">
        <v>1368</v>
      </c>
      <c r="F600">
        <v>14</v>
      </c>
      <c r="G600">
        <v>214</v>
      </c>
      <c r="H600">
        <v>93</v>
      </c>
      <c r="AF600" t="s">
        <v>37</v>
      </c>
      <c r="AG600" t="s">
        <v>106</v>
      </c>
      <c r="AH600">
        <v>7.7253341674804604E-2</v>
      </c>
    </row>
    <row r="601" spans="1:34" x14ac:dyDescent="0.3">
      <c r="A601" t="s">
        <v>693</v>
      </c>
      <c r="B601" t="s">
        <v>1369</v>
      </c>
      <c r="C601" t="s">
        <v>952</v>
      </c>
      <c r="F601">
        <v>96</v>
      </c>
      <c r="G601">
        <v>9316</v>
      </c>
      <c r="H601">
        <v>3039</v>
      </c>
      <c r="I601">
        <v>43</v>
      </c>
      <c r="J601" t="s">
        <v>1370</v>
      </c>
      <c r="K601">
        <v>4</v>
      </c>
      <c r="L601" t="s">
        <v>529</v>
      </c>
      <c r="M601">
        <v>1</v>
      </c>
      <c r="N601" t="s">
        <v>1371</v>
      </c>
      <c r="O601">
        <v>3</v>
      </c>
      <c r="P601">
        <v>28</v>
      </c>
      <c r="Q601">
        <v>15</v>
      </c>
      <c r="R601">
        <v>131</v>
      </c>
      <c r="S601">
        <v>131</v>
      </c>
      <c r="T601">
        <v>131</v>
      </c>
      <c r="U601">
        <v>131</v>
      </c>
      <c r="V601" t="s">
        <v>1372</v>
      </c>
      <c r="W601">
        <v>28</v>
      </c>
      <c r="X601">
        <v>28</v>
      </c>
      <c r="Y601">
        <v>28</v>
      </c>
      <c r="Z601">
        <v>28</v>
      </c>
      <c r="AA601" t="s">
        <v>1373</v>
      </c>
      <c r="AB601">
        <v>1</v>
      </c>
      <c r="AC601">
        <v>9</v>
      </c>
      <c r="AD601">
        <v>5</v>
      </c>
      <c r="AE601">
        <v>54</v>
      </c>
      <c r="AF601" t="s">
        <v>37</v>
      </c>
      <c r="AG601" t="s">
        <v>38</v>
      </c>
      <c r="AH601">
        <v>21.787506818771298</v>
      </c>
    </row>
    <row r="602" spans="1:34" x14ac:dyDescent="0.3">
      <c r="A602" t="s">
        <v>693</v>
      </c>
      <c r="B602" t="s">
        <v>1369</v>
      </c>
      <c r="C602" t="s">
        <v>1374</v>
      </c>
      <c r="F602">
        <v>32</v>
      </c>
      <c r="G602">
        <v>1060</v>
      </c>
      <c r="H602">
        <v>439</v>
      </c>
      <c r="I602">
        <v>21</v>
      </c>
      <c r="J602" t="s">
        <v>126</v>
      </c>
      <c r="K602">
        <v>1</v>
      </c>
      <c r="L602" t="s">
        <v>126</v>
      </c>
      <c r="M602">
        <v>1</v>
      </c>
      <c r="O602">
        <v>0</v>
      </c>
      <c r="P602">
        <v>16</v>
      </c>
      <c r="Q602">
        <v>5</v>
      </c>
      <c r="R602">
        <v>20</v>
      </c>
      <c r="S602">
        <v>20</v>
      </c>
      <c r="T602">
        <v>20</v>
      </c>
      <c r="U602">
        <v>20</v>
      </c>
      <c r="W602">
        <v>16</v>
      </c>
      <c r="X602">
        <v>16</v>
      </c>
      <c r="Y602">
        <v>16</v>
      </c>
      <c r="Z602">
        <v>16</v>
      </c>
      <c r="AB602">
        <v>4</v>
      </c>
      <c r="AC602">
        <v>4</v>
      </c>
      <c r="AD602">
        <v>4</v>
      </c>
      <c r="AE602">
        <v>8</v>
      </c>
      <c r="AF602" t="s">
        <v>37</v>
      </c>
      <c r="AG602" t="s">
        <v>38</v>
      </c>
      <c r="AH602">
        <v>0.13188815116882299</v>
      </c>
    </row>
    <row r="603" spans="1:34" x14ac:dyDescent="0.3">
      <c r="A603" t="s">
        <v>693</v>
      </c>
      <c r="B603" t="s">
        <v>1375</v>
      </c>
      <c r="C603" t="s">
        <v>819</v>
      </c>
      <c r="F603">
        <v>148</v>
      </c>
      <c r="G603">
        <v>22056</v>
      </c>
      <c r="H603">
        <v>6858</v>
      </c>
      <c r="I603">
        <v>34</v>
      </c>
      <c r="J603" t="s">
        <v>1376</v>
      </c>
      <c r="K603">
        <v>3</v>
      </c>
      <c r="L603" t="s">
        <v>1376</v>
      </c>
      <c r="M603">
        <v>3</v>
      </c>
      <c r="O603">
        <v>0</v>
      </c>
      <c r="P603">
        <v>19</v>
      </c>
      <c r="Q603">
        <v>15</v>
      </c>
      <c r="R603">
        <v>6</v>
      </c>
      <c r="S603">
        <v>27</v>
      </c>
      <c r="T603">
        <v>17</v>
      </c>
      <c r="U603">
        <v>51</v>
      </c>
      <c r="W603">
        <v>3</v>
      </c>
      <c r="X603">
        <v>9</v>
      </c>
      <c r="Y603">
        <v>6</v>
      </c>
      <c r="Z603">
        <v>19</v>
      </c>
      <c r="AB603">
        <v>1</v>
      </c>
      <c r="AC603">
        <v>5</v>
      </c>
      <c r="AD603">
        <v>4</v>
      </c>
      <c r="AE603">
        <v>25</v>
      </c>
      <c r="AF603" t="s">
        <v>37</v>
      </c>
      <c r="AG603" t="s">
        <v>38</v>
      </c>
      <c r="AH603">
        <v>2.2754919528961102</v>
      </c>
    </row>
    <row r="604" spans="1:34" x14ac:dyDescent="0.3">
      <c r="A604" t="s">
        <v>693</v>
      </c>
      <c r="B604" t="s">
        <v>1377</v>
      </c>
      <c r="C604" t="s">
        <v>704</v>
      </c>
      <c r="F604">
        <v>222</v>
      </c>
      <c r="G604">
        <v>49510</v>
      </c>
      <c r="H604">
        <v>18235</v>
      </c>
      <c r="I604">
        <v>16</v>
      </c>
      <c r="J604" t="s">
        <v>1378</v>
      </c>
      <c r="K604">
        <v>1</v>
      </c>
      <c r="L604" t="s">
        <v>1378</v>
      </c>
      <c r="M604">
        <v>1</v>
      </c>
      <c r="O604">
        <v>0</v>
      </c>
      <c r="P604">
        <v>2</v>
      </c>
      <c r="Q604">
        <v>14</v>
      </c>
      <c r="R604">
        <v>5</v>
      </c>
      <c r="S604">
        <v>5</v>
      </c>
      <c r="T604">
        <v>5</v>
      </c>
      <c r="U604">
        <v>5</v>
      </c>
      <c r="W604">
        <v>2</v>
      </c>
      <c r="X604">
        <v>2</v>
      </c>
      <c r="Y604">
        <v>2</v>
      </c>
      <c r="Z604">
        <v>2</v>
      </c>
      <c r="AB604">
        <v>0</v>
      </c>
      <c r="AC604">
        <v>0</v>
      </c>
      <c r="AD604">
        <v>0</v>
      </c>
      <c r="AE604">
        <v>0</v>
      </c>
      <c r="AF604" t="s">
        <v>37</v>
      </c>
      <c r="AG604" t="s">
        <v>38</v>
      </c>
      <c r="AH604">
        <v>1.7234733104705799</v>
      </c>
    </row>
    <row r="605" spans="1:34" x14ac:dyDescent="0.3">
      <c r="A605" t="s">
        <v>693</v>
      </c>
      <c r="B605" t="s">
        <v>1379</v>
      </c>
      <c r="C605" t="s">
        <v>1380</v>
      </c>
      <c r="F605">
        <v>34</v>
      </c>
      <c r="G605">
        <v>1194</v>
      </c>
      <c r="H605">
        <v>560</v>
      </c>
      <c r="I605">
        <v>24</v>
      </c>
      <c r="J605" t="s">
        <v>958</v>
      </c>
      <c r="K605">
        <v>2</v>
      </c>
      <c r="L605" t="s">
        <v>958</v>
      </c>
      <c r="M605">
        <v>2</v>
      </c>
      <c r="O605">
        <v>0</v>
      </c>
      <c r="P605">
        <v>9</v>
      </c>
      <c r="Q605">
        <v>15</v>
      </c>
      <c r="R605">
        <v>5</v>
      </c>
      <c r="S605">
        <v>12</v>
      </c>
      <c r="T605">
        <v>8</v>
      </c>
      <c r="U605">
        <v>17</v>
      </c>
      <c r="W605">
        <v>2</v>
      </c>
      <c r="X605">
        <v>7</v>
      </c>
      <c r="Y605">
        <v>4</v>
      </c>
      <c r="Z605">
        <v>9</v>
      </c>
      <c r="AB605">
        <v>2</v>
      </c>
      <c r="AC605">
        <v>2</v>
      </c>
      <c r="AD605">
        <v>2</v>
      </c>
      <c r="AE605">
        <v>10</v>
      </c>
      <c r="AF605" t="s">
        <v>37</v>
      </c>
      <c r="AG605" t="s">
        <v>38</v>
      </c>
      <c r="AH605">
        <v>0.27431917190551702</v>
      </c>
    </row>
    <row r="606" spans="1:34" x14ac:dyDescent="0.3">
      <c r="A606" t="s">
        <v>693</v>
      </c>
      <c r="B606" t="s">
        <v>1379</v>
      </c>
      <c r="C606" t="s">
        <v>704</v>
      </c>
      <c r="F606">
        <v>103</v>
      </c>
      <c r="G606">
        <v>10716</v>
      </c>
      <c r="H606">
        <v>2550</v>
      </c>
      <c r="AF606" t="s">
        <v>37</v>
      </c>
      <c r="AG606" t="s">
        <v>439</v>
      </c>
      <c r="AH606">
        <v>303.46279835700898</v>
      </c>
    </row>
    <row r="607" spans="1:34" x14ac:dyDescent="0.3">
      <c r="A607" t="s">
        <v>693</v>
      </c>
      <c r="B607" t="s">
        <v>1381</v>
      </c>
      <c r="C607" t="s">
        <v>1382</v>
      </c>
      <c r="F607">
        <v>282</v>
      </c>
      <c r="G607">
        <v>79810</v>
      </c>
      <c r="H607">
        <v>28333</v>
      </c>
      <c r="I607">
        <v>37</v>
      </c>
      <c r="J607" t="s">
        <v>1383</v>
      </c>
      <c r="K607">
        <v>2</v>
      </c>
      <c r="L607" t="s">
        <v>1383</v>
      </c>
      <c r="M607">
        <v>2</v>
      </c>
      <c r="O607">
        <v>0</v>
      </c>
      <c r="P607">
        <v>22</v>
      </c>
      <c r="Q607">
        <v>15</v>
      </c>
      <c r="R607">
        <v>6</v>
      </c>
      <c r="S607">
        <v>64</v>
      </c>
      <c r="T607">
        <v>35</v>
      </c>
      <c r="U607">
        <v>70</v>
      </c>
      <c r="W607">
        <v>7</v>
      </c>
      <c r="X607">
        <v>15</v>
      </c>
      <c r="Y607">
        <v>11</v>
      </c>
      <c r="Z607">
        <v>22</v>
      </c>
      <c r="AB607">
        <v>2</v>
      </c>
      <c r="AC607">
        <v>7</v>
      </c>
      <c r="AD607">
        <v>4</v>
      </c>
      <c r="AE607">
        <v>20</v>
      </c>
      <c r="AF607" t="s">
        <v>37</v>
      </c>
      <c r="AG607" t="s">
        <v>38</v>
      </c>
      <c r="AH607">
        <v>10.1741948127746</v>
      </c>
    </row>
    <row r="608" spans="1:34" x14ac:dyDescent="0.3">
      <c r="A608" t="s">
        <v>693</v>
      </c>
      <c r="B608" t="s">
        <v>1384</v>
      </c>
      <c r="C608" t="s">
        <v>1385</v>
      </c>
      <c r="F608">
        <v>31</v>
      </c>
      <c r="G608">
        <v>996</v>
      </c>
      <c r="H608">
        <v>409</v>
      </c>
      <c r="I608">
        <v>26</v>
      </c>
      <c r="J608" t="s">
        <v>126</v>
      </c>
      <c r="K608">
        <v>1</v>
      </c>
      <c r="L608" t="s">
        <v>126</v>
      </c>
      <c r="M608">
        <v>1</v>
      </c>
      <c r="O608">
        <v>0</v>
      </c>
      <c r="P608">
        <v>21</v>
      </c>
      <c r="Q608">
        <v>5</v>
      </c>
      <c r="R608">
        <v>23</v>
      </c>
      <c r="S608">
        <v>23</v>
      </c>
      <c r="T608">
        <v>23</v>
      </c>
      <c r="U608">
        <v>23</v>
      </c>
      <c r="W608">
        <v>21</v>
      </c>
      <c r="X608">
        <v>21</v>
      </c>
      <c r="Y608">
        <v>21</v>
      </c>
      <c r="Z608">
        <v>21</v>
      </c>
      <c r="AB608">
        <v>5</v>
      </c>
      <c r="AC608">
        <v>5</v>
      </c>
      <c r="AD608">
        <v>5</v>
      </c>
      <c r="AE608">
        <v>10</v>
      </c>
      <c r="AF608" t="s">
        <v>37</v>
      </c>
      <c r="AG608" t="s">
        <v>38</v>
      </c>
      <c r="AH608">
        <v>0.25312852859496998</v>
      </c>
    </row>
    <row r="609" spans="1:34" x14ac:dyDescent="0.3">
      <c r="A609" t="s">
        <v>693</v>
      </c>
      <c r="B609" t="s">
        <v>1384</v>
      </c>
      <c r="C609" t="s">
        <v>1386</v>
      </c>
      <c r="F609">
        <v>26</v>
      </c>
      <c r="G609">
        <v>706</v>
      </c>
      <c r="H609">
        <v>352</v>
      </c>
      <c r="I609">
        <v>16</v>
      </c>
      <c r="J609" t="s">
        <v>241</v>
      </c>
      <c r="K609">
        <v>1</v>
      </c>
      <c r="L609" t="s">
        <v>241</v>
      </c>
      <c r="M609">
        <v>1</v>
      </c>
      <c r="O609">
        <v>0</v>
      </c>
      <c r="P609">
        <v>5</v>
      </c>
      <c r="Q609">
        <v>11</v>
      </c>
      <c r="R609">
        <v>3</v>
      </c>
      <c r="S609">
        <v>3</v>
      </c>
      <c r="T609">
        <v>3</v>
      </c>
      <c r="U609">
        <v>3</v>
      </c>
      <c r="W609">
        <v>5</v>
      </c>
      <c r="X609">
        <v>5</v>
      </c>
      <c r="Y609">
        <v>5</v>
      </c>
      <c r="Z609">
        <v>5</v>
      </c>
      <c r="AB609">
        <v>3</v>
      </c>
      <c r="AC609">
        <v>3</v>
      </c>
      <c r="AD609">
        <v>3</v>
      </c>
      <c r="AE609">
        <v>6</v>
      </c>
      <c r="AF609" t="s">
        <v>37</v>
      </c>
      <c r="AG609" t="s">
        <v>38</v>
      </c>
      <c r="AH609">
        <v>0.10270571708679101</v>
      </c>
    </row>
    <row r="610" spans="1:34" x14ac:dyDescent="0.3">
      <c r="A610" t="s">
        <v>693</v>
      </c>
      <c r="B610" t="s">
        <v>1384</v>
      </c>
      <c r="C610" t="s">
        <v>1387</v>
      </c>
      <c r="F610">
        <v>97</v>
      </c>
      <c r="G610">
        <v>9510</v>
      </c>
      <c r="H610">
        <v>4419</v>
      </c>
      <c r="AF610" t="s">
        <v>37</v>
      </c>
      <c r="AG610" t="s">
        <v>439</v>
      </c>
      <c r="AH610">
        <v>303.50881195068303</v>
      </c>
    </row>
    <row r="611" spans="1:34" x14ac:dyDescent="0.3">
      <c r="A611" t="s">
        <v>693</v>
      </c>
      <c r="B611" t="s">
        <v>1388</v>
      </c>
      <c r="C611" t="s">
        <v>1389</v>
      </c>
      <c r="F611">
        <v>126</v>
      </c>
      <c r="G611">
        <v>16006</v>
      </c>
      <c r="H611">
        <v>5522</v>
      </c>
      <c r="I611">
        <v>30</v>
      </c>
      <c r="J611" t="s">
        <v>1124</v>
      </c>
      <c r="K611">
        <v>1</v>
      </c>
      <c r="L611" t="s">
        <v>1124</v>
      </c>
      <c r="M611">
        <v>1</v>
      </c>
      <c r="O611">
        <v>0</v>
      </c>
      <c r="P611">
        <v>16</v>
      </c>
      <c r="Q611">
        <v>14</v>
      </c>
      <c r="R611">
        <v>31</v>
      </c>
      <c r="S611">
        <v>31</v>
      </c>
      <c r="T611">
        <v>31</v>
      </c>
      <c r="U611">
        <v>31</v>
      </c>
      <c r="W611">
        <v>16</v>
      </c>
      <c r="X611">
        <v>16</v>
      </c>
      <c r="Y611">
        <v>16</v>
      </c>
      <c r="Z611">
        <v>16</v>
      </c>
      <c r="AB611">
        <v>3</v>
      </c>
      <c r="AC611">
        <v>3</v>
      </c>
      <c r="AD611">
        <v>3</v>
      </c>
      <c r="AE611">
        <v>6</v>
      </c>
      <c r="AF611" t="s">
        <v>37</v>
      </c>
      <c r="AG611" t="s">
        <v>38</v>
      </c>
      <c r="AH611">
        <v>0.60636258125305098</v>
      </c>
    </row>
    <row r="612" spans="1:34" x14ac:dyDescent="0.3">
      <c r="A612" t="s">
        <v>693</v>
      </c>
      <c r="B612" t="s">
        <v>1390</v>
      </c>
      <c r="C612" t="s">
        <v>952</v>
      </c>
      <c r="F612">
        <v>73</v>
      </c>
      <c r="G612">
        <v>5406</v>
      </c>
      <c r="H612">
        <v>1147</v>
      </c>
      <c r="AF612" t="s">
        <v>37</v>
      </c>
      <c r="AG612" t="s">
        <v>106</v>
      </c>
      <c r="AH612">
        <v>290.904771804809</v>
      </c>
    </row>
    <row r="613" spans="1:34" x14ac:dyDescent="0.3">
      <c r="A613" t="s">
        <v>693</v>
      </c>
      <c r="B613" t="s">
        <v>1402</v>
      </c>
      <c r="C613" t="s">
        <v>1392</v>
      </c>
      <c r="F613">
        <v>69</v>
      </c>
      <c r="G613">
        <v>4834</v>
      </c>
      <c r="H613">
        <v>1274</v>
      </c>
      <c r="I613">
        <v>36</v>
      </c>
      <c r="J613" t="s">
        <v>770</v>
      </c>
      <c r="K613">
        <v>1</v>
      </c>
      <c r="L613" t="s">
        <v>770</v>
      </c>
      <c r="M613">
        <v>1</v>
      </c>
      <c r="O613">
        <v>0</v>
      </c>
      <c r="P613">
        <v>22</v>
      </c>
      <c r="Q613">
        <v>14</v>
      </c>
      <c r="R613">
        <v>51</v>
      </c>
      <c r="S613">
        <v>51</v>
      </c>
      <c r="T613">
        <v>51</v>
      </c>
      <c r="U613">
        <v>51</v>
      </c>
      <c r="W613">
        <v>22</v>
      </c>
      <c r="X613">
        <v>22</v>
      </c>
      <c r="Y613">
        <v>22</v>
      </c>
      <c r="Z613">
        <v>22</v>
      </c>
      <c r="AB613">
        <v>5</v>
      </c>
      <c r="AC613">
        <v>5</v>
      </c>
      <c r="AD613">
        <v>5</v>
      </c>
      <c r="AE613">
        <v>10</v>
      </c>
      <c r="AF613" t="s">
        <v>37</v>
      </c>
      <c r="AG613" t="s">
        <v>38</v>
      </c>
      <c r="AH613">
        <v>0.156967163085937</v>
      </c>
    </row>
    <row r="614" spans="1:34" x14ac:dyDescent="0.3">
      <c r="A614" t="s">
        <v>693</v>
      </c>
      <c r="B614" t="s">
        <v>1402</v>
      </c>
      <c r="C614" t="s">
        <v>1403</v>
      </c>
      <c r="F614">
        <v>24</v>
      </c>
      <c r="G614">
        <v>604</v>
      </c>
      <c r="H614">
        <v>301</v>
      </c>
      <c r="I614">
        <v>16</v>
      </c>
      <c r="J614" t="s">
        <v>393</v>
      </c>
      <c r="K614">
        <v>1</v>
      </c>
      <c r="L614" t="s">
        <v>393</v>
      </c>
      <c r="M614">
        <v>1</v>
      </c>
      <c r="O614">
        <v>0</v>
      </c>
      <c r="P614">
        <v>5</v>
      </c>
      <c r="Q614">
        <v>11</v>
      </c>
      <c r="R614">
        <v>5</v>
      </c>
      <c r="S614">
        <v>5</v>
      </c>
      <c r="T614">
        <v>5</v>
      </c>
      <c r="U614">
        <v>5</v>
      </c>
      <c r="W614">
        <v>5</v>
      </c>
      <c r="X614">
        <v>5</v>
      </c>
      <c r="Y614">
        <v>5</v>
      </c>
      <c r="Z614">
        <v>5</v>
      </c>
      <c r="AB614">
        <v>1</v>
      </c>
      <c r="AC614">
        <v>1</v>
      </c>
      <c r="AD614">
        <v>1</v>
      </c>
      <c r="AE614">
        <v>2</v>
      </c>
      <c r="AF614" t="s">
        <v>37</v>
      </c>
      <c r="AG614" t="s">
        <v>38</v>
      </c>
      <c r="AH614">
        <v>4.3446779251098598E-2</v>
      </c>
    </row>
    <row r="615" spans="1:34" x14ac:dyDescent="0.3">
      <c r="A615" t="s">
        <v>693</v>
      </c>
      <c r="B615" t="s">
        <v>1402</v>
      </c>
      <c r="C615" t="s">
        <v>952</v>
      </c>
      <c r="E615" t="s">
        <v>55</v>
      </c>
      <c r="F615">
        <v>17</v>
      </c>
      <c r="G615">
        <v>310</v>
      </c>
      <c r="H615">
        <v>154</v>
      </c>
      <c r="I615">
        <v>18</v>
      </c>
      <c r="J615" t="s">
        <v>124</v>
      </c>
      <c r="K615">
        <v>1</v>
      </c>
      <c r="L615" t="s">
        <v>124</v>
      </c>
      <c r="M615">
        <v>1</v>
      </c>
      <c r="O615">
        <v>0</v>
      </c>
      <c r="P615">
        <v>3</v>
      </c>
      <c r="Q615">
        <v>15</v>
      </c>
      <c r="R615">
        <v>5</v>
      </c>
      <c r="S615">
        <v>5</v>
      </c>
      <c r="T615">
        <v>5</v>
      </c>
      <c r="U615">
        <v>5</v>
      </c>
      <c r="W615">
        <v>3</v>
      </c>
      <c r="X615">
        <v>3</v>
      </c>
      <c r="Y615">
        <v>3</v>
      </c>
      <c r="Z615">
        <v>3</v>
      </c>
      <c r="AB615">
        <v>3</v>
      </c>
      <c r="AC615">
        <v>3</v>
      </c>
      <c r="AD615">
        <v>3</v>
      </c>
      <c r="AE615">
        <v>6</v>
      </c>
      <c r="AF615" t="s">
        <v>37</v>
      </c>
      <c r="AG615" t="s">
        <v>38</v>
      </c>
      <c r="AH615">
        <v>3.5950660705566399E-2</v>
      </c>
    </row>
    <row r="616" spans="1:34" x14ac:dyDescent="0.3">
      <c r="A616" t="s">
        <v>693</v>
      </c>
      <c r="B616" t="s">
        <v>1402</v>
      </c>
      <c r="C616" t="s">
        <v>869</v>
      </c>
      <c r="E616" t="s">
        <v>55</v>
      </c>
      <c r="F616">
        <v>13</v>
      </c>
      <c r="G616">
        <v>186</v>
      </c>
      <c r="H616">
        <v>92</v>
      </c>
      <c r="I616">
        <v>18</v>
      </c>
      <c r="J616" t="s">
        <v>57</v>
      </c>
      <c r="K616">
        <v>1</v>
      </c>
      <c r="L616" t="s">
        <v>57</v>
      </c>
      <c r="M616">
        <v>1</v>
      </c>
      <c r="O616">
        <v>0</v>
      </c>
      <c r="P616">
        <v>5</v>
      </c>
      <c r="Q616">
        <v>13</v>
      </c>
      <c r="R616">
        <v>3</v>
      </c>
      <c r="S616">
        <v>3</v>
      </c>
      <c r="T616">
        <v>3</v>
      </c>
      <c r="U616">
        <v>3</v>
      </c>
      <c r="W616">
        <v>5</v>
      </c>
      <c r="X616">
        <v>5</v>
      </c>
      <c r="Y616">
        <v>5</v>
      </c>
      <c r="Z616">
        <v>5</v>
      </c>
      <c r="AB616">
        <v>3</v>
      </c>
      <c r="AC616">
        <v>3</v>
      </c>
      <c r="AD616">
        <v>3</v>
      </c>
      <c r="AE616">
        <v>6</v>
      </c>
      <c r="AF616" t="s">
        <v>37</v>
      </c>
      <c r="AG616" t="s">
        <v>38</v>
      </c>
      <c r="AH616">
        <v>2.7568817138671799E-2</v>
      </c>
    </row>
    <row r="617" spans="1:34" x14ac:dyDescent="0.3">
      <c r="A617" t="s">
        <v>693</v>
      </c>
      <c r="B617" t="s">
        <v>1402</v>
      </c>
      <c r="C617" t="s">
        <v>870</v>
      </c>
      <c r="F617">
        <v>393</v>
      </c>
      <c r="G617">
        <v>154846</v>
      </c>
      <c r="H617">
        <v>19902</v>
      </c>
      <c r="AF617" t="s">
        <v>37</v>
      </c>
      <c r="AG617" t="s">
        <v>163</v>
      </c>
      <c r="AH617">
        <v>300.45884895324701</v>
      </c>
    </row>
    <row r="618" spans="1:34" x14ac:dyDescent="0.3">
      <c r="A618" t="s">
        <v>693</v>
      </c>
      <c r="B618" t="s">
        <v>1402</v>
      </c>
      <c r="C618" t="s">
        <v>1393</v>
      </c>
      <c r="F618">
        <v>46</v>
      </c>
      <c r="G618">
        <v>2166</v>
      </c>
      <c r="H618">
        <v>812</v>
      </c>
      <c r="I618">
        <v>20</v>
      </c>
      <c r="J618" t="s">
        <v>328</v>
      </c>
      <c r="K618">
        <v>1</v>
      </c>
      <c r="L618" t="s">
        <v>328</v>
      </c>
      <c r="M618">
        <v>1</v>
      </c>
      <c r="O618">
        <v>0</v>
      </c>
      <c r="P618">
        <v>15</v>
      </c>
      <c r="Q618">
        <v>5</v>
      </c>
      <c r="R618">
        <v>33</v>
      </c>
      <c r="S618">
        <v>33</v>
      </c>
      <c r="T618">
        <v>33</v>
      </c>
      <c r="U618">
        <v>33</v>
      </c>
      <c r="W618">
        <v>15</v>
      </c>
      <c r="X618">
        <v>15</v>
      </c>
      <c r="Y618">
        <v>15</v>
      </c>
      <c r="Z618">
        <v>15</v>
      </c>
      <c r="AB618">
        <v>3</v>
      </c>
      <c r="AC618">
        <v>3</v>
      </c>
      <c r="AD618">
        <v>3</v>
      </c>
      <c r="AE618">
        <v>6</v>
      </c>
      <c r="AF618" t="s">
        <v>37</v>
      </c>
      <c r="AG618" t="s">
        <v>38</v>
      </c>
      <c r="AH618">
        <v>0.23947715759277299</v>
      </c>
    </row>
    <row r="619" spans="1:34" x14ac:dyDescent="0.3">
      <c r="A619" t="s">
        <v>693</v>
      </c>
      <c r="B619" t="s">
        <v>1402</v>
      </c>
      <c r="C619" t="s">
        <v>1395</v>
      </c>
      <c r="F619">
        <v>60</v>
      </c>
      <c r="G619">
        <v>3664</v>
      </c>
      <c r="H619">
        <v>1231</v>
      </c>
      <c r="I619">
        <v>20</v>
      </c>
      <c r="J619" t="s">
        <v>1096</v>
      </c>
      <c r="K619">
        <v>1</v>
      </c>
      <c r="L619" t="s">
        <v>1096</v>
      </c>
      <c r="M619">
        <v>1</v>
      </c>
      <c r="O619">
        <v>0</v>
      </c>
      <c r="P619">
        <v>5</v>
      </c>
      <c r="Q619">
        <v>15</v>
      </c>
      <c r="R619">
        <v>8</v>
      </c>
      <c r="S619">
        <v>8</v>
      </c>
      <c r="T619">
        <v>8</v>
      </c>
      <c r="U619">
        <v>8</v>
      </c>
      <c r="W619">
        <v>5</v>
      </c>
      <c r="X619">
        <v>5</v>
      </c>
      <c r="Y619">
        <v>5</v>
      </c>
      <c r="Z619">
        <v>5</v>
      </c>
      <c r="AB619">
        <v>2</v>
      </c>
      <c r="AC619">
        <v>2</v>
      </c>
      <c r="AD619">
        <v>2</v>
      </c>
      <c r="AE619">
        <v>6</v>
      </c>
      <c r="AF619" t="s">
        <v>37</v>
      </c>
      <c r="AG619" t="s">
        <v>38</v>
      </c>
      <c r="AH619">
        <v>0.113934993743896</v>
      </c>
    </row>
    <row r="620" spans="1:34" x14ac:dyDescent="0.3">
      <c r="A620" t="s">
        <v>693</v>
      </c>
      <c r="B620" t="s">
        <v>1402</v>
      </c>
      <c r="C620" t="s">
        <v>1245</v>
      </c>
      <c r="F620">
        <v>272</v>
      </c>
      <c r="G620">
        <v>74260</v>
      </c>
      <c r="H620">
        <v>18364</v>
      </c>
      <c r="AF620" t="s">
        <v>37</v>
      </c>
      <c r="AG620" t="s">
        <v>163</v>
      </c>
      <c r="AH620">
        <v>300.48310327529902</v>
      </c>
    </row>
    <row r="621" spans="1:34" x14ac:dyDescent="0.3">
      <c r="A621" t="s">
        <v>693</v>
      </c>
      <c r="B621" t="s">
        <v>1402</v>
      </c>
      <c r="C621" t="s">
        <v>1396</v>
      </c>
      <c r="F621">
        <v>14</v>
      </c>
      <c r="G621">
        <v>214</v>
      </c>
      <c r="H621">
        <v>89</v>
      </c>
      <c r="I621">
        <v>19</v>
      </c>
      <c r="J621" t="s">
        <v>167</v>
      </c>
      <c r="K621">
        <v>1</v>
      </c>
      <c r="L621" t="s">
        <v>167</v>
      </c>
      <c r="M621">
        <v>1</v>
      </c>
      <c r="O621">
        <v>0</v>
      </c>
      <c r="P621">
        <v>4</v>
      </c>
      <c r="Q621">
        <v>15</v>
      </c>
      <c r="R621">
        <v>5</v>
      </c>
      <c r="S621">
        <v>5</v>
      </c>
      <c r="T621">
        <v>5</v>
      </c>
      <c r="U621">
        <v>5</v>
      </c>
      <c r="W621">
        <v>4</v>
      </c>
      <c r="X621">
        <v>4</v>
      </c>
      <c r="Y621">
        <v>4</v>
      </c>
      <c r="Z621">
        <v>4</v>
      </c>
      <c r="AB621">
        <v>1</v>
      </c>
      <c r="AC621">
        <v>1</v>
      </c>
      <c r="AD621">
        <v>1</v>
      </c>
      <c r="AE621">
        <v>2</v>
      </c>
      <c r="AF621" t="s">
        <v>37</v>
      </c>
      <c r="AG621" t="s">
        <v>38</v>
      </c>
      <c r="AH621">
        <v>5.6158304214477497E-2</v>
      </c>
    </row>
    <row r="622" spans="1:34" x14ac:dyDescent="0.3">
      <c r="A622" t="s">
        <v>693</v>
      </c>
      <c r="B622" t="s">
        <v>1402</v>
      </c>
      <c r="C622" t="s">
        <v>1404</v>
      </c>
      <c r="F622">
        <v>87</v>
      </c>
      <c r="G622">
        <v>7660</v>
      </c>
      <c r="H622">
        <v>2939</v>
      </c>
      <c r="I622">
        <v>25</v>
      </c>
      <c r="J622" t="s">
        <v>488</v>
      </c>
      <c r="K622">
        <v>1</v>
      </c>
      <c r="L622" t="s">
        <v>488</v>
      </c>
      <c r="M622">
        <v>1</v>
      </c>
      <c r="O622">
        <v>0</v>
      </c>
      <c r="P622">
        <v>19</v>
      </c>
      <c r="Q622">
        <v>6</v>
      </c>
      <c r="R622">
        <v>30</v>
      </c>
      <c r="S622">
        <v>30</v>
      </c>
      <c r="T622">
        <v>30</v>
      </c>
      <c r="U622">
        <v>30</v>
      </c>
      <c r="W622">
        <v>19</v>
      </c>
      <c r="X622">
        <v>19</v>
      </c>
      <c r="Y622">
        <v>19</v>
      </c>
      <c r="Z622">
        <v>19</v>
      </c>
      <c r="AB622">
        <v>3</v>
      </c>
      <c r="AC622">
        <v>3</v>
      </c>
      <c r="AD622">
        <v>3</v>
      </c>
      <c r="AE622">
        <v>6</v>
      </c>
      <c r="AF622" t="s">
        <v>37</v>
      </c>
      <c r="AG622" t="s">
        <v>38</v>
      </c>
      <c r="AH622">
        <v>0.294909477233886</v>
      </c>
    </row>
    <row r="623" spans="1:34" x14ac:dyDescent="0.3">
      <c r="A623" t="s">
        <v>693</v>
      </c>
      <c r="B623" t="s">
        <v>1402</v>
      </c>
      <c r="C623" t="s">
        <v>1405</v>
      </c>
      <c r="F623">
        <v>30</v>
      </c>
      <c r="G623">
        <v>934</v>
      </c>
      <c r="H623">
        <v>466</v>
      </c>
      <c r="I623">
        <v>17</v>
      </c>
      <c r="J623" t="s">
        <v>601</v>
      </c>
      <c r="K623">
        <v>1</v>
      </c>
      <c r="L623" t="s">
        <v>601</v>
      </c>
      <c r="M623">
        <v>1</v>
      </c>
      <c r="O623">
        <v>0</v>
      </c>
      <c r="P623">
        <v>5</v>
      </c>
      <c r="Q623">
        <v>12</v>
      </c>
      <c r="R623">
        <v>5</v>
      </c>
      <c r="S623">
        <v>5</v>
      </c>
      <c r="T623">
        <v>5</v>
      </c>
      <c r="U623">
        <v>5</v>
      </c>
      <c r="W623">
        <v>5</v>
      </c>
      <c r="X623">
        <v>5</v>
      </c>
      <c r="Y623">
        <v>5</v>
      </c>
      <c r="Z623">
        <v>5</v>
      </c>
      <c r="AB623">
        <v>1</v>
      </c>
      <c r="AC623">
        <v>1</v>
      </c>
      <c r="AD623">
        <v>1</v>
      </c>
      <c r="AE623">
        <v>2</v>
      </c>
      <c r="AF623" t="s">
        <v>37</v>
      </c>
      <c r="AG623" t="s">
        <v>38</v>
      </c>
      <c r="AH623">
        <v>6.0055732727050698E-2</v>
      </c>
    </row>
    <row r="624" spans="1:34" x14ac:dyDescent="0.3">
      <c r="A624" t="s">
        <v>693</v>
      </c>
      <c r="B624" t="s">
        <v>1402</v>
      </c>
      <c r="C624" t="s">
        <v>1406</v>
      </c>
      <c r="F624">
        <v>48</v>
      </c>
      <c r="G624">
        <v>2356</v>
      </c>
      <c r="H624">
        <v>890</v>
      </c>
      <c r="I624">
        <v>39</v>
      </c>
      <c r="J624" t="s">
        <v>1407</v>
      </c>
      <c r="K624">
        <v>2</v>
      </c>
      <c r="L624" t="s">
        <v>126</v>
      </c>
      <c r="M624">
        <v>1</v>
      </c>
      <c r="N624" t="s">
        <v>1408</v>
      </c>
      <c r="O624">
        <v>1</v>
      </c>
      <c r="P624">
        <v>32</v>
      </c>
      <c r="Q624">
        <v>7</v>
      </c>
      <c r="R624">
        <v>35</v>
      </c>
      <c r="S624">
        <v>35</v>
      </c>
      <c r="T624">
        <v>35</v>
      </c>
      <c r="U624">
        <v>35</v>
      </c>
      <c r="V624" t="s">
        <v>1409</v>
      </c>
      <c r="W624">
        <v>32</v>
      </c>
      <c r="X624">
        <v>32</v>
      </c>
      <c r="Y624">
        <v>32</v>
      </c>
      <c r="Z624">
        <v>32</v>
      </c>
      <c r="AA624" t="s">
        <v>944</v>
      </c>
      <c r="AB624">
        <v>4</v>
      </c>
      <c r="AC624">
        <v>5</v>
      </c>
      <c r="AD624">
        <v>4</v>
      </c>
      <c r="AE624">
        <v>22</v>
      </c>
      <c r="AF624" t="s">
        <v>37</v>
      </c>
      <c r="AG624" t="s">
        <v>38</v>
      </c>
      <c r="AH624">
        <v>0.21007156372070299</v>
      </c>
    </row>
    <row r="625" spans="1:34" x14ac:dyDescent="0.3">
      <c r="A625" t="s">
        <v>693</v>
      </c>
      <c r="B625" t="s">
        <v>1391</v>
      </c>
      <c r="C625" t="s">
        <v>1392</v>
      </c>
      <c r="F625">
        <v>66</v>
      </c>
      <c r="G625">
        <v>4426</v>
      </c>
      <c r="H625">
        <v>1419</v>
      </c>
      <c r="I625">
        <v>26</v>
      </c>
      <c r="J625" t="s">
        <v>190</v>
      </c>
      <c r="K625">
        <v>1</v>
      </c>
      <c r="L625" t="s">
        <v>190</v>
      </c>
      <c r="M625">
        <v>1</v>
      </c>
      <c r="O625">
        <v>0</v>
      </c>
      <c r="P625">
        <v>20</v>
      </c>
      <c r="Q625">
        <v>6</v>
      </c>
      <c r="R625">
        <v>40</v>
      </c>
      <c r="S625">
        <v>40</v>
      </c>
      <c r="T625">
        <v>40</v>
      </c>
      <c r="U625">
        <v>40</v>
      </c>
      <c r="W625">
        <v>20</v>
      </c>
      <c r="X625">
        <v>20</v>
      </c>
      <c r="Y625">
        <v>20</v>
      </c>
      <c r="Z625">
        <v>20</v>
      </c>
      <c r="AB625">
        <v>6</v>
      </c>
      <c r="AC625">
        <v>6</v>
      </c>
      <c r="AD625">
        <v>6</v>
      </c>
      <c r="AE625">
        <v>60</v>
      </c>
      <c r="AF625" t="s">
        <v>37</v>
      </c>
      <c r="AG625" t="s">
        <v>38</v>
      </c>
      <c r="AH625">
        <v>0.16744589805603</v>
      </c>
    </row>
    <row r="626" spans="1:34" x14ac:dyDescent="0.3">
      <c r="A626" t="s">
        <v>693</v>
      </c>
      <c r="B626" t="s">
        <v>1391</v>
      </c>
      <c r="C626" t="s">
        <v>869</v>
      </c>
      <c r="E626" t="s">
        <v>55</v>
      </c>
      <c r="F626">
        <v>13</v>
      </c>
      <c r="G626">
        <v>186</v>
      </c>
      <c r="H626">
        <v>92</v>
      </c>
      <c r="I626">
        <v>18</v>
      </c>
      <c r="J626" t="s">
        <v>57</v>
      </c>
      <c r="K626">
        <v>1</v>
      </c>
      <c r="L626" t="s">
        <v>57</v>
      </c>
      <c r="M626">
        <v>1</v>
      </c>
      <c r="O626">
        <v>0</v>
      </c>
      <c r="P626">
        <v>5</v>
      </c>
      <c r="Q626">
        <v>13</v>
      </c>
      <c r="R626">
        <v>3</v>
      </c>
      <c r="S626">
        <v>3</v>
      </c>
      <c r="T626">
        <v>3</v>
      </c>
      <c r="U626">
        <v>3</v>
      </c>
      <c r="W626">
        <v>5</v>
      </c>
      <c r="X626">
        <v>5</v>
      </c>
      <c r="Y626">
        <v>5</v>
      </c>
      <c r="Z626">
        <v>5</v>
      </c>
      <c r="AB626">
        <v>3</v>
      </c>
      <c r="AC626">
        <v>3</v>
      </c>
      <c r="AD626">
        <v>3</v>
      </c>
      <c r="AE626">
        <v>6</v>
      </c>
      <c r="AF626" t="s">
        <v>37</v>
      </c>
      <c r="AG626" t="s">
        <v>38</v>
      </c>
      <c r="AH626">
        <v>3.1031847000122001E-2</v>
      </c>
    </row>
    <row r="627" spans="1:34" x14ac:dyDescent="0.3">
      <c r="A627" t="s">
        <v>693</v>
      </c>
      <c r="B627" t="s">
        <v>1391</v>
      </c>
      <c r="C627" t="s">
        <v>1393</v>
      </c>
      <c r="F627">
        <v>48</v>
      </c>
      <c r="G627">
        <v>2356</v>
      </c>
      <c r="H627">
        <v>861</v>
      </c>
      <c r="I627">
        <v>21</v>
      </c>
      <c r="J627" t="s">
        <v>47</v>
      </c>
      <c r="K627">
        <v>1</v>
      </c>
      <c r="L627" t="s">
        <v>47</v>
      </c>
      <c r="M627">
        <v>1</v>
      </c>
      <c r="O627">
        <v>0</v>
      </c>
      <c r="P627">
        <v>15</v>
      </c>
      <c r="Q627">
        <v>6</v>
      </c>
      <c r="R627">
        <v>33</v>
      </c>
      <c r="S627">
        <v>33</v>
      </c>
      <c r="T627">
        <v>33</v>
      </c>
      <c r="U627">
        <v>33</v>
      </c>
      <c r="W627">
        <v>15</v>
      </c>
      <c r="X627">
        <v>15</v>
      </c>
      <c r="Y627">
        <v>15</v>
      </c>
      <c r="Z627">
        <v>15</v>
      </c>
      <c r="AB627">
        <v>3</v>
      </c>
      <c r="AC627">
        <v>3</v>
      </c>
      <c r="AD627">
        <v>3</v>
      </c>
      <c r="AE627">
        <v>6</v>
      </c>
      <c r="AF627" t="s">
        <v>37</v>
      </c>
      <c r="AG627" t="s">
        <v>38</v>
      </c>
      <c r="AH627">
        <v>0.12989854812622001</v>
      </c>
    </row>
    <row r="628" spans="1:34" x14ac:dyDescent="0.3">
      <c r="A628" t="s">
        <v>693</v>
      </c>
      <c r="B628" t="s">
        <v>1391</v>
      </c>
      <c r="C628" t="s">
        <v>1394</v>
      </c>
      <c r="F628">
        <v>33</v>
      </c>
      <c r="G628">
        <v>1126</v>
      </c>
      <c r="H628">
        <v>542</v>
      </c>
      <c r="I628">
        <v>24</v>
      </c>
      <c r="J628" t="s">
        <v>283</v>
      </c>
      <c r="K628">
        <v>1</v>
      </c>
      <c r="L628" t="s">
        <v>283</v>
      </c>
      <c r="M628">
        <v>1</v>
      </c>
      <c r="O628">
        <v>0</v>
      </c>
      <c r="P628">
        <v>9</v>
      </c>
      <c r="Q628">
        <v>15</v>
      </c>
      <c r="R628">
        <v>9</v>
      </c>
      <c r="S628">
        <v>9</v>
      </c>
      <c r="T628">
        <v>9</v>
      </c>
      <c r="U628">
        <v>9</v>
      </c>
      <c r="W628">
        <v>9</v>
      </c>
      <c r="X628">
        <v>9</v>
      </c>
      <c r="Y628">
        <v>9</v>
      </c>
      <c r="Z628">
        <v>9</v>
      </c>
      <c r="AB628">
        <v>3</v>
      </c>
      <c r="AC628">
        <v>3</v>
      </c>
      <c r="AD628">
        <v>3</v>
      </c>
      <c r="AE628">
        <v>9</v>
      </c>
      <c r="AF628" t="s">
        <v>37</v>
      </c>
      <c r="AG628" t="s">
        <v>38</v>
      </c>
      <c r="AH628">
        <v>6.8238735198974595E-2</v>
      </c>
    </row>
    <row r="629" spans="1:34" x14ac:dyDescent="0.3">
      <c r="A629" t="s">
        <v>693</v>
      </c>
      <c r="B629" t="s">
        <v>1391</v>
      </c>
      <c r="C629" t="s">
        <v>1395</v>
      </c>
      <c r="F629">
        <v>68</v>
      </c>
      <c r="G629">
        <v>4696</v>
      </c>
      <c r="H629">
        <v>1511</v>
      </c>
      <c r="I629">
        <v>21</v>
      </c>
      <c r="J629" t="s">
        <v>718</v>
      </c>
      <c r="K629">
        <v>1</v>
      </c>
      <c r="L629" t="s">
        <v>718</v>
      </c>
      <c r="M629">
        <v>1</v>
      </c>
      <c r="O629">
        <v>0</v>
      </c>
      <c r="P629">
        <v>13</v>
      </c>
      <c r="Q629">
        <v>8</v>
      </c>
      <c r="R629">
        <v>30</v>
      </c>
      <c r="S629">
        <v>30</v>
      </c>
      <c r="T629">
        <v>30</v>
      </c>
      <c r="U629">
        <v>30</v>
      </c>
      <c r="W629">
        <v>13</v>
      </c>
      <c r="X629">
        <v>13</v>
      </c>
      <c r="Y629">
        <v>13</v>
      </c>
      <c r="Z629">
        <v>13</v>
      </c>
      <c r="AB629">
        <v>4</v>
      </c>
      <c r="AC629">
        <v>4</v>
      </c>
      <c r="AD629">
        <v>4</v>
      </c>
      <c r="AE629">
        <v>12</v>
      </c>
      <c r="AF629" t="s">
        <v>37</v>
      </c>
      <c r="AG629" t="s">
        <v>38</v>
      </c>
      <c r="AH629">
        <v>0.14157056808471599</v>
      </c>
    </row>
    <row r="630" spans="1:34" x14ac:dyDescent="0.3">
      <c r="A630" t="s">
        <v>693</v>
      </c>
      <c r="B630" t="s">
        <v>1391</v>
      </c>
      <c r="C630" t="s">
        <v>1245</v>
      </c>
      <c r="F630">
        <v>327</v>
      </c>
      <c r="G630">
        <v>107260</v>
      </c>
      <c r="H630">
        <v>28883</v>
      </c>
      <c r="AF630" t="s">
        <v>37</v>
      </c>
      <c r="AG630" t="s">
        <v>163</v>
      </c>
      <c r="AH630">
        <v>400.06343507766701</v>
      </c>
    </row>
    <row r="631" spans="1:34" x14ac:dyDescent="0.3">
      <c r="A631" t="s">
        <v>693</v>
      </c>
      <c r="B631" t="s">
        <v>1391</v>
      </c>
      <c r="C631" t="s">
        <v>1396</v>
      </c>
      <c r="F631">
        <v>12</v>
      </c>
      <c r="G631">
        <v>160</v>
      </c>
      <c r="H631">
        <v>62</v>
      </c>
      <c r="I631">
        <v>19</v>
      </c>
      <c r="J631" t="s">
        <v>82</v>
      </c>
      <c r="K631">
        <v>1</v>
      </c>
      <c r="L631" t="s">
        <v>82</v>
      </c>
      <c r="M631">
        <v>1</v>
      </c>
      <c r="O631">
        <v>0</v>
      </c>
      <c r="P631">
        <v>4</v>
      </c>
      <c r="Q631">
        <v>15</v>
      </c>
      <c r="R631">
        <v>5</v>
      </c>
      <c r="S631">
        <v>5</v>
      </c>
      <c r="T631">
        <v>5</v>
      </c>
      <c r="U631">
        <v>5</v>
      </c>
      <c r="W631">
        <v>4</v>
      </c>
      <c r="X631">
        <v>4</v>
      </c>
      <c r="Y631">
        <v>4</v>
      </c>
      <c r="Z631">
        <v>4</v>
      </c>
      <c r="AB631">
        <v>1</v>
      </c>
      <c r="AC631">
        <v>1</v>
      </c>
      <c r="AD631">
        <v>1</v>
      </c>
      <c r="AE631">
        <v>2</v>
      </c>
      <c r="AF631" t="s">
        <v>37</v>
      </c>
      <c r="AG631" t="s">
        <v>38</v>
      </c>
      <c r="AH631">
        <v>9.0059995651245103E-2</v>
      </c>
    </row>
    <row r="632" spans="1:34" x14ac:dyDescent="0.3">
      <c r="A632" t="s">
        <v>693</v>
      </c>
      <c r="B632" t="s">
        <v>1391</v>
      </c>
      <c r="C632" t="s">
        <v>1397</v>
      </c>
      <c r="F632">
        <v>46</v>
      </c>
      <c r="G632">
        <v>2166</v>
      </c>
      <c r="H632">
        <v>812</v>
      </c>
      <c r="I632">
        <v>20</v>
      </c>
      <c r="J632" t="s">
        <v>328</v>
      </c>
      <c r="K632">
        <v>1</v>
      </c>
      <c r="L632" t="s">
        <v>328</v>
      </c>
      <c r="M632">
        <v>1</v>
      </c>
      <c r="O632">
        <v>0</v>
      </c>
      <c r="P632">
        <v>15</v>
      </c>
      <c r="Q632">
        <v>5</v>
      </c>
      <c r="R632">
        <v>34</v>
      </c>
      <c r="S632">
        <v>34</v>
      </c>
      <c r="T632">
        <v>34</v>
      </c>
      <c r="U632">
        <v>34</v>
      </c>
      <c r="W632">
        <v>15</v>
      </c>
      <c r="X632">
        <v>15</v>
      </c>
      <c r="Y632">
        <v>15</v>
      </c>
      <c r="Z632">
        <v>15</v>
      </c>
      <c r="AB632">
        <v>3</v>
      </c>
      <c r="AC632">
        <v>3</v>
      </c>
      <c r="AD632">
        <v>3</v>
      </c>
      <c r="AE632">
        <v>6</v>
      </c>
      <c r="AF632" t="s">
        <v>37</v>
      </c>
      <c r="AG632" t="s">
        <v>38</v>
      </c>
      <c r="AH632">
        <v>0.11069440841674801</v>
      </c>
    </row>
    <row r="633" spans="1:34" x14ac:dyDescent="0.3">
      <c r="A633" t="s">
        <v>693</v>
      </c>
      <c r="B633" t="s">
        <v>1391</v>
      </c>
      <c r="C633" t="s">
        <v>1398</v>
      </c>
      <c r="F633">
        <v>213</v>
      </c>
      <c r="G633">
        <v>45586</v>
      </c>
      <c r="H633">
        <v>19313</v>
      </c>
      <c r="I633">
        <v>20</v>
      </c>
      <c r="J633" t="s">
        <v>82</v>
      </c>
      <c r="K633">
        <v>1</v>
      </c>
      <c r="L633" t="s">
        <v>82</v>
      </c>
      <c r="M633">
        <v>1</v>
      </c>
      <c r="O633">
        <v>0</v>
      </c>
      <c r="P633">
        <v>15</v>
      </c>
      <c r="Q633">
        <v>5</v>
      </c>
      <c r="R633">
        <v>68</v>
      </c>
      <c r="S633">
        <v>68</v>
      </c>
      <c r="T633">
        <v>68</v>
      </c>
      <c r="U633">
        <v>68</v>
      </c>
      <c r="W633">
        <v>15</v>
      </c>
      <c r="X633">
        <v>15</v>
      </c>
      <c r="Y633">
        <v>15</v>
      </c>
      <c r="Z633">
        <v>15</v>
      </c>
      <c r="AB633">
        <v>7</v>
      </c>
      <c r="AC633">
        <v>7</v>
      </c>
      <c r="AD633">
        <v>7</v>
      </c>
      <c r="AE633">
        <v>14</v>
      </c>
      <c r="AF633" t="s">
        <v>37</v>
      </c>
      <c r="AG633" t="s">
        <v>38</v>
      </c>
      <c r="AH633">
        <v>2.9969737529754599</v>
      </c>
    </row>
    <row r="634" spans="1:34" x14ac:dyDescent="0.3">
      <c r="A634" t="s">
        <v>693</v>
      </c>
      <c r="B634" t="s">
        <v>1391</v>
      </c>
      <c r="C634" t="s">
        <v>1399</v>
      </c>
      <c r="F634">
        <v>183</v>
      </c>
      <c r="G634">
        <v>33676</v>
      </c>
      <c r="H634">
        <v>13158</v>
      </c>
      <c r="I634">
        <v>35</v>
      </c>
      <c r="J634" t="s">
        <v>1400</v>
      </c>
      <c r="K634">
        <v>2</v>
      </c>
      <c r="L634" t="s">
        <v>1400</v>
      </c>
      <c r="M634">
        <v>2</v>
      </c>
      <c r="O634">
        <v>0</v>
      </c>
      <c r="P634">
        <v>21</v>
      </c>
      <c r="Q634">
        <v>14</v>
      </c>
      <c r="R634">
        <v>8</v>
      </c>
      <c r="S634">
        <v>31</v>
      </c>
      <c r="T634">
        <v>20</v>
      </c>
      <c r="U634">
        <v>39</v>
      </c>
      <c r="W634">
        <v>4</v>
      </c>
      <c r="X634">
        <v>17</v>
      </c>
      <c r="Y634">
        <v>10</v>
      </c>
      <c r="Z634">
        <v>21</v>
      </c>
      <c r="AB634">
        <v>6</v>
      </c>
      <c r="AC634">
        <v>10</v>
      </c>
      <c r="AD634">
        <v>8</v>
      </c>
      <c r="AE634">
        <v>38</v>
      </c>
      <c r="AF634" t="s">
        <v>37</v>
      </c>
      <c r="AG634" t="s">
        <v>38</v>
      </c>
      <c r="AH634">
        <v>8.10589504241943</v>
      </c>
    </row>
    <row r="635" spans="1:34" x14ac:dyDescent="0.3">
      <c r="A635" t="s">
        <v>693</v>
      </c>
      <c r="B635" t="s">
        <v>1391</v>
      </c>
      <c r="C635" t="s">
        <v>1401</v>
      </c>
      <c r="E635" t="s">
        <v>55</v>
      </c>
      <c r="F635">
        <v>7</v>
      </c>
      <c r="G635">
        <v>60</v>
      </c>
      <c r="H635">
        <v>29</v>
      </c>
      <c r="I635">
        <v>21</v>
      </c>
      <c r="J635" t="s">
        <v>47</v>
      </c>
      <c r="K635">
        <v>1</v>
      </c>
      <c r="L635" t="s">
        <v>47</v>
      </c>
      <c r="M635">
        <v>1</v>
      </c>
      <c r="O635">
        <v>0</v>
      </c>
      <c r="P635">
        <v>6</v>
      </c>
      <c r="Q635">
        <v>15</v>
      </c>
      <c r="R635">
        <v>5</v>
      </c>
      <c r="S635">
        <v>5</v>
      </c>
      <c r="T635">
        <v>5</v>
      </c>
      <c r="U635">
        <v>5</v>
      </c>
      <c r="W635">
        <v>6</v>
      </c>
      <c r="X635">
        <v>6</v>
      </c>
      <c r="Y635">
        <v>6</v>
      </c>
      <c r="Z635">
        <v>6</v>
      </c>
      <c r="AB635">
        <v>1</v>
      </c>
      <c r="AC635">
        <v>1</v>
      </c>
      <c r="AD635">
        <v>1</v>
      </c>
      <c r="AE635">
        <v>2</v>
      </c>
      <c r="AF635" t="s">
        <v>37</v>
      </c>
      <c r="AG635" t="s">
        <v>38</v>
      </c>
      <c r="AH635">
        <v>5.1514625549316399E-2</v>
      </c>
    </row>
    <row r="636" spans="1:34" x14ac:dyDescent="0.3">
      <c r="A636" t="s">
        <v>693</v>
      </c>
      <c r="B636" t="s">
        <v>1410</v>
      </c>
      <c r="C636" t="s">
        <v>952</v>
      </c>
      <c r="F636">
        <v>535</v>
      </c>
      <c r="G636">
        <v>286764</v>
      </c>
      <c r="H636">
        <v>83383</v>
      </c>
      <c r="AF636" t="s">
        <v>37</v>
      </c>
      <c r="AG636" t="s">
        <v>163</v>
      </c>
      <c r="AH636">
        <v>302.39133572578402</v>
      </c>
    </row>
    <row r="637" spans="1:34" x14ac:dyDescent="0.3">
      <c r="A637" t="s">
        <v>693</v>
      </c>
      <c r="B637" t="s">
        <v>1411</v>
      </c>
      <c r="C637" t="s">
        <v>952</v>
      </c>
      <c r="F637">
        <v>65</v>
      </c>
      <c r="G637">
        <v>4294</v>
      </c>
      <c r="H637">
        <v>1609</v>
      </c>
      <c r="I637">
        <v>30</v>
      </c>
      <c r="J637" t="s">
        <v>1412</v>
      </c>
      <c r="K637">
        <v>2</v>
      </c>
      <c r="L637" t="s">
        <v>158</v>
      </c>
      <c r="M637">
        <v>1</v>
      </c>
      <c r="N637" t="s">
        <v>1413</v>
      </c>
      <c r="O637">
        <v>1</v>
      </c>
      <c r="P637">
        <v>19</v>
      </c>
      <c r="Q637">
        <v>11</v>
      </c>
      <c r="R637">
        <v>83</v>
      </c>
      <c r="S637">
        <v>83</v>
      </c>
      <c r="T637">
        <v>83</v>
      </c>
      <c r="U637">
        <v>83</v>
      </c>
      <c r="V637" t="s">
        <v>1414</v>
      </c>
      <c r="W637">
        <v>19</v>
      </c>
      <c r="X637">
        <v>19</v>
      </c>
      <c r="Y637">
        <v>19</v>
      </c>
      <c r="Z637">
        <v>19</v>
      </c>
      <c r="AA637" t="s">
        <v>1415</v>
      </c>
      <c r="AB637">
        <v>3</v>
      </c>
      <c r="AC637">
        <v>3</v>
      </c>
      <c r="AD637">
        <v>3</v>
      </c>
      <c r="AE637">
        <v>12</v>
      </c>
      <c r="AF637" t="s">
        <v>37</v>
      </c>
      <c r="AG637" t="s">
        <v>38</v>
      </c>
      <c r="AH637">
        <v>0.29280996322631803</v>
      </c>
    </row>
    <row r="638" spans="1:34" x14ac:dyDescent="0.3">
      <c r="A638" t="s">
        <v>693</v>
      </c>
      <c r="B638" t="s">
        <v>1416</v>
      </c>
      <c r="C638" t="s">
        <v>1417</v>
      </c>
      <c r="F638">
        <v>30</v>
      </c>
      <c r="G638">
        <v>934</v>
      </c>
      <c r="H638">
        <v>341</v>
      </c>
      <c r="I638">
        <v>16</v>
      </c>
      <c r="J638" t="s">
        <v>601</v>
      </c>
      <c r="K638">
        <v>1</v>
      </c>
      <c r="L638" t="s">
        <v>601</v>
      </c>
      <c r="M638">
        <v>1</v>
      </c>
      <c r="O638">
        <v>0</v>
      </c>
      <c r="P638">
        <v>2</v>
      </c>
      <c r="Q638">
        <v>14</v>
      </c>
      <c r="R638">
        <v>6</v>
      </c>
      <c r="S638">
        <v>6</v>
      </c>
      <c r="T638">
        <v>6</v>
      </c>
      <c r="U638">
        <v>6</v>
      </c>
      <c r="W638">
        <v>2</v>
      </c>
      <c r="X638">
        <v>2</v>
      </c>
      <c r="Y638">
        <v>2</v>
      </c>
      <c r="Z638">
        <v>2</v>
      </c>
      <c r="AB638">
        <v>1</v>
      </c>
      <c r="AC638">
        <v>1</v>
      </c>
      <c r="AD638">
        <v>1</v>
      </c>
      <c r="AE638">
        <v>2</v>
      </c>
      <c r="AF638" t="s">
        <v>37</v>
      </c>
      <c r="AG638" t="s">
        <v>38</v>
      </c>
      <c r="AH638">
        <v>6.6077947616577107E-2</v>
      </c>
    </row>
    <row r="639" spans="1:34" x14ac:dyDescent="0.3">
      <c r="A639" t="s">
        <v>693</v>
      </c>
      <c r="B639" t="s">
        <v>1416</v>
      </c>
      <c r="C639" t="s">
        <v>1418</v>
      </c>
      <c r="F639">
        <v>130</v>
      </c>
      <c r="G639">
        <v>17034</v>
      </c>
      <c r="H639">
        <v>4603</v>
      </c>
      <c r="I639">
        <v>38</v>
      </c>
      <c r="J639" t="s">
        <v>1419</v>
      </c>
      <c r="K639">
        <v>2</v>
      </c>
      <c r="L639" t="s">
        <v>1419</v>
      </c>
      <c r="M639">
        <v>2</v>
      </c>
      <c r="O639">
        <v>0</v>
      </c>
      <c r="P639">
        <v>23</v>
      </c>
      <c r="Q639">
        <v>15</v>
      </c>
      <c r="R639">
        <v>30</v>
      </c>
      <c r="S639">
        <v>36</v>
      </c>
      <c r="T639">
        <v>33</v>
      </c>
      <c r="U639">
        <v>66</v>
      </c>
      <c r="W639">
        <v>9</v>
      </c>
      <c r="X639">
        <v>14</v>
      </c>
      <c r="Y639">
        <v>12</v>
      </c>
      <c r="Z639">
        <v>23</v>
      </c>
      <c r="AB639">
        <v>5</v>
      </c>
      <c r="AC639">
        <v>7</v>
      </c>
      <c r="AD639">
        <v>6</v>
      </c>
      <c r="AE639">
        <v>31</v>
      </c>
      <c r="AF639" t="s">
        <v>37</v>
      </c>
      <c r="AG639" t="s">
        <v>38</v>
      </c>
      <c r="AH639">
        <v>0.87012863159179599</v>
      </c>
    </row>
    <row r="640" spans="1:34" x14ac:dyDescent="0.3">
      <c r="A640" t="s">
        <v>693</v>
      </c>
      <c r="B640" t="s">
        <v>1420</v>
      </c>
      <c r="C640" t="s">
        <v>1421</v>
      </c>
      <c r="E640" t="s">
        <v>55</v>
      </c>
      <c r="F640">
        <v>23</v>
      </c>
      <c r="G640">
        <v>556</v>
      </c>
      <c r="H640">
        <v>175</v>
      </c>
      <c r="I640">
        <v>20</v>
      </c>
      <c r="J640" t="s">
        <v>195</v>
      </c>
      <c r="K640">
        <v>1</v>
      </c>
      <c r="L640" t="s">
        <v>195</v>
      </c>
      <c r="M640">
        <v>1</v>
      </c>
      <c r="O640">
        <v>0</v>
      </c>
      <c r="P640">
        <v>7</v>
      </c>
      <c r="Q640">
        <v>13</v>
      </c>
      <c r="R640">
        <v>16</v>
      </c>
      <c r="S640">
        <v>16</v>
      </c>
      <c r="T640">
        <v>16</v>
      </c>
      <c r="U640">
        <v>16</v>
      </c>
      <c r="W640">
        <v>7</v>
      </c>
      <c r="X640">
        <v>7</v>
      </c>
      <c r="Y640">
        <v>7</v>
      </c>
      <c r="Z640">
        <v>7</v>
      </c>
      <c r="AB640">
        <v>3</v>
      </c>
      <c r="AC640">
        <v>3</v>
      </c>
      <c r="AD640">
        <v>3</v>
      </c>
      <c r="AE640">
        <v>6</v>
      </c>
      <c r="AF640" t="s">
        <v>37</v>
      </c>
      <c r="AG640" t="s">
        <v>38</v>
      </c>
      <c r="AH640">
        <v>5.2355527877807603E-2</v>
      </c>
    </row>
    <row r="641" spans="1:34" x14ac:dyDescent="0.3">
      <c r="A641" t="s">
        <v>693</v>
      </c>
      <c r="B641" t="s">
        <v>1422</v>
      </c>
      <c r="C641" t="s">
        <v>755</v>
      </c>
      <c r="F641">
        <v>109</v>
      </c>
      <c r="G641">
        <v>11994</v>
      </c>
      <c r="H641">
        <v>5260</v>
      </c>
      <c r="AF641" t="s">
        <v>37</v>
      </c>
      <c r="AG641" t="s">
        <v>163</v>
      </c>
      <c r="AH641">
        <v>302.64656925201399</v>
      </c>
    </row>
    <row r="642" spans="1:34" x14ac:dyDescent="0.3">
      <c r="A642" t="s">
        <v>693</v>
      </c>
      <c r="B642" t="s">
        <v>1422</v>
      </c>
      <c r="C642" t="s">
        <v>757</v>
      </c>
      <c r="F642">
        <v>82</v>
      </c>
      <c r="G642">
        <v>6810</v>
      </c>
      <c r="H642">
        <v>1794</v>
      </c>
      <c r="I642">
        <v>83</v>
      </c>
      <c r="J642" t="s">
        <v>1423</v>
      </c>
      <c r="K642">
        <v>3</v>
      </c>
      <c r="L642" t="s">
        <v>1424</v>
      </c>
      <c r="M642">
        <v>2</v>
      </c>
      <c r="N642" t="s">
        <v>1425</v>
      </c>
      <c r="O642">
        <v>1</v>
      </c>
      <c r="P642">
        <v>68</v>
      </c>
      <c r="Q642">
        <v>15</v>
      </c>
      <c r="R642">
        <v>4</v>
      </c>
      <c r="S642">
        <v>17</v>
      </c>
      <c r="T642">
        <v>10</v>
      </c>
      <c r="U642">
        <v>21</v>
      </c>
      <c r="V642" t="s">
        <v>1426</v>
      </c>
      <c r="W642">
        <v>16</v>
      </c>
      <c r="X642">
        <v>52</v>
      </c>
      <c r="Y642">
        <v>34</v>
      </c>
      <c r="Z642">
        <v>68</v>
      </c>
      <c r="AA642" t="s">
        <v>1427</v>
      </c>
      <c r="AB642">
        <v>1</v>
      </c>
      <c r="AC642">
        <v>2</v>
      </c>
      <c r="AD642">
        <v>1</v>
      </c>
      <c r="AE642">
        <v>10</v>
      </c>
      <c r="AF642" t="s">
        <v>37</v>
      </c>
      <c r="AG642" t="s">
        <v>38</v>
      </c>
      <c r="AH642">
        <v>0.91671919822692804</v>
      </c>
    </row>
    <row r="643" spans="1:34" x14ac:dyDescent="0.3">
      <c r="A643" t="s">
        <v>693</v>
      </c>
      <c r="B643" t="s">
        <v>1422</v>
      </c>
      <c r="C643" t="s">
        <v>803</v>
      </c>
      <c r="F643">
        <v>238</v>
      </c>
      <c r="G643">
        <v>56886</v>
      </c>
      <c r="H643">
        <v>13819</v>
      </c>
      <c r="AF643" t="s">
        <v>37</v>
      </c>
      <c r="AG643" t="s">
        <v>163</v>
      </c>
      <c r="AH643">
        <v>300.41231226921002</v>
      </c>
    </row>
    <row r="644" spans="1:34" x14ac:dyDescent="0.3">
      <c r="A644" t="s">
        <v>693</v>
      </c>
      <c r="B644" t="s">
        <v>1428</v>
      </c>
      <c r="C644" t="s">
        <v>1074</v>
      </c>
      <c r="F644">
        <v>134</v>
      </c>
      <c r="G644">
        <v>18094</v>
      </c>
      <c r="H644">
        <v>8007</v>
      </c>
      <c r="I644">
        <v>19</v>
      </c>
      <c r="J644" t="s">
        <v>1429</v>
      </c>
      <c r="K644">
        <v>1</v>
      </c>
      <c r="L644" t="s">
        <v>1429</v>
      </c>
      <c r="M644">
        <v>1</v>
      </c>
      <c r="O644">
        <v>0</v>
      </c>
      <c r="P644">
        <v>5</v>
      </c>
      <c r="Q644">
        <v>14</v>
      </c>
      <c r="R644">
        <v>11</v>
      </c>
      <c r="S644">
        <v>11</v>
      </c>
      <c r="T644">
        <v>11</v>
      </c>
      <c r="U644">
        <v>11</v>
      </c>
      <c r="W644">
        <v>5</v>
      </c>
      <c r="X644">
        <v>5</v>
      </c>
      <c r="Y644">
        <v>5</v>
      </c>
      <c r="Z644">
        <v>5</v>
      </c>
      <c r="AB644">
        <v>6</v>
      </c>
      <c r="AC644">
        <v>6</v>
      </c>
      <c r="AD644">
        <v>6</v>
      </c>
      <c r="AE644">
        <v>18</v>
      </c>
      <c r="AF644" t="s">
        <v>37</v>
      </c>
      <c r="AG644" t="s">
        <v>38</v>
      </c>
      <c r="AH644">
        <v>1.35492968559265</v>
      </c>
    </row>
    <row r="645" spans="1:34" x14ac:dyDescent="0.3">
      <c r="A645" t="s">
        <v>693</v>
      </c>
      <c r="B645" t="s">
        <v>1430</v>
      </c>
      <c r="C645" t="s">
        <v>1431</v>
      </c>
      <c r="F645">
        <v>17</v>
      </c>
      <c r="G645">
        <v>310</v>
      </c>
      <c r="H645">
        <v>121</v>
      </c>
      <c r="I645">
        <v>21</v>
      </c>
      <c r="J645" t="s">
        <v>167</v>
      </c>
      <c r="K645">
        <v>1</v>
      </c>
      <c r="L645" t="s">
        <v>167</v>
      </c>
      <c r="M645">
        <v>1</v>
      </c>
      <c r="O645">
        <v>0</v>
      </c>
      <c r="P645">
        <v>8</v>
      </c>
      <c r="Q645">
        <v>13</v>
      </c>
      <c r="R645">
        <v>19</v>
      </c>
      <c r="S645">
        <v>19</v>
      </c>
      <c r="T645">
        <v>19</v>
      </c>
      <c r="U645">
        <v>19</v>
      </c>
      <c r="W645">
        <v>8</v>
      </c>
      <c r="X645">
        <v>8</v>
      </c>
      <c r="Y645">
        <v>8</v>
      </c>
      <c r="Z645">
        <v>8</v>
      </c>
      <c r="AB645">
        <v>4</v>
      </c>
      <c r="AC645">
        <v>4</v>
      </c>
      <c r="AD645">
        <v>4</v>
      </c>
      <c r="AE645">
        <v>8</v>
      </c>
      <c r="AF645" t="s">
        <v>37</v>
      </c>
      <c r="AG645" t="s">
        <v>38</v>
      </c>
      <c r="AH645">
        <v>6.4519405364990207E-2</v>
      </c>
    </row>
    <row r="646" spans="1:34" x14ac:dyDescent="0.3">
      <c r="A646" t="s">
        <v>693</v>
      </c>
      <c r="B646" t="s">
        <v>1432</v>
      </c>
      <c r="C646" t="s">
        <v>1433</v>
      </c>
      <c r="F646">
        <v>100</v>
      </c>
      <c r="G646">
        <v>10104</v>
      </c>
      <c r="H646">
        <v>2741</v>
      </c>
      <c r="I646">
        <v>27</v>
      </c>
      <c r="J646" t="s">
        <v>128</v>
      </c>
      <c r="K646">
        <v>1</v>
      </c>
      <c r="L646" t="s">
        <v>128</v>
      </c>
      <c r="M646">
        <v>1</v>
      </c>
      <c r="O646">
        <v>0</v>
      </c>
      <c r="P646">
        <v>12</v>
      </c>
      <c r="Q646">
        <v>15</v>
      </c>
      <c r="R646">
        <v>23</v>
      </c>
      <c r="S646">
        <v>23</v>
      </c>
      <c r="T646">
        <v>23</v>
      </c>
      <c r="U646">
        <v>23</v>
      </c>
      <c r="W646">
        <v>12</v>
      </c>
      <c r="X646">
        <v>12</v>
      </c>
      <c r="Y646">
        <v>12</v>
      </c>
      <c r="Z646">
        <v>12</v>
      </c>
      <c r="AB646">
        <v>2</v>
      </c>
      <c r="AC646">
        <v>2</v>
      </c>
      <c r="AD646">
        <v>2</v>
      </c>
      <c r="AE646">
        <v>6</v>
      </c>
      <c r="AF646" t="s">
        <v>37</v>
      </c>
      <c r="AG646" t="s">
        <v>38</v>
      </c>
      <c r="AH646">
        <v>0.17820119857788</v>
      </c>
    </row>
    <row r="647" spans="1:34" x14ac:dyDescent="0.3">
      <c r="A647" t="s">
        <v>693</v>
      </c>
      <c r="B647" t="s">
        <v>1434</v>
      </c>
      <c r="C647" t="s">
        <v>1435</v>
      </c>
      <c r="F647">
        <v>7</v>
      </c>
      <c r="G647">
        <v>60</v>
      </c>
      <c r="H647">
        <v>29</v>
      </c>
      <c r="AF647" t="s">
        <v>37</v>
      </c>
      <c r="AG647" t="s">
        <v>106</v>
      </c>
      <c r="AH647">
        <v>3.1536579132080002E-2</v>
      </c>
    </row>
    <row r="648" spans="1:34" x14ac:dyDescent="0.3">
      <c r="A648" t="s">
        <v>693</v>
      </c>
      <c r="B648" t="s">
        <v>1436</v>
      </c>
      <c r="C648" t="s">
        <v>732</v>
      </c>
      <c r="E648" t="s">
        <v>55</v>
      </c>
      <c r="F648">
        <v>14</v>
      </c>
      <c r="G648">
        <v>214</v>
      </c>
      <c r="H648">
        <v>102</v>
      </c>
      <c r="I648">
        <v>17</v>
      </c>
      <c r="J648" t="s">
        <v>167</v>
      </c>
      <c r="K648">
        <v>1</v>
      </c>
      <c r="L648" t="s">
        <v>167</v>
      </c>
      <c r="M648">
        <v>1</v>
      </c>
      <c r="O648">
        <v>0</v>
      </c>
      <c r="P648">
        <v>3</v>
      </c>
      <c r="Q648">
        <v>14</v>
      </c>
      <c r="R648">
        <v>19</v>
      </c>
      <c r="S648">
        <v>19</v>
      </c>
      <c r="T648">
        <v>19</v>
      </c>
      <c r="U648">
        <v>19</v>
      </c>
      <c r="W648">
        <v>3</v>
      </c>
      <c r="X648">
        <v>3</v>
      </c>
      <c r="Y648">
        <v>3</v>
      </c>
      <c r="Z648">
        <v>3</v>
      </c>
      <c r="AB648">
        <v>8</v>
      </c>
      <c r="AC648">
        <v>8</v>
      </c>
      <c r="AD648">
        <v>8</v>
      </c>
      <c r="AE648">
        <v>16</v>
      </c>
      <c r="AF648" t="s">
        <v>37</v>
      </c>
      <c r="AG648" t="s">
        <v>38</v>
      </c>
      <c r="AH648">
        <v>3.9978504180908203E-2</v>
      </c>
    </row>
    <row r="649" spans="1:34" x14ac:dyDescent="0.3">
      <c r="A649" t="s">
        <v>693</v>
      </c>
      <c r="B649" t="s">
        <v>1436</v>
      </c>
      <c r="C649" t="s">
        <v>1437</v>
      </c>
      <c r="F649">
        <v>31</v>
      </c>
      <c r="G649">
        <v>996</v>
      </c>
      <c r="H649">
        <v>491</v>
      </c>
      <c r="I649">
        <v>20</v>
      </c>
      <c r="J649" t="s">
        <v>130</v>
      </c>
      <c r="K649">
        <v>1</v>
      </c>
      <c r="L649" t="s">
        <v>130</v>
      </c>
      <c r="M649">
        <v>1</v>
      </c>
      <c r="O649">
        <v>0</v>
      </c>
      <c r="P649">
        <v>8</v>
      </c>
      <c r="Q649">
        <v>12</v>
      </c>
      <c r="R649">
        <v>7</v>
      </c>
      <c r="S649">
        <v>7</v>
      </c>
      <c r="T649">
        <v>7</v>
      </c>
      <c r="U649">
        <v>7</v>
      </c>
      <c r="W649">
        <v>8</v>
      </c>
      <c r="X649">
        <v>8</v>
      </c>
      <c r="Y649">
        <v>8</v>
      </c>
      <c r="Z649">
        <v>8</v>
      </c>
      <c r="AB649">
        <v>4</v>
      </c>
      <c r="AC649">
        <v>4</v>
      </c>
      <c r="AD649">
        <v>4</v>
      </c>
      <c r="AE649">
        <v>12</v>
      </c>
      <c r="AF649" t="s">
        <v>37</v>
      </c>
      <c r="AG649" t="s">
        <v>38</v>
      </c>
      <c r="AH649">
        <v>5.9008836746215799E-2</v>
      </c>
    </row>
    <row r="650" spans="1:34" x14ac:dyDescent="0.3">
      <c r="A650" t="s">
        <v>693</v>
      </c>
      <c r="B650" t="s">
        <v>1438</v>
      </c>
      <c r="C650" t="s">
        <v>1439</v>
      </c>
      <c r="F650">
        <v>486</v>
      </c>
      <c r="G650">
        <v>236686</v>
      </c>
      <c r="H650">
        <v>87507</v>
      </c>
      <c r="I650">
        <v>22</v>
      </c>
      <c r="J650" t="s">
        <v>1440</v>
      </c>
      <c r="K650">
        <v>1</v>
      </c>
      <c r="L650" t="s">
        <v>1440</v>
      </c>
      <c r="M650">
        <v>1</v>
      </c>
      <c r="O650">
        <v>0</v>
      </c>
      <c r="P650">
        <v>7</v>
      </c>
      <c r="Q650">
        <v>15</v>
      </c>
      <c r="R650">
        <v>65</v>
      </c>
      <c r="S650">
        <v>65</v>
      </c>
      <c r="T650">
        <v>65</v>
      </c>
      <c r="U650">
        <v>65</v>
      </c>
      <c r="W650">
        <v>7</v>
      </c>
      <c r="X650">
        <v>7</v>
      </c>
      <c r="Y650">
        <v>7</v>
      </c>
      <c r="Z650">
        <v>7</v>
      </c>
      <c r="AB650">
        <v>5</v>
      </c>
      <c r="AC650">
        <v>5</v>
      </c>
      <c r="AD650">
        <v>5</v>
      </c>
      <c r="AE650">
        <v>15</v>
      </c>
      <c r="AF650" t="s">
        <v>37</v>
      </c>
      <c r="AG650" t="s">
        <v>38</v>
      </c>
      <c r="AH650">
        <v>32.384067058563197</v>
      </c>
    </row>
    <row r="651" spans="1:34" x14ac:dyDescent="0.3">
      <c r="A651" t="s">
        <v>693</v>
      </c>
      <c r="B651" t="s">
        <v>1438</v>
      </c>
      <c r="C651" t="s">
        <v>1441</v>
      </c>
      <c r="F651">
        <v>53</v>
      </c>
      <c r="G651">
        <v>2866</v>
      </c>
      <c r="H651">
        <v>1191</v>
      </c>
      <c r="I651">
        <v>25</v>
      </c>
      <c r="J651" t="s">
        <v>86</v>
      </c>
      <c r="K651">
        <v>1</v>
      </c>
      <c r="L651" t="s">
        <v>86</v>
      </c>
      <c r="M651">
        <v>1</v>
      </c>
      <c r="O651">
        <v>0</v>
      </c>
      <c r="P651">
        <v>15</v>
      </c>
      <c r="Q651">
        <v>10</v>
      </c>
      <c r="R651">
        <v>39</v>
      </c>
      <c r="S651">
        <v>39</v>
      </c>
      <c r="T651">
        <v>39</v>
      </c>
      <c r="U651">
        <v>39</v>
      </c>
      <c r="W651">
        <v>15</v>
      </c>
      <c r="X651">
        <v>15</v>
      </c>
      <c r="Y651">
        <v>15</v>
      </c>
      <c r="Z651">
        <v>15</v>
      </c>
      <c r="AB651">
        <v>4</v>
      </c>
      <c r="AC651">
        <v>4</v>
      </c>
      <c r="AD651">
        <v>4</v>
      </c>
      <c r="AE651">
        <v>8</v>
      </c>
      <c r="AF651" t="s">
        <v>37</v>
      </c>
      <c r="AG651" t="s">
        <v>38</v>
      </c>
      <c r="AH651">
        <v>0.172252416610717</v>
      </c>
    </row>
    <row r="652" spans="1:34" x14ac:dyDescent="0.3">
      <c r="A652" t="s">
        <v>693</v>
      </c>
      <c r="B652" t="s">
        <v>1438</v>
      </c>
      <c r="C652" t="s">
        <v>861</v>
      </c>
      <c r="F652">
        <v>134</v>
      </c>
      <c r="G652">
        <v>18094</v>
      </c>
      <c r="H652">
        <v>7224</v>
      </c>
      <c r="I652">
        <v>57</v>
      </c>
      <c r="J652" t="s">
        <v>1442</v>
      </c>
      <c r="K652">
        <v>2</v>
      </c>
      <c r="L652" t="s">
        <v>268</v>
      </c>
      <c r="M652">
        <v>1</v>
      </c>
      <c r="N652" t="s">
        <v>1443</v>
      </c>
      <c r="O652">
        <v>1</v>
      </c>
      <c r="P652">
        <v>50</v>
      </c>
      <c r="Q652">
        <v>7</v>
      </c>
      <c r="R652">
        <v>79</v>
      </c>
      <c r="S652">
        <v>79</v>
      </c>
      <c r="T652">
        <v>79</v>
      </c>
      <c r="U652">
        <v>79</v>
      </c>
      <c r="V652" t="s">
        <v>1444</v>
      </c>
      <c r="W652">
        <v>50</v>
      </c>
      <c r="X652">
        <v>50</v>
      </c>
      <c r="Y652">
        <v>50</v>
      </c>
      <c r="Z652">
        <v>50</v>
      </c>
      <c r="AA652" t="s">
        <v>1445</v>
      </c>
      <c r="AB652">
        <v>5</v>
      </c>
      <c r="AC652">
        <v>8</v>
      </c>
      <c r="AD652">
        <v>6</v>
      </c>
      <c r="AE652">
        <v>31</v>
      </c>
      <c r="AF652" t="s">
        <v>37</v>
      </c>
      <c r="AG652" t="s">
        <v>38</v>
      </c>
      <c r="AH652">
        <v>3.40723299980163</v>
      </c>
    </row>
    <row r="653" spans="1:34" x14ac:dyDescent="0.3">
      <c r="A653" t="s">
        <v>693</v>
      </c>
      <c r="B653" t="s">
        <v>1446</v>
      </c>
      <c r="C653" t="s">
        <v>1439</v>
      </c>
      <c r="F653">
        <v>1250</v>
      </c>
      <c r="G653">
        <v>1563754</v>
      </c>
      <c r="H653">
        <v>621888</v>
      </c>
      <c r="AF653" t="s">
        <v>37</v>
      </c>
      <c r="AG653" t="s">
        <v>163</v>
      </c>
      <c r="AH653">
        <v>313.24391198158202</v>
      </c>
    </row>
    <row r="654" spans="1:34" x14ac:dyDescent="0.3">
      <c r="A654" t="s">
        <v>693</v>
      </c>
      <c r="B654" t="s">
        <v>1446</v>
      </c>
      <c r="C654" t="s">
        <v>1447</v>
      </c>
      <c r="F654">
        <v>43</v>
      </c>
      <c r="G654">
        <v>1896</v>
      </c>
      <c r="H654">
        <v>829</v>
      </c>
      <c r="I654">
        <v>19</v>
      </c>
      <c r="J654" t="s">
        <v>158</v>
      </c>
      <c r="K654">
        <v>1</v>
      </c>
      <c r="L654" t="s">
        <v>158</v>
      </c>
      <c r="M654">
        <v>1</v>
      </c>
      <c r="O654">
        <v>0</v>
      </c>
      <c r="P654">
        <v>4</v>
      </c>
      <c r="Q654">
        <v>15</v>
      </c>
      <c r="R654">
        <v>9</v>
      </c>
      <c r="S654">
        <v>9</v>
      </c>
      <c r="T654">
        <v>9</v>
      </c>
      <c r="U654">
        <v>9</v>
      </c>
      <c r="W654">
        <v>4</v>
      </c>
      <c r="X654">
        <v>4</v>
      </c>
      <c r="Y654">
        <v>4</v>
      </c>
      <c r="Z654">
        <v>4</v>
      </c>
      <c r="AB654">
        <v>3</v>
      </c>
      <c r="AC654">
        <v>3</v>
      </c>
      <c r="AD654">
        <v>3</v>
      </c>
      <c r="AE654">
        <v>6</v>
      </c>
      <c r="AF654" t="s">
        <v>37</v>
      </c>
      <c r="AG654" t="s">
        <v>38</v>
      </c>
      <c r="AH654">
        <v>0.166704416275024</v>
      </c>
    </row>
    <row r="655" spans="1:34" x14ac:dyDescent="0.3">
      <c r="A655" t="s">
        <v>693</v>
      </c>
      <c r="B655" t="s">
        <v>1446</v>
      </c>
      <c r="C655" t="s">
        <v>1441</v>
      </c>
      <c r="F655">
        <v>61</v>
      </c>
      <c r="G655">
        <v>3786</v>
      </c>
      <c r="H655">
        <v>1183</v>
      </c>
      <c r="I655">
        <v>59</v>
      </c>
      <c r="J655" t="s">
        <v>1448</v>
      </c>
      <c r="K655">
        <v>5</v>
      </c>
      <c r="L655" t="s">
        <v>91</v>
      </c>
      <c r="M655">
        <v>1</v>
      </c>
      <c r="N655" t="s">
        <v>1449</v>
      </c>
      <c r="O655">
        <v>4</v>
      </c>
      <c r="P655">
        <v>47</v>
      </c>
      <c r="Q655">
        <v>12</v>
      </c>
      <c r="R655">
        <v>107</v>
      </c>
      <c r="S655">
        <v>107</v>
      </c>
      <c r="T655">
        <v>107</v>
      </c>
      <c r="U655">
        <v>107</v>
      </c>
      <c r="V655" t="s">
        <v>1450</v>
      </c>
      <c r="W655">
        <v>47</v>
      </c>
      <c r="X655">
        <v>47</v>
      </c>
      <c r="Y655">
        <v>47</v>
      </c>
      <c r="Z655">
        <v>47</v>
      </c>
      <c r="AA655" t="s">
        <v>1451</v>
      </c>
      <c r="AB655">
        <v>1</v>
      </c>
      <c r="AC655">
        <v>9</v>
      </c>
      <c r="AD655">
        <v>6</v>
      </c>
      <c r="AE655">
        <v>42</v>
      </c>
      <c r="AF655" t="s">
        <v>37</v>
      </c>
      <c r="AG655" t="s">
        <v>38</v>
      </c>
      <c r="AH655">
        <v>0.55006694793701105</v>
      </c>
    </row>
    <row r="656" spans="1:34" x14ac:dyDescent="0.3">
      <c r="A656" t="s">
        <v>693</v>
      </c>
      <c r="B656" t="s">
        <v>1446</v>
      </c>
      <c r="C656" t="s">
        <v>861</v>
      </c>
      <c r="F656">
        <v>98</v>
      </c>
      <c r="G656">
        <v>9706</v>
      </c>
      <c r="H656">
        <v>3709</v>
      </c>
      <c r="I656">
        <v>58</v>
      </c>
      <c r="J656" t="s">
        <v>1452</v>
      </c>
      <c r="K656">
        <v>2</v>
      </c>
      <c r="L656" t="s">
        <v>226</v>
      </c>
      <c r="M656">
        <v>1</v>
      </c>
      <c r="N656" t="s">
        <v>1453</v>
      </c>
      <c r="O656">
        <v>1</v>
      </c>
      <c r="P656">
        <v>51</v>
      </c>
      <c r="Q656">
        <v>7</v>
      </c>
      <c r="R656">
        <v>75</v>
      </c>
      <c r="S656">
        <v>75</v>
      </c>
      <c r="T656">
        <v>75</v>
      </c>
      <c r="U656">
        <v>75</v>
      </c>
      <c r="V656" t="s">
        <v>1454</v>
      </c>
      <c r="W656">
        <v>51</v>
      </c>
      <c r="X656">
        <v>51</v>
      </c>
      <c r="Y656">
        <v>51</v>
      </c>
      <c r="Z656">
        <v>51</v>
      </c>
      <c r="AA656" t="s">
        <v>1455</v>
      </c>
      <c r="AB656">
        <v>6</v>
      </c>
      <c r="AC656">
        <v>8</v>
      </c>
      <c r="AD656">
        <v>7</v>
      </c>
      <c r="AE656">
        <v>28</v>
      </c>
      <c r="AF656" t="s">
        <v>37</v>
      </c>
      <c r="AG656" t="s">
        <v>38</v>
      </c>
      <c r="AH656">
        <v>0.93438887596130304</v>
      </c>
    </row>
    <row r="657" spans="1:34" x14ac:dyDescent="0.3">
      <c r="A657" t="s">
        <v>693</v>
      </c>
      <c r="B657" t="s">
        <v>1456</v>
      </c>
      <c r="C657" t="s">
        <v>1457</v>
      </c>
      <c r="F657">
        <v>58</v>
      </c>
      <c r="G657">
        <v>3426</v>
      </c>
      <c r="H657">
        <v>1417</v>
      </c>
      <c r="I657">
        <v>19</v>
      </c>
      <c r="J657" t="s">
        <v>68</v>
      </c>
      <c r="K657">
        <v>1</v>
      </c>
      <c r="L657" t="s">
        <v>68</v>
      </c>
      <c r="M657">
        <v>1</v>
      </c>
      <c r="O657">
        <v>0</v>
      </c>
      <c r="P657">
        <v>4</v>
      </c>
      <c r="Q657">
        <v>15</v>
      </c>
      <c r="R657">
        <v>3</v>
      </c>
      <c r="S657">
        <v>3</v>
      </c>
      <c r="T657">
        <v>3</v>
      </c>
      <c r="U657">
        <v>3</v>
      </c>
      <c r="W657">
        <v>4</v>
      </c>
      <c r="X657">
        <v>4</v>
      </c>
      <c r="Y657">
        <v>4</v>
      </c>
      <c r="Z657">
        <v>4</v>
      </c>
      <c r="AB657">
        <v>2</v>
      </c>
      <c r="AC657">
        <v>2</v>
      </c>
      <c r="AD657">
        <v>2</v>
      </c>
      <c r="AE657">
        <v>4</v>
      </c>
      <c r="AF657" t="s">
        <v>37</v>
      </c>
      <c r="AG657" t="s">
        <v>38</v>
      </c>
      <c r="AH657">
        <v>0.25303840637206998</v>
      </c>
    </row>
    <row r="658" spans="1:34" x14ac:dyDescent="0.3">
      <c r="A658" t="s">
        <v>693</v>
      </c>
      <c r="B658" t="s">
        <v>1456</v>
      </c>
      <c r="C658" t="s">
        <v>1458</v>
      </c>
      <c r="F658">
        <v>192</v>
      </c>
      <c r="G658">
        <v>37060</v>
      </c>
      <c r="H658">
        <v>14401</v>
      </c>
      <c r="I658">
        <v>18</v>
      </c>
      <c r="J658" t="s">
        <v>1459</v>
      </c>
      <c r="K658">
        <v>1</v>
      </c>
      <c r="L658" t="s">
        <v>1459</v>
      </c>
      <c r="M658">
        <v>1</v>
      </c>
      <c r="O658">
        <v>0</v>
      </c>
      <c r="P658">
        <v>4</v>
      </c>
      <c r="Q658">
        <v>14</v>
      </c>
      <c r="R658">
        <v>13</v>
      </c>
      <c r="S658">
        <v>13</v>
      </c>
      <c r="T658">
        <v>13</v>
      </c>
      <c r="U658">
        <v>13</v>
      </c>
      <c r="W658">
        <v>4</v>
      </c>
      <c r="X658">
        <v>4</v>
      </c>
      <c r="Y658">
        <v>4</v>
      </c>
      <c r="Z658">
        <v>4</v>
      </c>
      <c r="AB658">
        <v>2</v>
      </c>
      <c r="AC658">
        <v>2</v>
      </c>
      <c r="AD658">
        <v>2</v>
      </c>
      <c r="AE658">
        <v>6</v>
      </c>
      <c r="AF658" t="s">
        <v>37</v>
      </c>
      <c r="AG658" t="s">
        <v>38</v>
      </c>
      <c r="AH658">
        <v>1.70234751701354</v>
      </c>
    </row>
    <row r="659" spans="1:34" x14ac:dyDescent="0.3">
      <c r="A659" t="s">
        <v>693</v>
      </c>
      <c r="B659" t="s">
        <v>1456</v>
      </c>
      <c r="C659" t="s">
        <v>1460</v>
      </c>
      <c r="F659">
        <v>292</v>
      </c>
      <c r="G659">
        <v>85560</v>
      </c>
      <c r="H659">
        <v>33316</v>
      </c>
      <c r="I659">
        <v>23</v>
      </c>
      <c r="J659" t="s">
        <v>1461</v>
      </c>
      <c r="K659">
        <v>1</v>
      </c>
      <c r="L659" t="s">
        <v>1461</v>
      </c>
      <c r="M659">
        <v>1</v>
      </c>
      <c r="O659">
        <v>0</v>
      </c>
      <c r="P659">
        <v>13</v>
      </c>
      <c r="Q659">
        <v>10</v>
      </c>
      <c r="R659">
        <v>54</v>
      </c>
      <c r="S659">
        <v>54</v>
      </c>
      <c r="T659">
        <v>54</v>
      </c>
      <c r="U659">
        <v>54</v>
      </c>
      <c r="W659">
        <v>13</v>
      </c>
      <c r="X659">
        <v>13</v>
      </c>
      <c r="Y659">
        <v>13</v>
      </c>
      <c r="Z659">
        <v>13</v>
      </c>
      <c r="AB659">
        <v>2</v>
      </c>
      <c r="AC659">
        <v>2</v>
      </c>
      <c r="AD659">
        <v>2</v>
      </c>
      <c r="AE659">
        <v>6</v>
      </c>
      <c r="AF659" t="s">
        <v>37</v>
      </c>
      <c r="AG659" t="s">
        <v>38</v>
      </c>
      <c r="AH659">
        <v>7.7181646823883003</v>
      </c>
    </row>
    <row r="660" spans="1:34" x14ac:dyDescent="0.3">
      <c r="A660" t="s">
        <v>693</v>
      </c>
      <c r="B660" t="s">
        <v>1462</v>
      </c>
      <c r="C660" t="s">
        <v>1463</v>
      </c>
      <c r="F660">
        <v>29</v>
      </c>
      <c r="G660">
        <v>874</v>
      </c>
      <c r="H660">
        <v>426</v>
      </c>
      <c r="I660">
        <v>22</v>
      </c>
      <c r="J660" t="s">
        <v>130</v>
      </c>
      <c r="K660">
        <v>1</v>
      </c>
      <c r="L660" t="s">
        <v>130</v>
      </c>
      <c r="M660">
        <v>1</v>
      </c>
      <c r="O660">
        <v>0</v>
      </c>
      <c r="P660">
        <v>9</v>
      </c>
      <c r="Q660">
        <v>13</v>
      </c>
      <c r="R660">
        <v>8</v>
      </c>
      <c r="S660">
        <v>8</v>
      </c>
      <c r="T660">
        <v>8</v>
      </c>
      <c r="U660">
        <v>8</v>
      </c>
      <c r="W660">
        <v>9</v>
      </c>
      <c r="X660">
        <v>9</v>
      </c>
      <c r="Y660">
        <v>9</v>
      </c>
      <c r="Z660">
        <v>9</v>
      </c>
      <c r="AB660">
        <v>4</v>
      </c>
      <c r="AC660">
        <v>4</v>
      </c>
      <c r="AD660">
        <v>4</v>
      </c>
      <c r="AE660">
        <v>8</v>
      </c>
      <c r="AF660" t="s">
        <v>37</v>
      </c>
      <c r="AG660" t="s">
        <v>38</v>
      </c>
      <c r="AH660">
        <v>6.3293695449829102E-2</v>
      </c>
    </row>
    <row r="661" spans="1:34" x14ac:dyDescent="0.3">
      <c r="A661" t="s">
        <v>693</v>
      </c>
      <c r="B661" t="s">
        <v>1462</v>
      </c>
      <c r="C661" t="s">
        <v>1464</v>
      </c>
      <c r="F661">
        <v>36</v>
      </c>
      <c r="G661">
        <v>1336</v>
      </c>
      <c r="H661">
        <v>657</v>
      </c>
      <c r="I661">
        <v>22</v>
      </c>
      <c r="J661" t="s">
        <v>142</v>
      </c>
      <c r="K661">
        <v>1</v>
      </c>
      <c r="L661" t="s">
        <v>142</v>
      </c>
      <c r="M661">
        <v>1</v>
      </c>
      <c r="O661">
        <v>0</v>
      </c>
      <c r="P661">
        <v>9</v>
      </c>
      <c r="Q661">
        <v>13</v>
      </c>
      <c r="R661">
        <v>8</v>
      </c>
      <c r="S661">
        <v>8</v>
      </c>
      <c r="T661">
        <v>8</v>
      </c>
      <c r="U661">
        <v>8</v>
      </c>
      <c r="W661">
        <v>9</v>
      </c>
      <c r="X661">
        <v>9</v>
      </c>
      <c r="Y661">
        <v>9</v>
      </c>
      <c r="Z661">
        <v>9</v>
      </c>
      <c r="AB661">
        <v>4</v>
      </c>
      <c r="AC661">
        <v>4</v>
      </c>
      <c r="AD661">
        <v>4</v>
      </c>
      <c r="AE661">
        <v>8</v>
      </c>
      <c r="AF661" t="s">
        <v>37</v>
      </c>
      <c r="AG661" t="s">
        <v>38</v>
      </c>
      <c r="AH661">
        <v>7.6535940170288003E-2</v>
      </c>
    </row>
    <row r="662" spans="1:34" x14ac:dyDescent="0.3">
      <c r="A662" t="s">
        <v>693</v>
      </c>
      <c r="B662" t="s">
        <v>1462</v>
      </c>
      <c r="C662" t="s">
        <v>1465</v>
      </c>
      <c r="F662">
        <v>17</v>
      </c>
      <c r="G662">
        <v>310</v>
      </c>
      <c r="H662">
        <v>113</v>
      </c>
      <c r="I662">
        <v>20</v>
      </c>
      <c r="J662" t="s">
        <v>82</v>
      </c>
      <c r="K662">
        <v>1</v>
      </c>
      <c r="L662" t="s">
        <v>82</v>
      </c>
      <c r="M662">
        <v>1</v>
      </c>
      <c r="O662">
        <v>0</v>
      </c>
      <c r="P662">
        <v>5</v>
      </c>
      <c r="Q662">
        <v>15</v>
      </c>
      <c r="R662">
        <v>6</v>
      </c>
      <c r="S662">
        <v>6</v>
      </c>
      <c r="T662">
        <v>6</v>
      </c>
      <c r="U662">
        <v>6</v>
      </c>
      <c r="W662">
        <v>5</v>
      </c>
      <c r="X662">
        <v>5</v>
      </c>
      <c r="Y662">
        <v>5</v>
      </c>
      <c r="Z662">
        <v>5</v>
      </c>
      <c r="AB662">
        <v>3</v>
      </c>
      <c r="AC662">
        <v>3</v>
      </c>
      <c r="AD662">
        <v>3</v>
      </c>
      <c r="AE662">
        <v>9</v>
      </c>
      <c r="AF662" t="s">
        <v>37</v>
      </c>
      <c r="AG662" t="s">
        <v>38</v>
      </c>
      <c r="AH662">
        <v>3.4246683120727497E-2</v>
      </c>
    </row>
    <row r="663" spans="1:34" x14ac:dyDescent="0.3">
      <c r="A663" t="s">
        <v>693</v>
      </c>
      <c r="B663" t="s">
        <v>1466</v>
      </c>
      <c r="C663" t="s">
        <v>757</v>
      </c>
      <c r="F663">
        <v>66</v>
      </c>
      <c r="G663">
        <v>4426</v>
      </c>
      <c r="H663">
        <v>1212</v>
      </c>
      <c r="I663">
        <v>33</v>
      </c>
      <c r="J663" t="s">
        <v>126</v>
      </c>
      <c r="K663">
        <v>1</v>
      </c>
      <c r="L663" t="s">
        <v>126</v>
      </c>
      <c r="M663">
        <v>1</v>
      </c>
      <c r="O663">
        <v>0</v>
      </c>
      <c r="P663">
        <v>18</v>
      </c>
      <c r="Q663">
        <v>15</v>
      </c>
      <c r="R663">
        <v>40</v>
      </c>
      <c r="S663">
        <v>40</v>
      </c>
      <c r="T663">
        <v>40</v>
      </c>
      <c r="U663">
        <v>40</v>
      </c>
      <c r="W663">
        <v>18</v>
      </c>
      <c r="X663">
        <v>18</v>
      </c>
      <c r="Y663">
        <v>18</v>
      </c>
      <c r="Z663">
        <v>18</v>
      </c>
      <c r="AB663">
        <v>2</v>
      </c>
      <c r="AC663">
        <v>2</v>
      </c>
      <c r="AD663">
        <v>2</v>
      </c>
      <c r="AE663">
        <v>4</v>
      </c>
      <c r="AF663" t="s">
        <v>37</v>
      </c>
      <c r="AG663" t="s">
        <v>38</v>
      </c>
      <c r="AH663">
        <v>8.6417436599731404E-2</v>
      </c>
    </row>
    <row r="664" spans="1:34" x14ac:dyDescent="0.3">
      <c r="A664" t="s">
        <v>693</v>
      </c>
      <c r="B664" t="s">
        <v>1467</v>
      </c>
      <c r="C664" t="s">
        <v>1468</v>
      </c>
      <c r="F664">
        <v>44</v>
      </c>
      <c r="G664">
        <v>1984</v>
      </c>
      <c r="H664">
        <v>852</v>
      </c>
      <c r="I664">
        <v>33</v>
      </c>
      <c r="J664" t="s">
        <v>1469</v>
      </c>
      <c r="K664">
        <v>2</v>
      </c>
      <c r="L664" t="s">
        <v>1469</v>
      </c>
      <c r="M664">
        <v>2</v>
      </c>
      <c r="O664">
        <v>0</v>
      </c>
      <c r="P664">
        <v>21</v>
      </c>
      <c r="Q664">
        <v>12</v>
      </c>
      <c r="R664">
        <v>13</v>
      </c>
      <c r="S664">
        <v>16</v>
      </c>
      <c r="T664">
        <v>14</v>
      </c>
      <c r="U664">
        <v>29</v>
      </c>
      <c r="W664">
        <v>9</v>
      </c>
      <c r="X664">
        <v>12</v>
      </c>
      <c r="Y664">
        <v>10</v>
      </c>
      <c r="Z664">
        <v>21</v>
      </c>
      <c r="AB664">
        <v>2</v>
      </c>
      <c r="AC664">
        <v>3</v>
      </c>
      <c r="AD664">
        <v>2</v>
      </c>
      <c r="AE664">
        <v>12</v>
      </c>
      <c r="AF664" t="s">
        <v>37</v>
      </c>
      <c r="AG664" t="s">
        <v>38</v>
      </c>
      <c r="AH664">
        <v>0.21415257453918399</v>
      </c>
    </row>
    <row r="665" spans="1:34" x14ac:dyDescent="0.3">
      <c r="A665" t="s">
        <v>693</v>
      </c>
      <c r="B665" t="s">
        <v>1470</v>
      </c>
      <c r="C665" t="s">
        <v>1226</v>
      </c>
      <c r="F665">
        <v>25</v>
      </c>
      <c r="G665">
        <v>654</v>
      </c>
      <c r="H665">
        <v>326</v>
      </c>
      <c r="I665">
        <v>23</v>
      </c>
      <c r="J665" t="s">
        <v>393</v>
      </c>
      <c r="K665">
        <v>1</v>
      </c>
      <c r="L665" t="s">
        <v>393</v>
      </c>
      <c r="M665">
        <v>1</v>
      </c>
      <c r="O665">
        <v>0</v>
      </c>
      <c r="P665">
        <v>11</v>
      </c>
      <c r="Q665">
        <v>12</v>
      </c>
      <c r="R665">
        <v>9</v>
      </c>
      <c r="S665">
        <v>9</v>
      </c>
      <c r="T665">
        <v>9</v>
      </c>
      <c r="U665">
        <v>9</v>
      </c>
      <c r="W665">
        <v>11</v>
      </c>
      <c r="X665">
        <v>11</v>
      </c>
      <c r="Y665">
        <v>11</v>
      </c>
      <c r="Z665">
        <v>11</v>
      </c>
      <c r="AB665">
        <v>6</v>
      </c>
      <c r="AC665">
        <v>6</v>
      </c>
      <c r="AD665">
        <v>6</v>
      </c>
      <c r="AE665">
        <v>12</v>
      </c>
      <c r="AF665" t="s">
        <v>37</v>
      </c>
      <c r="AG665" t="s">
        <v>38</v>
      </c>
      <c r="AH665">
        <v>5.1499366760253899E-2</v>
      </c>
    </row>
    <row r="666" spans="1:34" x14ac:dyDescent="0.3">
      <c r="A666" t="s">
        <v>693</v>
      </c>
      <c r="B666" t="s">
        <v>1471</v>
      </c>
      <c r="C666" t="s">
        <v>1472</v>
      </c>
      <c r="F666">
        <v>125</v>
      </c>
      <c r="G666">
        <v>15754</v>
      </c>
      <c r="H666">
        <v>3467</v>
      </c>
      <c r="AF666" t="s">
        <v>37</v>
      </c>
      <c r="AG666" t="s">
        <v>163</v>
      </c>
      <c r="AH666">
        <v>300.44072127342201</v>
      </c>
    </row>
    <row r="667" spans="1:34" x14ac:dyDescent="0.3">
      <c r="A667" t="s">
        <v>693</v>
      </c>
      <c r="B667" t="s">
        <v>1471</v>
      </c>
      <c r="C667" t="s">
        <v>742</v>
      </c>
      <c r="F667">
        <v>52</v>
      </c>
      <c r="G667">
        <v>2760</v>
      </c>
      <c r="H667">
        <v>1143</v>
      </c>
      <c r="I667">
        <v>24</v>
      </c>
      <c r="J667" t="s">
        <v>794</v>
      </c>
      <c r="K667">
        <v>1</v>
      </c>
      <c r="L667" t="s">
        <v>794</v>
      </c>
      <c r="M667">
        <v>1</v>
      </c>
      <c r="O667">
        <v>0</v>
      </c>
      <c r="P667">
        <v>9</v>
      </c>
      <c r="Q667">
        <v>15</v>
      </c>
      <c r="R667">
        <v>14</v>
      </c>
      <c r="S667">
        <v>14</v>
      </c>
      <c r="T667">
        <v>14</v>
      </c>
      <c r="U667">
        <v>14</v>
      </c>
      <c r="W667">
        <v>9</v>
      </c>
      <c r="X667">
        <v>9</v>
      </c>
      <c r="Y667">
        <v>9</v>
      </c>
      <c r="Z667">
        <v>9</v>
      </c>
      <c r="AB667">
        <v>6</v>
      </c>
      <c r="AC667">
        <v>6</v>
      </c>
      <c r="AD667">
        <v>6</v>
      </c>
      <c r="AE667">
        <v>12</v>
      </c>
      <c r="AF667" t="s">
        <v>37</v>
      </c>
      <c r="AG667" t="s">
        <v>38</v>
      </c>
      <c r="AH667">
        <v>0.15231561660766599</v>
      </c>
    </row>
    <row r="668" spans="1:34" x14ac:dyDescent="0.3">
      <c r="A668" t="s">
        <v>693</v>
      </c>
      <c r="B668" t="s">
        <v>1471</v>
      </c>
      <c r="C668" t="s">
        <v>1473</v>
      </c>
      <c r="E668" t="s">
        <v>55</v>
      </c>
      <c r="F668">
        <v>15</v>
      </c>
      <c r="G668">
        <v>244</v>
      </c>
      <c r="H668">
        <v>117</v>
      </c>
      <c r="I668">
        <v>27</v>
      </c>
      <c r="J668" t="s">
        <v>770</v>
      </c>
      <c r="K668">
        <v>1</v>
      </c>
      <c r="L668" t="s">
        <v>770</v>
      </c>
      <c r="M668">
        <v>1</v>
      </c>
      <c r="O668">
        <v>0</v>
      </c>
      <c r="P668">
        <v>16</v>
      </c>
      <c r="Q668">
        <v>11</v>
      </c>
      <c r="R668">
        <v>11</v>
      </c>
      <c r="S668">
        <v>11</v>
      </c>
      <c r="T668">
        <v>11</v>
      </c>
      <c r="U668">
        <v>11</v>
      </c>
      <c r="W668">
        <v>16</v>
      </c>
      <c r="X668">
        <v>16</v>
      </c>
      <c r="Y668">
        <v>16</v>
      </c>
      <c r="Z668">
        <v>16</v>
      </c>
      <c r="AB668">
        <v>5</v>
      </c>
      <c r="AC668">
        <v>5</v>
      </c>
      <c r="AD668">
        <v>5</v>
      </c>
      <c r="AE668">
        <v>10</v>
      </c>
      <c r="AF668" t="s">
        <v>37</v>
      </c>
      <c r="AG668" t="s">
        <v>38</v>
      </c>
      <c r="AH668">
        <v>3.6433935165405197E-2</v>
      </c>
    </row>
    <row r="669" spans="1:34" x14ac:dyDescent="0.3">
      <c r="A669" t="s">
        <v>693</v>
      </c>
      <c r="B669" t="s">
        <v>1474</v>
      </c>
      <c r="C669" t="s">
        <v>755</v>
      </c>
      <c r="F669">
        <v>147</v>
      </c>
      <c r="G669">
        <v>21760</v>
      </c>
      <c r="H669">
        <v>8847</v>
      </c>
      <c r="AF669" t="s">
        <v>37</v>
      </c>
      <c r="AG669" t="s">
        <v>163</v>
      </c>
      <c r="AH669">
        <v>300.65239548683098</v>
      </c>
    </row>
    <row r="670" spans="1:34" x14ac:dyDescent="0.3">
      <c r="A670" t="s">
        <v>693</v>
      </c>
      <c r="B670" t="s">
        <v>1474</v>
      </c>
      <c r="C670" t="s">
        <v>757</v>
      </c>
      <c r="F670">
        <v>98</v>
      </c>
      <c r="G670">
        <v>9706</v>
      </c>
      <c r="H670">
        <v>2504</v>
      </c>
      <c r="I670">
        <v>39</v>
      </c>
      <c r="J670" t="s">
        <v>1475</v>
      </c>
      <c r="K670">
        <v>2</v>
      </c>
      <c r="L670" t="s">
        <v>429</v>
      </c>
      <c r="M670">
        <v>1</v>
      </c>
      <c r="N670" t="s">
        <v>1476</v>
      </c>
      <c r="O670">
        <v>1</v>
      </c>
      <c r="P670">
        <v>27</v>
      </c>
      <c r="Q670">
        <v>12</v>
      </c>
      <c r="R670">
        <v>71</v>
      </c>
      <c r="S670">
        <v>71</v>
      </c>
      <c r="T670">
        <v>71</v>
      </c>
      <c r="U670">
        <v>71</v>
      </c>
      <c r="V670" t="s">
        <v>1477</v>
      </c>
      <c r="W670">
        <v>27</v>
      </c>
      <c r="X670">
        <v>27</v>
      </c>
      <c r="Y670">
        <v>27</v>
      </c>
      <c r="Z670">
        <v>27</v>
      </c>
      <c r="AA670" t="s">
        <v>1478</v>
      </c>
      <c r="AB670">
        <v>1</v>
      </c>
      <c r="AC670">
        <v>2</v>
      </c>
      <c r="AD670">
        <v>2</v>
      </c>
      <c r="AE670">
        <v>6</v>
      </c>
      <c r="AF670" t="s">
        <v>37</v>
      </c>
      <c r="AG670" t="s">
        <v>38</v>
      </c>
      <c r="AH670">
        <v>0.55218505859375</v>
      </c>
    </row>
    <row r="671" spans="1:34" x14ac:dyDescent="0.3">
      <c r="A671" t="s">
        <v>693</v>
      </c>
      <c r="B671" t="s">
        <v>1474</v>
      </c>
      <c r="C671" t="s">
        <v>803</v>
      </c>
      <c r="F671">
        <v>886</v>
      </c>
      <c r="G671">
        <v>785886</v>
      </c>
      <c r="H671">
        <v>230648</v>
      </c>
      <c r="AF671" t="s">
        <v>37</v>
      </c>
      <c r="AG671" t="s">
        <v>163</v>
      </c>
      <c r="AH671">
        <v>398.37736463546702</v>
      </c>
    </row>
    <row r="672" spans="1:34" x14ac:dyDescent="0.3">
      <c r="A672" t="s">
        <v>693</v>
      </c>
      <c r="B672" t="s">
        <v>1479</v>
      </c>
      <c r="C672" t="s">
        <v>755</v>
      </c>
      <c r="F672">
        <v>83</v>
      </c>
      <c r="G672">
        <v>6976</v>
      </c>
      <c r="H672">
        <v>2740</v>
      </c>
      <c r="I672">
        <v>108</v>
      </c>
      <c r="J672" t="s">
        <v>1480</v>
      </c>
      <c r="K672">
        <v>4</v>
      </c>
      <c r="L672" t="s">
        <v>418</v>
      </c>
      <c r="M672">
        <v>1</v>
      </c>
      <c r="N672" t="s">
        <v>1481</v>
      </c>
      <c r="O672">
        <v>2</v>
      </c>
      <c r="P672">
        <v>98</v>
      </c>
      <c r="Q672">
        <v>10</v>
      </c>
      <c r="R672">
        <v>117</v>
      </c>
      <c r="S672">
        <v>117</v>
      </c>
      <c r="T672">
        <v>117</v>
      </c>
      <c r="U672">
        <v>117</v>
      </c>
      <c r="V672" t="s">
        <v>1482</v>
      </c>
      <c r="W672">
        <v>98</v>
      </c>
      <c r="X672">
        <v>98</v>
      </c>
      <c r="Y672">
        <v>98</v>
      </c>
      <c r="Z672">
        <v>98</v>
      </c>
      <c r="AA672" t="s">
        <v>1483</v>
      </c>
      <c r="AB672">
        <v>4</v>
      </c>
      <c r="AC672">
        <v>6</v>
      </c>
      <c r="AD672">
        <v>5</v>
      </c>
      <c r="AE672">
        <v>40</v>
      </c>
      <c r="AF672" t="s">
        <v>37</v>
      </c>
      <c r="AG672" t="s">
        <v>38</v>
      </c>
      <c r="AH672">
        <v>10.4918549060821</v>
      </c>
    </row>
    <row r="673" spans="1:34" x14ac:dyDescent="0.3">
      <c r="A673" t="s">
        <v>693</v>
      </c>
      <c r="B673" t="s">
        <v>1479</v>
      </c>
      <c r="C673" t="s">
        <v>803</v>
      </c>
      <c r="F673">
        <v>521</v>
      </c>
      <c r="G673">
        <v>271966</v>
      </c>
      <c r="H673">
        <v>89395</v>
      </c>
      <c r="AF673" t="s">
        <v>37</v>
      </c>
      <c r="AG673" t="s">
        <v>163</v>
      </c>
      <c r="AH673">
        <v>301.59960579872097</v>
      </c>
    </row>
    <row r="674" spans="1:34" x14ac:dyDescent="0.3">
      <c r="A674" t="s">
        <v>693</v>
      </c>
      <c r="B674" t="s">
        <v>1484</v>
      </c>
      <c r="C674" t="s">
        <v>1485</v>
      </c>
      <c r="F674">
        <v>32</v>
      </c>
      <c r="G674">
        <v>1060</v>
      </c>
      <c r="H674">
        <v>285</v>
      </c>
      <c r="I674">
        <v>39</v>
      </c>
      <c r="J674" t="s">
        <v>1486</v>
      </c>
      <c r="K674">
        <v>2</v>
      </c>
      <c r="L674" t="s">
        <v>1486</v>
      </c>
      <c r="M674">
        <v>2</v>
      </c>
      <c r="O674">
        <v>0</v>
      </c>
      <c r="P674">
        <v>24</v>
      </c>
      <c r="Q674">
        <v>15</v>
      </c>
      <c r="R674">
        <v>7</v>
      </c>
      <c r="S674">
        <v>19</v>
      </c>
      <c r="T674">
        <v>13</v>
      </c>
      <c r="U674">
        <v>26</v>
      </c>
      <c r="W674">
        <v>10</v>
      </c>
      <c r="X674">
        <v>14</v>
      </c>
      <c r="Y674">
        <v>12</v>
      </c>
      <c r="Z674">
        <v>24</v>
      </c>
      <c r="AB674">
        <v>2</v>
      </c>
      <c r="AC674">
        <v>2</v>
      </c>
      <c r="AD674">
        <v>2</v>
      </c>
      <c r="AE674">
        <v>8</v>
      </c>
      <c r="AF674" t="s">
        <v>37</v>
      </c>
      <c r="AG674" t="s">
        <v>38</v>
      </c>
      <c r="AH674">
        <v>0.18412685394287101</v>
      </c>
    </row>
    <row r="675" spans="1:34" x14ac:dyDescent="0.3">
      <c r="A675" t="s">
        <v>693</v>
      </c>
      <c r="B675" t="s">
        <v>1487</v>
      </c>
      <c r="C675" t="s">
        <v>1489</v>
      </c>
      <c r="F675">
        <v>21</v>
      </c>
      <c r="G675">
        <v>466</v>
      </c>
      <c r="H675">
        <v>199</v>
      </c>
      <c r="I675">
        <v>20</v>
      </c>
      <c r="J675" t="s">
        <v>186</v>
      </c>
      <c r="K675">
        <v>1</v>
      </c>
      <c r="L675" t="s">
        <v>186</v>
      </c>
      <c r="M675">
        <v>1</v>
      </c>
      <c r="O675">
        <v>0</v>
      </c>
      <c r="P675">
        <v>5</v>
      </c>
      <c r="Q675">
        <v>15</v>
      </c>
      <c r="R675">
        <v>4</v>
      </c>
      <c r="S675">
        <v>4</v>
      </c>
      <c r="T675">
        <v>4</v>
      </c>
      <c r="U675">
        <v>4</v>
      </c>
      <c r="W675">
        <v>5</v>
      </c>
      <c r="X675">
        <v>5</v>
      </c>
      <c r="Y675">
        <v>5</v>
      </c>
      <c r="Z675">
        <v>5</v>
      </c>
      <c r="AB675">
        <v>2</v>
      </c>
      <c r="AC675">
        <v>2</v>
      </c>
      <c r="AD675">
        <v>2</v>
      </c>
      <c r="AE675">
        <v>4</v>
      </c>
      <c r="AF675" t="s">
        <v>37</v>
      </c>
      <c r="AG675" t="s">
        <v>38</v>
      </c>
      <c r="AH675">
        <v>9.46044921875E-2</v>
      </c>
    </row>
    <row r="676" spans="1:34" x14ac:dyDescent="0.3">
      <c r="A676" t="s">
        <v>693</v>
      </c>
      <c r="B676" t="s">
        <v>1487</v>
      </c>
      <c r="C676" t="s">
        <v>1490</v>
      </c>
      <c r="F676">
        <v>103</v>
      </c>
      <c r="G676">
        <v>10716</v>
      </c>
      <c r="H676">
        <v>2598</v>
      </c>
      <c r="AF676" t="s">
        <v>37</v>
      </c>
      <c r="AG676" t="s">
        <v>163</v>
      </c>
      <c r="AH676">
        <v>303.11122345924298</v>
      </c>
    </row>
    <row r="677" spans="1:34" x14ac:dyDescent="0.3">
      <c r="A677" t="s">
        <v>693</v>
      </c>
      <c r="B677" t="s">
        <v>1491</v>
      </c>
      <c r="C677" t="s">
        <v>1492</v>
      </c>
      <c r="F677">
        <v>96</v>
      </c>
      <c r="G677">
        <v>9316</v>
      </c>
      <c r="H677">
        <v>3949</v>
      </c>
      <c r="I677">
        <v>44</v>
      </c>
      <c r="J677" t="s">
        <v>1493</v>
      </c>
      <c r="K677">
        <v>2</v>
      </c>
      <c r="L677" t="s">
        <v>817</v>
      </c>
      <c r="M677">
        <v>1</v>
      </c>
      <c r="N677" t="s">
        <v>1494</v>
      </c>
      <c r="O677">
        <v>1</v>
      </c>
      <c r="P677">
        <v>29</v>
      </c>
      <c r="Q677">
        <v>15</v>
      </c>
      <c r="R677">
        <v>60</v>
      </c>
      <c r="S677">
        <v>60</v>
      </c>
      <c r="T677">
        <v>60</v>
      </c>
      <c r="U677">
        <v>60</v>
      </c>
      <c r="V677" t="s">
        <v>1495</v>
      </c>
      <c r="W677">
        <v>29</v>
      </c>
      <c r="X677">
        <v>29</v>
      </c>
      <c r="Y677">
        <v>29</v>
      </c>
      <c r="Z677">
        <v>29</v>
      </c>
      <c r="AA677" t="s">
        <v>1496</v>
      </c>
      <c r="AB677">
        <v>5</v>
      </c>
      <c r="AC677">
        <v>9</v>
      </c>
      <c r="AD677">
        <v>8</v>
      </c>
      <c r="AE677">
        <v>23</v>
      </c>
      <c r="AF677" t="s">
        <v>37</v>
      </c>
      <c r="AG677" t="s">
        <v>38</v>
      </c>
      <c r="AH677">
        <v>1.10500717163085</v>
      </c>
    </row>
    <row r="678" spans="1:34" x14ac:dyDescent="0.3">
      <c r="A678" t="s">
        <v>693</v>
      </c>
      <c r="B678" t="s">
        <v>1497</v>
      </c>
      <c r="C678" t="s">
        <v>952</v>
      </c>
      <c r="F678">
        <v>127</v>
      </c>
      <c r="G678">
        <v>16260</v>
      </c>
      <c r="H678">
        <v>4396</v>
      </c>
      <c r="I678">
        <v>19</v>
      </c>
      <c r="J678" t="s">
        <v>68</v>
      </c>
      <c r="K678">
        <v>1</v>
      </c>
      <c r="L678" t="s">
        <v>68</v>
      </c>
      <c r="M678">
        <v>1</v>
      </c>
      <c r="O678">
        <v>0</v>
      </c>
      <c r="P678">
        <v>13</v>
      </c>
      <c r="Q678">
        <v>6</v>
      </c>
      <c r="R678">
        <v>90</v>
      </c>
      <c r="S678">
        <v>90</v>
      </c>
      <c r="T678">
        <v>90</v>
      </c>
      <c r="U678">
        <v>90</v>
      </c>
      <c r="W678">
        <v>13</v>
      </c>
      <c r="X678">
        <v>13</v>
      </c>
      <c r="Y678">
        <v>13</v>
      </c>
      <c r="Z678">
        <v>13</v>
      </c>
      <c r="AB678">
        <v>3</v>
      </c>
      <c r="AC678">
        <v>3</v>
      </c>
      <c r="AD678">
        <v>3</v>
      </c>
      <c r="AE678">
        <v>6</v>
      </c>
      <c r="AF678" t="s">
        <v>37</v>
      </c>
      <c r="AG678" t="s">
        <v>38</v>
      </c>
      <c r="AH678">
        <v>0.36951541900634699</v>
      </c>
    </row>
    <row r="679" spans="1:34" x14ac:dyDescent="0.3">
      <c r="A679" t="s">
        <v>693</v>
      </c>
      <c r="B679" t="s">
        <v>1498</v>
      </c>
      <c r="C679" t="s">
        <v>1499</v>
      </c>
      <c r="F679">
        <v>99</v>
      </c>
      <c r="G679">
        <v>9904</v>
      </c>
      <c r="H679">
        <v>3316</v>
      </c>
      <c r="I679">
        <v>22</v>
      </c>
      <c r="J679" t="s">
        <v>134</v>
      </c>
      <c r="K679">
        <v>1</v>
      </c>
      <c r="L679" t="s">
        <v>134</v>
      </c>
      <c r="M679">
        <v>1</v>
      </c>
      <c r="O679">
        <v>0</v>
      </c>
      <c r="P679">
        <v>7</v>
      </c>
      <c r="Q679">
        <v>15</v>
      </c>
      <c r="R679">
        <v>20</v>
      </c>
      <c r="S679">
        <v>20</v>
      </c>
      <c r="T679">
        <v>20</v>
      </c>
      <c r="U679">
        <v>20</v>
      </c>
      <c r="W679">
        <v>7</v>
      </c>
      <c r="X679">
        <v>7</v>
      </c>
      <c r="Y679">
        <v>7</v>
      </c>
      <c r="Z679">
        <v>7</v>
      </c>
      <c r="AB679">
        <v>3</v>
      </c>
      <c r="AC679">
        <v>3</v>
      </c>
      <c r="AD679">
        <v>3</v>
      </c>
      <c r="AE679">
        <v>9</v>
      </c>
      <c r="AF679" t="s">
        <v>37</v>
      </c>
      <c r="AG679" t="s">
        <v>38</v>
      </c>
      <c r="AH679">
        <v>0.35086989402770902</v>
      </c>
    </row>
    <row r="680" spans="1:34" x14ac:dyDescent="0.3">
      <c r="A680" t="s">
        <v>693</v>
      </c>
      <c r="B680" t="s">
        <v>1500</v>
      </c>
      <c r="C680" t="s">
        <v>1501</v>
      </c>
      <c r="F680">
        <v>28</v>
      </c>
      <c r="G680">
        <v>816</v>
      </c>
      <c r="H680">
        <v>159</v>
      </c>
      <c r="I680">
        <v>36</v>
      </c>
      <c r="J680" t="s">
        <v>1502</v>
      </c>
      <c r="K680">
        <v>4</v>
      </c>
      <c r="L680" t="s">
        <v>1502</v>
      </c>
      <c r="M680">
        <v>4</v>
      </c>
      <c r="O680">
        <v>0</v>
      </c>
      <c r="P680">
        <v>22</v>
      </c>
      <c r="Q680">
        <v>14</v>
      </c>
      <c r="R680">
        <v>2</v>
      </c>
      <c r="S680">
        <v>20</v>
      </c>
      <c r="T680">
        <v>13</v>
      </c>
      <c r="U680">
        <v>52</v>
      </c>
      <c r="W680">
        <v>2</v>
      </c>
      <c r="X680">
        <v>9</v>
      </c>
      <c r="Y680">
        <v>6</v>
      </c>
      <c r="Z680">
        <v>22</v>
      </c>
      <c r="AB680">
        <v>1</v>
      </c>
      <c r="AC680">
        <v>6</v>
      </c>
      <c r="AD680">
        <v>3</v>
      </c>
      <c r="AE680">
        <v>16</v>
      </c>
      <c r="AF680" t="s">
        <v>37</v>
      </c>
      <c r="AG680" t="s">
        <v>38</v>
      </c>
      <c r="AH680">
        <v>0.14456415176391599</v>
      </c>
    </row>
    <row r="681" spans="1:34" x14ac:dyDescent="0.3">
      <c r="A681" t="s">
        <v>693</v>
      </c>
      <c r="B681" t="s">
        <v>1503</v>
      </c>
      <c r="C681" t="s">
        <v>1504</v>
      </c>
      <c r="F681">
        <v>304</v>
      </c>
      <c r="G681">
        <v>92724</v>
      </c>
      <c r="H681">
        <v>34391</v>
      </c>
      <c r="I681">
        <v>21</v>
      </c>
      <c r="J681" t="s">
        <v>1505</v>
      </c>
      <c r="K681">
        <v>1</v>
      </c>
      <c r="L681" t="s">
        <v>1505</v>
      </c>
      <c r="M681">
        <v>1</v>
      </c>
      <c r="O681">
        <v>0</v>
      </c>
      <c r="P681">
        <v>6</v>
      </c>
      <c r="Q681">
        <v>15</v>
      </c>
      <c r="R681">
        <v>10</v>
      </c>
      <c r="S681">
        <v>10</v>
      </c>
      <c r="T681">
        <v>10</v>
      </c>
      <c r="U681">
        <v>10</v>
      </c>
      <c r="W681">
        <v>6</v>
      </c>
      <c r="X681">
        <v>6</v>
      </c>
      <c r="Y681">
        <v>6</v>
      </c>
      <c r="Z681">
        <v>6</v>
      </c>
      <c r="AB681">
        <v>3</v>
      </c>
      <c r="AC681">
        <v>3</v>
      </c>
      <c r="AD681">
        <v>3</v>
      </c>
      <c r="AE681">
        <v>9</v>
      </c>
      <c r="AF681" t="s">
        <v>37</v>
      </c>
      <c r="AG681" t="s">
        <v>38</v>
      </c>
      <c r="AH681">
        <v>6.5134098529815603</v>
      </c>
    </row>
    <row r="682" spans="1:34" x14ac:dyDescent="0.3">
      <c r="A682" t="s">
        <v>693</v>
      </c>
      <c r="B682" t="s">
        <v>1506</v>
      </c>
      <c r="C682" t="s">
        <v>704</v>
      </c>
      <c r="F682">
        <v>145</v>
      </c>
      <c r="G682">
        <v>21174</v>
      </c>
      <c r="H682">
        <v>6786</v>
      </c>
      <c r="I682">
        <v>17</v>
      </c>
      <c r="J682" t="s">
        <v>1507</v>
      </c>
      <c r="K682">
        <v>1</v>
      </c>
      <c r="L682" t="s">
        <v>1507</v>
      </c>
      <c r="M682">
        <v>1</v>
      </c>
      <c r="O682">
        <v>0</v>
      </c>
      <c r="P682">
        <v>2</v>
      </c>
      <c r="Q682">
        <v>15</v>
      </c>
      <c r="R682">
        <v>3</v>
      </c>
      <c r="S682">
        <v>3</v>
      </c>
      <c r="T682">
        <v>3</v>
      </c>
      <c r="U682">
        <v>3</v>
      </c>
      <c r="W682">
        <v>2</v>
      </c>
      <c r="X682">
        <v>2</v>
      </c>
      <c r="Y682">
        <v>2</v>
      </c>
      <c r="Z682">
        <v>2</v>
      </c>
      <c r="AB682">
        <v>3</v>
      </c>
      <c r="AC682">
        <v>3</v>
      </c>
      <c r="AD682">
        <v>3</v>
      </c>
      <c r="AE682">
        <v>9</v>
      </c>
      <c r="AF682" t="s">
        <v>37</v>
      </c>
      <c r="AG682" t="s">
        <v>38</v>
      </c>
      <c r="AH682">
        <v>0.314285278320312</v>
      </c>
    </row>
    <row r="683" spans="1:34" x14ac:dyDescent="0.3">
      <c r="A683" t="s">
        <v>693</v>
      </c>
      <c r="B683" t="s">
        <v>1521</v>
      </c>
      <c r="C683" t="s">
        <v>1522</v>
      </c>
      <c r="F683">
        <v>66</v>
      </c>
      <c r="G683">
        <v>4426</v>
      </c>
      <c r="H683">
        <v>2076</v>
      </c>
      <c r="I683">
        <v>23</v>
      </c>
      <c r="J683" t="s">
        <v>257</v>
      </c>
      <c r="K683">
        <v>1</v>
      </c>
      <c r="L683" t="s">
        <v>257</v>
      </c>
      <c r="M683">
        <v>1</v>
      </c>
      <c r="O683">
        <v>0</v>
      </c>
      <c r="P683">
        <v>20</v>
      </c>
      <c r="Q683">
        <v>3</v>
      </c>
      <c r="R683">
        <v>16</v>
      </c>
      <c r="S683">
        <v>16</v>
      </c>
      <c r="T683">
        <v>16</v>
      </c>
      <c r="U683">
        <v>16</v>
      </c>
      <c r="W683">
        <v>20</v>
      </c>
      <c r="X683">
        <v>20</v>
      </c>
      <c r="Y683">
        <v>20</v>
      </c>
      <c r="Z683">
        <v>20</v>
      </c>
      <c r="AB683">
        <v>3</v>
      </c>
      <c r="AC683">
        <v>3</v>
      </c>
      <c r="AD683">
        <v>3</v>
      </c>
      <c r="AE683">
        <v>9</v>
      </c>
      <c r="AF683" t="s">
        <v>37</v>
      </c>
      <c r="AG683" t="s">
        <v>38</v>
      </c>
      <c r="AH683">
        <v>0.27525234222412098</v>
      </c>
    </row>
    <row r="684" spans="1:34" x14ac:dyDescent="0.3">
      <c r="A684" t="s">
        <v>693</v>
      </c>
      <c r="B684" t="s">
        <v>1521</v>
      </c>
      <c r="C684" t="s">
        <v>1523</v>
      </c>
      <c r="F684">
        <v>45</v>
      </c>
      <c r="G684">
        <v>2074</v>
      </c>
      <c r="H684">
        <v>672</v>
      </c>
      <c r="I684">
        <v>16</v>
      </c>
      <c r="J684" t="s">
        <v>221</v>
      </c>
      <c r="K684">
        <v>1</v>
      </c>
      <c r="L684" t="s">
        <v>221</v>
      </c>
      <c r="M684">
        <v>1</v>
      </c>
      <c r="O684">
        <v>0</v>
      </c>
      <c r="P684">
        <v>1</v>
      </c>
      <c r="Q684">
        <v>15</v>
      </c>
      <c r="R684">
        <v>9</v>
      </c>
      <c r="S684">
        <v>9</v>
      </c>
      <c r="T684">
        <v>9</v>
      </c>
      <c r="U684">
        <v>9</v>
      </c>
      <c r="W684">
        <v>1</v>
      </c>
      <c r="X684">
        <v>1</v>
      </c>
      <c r="Y684">
        <v>1</v>
      </c>
      <c r="Z684">
        <v>1</v>
      </c>
      <c r="AB684">
        <v>3</v>
      </c>
      <c r="AC684">
        <v>3</v>
      </c>
      <c r="AD684">
        <v>3</v>
      </c>
      <c r="AE684">
        <v>6</v>
      </c>
      <c r="AF684" t="s">
        <v>37</v>
      </c>
      <c r="AG684" t="s">
        <v>38</v>
      </c>
      <c r="AH684">
        <v>7.684326171875E-2</v>
      </c>
    </row>
    <row r="685" spans="1:34" x14ac:dyDescent="0.3">
      <c r="A685" t="s">
        <v>693</v>
      </c>
      <c r="B685" t="s">
        <v>1521</v>
      </c>
      <c r="C685" t="s">
        <v>1524</v>
      </c>
      <c r="F685">
        <v>622</v>
      </c>
      <c r="G685">
        <v>387510</v>
      </c>
      <c r="H685">
        <v>130142</v>
      </c>
      <c r="I685">
        <v>40</v>
      </c>
      <c r="J685" t="s">
        <v>1525</v>
      </c>
      <c r="K685">
        <v>2</v>
      </c>
      <c r="L685" t="s">
        <v>1526</v>
      </c>
      <c r="M685">
        <v>1</v>
      </c>
      <c r="N685" t="s">
        <v>1527</v>
      </c>
      <c r="O685">
        <v>1</v>
      </c>
      <c r="P685">
        <v>27</v>
      </c>
      <c r="Q685">
        <v>13</v>
      </c>
      <c r="R685">
        <v>54</v>
      </c>
      <c r="S685">
        <v>54</v>
      </c>
      <c r="T685">
        <v>54</v>
      </c>
      <c r="U685">
        <v>54</v>
      </c>
      <c r="V685" t="s">
        <v>1528</v>
      </c>
      <c r="W685">
        <v>27</v>
      </c>
      <c r="X685">
        <v>27</v>
      </c>
      <c r="Y685">
        <v>27</v>
      </c>
      <c r="Z685">
        <v>27</v>
      </c>
      <c r="AA685" t="s">
        <v>1529</v>
      </c>
      <c r="AB685">
        <v>2</v>
      </c>
      <c r="AC685">
        <v>2</v>
      </c>
      <c r="AD685">
        <v>2</v>
      </c>
      <c r="AE685">
        <v>8</v>
      </c>
      <c r="AF685" t="s">
        <v>37</v>
      </c>
      <c r="AG685" t="s">
        <v>38</v>
      </c>
      <c r="AH685">
        <v>154.99844169616699</v>
      </c>
    </row>
    <row r="686" spans="1:34" x14ac:dyDescent="0.3">
      <c r="A686" t="s">
        <v>693</v>
      </c>
      <c r="B686" t="s">
        <v>1521</v>
      </c>
      <c r="C686" t="s">
        <v>1530</v>
      </c>
      <c r="E686" t="s">
        <v>55</v>
      </c>
      <c r="F686">
        <v>10</v>
      </c>
      <c r="G686">
        <v>114</v>
      </c>
      <c r="H686">
        <v>56</v>
      </c>
      <c r="I686">
        <v>20</v>
      </c>
      <c r="J686" t="s">
        <v>770</v>
      </c>
      <c r="K686">
        <v>1</v>
      </c>
      <c r="L686" t="s">
        <v>770</v>
      </c>
      <c r="M686">
        <v>1</v>
      </c>
      <c r="O686">
        <v>0</v>
      </c>
      <c r="P686">
        <v>5</v>
      </c>
      <c r="Q686">
        <v>15</v>
      </c>
      <c r="R686">
        <v>3</v>
      </c>
      <c r="S686">
        <v>3</v>
      </c>
      <c r="T686">
        <v>3</v>
      </c>
      <c r="U686">
        <v>3</v>
      </c>
      <c r="W686">
        <v>5</v>
      </c>
      <c r="X686">
        <v>5</v>
      </c>
      <c r="Y686">
        <v>5</v>
      </c>
      <c r="Z686">
        <v>5</v>
      </c>
      <c r="AB686">
        <v>2</v>
      </c>
      <c r="AC686">
        <v>2</v>
      </c>
      <c r="AD686">
        <v>2</v>
      </c>
      <c r="AE686">
        <v>4</v>
      </c>
      <c r="AF686" t="s">
        <v>37</v>
      </c>
      <c r="AG686" t="s">
        <v>38</v>
      </c>
      <c r="AH686">
        <v>8.0873012542724595E-2</v>
      </c>
    </row>
    <row r="687" spans="1:34" x14ac:dyDescent="0.3">
      <c r="A687" t="s">
        <v>693</v>
      </c>
      <c r="B687" t="s">
        <v>1531</v>
      </c>
      <c r="C687" t="s">
        <v>996</v>
      </c>
      <c r="F687">
        <v>175</v>
      </c>
      <c r="G687">
        <v>30804</v>
      </c>
      <c r="H687">
        <v>11114</v>
      </c>
      <c r="I687">
        <v>39</v>
      </c>
      <c r="J687" t="s">
        <v>1532</v>
      </c>
      <c r="K687">
        <v>3</v>
      </c>
      <c r="L687" t="s">
        <v>1532</v>
      </c>
      <c r="M687">
        <v>3</v>
      </c>
      <c r="O687">
        <v>0</v>
      </c>
      <c r="P687">
        <v>24</v>
      </c>
      <c r="Q687">
        <v>15</v>
      </c>
      <c r="R687">
        <v>7</v>
      </c>
      <c r="S687">
        <v>50</v>
      </c>
      <c r="T687">
        <v>23</v>
      </c>
      <c r="U687">
        <v>68</v>
      </c>
      <c r="W687">
        <v>2</v>
      </c>
      <c r="X687">
        <v>20</v>
      </c>
      <c r="Y687">
        <v>8</v>
      </c>
      <c r="Z687">
        <v>24</v>
      </c>
      <c r="AB687">
        <v>2</v>
      </c>
      <c r="AC687">
        <v>3</v>
      </c>
      <c r="AD687">
        <v>3</v>
      </c>
      <c r="AE687">
        <v>19</v>
      </c>
      <c r="AF687" t="s">
        <v>37</v>
      </c>
      <c r="AG687" t="s">
        <v>38</v>
      </c>
      <c r="AH687">
        <v>1.96861171722412</v>
      </c>
    </row>
    <row r="688" spans="1:34" x14ac:dyDescent="0.3">
      <c r="A688" t="s">
        <v>693</v>
      </c>
      <c r="B688" t="s">
        <v>1533</v>
      </c>
      <c r="C688" t="s">
        <v>704</v>
      </c>
      <c r="F688">
        <v>93</v>
      </c>
      <c r="G688">
        <v>8746</v>
      </c>
      <c r="H688">
        <v>3066</v>
      </c>
      <c r="I688">
        <v>20</v>
      </c>
      <c r="J688" t="s">
        <v>573</v>
      </c>
      <c r="K688">
        <v>1</v>
      </c>
      <c r="L688" t="s">
        <v>573</v>
      </c>
      <c r="M688">
        <v>1</v>
      </c>
      <c r="O688">
        <v>0</v>
      </c>
      <c r="P688">
        <v>6</v>
      </c>
      <c r="Q688">
        <v>14</v>
      </c>
      <c r="R688">
        <v>16</v>
      </c>
      <c r="S688">
        <v>16</v>
      </c>
      <c r="T688">
        <v>16</v>
      </c>
      <c r="U688">
        <v>16</v>
      </c>
      <c r="W688">
        <v>6</v>
      </c>
      <c r="X688">
        <v>6</v>
      </c>
      <c r="Y688">
        <v>6</v>
      </c>
      <c r="Z688">
        <v>6</v>
      </c>
      <c r="AB688">
        <v>4</v>
      </c>
      <c r="AC688">
        <v>4</v>
      </c>
      <c r="AD688">
        <v>4</v>
      </c>
      <c r="AE688">
        <v>12</v>
      </c>
      <c r="AF688" t="s">
        <v>37</v>
      </c>
      <c r="AG688" t="s">
        <v>38</v>
      </c>
      <c r="AH688">
        <v>0.35532808303833002</v>
      </c>
    </row>
    <row r="689" spans="1:34" x14ac:dyDescent="0.3">
      <c r="A689" t="s">
        <v>693</v>
      </c>
      <c r="B689" t="s">
        <v>1534</v>
      </c>
      <c r="C689" t="s">
        <v>704</v>
      </c>
      <c r="F689">
        <v>85</v>
      </c>
      <c r="G689">
        <v>7314</v>
      </c>
      <c r="H689">
        <v>2080</v>
      </c>
      <c r="I689">
        <v>16</v>
      </c>
      <c r="J689" t="s">
        <v>1366</v>
      </c>
      <c r="K689">
        <v>1</v>
      </c>
      <c r="L689" t="s">
        <v>1366</v>
      </c>
      <c r="M689">
        <v>1</v>
      </c>
      <c r="O689">
        <v>0</v>
      </c>
      <c r="P689">
        <v>1</v>
      </c>
      <c r="Q689">
        <v>15</v>
      </c>
      <c r="R689">
        <v>6</v>
      </c>
      <c r="S689">
        <v>6</v>
      </c>
      <c r="T689">
        <v>6</v>
      </c>
      <c r="U689">
        <v>6</v>
      </c>
      <c r="W689">
        <v>1</v>
      </c>
      <c r="X689">
        <v>1</v>
      </c>
      <c r="Y689">
        <v>1</v>
      </c>
      <c r="Z689">
        <v>1</v>
      </c>
      <c r="AB689">
        <v>2</v>
      </c>
      <c r="AC689">
        <v>2</v>
      </c>
      <c r="AD689">
        <v>2</v>
      </c>
      <c r="AE689">
        <v>4</v>
      </c>
      <c r="AF689" t="s">
        <v>37</v>
      </c>
      <c r="AG689" t="s">
        <v>38</v>
      </c>
      <c r="AH689">
        <v>0.16281771659850999</v>
      </c>
    </row>
    <row r="690" spans="1:34" x14ac:dyDescent="0.3">
      <c r="A690" t="s">
        <v>693</v>
      </c>
      <c r="B690" t="s">
        <v>1508</v>
      </c>
      <c r="C690" t="s">
        <v>757</v>
      </c>
      <c r="F690">
        <v>64</v>
      </c>
      <c r="G690">
        <v>4164</v>
      </c>
      <c r="H690">
        <v>974</v>
      </c>
      <c r="I690">
        <v>40</v>
      </c>
      <c r="J690" t="s">
        <v>1509</v>
      </c>
      <c r="K690">
        <v>2</v>
      </c>
      <c r="L690" t="s">
        <v>1509</v>
      </c>
      <c r="M690">
        <v>2</v>
      </c>
      <c r="O690">
        <v>0</v>
      </c>
      <c r="P690">
        <v>26</v>
      </c>
      <c r="Q690">
        <v>14</v>
      </c>
      <c r="R690">
        <v>19</v>
      </c>
      <c r="S690">
        <v>37</v>
      </c>
      <c r="T690">
        <v>28</v>
      </c>
      <c r="U690">
        <v>56</v>
      </c>
      <c r="W690">
        <v>12</v>
      </c>
      <c r="X690">
        <v>14</v>
      </c>
      <c r="Y690">
        <v>13</v>
      </c>
      <c r="Z690">
        <v>26</v>
      </c>
      <c r="AB690">
        <v>0</v>
      </c>
      <c r="AC690">
        <v>1</v>
      </c>
      <c r="AD690">
        <v>0</v>
      </c>
      <c r="AE690">
        <v>2</v>
      </c>
      <c r="AF690" t="s">
        <v>37</v>
      </c>
      <c r="AG690" t="s">
        <v>38</v>
      </c>
      <c r="AH690">
        <v>0.198096513748168</v>
      </c>
    </row>
    <row r="691" spans="1:34" x14ac:dyDescent="0.3">
      <c r="A691" t="s">
        <v>693</v>
      </c>
      <c r="B691" t="s">
        <v>1535</v>
      </c>
      <c r="C691" t="s">
        <v>755</v>
      </c>
      <c r="F691">
        <v>89</v>
      </c>
      <c r="G691">
        <v>8014</v>
      </c>
      <c r="H691">
        <v>3823</v>
      </c>
      <c r="AF691" t="s">
        <v>37</v>
      </c>
      <c r="AG691" t="s">
        <v>439</v>
      </c>
      <c r="AH691">
        <v>303.18814754485999</v>
      </c>
    </row>
    <row r="692" spans="1:34" x14ac:dyDescent="0.3">
      <c r="A692" t="s">
        <v>693</v>
      </c>
      <c r="B692" t="s">
        <v>1535</v>
      </c>
      <c r="C692" t="s">
        <v>757</v>
      </c>
      <c r="F692">
        <v>77</v>
      </c>
      <c r="G692">
        <v>6010</v>
      </c>
      <c r="H692">
        <v>2139</v>
      </c>
      <c r="I692">
        <v>17</v>
      </c>
      <c r="J692" t="s">
        <v>158</v>
      </c>
      <c r="K692">
        <v>1</v>
      </c>
      <c r="L692" t="s">
        <v>158</v>
      </c>
      <c r="M692">
        <v>1</v>
      </c>
      <c r="O692">
        <v>0</v>
      </c>
      <c r="P692">
        <v>2</v>
      </c>
      <c r="Q692">
        <v>15</v>
      </c>
      <c r="R692">
        <v>7</v>
      </c>
      <c r="S692">
        <v>7</v>
      </c>
      <c r="T692">
        <v>7</v>
      </c>
      <c r="U692">
        <v>7</v>
      </c>
      <c r="W692">
        <v>2</v>
      </c>
      <c r="X692">
        <v>2</v>
      </c>
      <c r="Y692">
        <v>2</v>
      </c>
      <c r="Z692">
        <v>2</v>
      </c>
      <c r="AB692">
        <v>0</v>
      </c>
      <c r="AC692">
        <v>0</v>
      </c>
      <c r="AD692">
        <v>0</v>
      </c>
      <c r="AE692">
        <v>0</v>
      </c>
      <c r="AF692" t="s">
        <v>37</v>
      </c>
      <c r="AG692" t="s">
        <v>38</v>
      </c>
      <c r="AH692">
        <v>0.19823932647705</v>
      </c>
    </row>
    <row r="693" spans="1:34" x14ac:dyDescent="0.3">
      <c r="A693" t="s">
        <v>693</v>
      </c>
      <c r="B693" t="s">
        <v>1536</v>
      </c>
      <c r="C693" t="s">
        <v>1537</v>
      </c>
      <c r="F693">
        <v>38</v>
      </c>
      <c r="G693">
        <v>1486</v>
      </c>
      <c r="H693">
        <v>617</v>
      </c>
      <c r="I693">
        <v>25</v>
      </c>
      <c r="J693" t="s">
        <v>770</v>
      </c>
      <c r="K693">
        <v>1</v>
      </c>
      <c r="L693" t="s">
        <v>770</v>
      </c>
      <c r="M693">
        <v>1</v>
      </c>
      <c r="O693">
        <v>0</v>
      </c>
      <c r="P693">
        <v>15</v>
      </c>
      <c r="Q693">
        <v>10</v>
      </c>
      <c r="R693">
        <v>7</v>
      </c>
      <c r="S693">
        <v>7</v>
      </c>
      <c r="T693">
        <v>7</v>
      </c>
      <c r="U693">
        <v>7</v>
      </c>
      <c r="W693">
        <v>15</v>
      </c>
      <c r="X693">
        <v>15</v>
      </c>
      <c r="Y693">
        <v>15</v>
      </c>
      <c r="Z693">
        <v>15</v>
      </c>
      <c r="AB693">
        <v>7</v>
      </c>
      <c r="AC693">
        <v>7</v>
      </c>
      <c r="AD693">
        <v>7</v>
      </c>
      <c r="AE693">
        <v>14</v>
      </c>
      <c r="AF693" t="s">
        <v>37</v>
      </c>
      <c r="AG693" t="s">
        <v>38</v>
      </c>
      <c r="AH693">
        <v>0.19439864158630299</v>
      </c>
    </row>
    <row r="694" spans="1:34" x14ac:dyDescent="0.3">
      <c r="A694" t="s">
        <v>693</v>
      </c>
      <c r="B694" t="s">
        <v>1536</v>
      </c>
      <c r="C694" t="s">
        <v>1538</v>
      </c>
      <c r="F694">
        <v>78</v>
      </c>
      <c r="G694">
        <v>6166</v>
      </c>
      <c r="H694">
        <v>1293</v>
      </c>
      <c r="I694">
        <v>61</v>
      </c>
      <c r="J694" t="s">
        <v>1539</v>
      </c>
      <c r="K694">
        <v>3</v>
      </c>
      <c r="L694" t="s">
        <v>96</v>
      </c>
      <c r="M694">
        <v>1</v>
      </c>
      <c r="N694" t="s">
        <v>1540</v>
      </c>
      <c r="O694">
        <v>1</v>
      </c>
      <c r="P694">
        <v>47</v>
      </c>
      <c r="Q694">
        <v>14</v>
      </c>
      <c r="R694">
        <v>45</v>
      </c>
      <c r="S694">
        <v>45</v>
      </c>
      <c r="T694">
        <v>45</v>
      </c>
      <c r="U694">
        <v>45</v>
      </c>
      <c r="V694" t="s">
        <v>1541</v>
      </c>
      <c r="W694">
        <v>47</v>
      </c>
      <c r="X694">
        <v>47</v>
      </c>
      <c r="Y694">
        <v>47</v>
      </c>
      <c r="Z694">
        <v>47</v>
      </c>
      <c r="AA694" t="s">
        <v>1542</v>
      </c>
      <c r="AB694">
        <v>3</v>
      </c>
      <c r="AC694">
        <v>9</v>
      </c>
      <c r="AD694">
        <v>7</v>
      </c>
      <c r="AE694">
        <v>29</v>
      </c>
      <c r="AF694" t="s">
        <v>37</v>
      </c>
      <c r="AG694" t="s">
        <v>38</v>
      </c>
      <c r="AH694">
        <v>0.528248071670532</v>
      </c>
    </row>
    <row r="695" spans="1:34" x14ac:dyDescent="0.3">
      <c r="A695" t="s">
        <v>693</v>
      </c>
      <c r="B695" t="s">
        <v>1536</v>
      </c>
      <c r="C695" t="s">
        <v>1543</v>
      </c>
      <c r="F695">
        <v>239</v>
      </c>
      <c r="G695">
        <v>57364</v>
      </c>
      <c r="H695">
        <v>20902</v>
      </c>
      <c r="I695">
        <v>32</v>
      </c>
      <c r="J695" t="s">
        <v>418</v>
      </c>
      <c r="K695">
        <v>1</v>
      </c>
      <c r="L695" t="s">
        <v>418</v>
      </c>
      <c r="M695">
        <v>1</v>
      </c>
      <c r="O695">
        <v>0</v>
      </c>
      <c r="P695">
        <v>22</v>
      </c>
      <c r="Q695">
        <v>10</v>
      </c>
      <c r="R695">
        <v>82</v>
      </c>
      <c r="S695">
        <v>82</v>
      </c>
      <c r="T695">
        <v>82</v>
      </c>
      <c r="U695">
        <v>82</v>
      </c>
      <c r="W695">
        <v>22</v>
      </c>
      <c r="X695">
        <v>22</v>
      </c>
      <c r="Y695">
        <v>22</v>
      </c>
      <c r="Z695">
        <v>22</v>
      </c>
      <c r="AB695">
        <v>9</v>
      </c>
      <c r="AC695">
        <v>9</v>
      </c>
      <c r="AD695">
        <v>9</v>
      </c>
      <c r="AE695">
        <v>27</v>
      </c>
      <c r="AF695" t="s">
        <v>37</v>
      </c>
      <c r="AG695" t="s">
        <v>38</v>
      </c>
      <c r="AH695">
        <v>2.6177544593811</v>
      </c>
    </row>
    <row r="696" spans="1:34" x14ac:dyDescent="0.3">
      <c r="A696" t="s">
        <v>693</v>
      </c>
      <c r="B696" t="s">
        <v>1536</v>
      </c>
      <c r="C696" t="s">
        <v>1544</v>
      </c>
      <c r="F696">
        <v>156</v>
      </c>
      <c r="G696">
        <v>24496</v>
      </c>
      <c r="H696">
        <v>9930</v>
      </c>
      <c r="I696">
        <v>19</v>
      </c>
      <c r="J696" t="s">
        <v>1545</v>
      </c>
      <c r="K696">
        <v>1</v>
      </c>
      <c r="L696" t="s">
        <v>1545</v>
      </c>
      <c r="M696">
        <v>1</v>
      </c>
      <c r="O696">
        <v>0</v>
      </c>
      <c r="P696">
        <v>4</v>
      </c>
      <c r="Q696">
        <v>15</v>
      </c>
      <c r="R696">
        <v>4</v>
      </c>
      <c r="S696">
        <v>4</v>
      </c>
      <c r="T696">
        <v>4</v>
      </c>
      <c r="U696">
        <v>4</v>
      </c>
      <c r="W696">
        <v>4</v>
      </c>
      <c r="X696">
        <v>4</v>
      </c>
      <c r="Y696">
        <v>4</v>
      </c>
      <c r="Z696">
        <v>4</v>
      </c>
      <c r="AB696">
        <v>2</v>
      </c>
      <c r="AC696">
        <v>2</v>
      </c>
      <c r="AD696">
        <v>2</v>
      </c>
      <c r="AE696">
        <v>6</v>
      </c>
      <c r="AF696" t="s">
        <v>37</v>
      </c>
      <c r="AG696" t="s">
        <v>38</v>
      </c>
      <c r="AH696">
        <v>1.3472998142242401</v>
      </c>
    </row>
    <row r="697" spans="1:34" x14ac:dyDescent="0.3">
      <c r="A697" t="s">
        <v>693</v>
      </c>
      <c r="B697" t="s">
        <v>1536</v>
      </c>
      <c r="C697" t="s">
        <v>1546</v>
      </c>
      <c r="F697">
        <v>247</v>
      </c>
      <c r="G697">
        <v>61260</v>
      </c>
      <c r="H697">
        <v>24595</v>
      </c>
      <c r="I697">
        <v>38</v>
      </c>
      <c r="J697" t="s">
        <v>1547</v>
      </c>
      <c r="K697">
        <v>2</v>
      </c>
      <c r="L697" t="s">
        <v>1547</v>
      </c>
      <c r="M697">
        <v>2</v>
      </c>
      <c r="O697">
        <v>0</v>
      </c>
      <c r="P697">
        <v>25</v>
      </c>
      <c r="Q697">
        <v>13</v>
      </c>
      <c r="R697">
        <v>19</v>
      </c>
      <c r="S697">
        <v>23</v>
      </c>
      <c r="T697">
        <v>21</v>
      </c>
      <c r="U697">
        <v>42</v>
      </c>
      <c r="W697">
        <v>11</v>
      </c>
      <c r="X697">
        <v>14</v>
      </c>
      <c r="Y697">
        <v>12</v>
      </c>
      <c r="Z697">
        <v>25</v>
      </c>
      <c r="AB697">
        <v>3</v>
      </c>
      <c r="AC697">
        <v>7</v>
      </c>
      <c r="AD697">
        <v>5</v>
      </c>
      <c r="AE697">
        <v>27</v>
      </c>
      <c r="AF697" t="s">
        <v>37</v>
      </c>
      <c r="AG697" t="s">
        <v>38</v>
      </c>
      <c r="AH697">
        <v>15.4774787425994</v>
      </c>
    </row>
    <row r="698" spans="1:34" x14ac:dyDescent="0.3">
      <c r="A698" t="s">
        <v>693</v>
      </c>
      <c r="B698" t="s">
        <v>1548</v>
      </c>
      <c r="C698" t="s">
        <v>732</v>
      </c>
      <c r="F698">
        <v>22</v>
      </c>
      <c r="G698">
        <v>510</v>
      </c>
      <c r="H698">
        <v>226</v>
      </c>
      <c r="I698">
        <v>34</v>
      </c>
      <c r="J698" t="s">
        <v>1549</v>
      </c>
      <c r="K698">
        <v>2</v>
      </c>
      <c r="L698" t="s">
        <v>36</v>
      </c>
      <c r="M698">
        <v>1</v>
      </c>
      <c r="N698" t="s">
        <v>1550</v>
      </c>
      <c r="O698">
        <v>1</v>
      </c>
      <c r="P698">
        <v>28</v>
      </c>
      <c r="Q698">
        <v>6</v>
      </c>
      <c r="R698">
        <v>38</v>
      </c>
      <c r="S698">
        <v>38</v>
      </c>
      <c r="T698">
        <v>38</v>
      </c>
      <c r="U698">
        <v>38</v>
      </c>
      <c r="V698" t="s">
        <v>1551</v>
      </c>
      <c r="W698">
        <v>28</v>
      </c>
      <c r="X698">
        <v>28</v>
      </c>
      <c r="Y698">
        <v>28</v>
      </c>
      <c r="Z698">
        <v>28</v>
      </c>
      <c r="AA698" t="s">
        <v>1552</v>
      </c>
      <c r="AB698">
        <v>2</v>
      </c>
      <c r="AC698">
        <v>5</v>
      </c>
      <c r="AD698">
        <v>4</v>
      </c>
      <c r="AE698">
        <v>54</v>
      </c>
      <c r="AF698" t="s">
        <v>37</v>
      </c>
      <c r="AG698" t="s">
        <v>38</v>
      </c>
      <c r="AH698">
        <v>0.16205692291259699</v>
      </c>
    </row>
    <row r="699" spans="1:34" x14ac:dyDescent="0.3">
      <c r="A699" t="s">
        <v>693</v>
      </c>
      <c r="B699" t="s">
        <v>1553</v>
      </c>
      <c r="C699" t="s">
        <v>1554</v>
      </c>
      <c r="F699">
        <v>714</v>
      </c>
      <c r="G699">
        <v>510514</v>
      </c>
      <c r="H699">
        <v>170795</v>
      </c>
      <c r="AF699" t="s">
        <v>37</v>
      </c>
      <c r="AG699" t="s">
        <v>163</v>
      </c>
      <c r="AH699">
        <v>303.200386047363</v>
      </c>
    </row>
    <row r="700" spans="1:34" x14ac:dyDescent="0.3">
      <c r="A700" t="s">
        <v>693</v>
      </c>
      <c r="B700" t="s">
        <v>1553</v>
      </c>
      <c r="C700" t="s">
        <v>1555</v>
      </c>
      <c r="F700">
        <v>93</v>
      </c>
      <c r="G700">
        <v>8746</v>
      </c>
      <c r="H700">
        <v>3747</v>
      </c>
      <c r="I700">
        <v>53</v>
      </c>
      <c r="J700" t="s">
        <v>1556</v>
      </c>
      <c r="K700">
        <v>2</v>
      </c>
      <c r="L700" t="s">
        <v>134</v>
      </c>
      <c r="M700">
        <v>1</v>
      </c>
      <c r="N700" t="s">
        <v>1557</v>
      </c>
      <c r="O700">
        <v>1</v>
      </c>
      <c r="P700">
        <v>39</v>
      </c>
      <c r="Q700">
        <v>14</v>
      </c>
      <c r="R700">
        <v>51</v>
      </c>
      <c r="S700">
        <v>51</v>
      </c>
      <c r="T700">
        <v>51</v>
      </c>
      <c r="U700">
        <v>51</v>
      </c>
      <c r="V700" t="s">
        <v>1558</v>
      </c>
      <c r="W700">
        <v>39</v>
      </c>
      <c r="X700">
        <v>39</v>
      </c>
      <c r="Y700">
        <v>39</v>
      </c>
      <c r="Z700">
        <v>39</v>
      </c>
      <c r="AA700" t="s">
        <v>1559</v>
      </c>
      <c r="AB700">
        <v>2</v>
      </c>
      <c r="AC700">
        <v>6</v>
      </c>
      <c r="AD700">
        <v>4</v>
      </c>
      <c r="AE700">
        <v>22</v>
      </c>
      <c r="AF700" t="s">
        <v>37</v>
      </c>
      <c r="AG700" t="s">
        <v>38</v>
      </c>
      <c r="AH700">
        <v>1.1073474884033201</v>
      </c>
    </row>
    <row r="701" spans="1:34" x14ac:dyDescent="0.3">
      <c r="A701" t="s">
        <v>693</v>
      </c>
      <c r="B701" t="s">
        <v>1560</v>
      </c>
      <c r="C701" t="s">
        <v>1563</v>
      </c>
      <c r="F701">
        <v>295</v>
      </c>
      <c r="G701">
        <v>87324</v>
      </c>
      <c r="H701">
        <v>31739</v>
      </c>
      <c r="I701">
        <v>43</v>
      </c>
      <c r="J701" t="s">
        <v>1564</v>
      </c>
      <c r="K701">
        <v>2</v>
      </c>
      <c r="L701" t="s">
        <v>1564</v>
      </c>
      <c r="M701">
        <v>2</v>
      </c>
      <c r="O701">
        <v>0</v>
      </c>
      <c r="P701">
        <v>31</v>
      </c>
      <c r="Q701">
        <v>12</v>
      </c>
      <c r="R701">
        <v>16</v>
      </c>
      <c r="S701">
        <v>23</v>
      </c>
      <c r="T701">
        <v>20</v>
      </c>
      <c r="U701">
        <v>39</v>
      </c>
      <c r="W701">
        <v>12</v>
      </c>
      <c r="X701">
        <v>19</v>
      </c>
      <c r="Y701">
        <v>16</v>
      </c>
      <c r="Z701">
        <v>31</v>
      </c>
      <c r="AB701">
        <v>3</v>
      </c>
      <c r="AC701">
        <v>5</v>
      </c>
      <c r="AD701">
        <v>4</v>
      </c>
      <c r="AE701">
        <v>16</v>
      </c>
      <c r="AF701" t="s">
        <v>37</v>
      </c>
      <c r="AG701" t="s">
        <v>38</v>
      </c>
      <c r="AH701">
        <v>27.112367630004801</v>
      </c>
    </row>
    <row r="702" spans="1:34" x14ac:dyDescent="0.3">
      <c r="A702" t="s">
        <v>693</v>
      </c>
      <c r="B702" t="s">
        <v>1560</v>
      </c>
      <c r="C702" t="s">
        <v>1565</v>
      </c>
      <c r="F702">
        <v>56</v>
      </c>
      <c r="G702">
        <v>3196</v>
      </c>
      <c r="H702">
        <v>1168</v>
      </c>
      <c r="I702">
        <v>20</v>
      </c>
      <c r="J702" t="s">
        <v>718</v>
      </c>
      <c r="K702">
        <v>1</v>
      </c>
      <c r="L702" t="s">
        <v>718</v>
      </c>
      <c r="M702">
        <v>1</v>
      </c>
      <c r="O702">
        <v>0</v>
      </c>
      <c r="P702">
        <v>7</v>
      </c>
      <c r="Q702">
        <v>13</v>
      </c>
      <c r="R702">
        <v>7</v>
      </c>
      <c r="S702">
        <v>7</v>
      </c>
      <c r="T702">
        <v>7</v>
      </c>
      <c r="U702">
        <v>7</v>
      </c>
      <c r="W702">
        <v>7</v>
      </c>
      <c r="X702">
        <v>7</v>
      </c>
      <c r="Y702">
        <v>7</v>
      </c>
      <c r="Z702">
        <v>7</v>
      </c>
      <c r="AB702">
        <v>2</v>
      </c>
      <c r="AC702">
        <v>2</v>
      </c>
      <c r="AD702">
        <v>2</v>
      </c>
      <c r="AE702">
        <v>6</v>
      </c>
      <c r="AF702" t="s">
        <v>37</v>
      </c>
      <c r="AG702" t="s">
        <v>38</v>
      </c>
      <c r="AH702">
        <v>0.11573576927185</v>
      </c>
    </row>
    <row r="703" spans="1:34" x14ac:dyDescent="0.3">
      <c r="A703" t="s">
        <v>693</v>
      </c>
      <c r="B703" t="s">
        <v>1560</v>
      </c>
      <c r="C703" t="s">
        <v>1566</v>
      </c>
      <c r="F703">
        <v>244</v>
      </c>
      <c r="G703">
        <v>59784</v>
      </c>
      <c r="H703">
        <v>22814</v>
      </c>
      <c r="I703">
        <v>32</v>
      </c>
      <c r="J703" t="s">
        <v>585</v>
      </c>
      <c r="K703">
        <v>1</v>
      </c>
      <c r="L703" t="s">
        <v>585</v>
      </c>
      <c r="M703">
        <v>1</v>
      </c>
      <c r="O703">
        <v>0</v>
      </c>
      <c r="P703">
        <v>22</v>
      </c>
      <c r="Q703">
        <v>10</v>
      </c>
      <c r="R703">
        <v>67</v>
      </c>
      <c r="S703">
        <v>67</v>
      </c>
      <c r="T703">
        <v>67</v>
      </c>
      <c r="U703">
        <v>67</v>
      </c>
      <c r="W703">
        <v>22</v>
      </c>
      <c r="X703">
        <v>22</v>
      </c>
      <c r="Y703">
        <v>22</v>
      </c>
      <c r="Z703">
        <v>22</v>
      </c>
      <c r="AB703">
        <v>3</v>
      </c>
      <c r="AC703">
        <v>3</v>
      </c>
      <c r="AD703">
        <v>3</v>
      </c>
      <c r="AE703">
        <v>9</v>
      </c>
      <c r="AF703" t="s">
        <v>37</v>
      </c>
      <c r="AG703" t="s">
        <v>38</v>
      </c>
      <c r="AH703">
        <v>4.2172966003417898</v>
      </c>
    </row>
    <row r="704" spans="1:34" x14ac:dyDescent="0.3">
      <c r="A704" t="s">
        <v>693</v>
      </c>
      <c r="B704" t="s">
        <v>1560</v>
      </c>
      <c r="C704" t="s">
        <v>1567</v>
      </c>
      <c r="F704">
        <v>113</v>
      </c>
      <c r="G704">
        <v>12886</v>
      </c>
      <c r="H704">
        <v>3665</v>
      </c>
      <c r="I704">
        <v>39</v>
      </c>
      <c r="J704" t="s">
        <v>1568</v>
      </c>
      <c r="K704">
        <v>2</v>
      </c>
      <c r="L704" t="s">
        <v>234</v>
      </c>
      <c r="M704">
        <v>1</v>
      </c>
      <c r="N704" t="s">
        <v>1569</v>
      </c>
      <c r="O704">
        <v>1</v>
      </c>
      <c r="P704">
        <v>27</v>
      </c>
      <c r="Q704">
        <v>12</v>
      </c>
      <c r="R704">
        <v>50</v>
      </c>
      <c r="S704">
        <v>50</v>
      </c>
      <c r="T704">
        <v>50</v>
      </c>
      <c r="U704">
        <v>50</v>
      </c>
      <c r="V704" t="s">
        <v>1570</v>
      </c>
      <c r="W704">
        <v>27</v>
      </c>
      <c r="X704">
        <v>27</v>
      </c>
      <c r="Y704">
        <v>27</v>
      </c>
      <c r="Z704">
        <v>27</v>
      </c>
      <c r="AA704" t="s">
        <v>1020</v>
      </c>
      <c r="AB704">
        <v>3</v>
      </c>
      <c r="AC704">
        <v>5</v>
      </c>
      <c r="AD704">
        <v>4</v>
      </c>
      <c r="AE704">
        <v>19</v>
      </c>
      <c r="AF704" t="s">
        <v>37</v>
      </c>
      <c r="AG704" t="s">
        <v>38</v>
      </c>
      <c r="AH704">
        <v>0.69236302375793402</v>
      </c>
    </row>
    <row r="705" spans="1:34" x14ac:dyDescent="0.3">
      <c r="A705" t="s">
        <v>693</v>
      </c>
      <c r="B705" t="s">
        <v>1560</v>
      </c>
      <c r="C705" t="s">
        <v>1561</v>
      </c>
      <c r="F705">
        <v>45</v>
      </c>
      <c r="G705">
        <v>2074</v>
      </c>
      <c r="H705">
        <v>629</v>
      </c>
      <c r="I705">
        <v>28</v>
      </c>
      <c r="J705" t="s">
        <v>264</v>
      </c>
      <c r="K705">
        <v>1</v>
      </c>
      <c r="L705" t="s">
        <v>264</v>
      </c>
      <c r="M705">
        <v>1</v>
      </c>
      <c r="O705">
        <v>0</v>
      </c>
      <c r="P705">
        <v>21</v>
      </c>
      <c r="Q705">
        <v>7</v>
      </c>
      <c r="R705">
        <v>25</v>
      </c>
      <c r="S705">
        <v>25</v>
      </c>
      <c r="T705">
        <v>25</v>
      </c>
      <c r="U705">
        <v>25</v>
      </c>
      <c r="W705">
        <v>21</v>
      </c>
      <c r="X705">
        <v>21</v>
      </c>
      <c r="Y705">
        <v>21</v>
      </c>
      <c r="Z705">
        <v>21</v>
      </c>
      <c r="AB705">
        <v>2</v>
      </c>
      <c r="AC705">
        <v>2</v>
      </c>
      <c r="AD705">
        <v>2</v>
      </c>
      <c r="AE705">
        <v>4</v>
      </c>
      <c r="AF705" t="s">
        <v>37</v>
      </c>
      <c r="AG705" t="s">
        <v>38</v>
      </c>
      <c r="AH705">
        <v>0.107363224029541</v>
      </c>
    </row>
    <row r="706" spans="1:34" x14ac:dyDescent="0.3">
      <c r="A706" t="s">
        <v>693</v>
      </c>
      <c r="B706" t="s">
        <v>1560</v>
      </c>
      <c r="C706" t="s">
        <v>1562</v>
      </c>
      <c r="F706">
        <v>69</v>
      </c>
      <c r="G706">
        <v>4834</v>
      </c>
      <c r="H706">
        <v>1642</v>
      </c>
      <c r="I706">
        <v>30</v>
      </c>
      <c r="J706" t="s">
        <v>335</v>
      </c>
      <c r="K706">
        <v>1</v>
      </c>
      <c r="L706" t="s">
        <v>335</v>
      </c>
      <c r="M706">
        <v>1</v>
      </c>
      <c r="O706">
        <v>0</v>
      </c>
      <c r="P706">
        <v>23</v>
      </c>
      <c r="Q706">
        <v>7</v>
      </c>
      <c r="R706">
        <v>30</v>
      </c>
      <c r="S706">
        <v>30</v>
      </c>
      <c r="T706">
        <v>30</v>
      </c>
      <c r="U706">
        <v>30</v>
      </c>
      <c r="W706">
        <v>23</v>
      </c>
      <c r="X706">
        <v>23</v>
      </c>
      <c r="Y706">
        <v>23</v>
      </c>
      <c r="Z706">
        <v>23</v>
      </c>
      <c r="AB706">
        <v>2</v>
      </c>
      <c r="AC706">
        <v>2</v>
      </c>
      <c r="AD706">
        <v>2</v>
      </c>
      <c r="AE706">
        <v>6</v>
      </c>
      <c r="AF706" t="s">
        <v>37</v>
      </c>
      <c r="AG706" t="s">
        <v>38</v>
      </c>
      <c r="AH706">
        <v>0.12782454490661599</v>
      </c>
    </row>
    <row r="707" spans="1:34" x14ac:dyDescent="0.3">
      <c r="A707" t="s">
        <v>693</v>
      </c>
      <c r="B707" t="s">
        <v>1560</v>
      </c>
      <c r="C707" t="s">
        <v>1571</v>
      </c>
      <c r="F707">
        <v>170</v>
      </c>
      <c r="G707">
        <v>29074</v>
      </c>
      <c r="H707">
        <v>8318</v>
      </c>
      <c r="I707">
        <v>75</v>
      </c>
      <c r="J707" t="s">
        <v>1572</v>
      </c>
      <c r="K707">
        <v>3</v>
      </c>
      <c r="L707" t="s">
        <v>1573</v>
      </c>
      <c r="M707">
        <v>2</v>
      </c>
      <c r="N707" t="s">
        <v>1574</v>
      </c>
      <c r="O707">
        <v>1</v>
      </c>
      <c r="P707">
        <v>67</v>
      </c>
      <c r="Q707">
        <v>8</v>
      </c>
      <c r="R707">
        <v>17</v>
      </c>
      <c r="S707">
        <v>64</v>
      </c>
      <c r="T707">
        <v>40</v>
      </c>
      <c r="U707">
        <v>81</v>
      </c>
      <c r="V707" t="s">
        <v>1575</v>
      </c>
      <c r="W707">
        <v>13</v>
      </c>
      <c r="X707">
        <v>54</v>
      </c>
      <c r="Y707">
        <v>34</v>
      </c>
      <c r="Z707">
        <v>67</v>
      </c>
      <c r="AA707" t="s">
        <v>1576</v>
      </c>
      <c r="AB707">
        <v>1</v>
      </c>
      <c r="AC707">
        <v>7</v>
      </c>
      <c r="AD707">
        <v>4</v>
      </c>
      <c r="AE707">
        <v>35</v>
      </c>
      <c r="AF707" t="s">
        <v>37</v>
      </c>
      <c r="AG707" t="s">
        <v>38</v>
      </c>
      <c r="AH707">
        <v>6.7444694042205802</v>
      </c>
    </row>
    <row r="708" spans="1:34" x14ac:dyDescent="0.3">
      <c r="A708" t="s">
        <v>693</v>
      </c>
      <c r="B708" t="s">
        <v>1560</v>
      </c>
      <c r="C708" t="s">
        <v>1577</v>
      </c>
      <c r="F708">
        <v>33</v>
      </c>
      <c r="G708">
        <v>1126</v>
      </c>
      <c r="H708">
        <v>433</v>
      </c>
      <c r="I708">
        <v>23</v>
      </c>
      <c r="J708" t="s">
        <v>47</v>
      </c>
      <c r="K708">
        <v>1</v>
      </c>
      <c r="L708" t="s">
        <v>47</v>
      </c>
      <c r="M708">
        <v>1</v>
      </c>
      <c r="O708">
        <v>0</v>
      </c>
      <c r="P708">
        <v>16</v>
      </c>
      <c r="Q708">
        <v>7</v>
      </c>
      <c r="R708">
        <v>17</v>
      </c>
      <c r="S708">
        <v>17</v>
      </c>
      <c r="T708">
        <v>17</v>
      </c>
      <c r="U708">
        <v>17</v>
      </c>
      <c r="W708">
        <v>16</v>
      </c>
      <c r="X708">
        <v>16</v>
      </c>
      <c r="Y708">
        <v>16</v>
      </c>
      <c r="Z708">
        <v>16</v>
      </c>
      <c r="AB708">
        <v>2</v>
      </c>
      <c r="AC708">
        <v>2</v>
      </c>
      <c r="AD708">
        <v>2</v>
      </c>
      <c r="AE708">
        <v>4</v>
      </c>
      <c r="AF708" t="s">
        <v>37</v>
      </c>
      <c r="AG708" t="s">
        <v>38</v>
      </c>
      <c r="AH708">
        <v>0.152403354644775</v>
      </c>
    </row>
    <row r="709" spans="1:34" x14ac:dyDescent="0.3">
      <c r="A709" t="s">
        <v>693</v>
      </c>
      <c r="B709" t="s">
        <v>1560</v>
      </c>
      <c r="C709" t="s">
        <v>1578</v>
      </c>
      <c r="F709">
        <v>71</v>
      </c>
      <c r="G709">
        <v>5116</v>
      </c>
      <c r="H709">
        <v>1821</v>
      </c>
      <c r="I709">
        <v>30</v>
      </c>
      <c r="J709" t="s">
        <v>234</v>
      </c>
      <c r="K709">
        <v>1</v>
      </c>
      <c r="L709" t="s">
        <v>234</v>
      </c>
      <c r="M709">
        <v>1</v>
      </c>
      <c r="O709">
        <v>0</v>
      </c>
      <c r="P709">
        <v>18</v>
      </c>
      <c r="Q709">
        <v>12</v>
      </c>
      <c r="R709">
        <v>20</v>
      </c>
      <c r="S709">
        <v>20</v>
      </c>
      <c r="T709">
        <v>20</v>
      </c>
      <c r="U709">
        <v>20</v>
      </c>
      <c r="W709">
        <v>18</v>
      </c>
      <c r="X709">
        <v>18</v>
      </c>
      <c r="Y709">
        <v>18</v>
      </c>
      <c r="Z709">
        <v>18</v>
      </c>
      <c r="AB709">
        <v>2</v>
      </c>
      <c r="AC709">
        <v>2</v>
      </c>
      <c r="AD709">
        <v>2</v>
      </c>
      <c r="AE709">
        <v>6</v>
      </c>
      <c r="AF709" t="s">
        <v>37</v>
      </c>
      <c r="AG709" t="s">
        <v>38</v>
      </c>
      <c r="AH709">
        <v>0.17594051361083901</v>
      </c>
    </row>
    <row r="710" spans="1:34" x14ac:dyDescent="0.3">
      <c r="A710" t="s">
        <v>693</v>
      </c>
      <c r="B710" t="s">
        <v>1560</v>
      </c>
      <c r="C710" t="s">
        <v>1579</v>
      </c>
      <c r="F710">
        <v>111</v>
      </c>
      <c r="G710">
        <v>12436</v>
      </c>
      <c r="H710">
        <v>5441</v>
      </c>
      <c r="I710">
        <v>34</v>
      </c>
      <c r="J710" t="s">
        <v>556</v>
      </c>
      <c r="K710">
        <v>1</v>
      </c>
      <c r="L710" t="s">
        <v>556</v>
      </c>
      <c r="M710">
        <v>1</v>
      </c>
      <c r="O710">
        <v>0</v>
      </c>
      <c r="P710">
        <v>23</v>
      </c>
      <c r="Q710">
        <v>11</v>
      </c>
      <c r="R710">
        <v>25</v>
      </c>
      <c r="S710">
        <v>25</v>
      </c>
      <c r="T710">
        <v>25</v>
      </c>
      <c r="U710">
        <v>25</v>
      </c>
      <c r="W710">
        <v>23</v>
      </c>
      <c r="X710">
        <v>23</v>
      </c>
      <c r="Y710">
        <v>23</v>
      </c>
      <c r="Z710">
        <v>23</v>
      </c>
      <c r="AB710">
        <v>2</v>
      </c>
      <c r="AC710">
        <v>2</v>
      </c>
      <c r="AD710">
        <v>2</v>
      </c>
      <c r="AE710">
        <v>6</v>
      </c>
      <c r="AF710" t="s">
        <v>37</v>
      </c>
      <c r="AG710" t="s">
        <v>38</v>
      </c>
      <c r="AH710">
        <v>0.46440744400024397</v>
      </c>
    </row>
    <row r="711" spans="1:34" x14ac:dyDescent="0.3">
      <c r="A711" t="s">
        <v>693</v>
      </c>
      <c r="B711" t="s">
        <v>1560</v>
      </c>
      <c r="C711" t="s">
        <v>1580</v>
      </c>
      <c r="F711">
        <v>13</v>
      </c>
      <c r="G711">
        <v>186</v>
      </c>
      <c r="H711">
        <v>64</v>
      </c>
      <c r="I711">
        <v>18</v>
      </c>
      <c r="J711" t="s">
        <v>57</v>
      </c>
      <c r="K711">
        <v>1</v>
      </c>
      <c r="L711" t="s">
        <v>57</v>
      </c>
      <c r="M711">
        <v>1</v>
      </c>
      <c r="O711">
        <v>0</v>
      </c>
      <c r="P711">
        <v>7</v>
      </c>
      <c r="Q711">
        <v>11</v>
      </c>
      <c r="R711">
        <v>5</v>
      </c>
      <c r="S711">
        <v>5</v>
      </c>
      <c r="T711">
        <v>5</v>
      </c>
      <c r="U711">
        <v>5</v>
      </c>
      <c r="W711">
        <v>7</v>
      </c>
      <c r="X711">
        <v>7</v>
      </c>
      <c r="Y711">
        <v>7</v>
      </c>
      <c r="Z711">
        <v>7</v>
      </c>
      <c r="AB711">
        <v>2</v>
      </c>
      <c r="AC711">
        <v>2</v>
      </c>
      <c r="AD711">
        <v>2</v>
      </c>
      <c r="AE711">
        <v>4</v>
      </c>
      <c r="AF711" t="s">
        <v>37</v>
      </c>
      <c r="AG711" t="s">
        <v>38</v>
      </c>
      <c r="AH711">
        <v>4.66961860656738E-2</v>
      </c>
    </row>
    <row r="712" spans="1:34" x14ac:dyDescent="0.3">
      <c r="A712" t="s">
        <v>693</v>
      </c>
      <c r="B712" t="s">
        <v>1510</v>
      </c>
      <c r="C712" t="s">
        <v>1511</v>
      </c>
      <c r="F712">
        <v>252</v>
      </c>
      <c r="G712">
        <v>63760</v>
      </c>
      <c r="H712">
        <v>15432</v>
      </c>
      <c r="I712">
        <v>52</v>
      </c>
      <c r="J712" t="s">
        <v>1512</v>
      </c>
      <c r="K712">
        <v>4</v>
      </c>
      <c r="L712" t="s">
        <v>1513</v>
      </c>
      <c r="M712">
        <v>2</v>
      </c>
      <c r="N712" t="s">
        <v>1514</v>
      </c>
      <c r="O712">
        <v>1</v>
      </c>
      <c r="P712">
        <v>37</v>
      </c>
      <c r="Q712">
        <v>15</v>
      </c>
      <c r="R712">
        <v>3</v>
      </c>
      <c r="S712">
        <v>64</v>
      </c>
      <c r="T712">
        <v>34</v>
      </c>
      <c r="U712">
        <v>67</v>
      </c>
      <c r="V712" t="s">
        <v>1515</v>
      </c>
      <c r="W712">
        <v>2</v>
      </c>
      <c r="X712">
        <v>35</v>
      </c>
      <c r="Y712">
        <v>18</v>
      </c>
      <c r="Z712">
        <v>37</v>
      </c>
      <c r="AA712" t="s">
        <v>1516</v>
      </c>
      <c r="AB712">
        <v>2</v>
      </c>
      <c r="AC712">
        <v>3</v>
      </c>
      <c r="AD712">
        <v>3</v>
      </c>
      <c r="AE712">
        <v>21</v>
      </c>
      <c r="AF712" t="s">
        <v>37</v>
      </c>
      <c r="AG712" t="s">
        <v>38</v>
      </c>
      <c r="AH712">
        <v>167.15948438644401</v>
      </c>
    </row>
    <row r="713" spans="1:34" x14ac:dyDescent="0.3">
      <c r="A713" t="s">
        <v>693</v>
      </c>
      <c r="B713" t="s">
        <v>1581</v>
      </c>
      <c r="C713" t="s">
        <v>952</v>
      </c>
      <c r="F713">
        <v>79</v>
      </c>
      <c r="G713">
        <v>6324</v>
      </c>
      <c r="H713">
        <v>2466</v>
      </c>
      <c r="I713">
        <v>21</v>
      </c>
      <c r="J713" t="s">
        <v>794</v>
      </c>
      <c r="K713">
        <v>1</v>
      </c>
      <c r="L713" t="s">
        <v>794</v>
      </c>
      <c r="M713">
        <v>1</v>
      </c>
      <c r="O713">
        <v>0</v>
      </c>
      <c r="P713">
        <v>7</v>
      </c>
      <c r="Q713">
        <v>14</v>
      </c>
      <c r="R713">
        <v>6</v>
      </c>
      <c r="S713">
        <v>6</v>
      </c>
      <c r="T713">
        <v>6</v>
      </c>
      <c r="U713">
        <v>6</v>
      </c>
      <c r="W713">
        <v>7</v>
      </c>
      <c r="X713">
        <v>7</v>
      </c>
      <c r="Y713">
        <v>7</v>
      </c>
      <c r="Z713">
        <v>7</v>
      </c>
      <c r="AB713">
        <v>3</v>
      </c>
      <c r="AC713">
        <v>3</v>
      </c>
      <c r="AD713">
        <v>3</v>
      </c>
      <c r="AE713">
        <v>6</v>
      </c>
      <c r="AF713" t="s">
        <v>37</v>
      </c>
      <c r="AG713" t="s">
        <v>38</v>
      </c>
      <c r="AH713">
        <v>0.27218842506408603</v>
      </c>
    </row>
    <row r="714" spans="1:34" x14ac:dyDescent="0.3">
      <c r="A714" t="s">
        <v>693</v>
      </c>
      <c r="B714" t="s">
        <v>1584</v>
      </c>
      <c r="C714" t="s">
        <v>534</v>
      </c>
      <c r="F714">
        <v>37</v>
      </c>
      <c r="G714">
        <v>1410</v>
      </c>
      <c r="H714">
        <v>475</v>
      </c>
      <c r="I714">
        <v>34</v>
      </c>
      <c r="J714" t="s">
        <v>1585</v>
      </c>
      <c r="K714">
        <v>2</v>
      </c>
      <c r="L714" t="s">
        <v>1585</v>
      </c>
      <c r="M714">
        <v>2</v>
      </c>
      <c r="O714">
        <v>0</v>
      </c>
      <c r="P714">
        <v>20</v>
      </c>
      <c r="Q714">
        <v>14</v>
      </c>
      <c r="R714">
        <v>6</v>
      </c>
      <c r="S714">
        <v>25</v>
      </c>
      <c r="T714">
        <v>16</v>
      </c>
      <c r="U714">
        <v>31</v>
      </c>
      <c r="W714">
        <v>5</v>
      </c>
      <c r="X714">
        <v>15</v>
      </c>
      <c r="Y714">
        <v>10</v>
      </c>
      <c r="Z714">
        <v>20</v>
      </c>
      <c r="AB714">
        <v>3</v>
      </c>
      <c r="AC714">
        <v>4</v>
      </c>
      <c r="AD714">
        <v>4</v>
      </c>
      <c r="AE714">
        <v>14</v>
      </c>
      <c r="AF714" t="s">
        <v>37</v>
      </c>
      <c r="AG714" t="s">
        <v>38</v>
      </c>
      <c r="AH714">
        <v>0.33825492858886702</v>
      </c>
    </row>
    <row r="715" spans="1:34" x14ac:dyDescent="0.3">
      <c r="A715" t="s">
        <v>693</v>
      </c>
      <c r="B715" t="s">
        <v>1582</v>
      </c>
      <c r="C715" t="s">
        <v>730</v>
      </c>
      <c r="F715">
        <v>46</v>
      </c>
      <c r="G715">
        <v>2166</v>
      </c>
      <c r="H715">
        <v>519</v>
      </c>
      <c r="I715">
        <v>29</v>
      </c>
      <c r="J715" t="s">
        <v>126</v>
      </c>
      <c r="K715">
        <v>1</v>
      </c>
      <c r="L715" t="s">
        <v>126</v>
      </c>
      <c r="M715">
        <v>1</v>
      </c>
      <c r="O715">
        <v>0</v>
      </c>
      <c r="P715">
        <v>20</v>
      </c>
      <c r="Q715">
        <v>9</v>
      </c>
      <c r="R715">
        <v>39</v>
      </c>
      <c r="S715">
        <v>39</v>
      </c>
      <c r="T715">
        <v>39</v>
      </c>
      <c r="U715">
        <v>39</v>
      </c>
      <c r="W715">
        <v>20</v>
      </c>
      <c r="X715">
        <v>20</v>
      </c>
      <c r="Y715">
        <v>20</v>
      </c>
      <c r="Z715">
        <v>20</v>
      </c>
      <c r="AB715">
        <v>5</v>
      </c>
      <c r="AC715">
        <v>5</v>
      </c>
      <c r="AD715">
        <v>5</v>
      </c>
      <c r="AE715">
        <v>10</v>
      </c>
      <c r="AF715" t="s">
        <v>37</v>
      </c>
      <c r="AG715" t="s">
        <v>38</v>
      </c>
      <c r="AH715">
        <v>0.22117257118225001</v>
      </c>
    </row>
    <row r="716" spans="1:34" x14ac:dyDescent="0.3">
      <c r="A716" t="s">
        <v>693</v>
      </c>
      <c r="B716" t="s">
        <v>1582</v>
      </c>
      <c r="C716" t="s">
        <v>1583</v>
      </c>
      <c r="F716">
        <v>1012</v>
      </c>
      <c r="G716">
        <v>1025160</v>
      </c>
      <c r="H716">
        <v>359626</v>
      </c>
      <c r="AF716" t="s">
        <v>37</v>
      </c>
      <c r="AG716" t="s">
        <v>439</v>
      </c>
      <c r="AH716">
        <v>314.44009590148897</v>
      </c>
    </row>
    <row r="717" spans="1:34" x14ac:dyDescent="0.3">
      <c r="A717" t="s">
        <v>693</v>
      </c>
      <c r="B717" t="s">
        <v>1586</v>
      </c>
      <c r="C717" t="s">
        <v>1587</v>
      </c>
      <c r="E717" t="s">
        <v>55</v>
      </c>
      <c r="F717">
        <v>4</v>
      </c>
      <c r="G717">
        <v>24</v>
      </c>
      <c r="H717">
        <v>9</v>
      </c>
      <c r="I717">
        <v>19</v>
      </c>
      <c r="J717" t="s">
        <v>245</v>
      </c>
      <c r="K717">
        <v>1</v>
      </c>
      <c r="L717" t="s">
        <v>245</v>
      </c>
      <c r="M717">
        <v>1</v>
      </c>
      <c r="O717">
        <v>0</v>
      </c>
      <c r="P717">
        <v>5</v>
      </c>
      <c r="Q717">
        <v>14</v>
      </c>
      <c r="R717">
        <v>5</v>
      </c>
      <c r="S717">
        <v>5</v>
      </c>
      <c r="T717">
        <v>5</v>
      </c>
      <c r="U717">
        <v>5</v>
      </c>
      <c r="W717">
        <v>5</v>
      </c>
      <c r="X717">
        <v>5</v>
      </c>
      <c r="Y717">
        <v>5</v>
      </c>
      <c r="Z717">
        <v>5</v>
      </c>
      <c r="AB717">
        <v>2</v>
      </c>
      <c r="AC717">
        <v>2</v>
      </c>
      <c r="AD717">
        <v>2</v>
      </c>
      <c r="AE717">
        <v>2</v>
      </c>
      <c r="AF717" t="s">
        <v>37</v>
      </c>
      <c r="AG717" t="s">
        <v>38</v>
      </c>
      <c r="AH717">
        <v>6.9746971130371094E-2</v>
      </c>
    </row>
    <row r="718" spans="1:34" x14ac:dyDescent="0.3">
      <c r="A718" t="s">
        <v>693</v>
      </c>
      <c r="B718" t="s">
        <v>1586</v>
      </c>
      <c r="C718" t="s">
        <v>1233</v>
      </c>
      <c r="F718">
        <v>62</v>
      </c>
      <c r="G718">
        <v>3910</v>
      </c>
      <c r="H718">
        <v>1876</v>
      </c>
      <c r="I718">
        <v>18</v>
      </c>
      <c r="J718" t="s">
        <v>257</v>
      </c>
      <c r="K718">
        <v>1</v>
      </c>
      <c r="L718" t="s">
        <v>257</v>
      </c>
      <c r="M718">
        <v>1</v>
      </c>
      <c r="O718">
        <v>0</v>
      </c>
      <c r="P718">
        <v>13</v>
      </c>
      <c r="Q718">
        <v>5</v>
      </c>
      <c r="R718">
        <v>17</v>
      </c>
      <c r="S718">
        <v>17</v>
      </c>
      <c r="T718">
        <v>17</v>
      </c>
      <c r="U718">
        <v>17</v>
      </c>
      <c r="W718">
        <v>13</v>
      </c>
      <c r="X718">
        <v>13</v>
      </c>
      <c r="Y718">
        <v>13</v>
      </c>
      <c r="Z718">
        <v>13</v>
      </c>
      <c r="AB718">
        <v>7</v>
      </c>
      <c r="AC718">
        <v>7</v>
      </c>
      <c r="AD718">
        <v>7</v>
      </c>
      <c r="AE718">
        <v>21</v>
      </c>
      <c r="AF718" t="s">
        <v>37</v>
      </c>
      <c r="AG718" t="s">
        <v>38</v>
      </c>
      <c r="AH718">
        <v>0.21138501167297299</v>
      </c>
    </row>
    <row r="719" spans="1:34" x14ac:dyDescent="0.3">
      <c r="A719" t="s">
        <v>693</v>
      </c>
      <c r="B719" t="s">
        <v>1586</v>
      </c>
      <c r="C719" t="s">
        <v>869</v>
      </c>
      <c r="F719">
        <v>22</v>
      </c>
      <c r="G719">
        <v>510</v>
      </c>
      <c r="H719">
        <v>238</v>
      </c>
      <c r="I719">
        <v>18</v>
      </c>
      <c r="J719" t="s">
        <v>556</v>
      </c>
      <c r="K719">
        <v>1</v>
      </c>
      <c r="L719" t="s">
        <v>556</v>
      </c>
      <c r="M719">
        <v>1</v>
      </c>
      <c r="O719">
        <v>0</v>
      </c>
      <c r="P719">
        <v>3</v>
      </c>
      <c r="Q719">
        <v>15</v>
      </c>
      <c r="R719">
        <v>4</v>
      </c>
      <c r="S719">
        <v>4</v>
      </c>
      <c r="T719">
        <v>4</v>
      </c>
      <c r="U719">
        <v>4</v>
      </c>
      <c r="W719">
        <v>3</v>
      </c>
      <c r="X719">
        <v>3</v>
      </c>
      <c r="Y719">
        <v>3</v>
      </c>
      <c r="Z719">
        <v>3</v>
      </c>
      <c r="AB719">
        <v>2</v>
      </c>
      <c r="AC719">
        <v>2</v>
      </c>
      <c r="AD719">
        <v>2</v>
      </c>
      <c r="AE719">
        <v>4</v>
      </c>
      <c r="AF719" t="s">
        <v>37</v>
      </c>
      <c r="AG719" t="s">
        <v>38</v>
      </c>
      <c r="AH719">
        <v>7.2583675384521401E-2</v>
      </c>
    </row>
    <row r="720" spans="1:34" x14ac:dyDescent="0.3">
      <c r="A720" t="s">
        <v>693</v>
      </c>
      <c r="B720" t="s">
        <v>1586</v>
      </c>
      <c r="C720" t="s">
        <v>1588</v>
      </c>
      <c r="F720">
        <v>66</v>
      </c>
      <c r="G720">
        <v>4426</v>
      </c>
      <c r="H720">
        <v>1752</v>
      </c>
      <c r="I720">
        <v>68</v>
      </c>
      <c r="J720" t="s">
        <v>1589</v>
      </c>
      <c r="K720">
        <v>4</v>
      </c>
      <c r="L720" t="s">
        <v>96</v>
      </c>
      <c r="M720">
        <v>1</v>
      </c>
      <c r="N720" t="s">
        <v>1590</v>
      </c>
      <c r="O720">
        <v>1</v>
      </c>
      <c r="P720">
        <v>62</v>
      </c>
      <c r="Q720">
        <v>6</v>
      </c>
      <c r="R720">
        <v>108</v>
      </c>
      <c r="S720">
        <v>108</v>
      </c>
      <c r="T720">
        <v>108</v>
      </c>
      <c r="U720">
        <v>108</v>
      </c>
      <c r="V720" t="s">
        <v>1591</v>
      </c>
      <c r="W720">
        <v>62</v>
      </c>
      <c r="X720">
        <v>62</v>
      </c>
      <c r="Y720">
        <v>62</v>
      </c>
      <c r="Z720">
        <v>62</v>
      </c>
      <c r="AA720" t="s">
        <v>1592</v>
      </c>
      <c r="AB720">
        <v>3</v>
      </c>
      <c r="AC720">
        <v>8</v>
      </c>
      <c r="AD720">
        <v>4</v>
      </c>
      <c r="AE720">
        <v>46</v>
      </c>
      <c r="AF720" t="s">
        <v>37</v>
      </c>
      <c r="AG720" t="s">
        <v>38</v>
      </c>
      <c r="AH720">
        <v>3.94751596450805</v>
      </c>
    </row>
    <row r="721" spans="1:34" x14ac:dyDescent="0.3">
      <c r="A721" t="s">
        <v>693</v>
      </c>
      <c r="B721" t="s">
        <v>1586</v>
      </c>
      <c r="C721" t="s">
        <v>706</v>
      </c>
      <c r="F721">
        <v>70</v>
      </c>
      <c r="G721">
        <v>4974</v>
      </c>
      <c r="H721">
        <v>1712</v>
      </c>
      <c r="I721">
        <v>21</v>
      </c>
      <c r="J721" t="s">
        <v>36</v>
      </c>
      <c r="K721">
        <v>1</v>
      </c>
      <c r="L721" t="s">
        <v>36</v>
      </c>
      <c r="M721">
        <v>1</v>
      </c>
      <c r="O721">
        <v>0</v>
      </c>
      <c r="P721">
        <v>12</v>
      </c>
      <c r="Q721">
        <v>9</v>
      </c>
      <c r="R721">
        <v>68</v>
      </c>
      <c r="S721">
        <v>68</v>
      </c>
      <c r="T721">
        <v>68</v>
      </c>
      <c r="U721">
        <v>68</v>
      </c>
      <c r="W721">
        <v>12</v>
      </c>
      <c r="X721">
        <v>12</v>
      </c>
      <c r="Y721">
        <v>12</v>
      </c>
      <c r="Z721">
        <v>12</v>
      </c>
      <c r="AB721">
        <v>8</v>
      </c>
      <c r="AC721">
        <v>8</v>
      </c>
      <c r="AD721">
        <v>8</v>
      </c>
      <c r="AE721">
        <v>16</v>
      </c>
      <c r="AF721" t="s">
        <v>37</v>
      </c>
      <c r="AG721" t="s">
        <v>38</v>
      </c>
      <c r="AH721">
        <v>0.17701077461242601</v>
      </c>
    </row>
    <row r="722" spans="1:34" x14ac:dyDescent="0.3">
      <c r="A722" t="s">
        <v>693</v>
      </c>
      <c r="B722" t="s">
        <v>1586</v>
      </c>
      <c r="C722" t="s">
        <v>1593</v>
      </c>
      <c r="F722">
        <v>28</v>
      </c>
      <c r="G722">
        <v>816</v>
      </c>
      <c r="H722">
        <v>355</v>
      </c>
      <c r="I722">
        <v>34</v>
      </c>
      <c r="J722" t="s">
        <v>186</v>
      </c>
      <c r="K722">
        <v>1</v>
      </c>
      <c r="L722" t="s">
        <v>186</v>
      </c>
      <c r="M722">
        <v>1</v>
      </c>
      <c r="O722">
        <v>0</v>
      </c>
      <c r="P722">
        <v>22</v>
      </c>
      <c r="Q722">
        <v>12</v>
      </c>
      <c r="R722">
        <v>25</v>
      </c>
      <c r="S722">
        <v>25</v>
      </c>
      <c r="T722">
        <v>25</v>
      </c>
      <c r="U722">
        <v>25</v>
      </c>
      <c r="W722">
        <v>22</v>
      </c>
      <c r="X722">
        <v>22</v>
      </c>
      <c r="Y722">
        <v>22</v>
      </c>
      <c r="Z722">
        <v>22</v>
      </c>
      <c r="AB722">
        <v>4</v>
      </c>
      <c r="AC722">
        <v>4</v>
      </c>
      <c r="AD722">
        <v>4</v>
      </c>
      <c r="AE722">
        <v>8</v>
      </c>
      <c r="AF722" t="s">
        <v>37</v>
      </c>
      <c r="AG722" t="s">
        <v>38</v>
      </c>
      <c r="AH722">
        <v>0.107501983642578</v>
      </c>
    </row>
    <row r="723" spans="1:34" x14ac:dyDescent="0.3">
      <c r="A723" t="s">
        <v>693</v>
      </c>
      <c r="B723" t="s">
        <v>1586</v>
      </c>
      <c r="C723" t="s">
        <v>1594</v>
      </c>
      <c r="E723" t="s">
        <v>55</v>
      </c>
      <c r="F723">
        <v>7</v>
      </c>
      <c r="G723">
        <v>60</v>
      </c>
      <c r="H723">
        <v>29</v>
      </c>
      <c r="I723">
        <v>17</v>
      </c>
      <c r="J723" t="s">
        <v>47</v>
      </c>
      <c r="K723">
        <v>1</v>
      </c>
      <c r="L723" t="s">
        <v>47</v>
      </c>
      <c r="M723">
        <v>1</v>
      </c>
      <c r="O723">
        <v>0</v>
      </c>
      <c r="P723">
        <v>2</v>
      </c>
      <c r="Q723">
        <v>15</v>
      </c>
      <c r="R723">
        <v>5</v>
      </c>
      <c r="S723">
        <v>5</v>
      </c>
      <c r="T723">
        <v>5</v>
      </c>
      <c r="U723">
        <v>5</v>
      </c>
      <c r="W723">
        <v>2</v>
      </c>
      <c r="X723">
        <v>2</v>
      </c>
      <c r="Y723">
        <v>2</v>
      </c>
      <c r="Z723">
        <v>2</v>
      </c>
      <c r="AB723">
        <v>1</v>
      </c>
      <c r="AC723">
        <v>1</v>
      </c>
      <c r="AD723">
        <v>1</v>
      </c>
      <c r="AE723">
        <v>2</v>
      </c>
      <c r="AF723" t="s">
        <v>37</v>
      </c>
      <c r="AG723" t="s">
        <v>38</v>
      </c>
      <c r="AH723">
        <v>5.0696372985839802E-2</v>
      </c>
    </row>
    <row r="724" spans="1:34" x14ac:dyDescent="0.3">
      <c r="A724" t="s">
        <v>693</v>
      </c>
      <c r="B724" t="s">
        <v>1586</v>
      </c>
      <c r="C724" t="s">
        <v>711</v>
      </c>
      <c r="F724">
        <v>73</v>
      </c>
      <c r="G724">
        <v>5406</v>
      </c>
      <c r="H724">
        <v>2242</v>
      </c>
      <c r="I724">
        <v>38</v>
      </c>
      <c r="J724" t="s">
        <v>1595</v>
      </c>
      <c r="K724">
        <v>2</v>
      </c>
      <c r="L724" t="s">
        <v>1595</v>
      </c>
      <c r="M724">
        <v>2</v>
      </c>
      <c r="O724">
        <v>0</v>
      </c>
      <c r="P724">
        <v>23</v>
      </c>
      <c r="Q724">
        <v>15</v>
      </c>
      <c r="R724">
        <v>2</v>
      </c>
      <c r="S724">
        <v>16</v>
      </c>
      <c r="T724">
        <v>9</v>
      </c>
      <c r="U724">
        <v>18</v>
      </c>
      <c r="W724">
        <v>3</v>
      </c>
      <c r="X724">
        <v>20</v>
      </c>
      <c r="Y724">
        <v>12</v>
      </c>
      <c r="Z724">
        <v>23</v>
      </c>
      <c r="AB724">
        <v>3</v>
      </c>
      <c r="AC724">
        <v>10</v>
      </c>
      <c r="AD724">
        <v>6</v>
      </c>
      <c r="AE724">
        <v>26</v>
      </c>
      <c r="AF724" t="s">
        <v>37</v>
      </c>
      <c r="AG724" t="s">
        <v>38</v>
      </c>
      <c r="AH724">
        <v>0.59856724739074696</v>
      </c>
    </row>
    <row r="725" spans="1:34" x14ac:dyDescent="0.3">
      <c r="A725" t="s">
        <v>693</v>
      </c>
      <c r="B725" t="s">
        <v>1586</v>
      </c>
      <c r="C725" t="s">
        <v>1596</v>
      </c>
      <c r="F725">
        <v>198</v>
      </c>
      <c r="G725">
        <v>39406</v>
      </c>
      <c r="H725">
        <v>13588</v>
      </c>
      <c r="I725">
        <v>16</v>
      </c>
      <c r="J725" t="s">
        <v>1597</v>
      </c>
      <c r="K725">
        <v>1</v>
      </c>
      <c r="L725" t="s">
        <v>1597</v>
      </c>
      <c r="M725">
        <v>1</v>
      </c>
      <c r="O725">
        <v>0</v>
      </c>
      <c r="P725">
        <v>1</v>
      </c>
      <c r="Q725">
        <v>15</v>
      </c>
      <c r="R725">
        <v>5</v>
      </c>
      <c r="S725">
        <v>5</v>
      </c>
      <c r="T725">
        <v>5</v>
      </c>
      <c r="U725">
        <v>5</v>
      </c>
      <c r="W725">
        <v>1</v>
      </c>
      <c r="X725">
        <v>1</v>
      </c>
      <c r="Y725">
        <v>1</v>
      </c>
      <c r="Z725">
        <v>1</v>
      </c>
      <c r="AB725">
        <v>2</v>
      </c>
      <c r="AC725">
        <v>2</v>
      </c>
      <c r="AD725">
        <v>2</v>
      </c>
      <c r="AE725">
        <v>6</v>
      </c>
      <c r="AF725" t="s">
        <v>37</v>
      </c>
      <c r="AG725" t="s">
        <v>38</v>
      </c>
      <c r="AH725">
        <v>0.86645984649658203</v>
      </c>
    </row>
    <row r="726" spans="1:34" x14ac:dyDescent="0.3">
      <c r="A726" t="s">
        <v>693</v>
      </c>
      <c r="B726" t="s">
        <v>1586</v>
      </c>
      <c r="C726" t="s">
        <v>1598</v>
      </c>
      <c r="F726">
        <v>119</v>
      </c>
      <c r="G726">
        <v>14284</v>
      </c>
      <c r="H726">
        <v>5632</v>
      </c>
      <c r="I726">
        <v>19</v>
      </c>
      <c r="J726" t="s">
        <v>1599</v>
      </c>
      <c r="K726">
        <v>1</v>
      </c>
      <c r="L726" t="s">
        <v>1599</v>
      </c>
      <c r="M726">
        <v>1</v>
      </c>
      <c r="O726">
        <v>0</v>
      </c>
      <c r="P726">
        <v>4</v>
      </c>
      <c r="Q726">
        <v>15</v>
      </c>
      <c r="R726">
        <v>9</v>
      </c>
      <c r="S726">
        <v>9</v>
      </c>
      <c r="T726">
        <v>9</v>
      </c>
      <c r="U726">
        <v>9</v>
      </c>
      <c r="W726">
        <v>4</v>
      </c>
      <c r="X726">
        <v>4</v>
      </c>
      <c r="Y726">
        <v>4</v>
      </c>
      <c r="Z726">
        <v>4</v>
      </c>
      <c r="AB726">
        <v>4</v>
      </c>
      <c r="AC726">
        <v>4</v>
      </c>
      <c r="AD726">
        <v>4</v>
      </c>
      <c r="AE726">
        <v>12</v>
      </c>
      <c r="AF726" t="s">
        <v>37</v>
      </c>
      <c r="AG726" t="s">
        <v>38</v>
      </c>
      <c r="AH726">
        <v>0.24254488945007299</v>
      </c>
    </row>
    <row r="727" spans="1:34" x14ac:dyDescent="0.3">
      <c r="A727" t="s">
        <v>693</v>
      </c>
      <c r="B727" t="s">
        <v>1586</v>
      </c>
      <c r="C727" t="s">
        <v>1600</v>
      </c>
      <c r="F727">
        <v>24</v>
      </c>
      <c r="G727">
        <v>604</v>
      </c>
      <c r="H727">
        <v>261</v>
      </c>
      <c r="I727">
        <v>66</v>
      </c>
      <c r="J727" t="s">
        <v>1601</v>
      </c>
      <c r="K727">
        <v>4</v>
      </c>
      <c r="L727" t="s">
        <v>57</v>
      </c>
      <c r="M727">
        <v>1</v>
      </c>
      <c r="N727" t="s">
        <v>1602</v>
      </c>
      <c r="O727">
        <v>3</v>
      </c>
      <c r="P727">
        <v>59</v>
      </c>
      <c r="Q727">
        <v>7</v>
      </c>
      <c r="R727">
        <v>85</v>
      </c>
      <c r="S727">
        <v>85</v>
      </c>
      <c r="T727">
        <v>85</v>
      </c>
      <c r="U727">
        <v>85</v>
      </c>
      <c r="V727" t="s">
        <v>1603</v>
      </c>
      <c r="W727">
        <v>59</v>
      </c>
      <c r="X727">
        <v>59</v>
      </c>
      <c r="Y727">
        <v>59</v>
      </c>
      <c r="Z727">
        <v>59</v>
      </c>
      <c r="AA727" t="s">
        <v>1604</v>
      </c>
      <c r="AB727">
        <v>1</v>
      </c>
      <c r="AC727">
        <v>7</v>
      </c>
      <c r="AD727">
        <v>5</v>
      </c>
      <c r="AE727">
        <v>42</v>
      </c>
      <c r="AF727" t="s">
        <v>37</v>
      </c>
      <c r="AG727" t="s">
        <v>38</v>
      </c>
      <c r="AH727">
        <v>0.256834506988525</v>
      </c>
    </row>
    <row r="728" spans="1:34" x14ac:dyDescent="0.3">
      <c r="A728" t="s">
        <v>693</v>
      </c>
      <c r="B728" t="s">
        <v>1605</v>
      </c>
      <c r="C728" t="s">
        <v>1606</v>
      </c>
      <c r="F728">
        <v>37</v>
      </c>
      <c r="G728">
        <v>1410</v>
      </c>
      <c r="H728">
        <v>460</v>
      </c>
      <c r="I728">
        <v>30</v>
      </c>
      <c r="J728" t="s">
        <v>126</v>
      </c>
      <c r="K728">
        <v>1</v>
      </c>
      <c r="L728" t="s">
        <v>126</v>
      </c>
      <c r="M728">
        <v>1</v>
      </c>
      <c r="O728">
        <v>0</v>
      </c>
      <c r="P728">
        <v>15</v>
      </c>
      <c r="Q728">
        <v>15</v>
      </c>
      <c r="R728">
        <v>16</v>
      </c>
      <c r="S728">
        <v>16</v>
      </c>
      <c r="T728">
        <v>16</v>
      </c>
      <c r="U728">
        <v>16</v>
      </c>
      <c r="W728">
        <v>15</v>
      </c>
      <c r="X728">
        <v>15</v>
      </c>
      <c r="Y728">
        <v>15</v>
      </c>
      <c r="Z728">
        <v>15</v>
      </c>
      <c r="AB728">
        <v>3</v>
      </c>
      <c r="AC728">
        <v>3</v>
      </c>
      <c r="AD728">
        <v>3</v>
      </c>
      <c r="AE728">
        <v>6</v>
      </c>
      <c r="AF728" t="s">
        <v>37</v>
      </c>
      <c r="AG728" t="s">
        <v>38</v>
      </c>
      <c r="AH728">
        <v>0.15316057205200101</v>
      </c>
    </row>
    <row r="729" spans="1:34" x14ac:dyDescent="0.3">
      <c r="A729" t="s">
        <v>693</v>
      </c>
      <c r="B729" t="s">
        <v>1605</v>
      </c>
      <c r="C729" t="s">
        <v>1395</v>
      </c>
      <c r="F729">
        <v>40</v>
      </c>
      <c r="G729">
        <v>1644</v>
      </c>
      <c r="H729">
        <v>601</v>
      </c>
      <c r="I729">
        <v>18</v>
      </c>
      <c r="J729" t="s">
        <v>142</v>
      </c>
      <c r="K729">
        <v>1</v>
      </c>
      <c r="L729" t="s">
        <v>142</v>
      </c>
      <c r="M729">
        <v>1</v>
      </c>
      <c r="O729">
        <v>0</v>
      </c>
      <c r="P729">
        <v>3</v>
      </c>
      <c r="Q729">
        <v>15</v>
      </c>
      <c r="R729">
        <v>5</v>
      </c>
      <c r="S729">
        <v>5</v>
      </c>
      <c r="T729">
        <v>5</v>
      </c>
      <c r="U729">
        <v>5</v>
      </c>
      <c r="W729">
        <v>3</v>
      </c>
      <c r="X729">
        <v>3</v>
      </c>
      <c r="Y729">
        <v>3</v>
      </c>
      <c r="Z729">
        <v>3</v>
      </c>
      <c r="AB729">
        <v>2</v>
      </c>
      <c r="AC729">
        <v>2</v>
      </c>
      <c r="AD729">
        <v>2</v>
      </c>
      <c r="AE729">
        <v>4</v>
      </c>
      <c r="AF729" t="s">
        <v>37</v>
      </c>
      <c r="AG729" t="s">
        <v>38</v>
      </c>
      <c r="AH729">
        <v>8.2581996917724595E-2</v>
      </c>
    </row>
    <row r="730" spans="1:34" x14ac:dyDescent="0.3">
      <c r="A730" t="s">
        <v>693</v>
      </c>
      <c r="B730" t="s">
        <v>1605</v>
      </c>
      <c r="C730" t="s">
        <v>1607</v>
      </c>
      <c r="F730">
        <v>327</v>
      </c>
      <c r="G730">
        <v>107260</v>
      </c>
      <c r="H730">
        <v>38645</v>
      </c>
      <c r="I730">
        <v>26</v>
      </c>
      <c r="J730" t="s">
        <v>1608</v>
      </c>
      <c r="K730">
        <v>1</v>
      </c>
      <c r="L730" t="s">
        <v>1608</v>
      </c>
      <c r="M730">
        <v>1</v>
      </c>
      <c r="O730">
        <v>0</v>
      </c>
      <c r="P730">
        <v>11</v>
      </c>
      <c r="Q730">
        <v>15</v>
      </c>
      <c r="R730">
        <v>42</v>
      </c>
      <c r="S730">
        <v>42</v>
      </c>
      <c r="T730">
        <v>42</v>
      </c>
      <c r="U730">
        <v>42</v>
      </c>
      <c r="W730">
        <v>11</v>
      </c>
      <c r="X730">
        <v>11</v>
      </c>
      <c r="Y730">
        <v>11</v>
      </c>
      <c r="Z730">
        <v>11</v>
      </c>
      <c r="AB730">
        <v>8</v>
      </c>
      <c r="AC730">
        <v>8</v>
      </c>
      <c r="AD730">
        <v>8</v>
      </c>
      <c r="AE730">
        <v>24</v>
      </c>
      <c r="AF730" t="s">
        <v>37</v>
      </c>
      <c r="AG730" t="s">
        <v>38</v>
      </c>
      <c r="AH730">
        <v>14.521342515945401</v>
      </c>
    </row>
    <row r="731" spans="1:34" x14ac:dyDescent="0.3">
      <c r="A731" t="s">
        <v>693</v>
      </c>
      <c r="B731" t="s">
        <v>1609</v>
      </c>
      <c r="C731" t="s">
        <v>1610</v>
      </c>
      <c r="F731">
        <v>66</v>
      </c>
      <c r="G731">
        <v>4426</v>
      </c>
      <c r="H731">
        <v>1306</v>
      </c>
      <c r="I731">
        <v>39</v>
      </c>
      <c r="J731" t="s">
        <v>1611</v>
      </c>
      <c r="K731">
        <v>4</v>
      </c>
      <c r="L731" t="s">
        <v>1611</v>
      </c>
      <c r="M731">
        <v>4</v>
      </c>
      <c r="O731">
        <v>0</v>
      </c>
      <c r="P731">
        <v>24</v>
      </c>
      <c r="Q731">
        <v>15</v>
      </c>
      <c r="R731">
        <v>3</v>
      </c>
      <c r="S731">
        <v>25</v>
      </c>
      <c r="T731">
        <v>10</v>
      </c>
      <c r="U731">
        <v>41</v>
      </c>
      <c r="W731">
        <v>1</v>
      </c>
      <c r="X731">
        <v>16</v>
      </c>
      <c r="Y731">
        <v>6</v>
      </c>
      <c r="Z731">
        <v>24</v>
      </c>
      <c r="AB731">
        <v>1</v>
      </c>
      <c r="AC731">
        <v>2</v>
      </c>
      <c r="AD731">
        <v>2</v>
      </c>
      <c r="AE731">
        <v>16</v>
      </c>
      <c r="AF731" t="s">
        <v>37</v>
      </c>
      <c r="AG731" t="s">
        <v>38</v>
      </c>
      <c r="AH731">
        <v>2.2416691780090301</v>
      </c>
    </row>
    <row r="732" spans="1:34" x14ac:dyDescent="0.3">
      <c r="A732" t="s">
        <v>693</v>
      </c>
      <c r="B732" t="s">
        <v>1612</v>
      </c>
      <c r="C732" t="s">
        <v>59</v>
      </c>
      <c r="F732">
        <v>326</v>
      </c>
      <c r="G732">
        <v>106606</v>
      </c>
      <c r="H732">
        <v>42361</v>
      </c>
      <c r="I732">
        <v>41</v>
      </c>
      <c r="J732" t="s">
        <v>1613</v>
      </c>
      <c r="K732">
        <v>3</v>
      </c>
      <c r="L732" t="s">
        <v>1614</v>
      </c>
      <c r="M732">
        <v>2</v>
      </c>
      <c r="N732" t="s">
        <v>1615</v>
      </c>
      <c r="O732">
        <v>1</v>
      </c>
      <c r="P732">
        <v>27</v>
      </c>
      <c r="Q732">
        <v>14</v>
      </c>
      <c r="R732">
        <v>6</v>
      </c>
      <c r="S732">
        <v>140</v>
      </c>
      <c r="T732">
        <v>73</v>
      </c>
      <c r="U732">
        <v>146</v>
      </c>
      <c r="V732" t="s">
        <v>1616</v>
      </c>
      <c r="W732">
        <v>3</v>
      </c>
      <c r="X732">
        <v>24</v>
      </c>
      <c r="Y732">
        <v>14</v>
      </c>
      <c r="Z732">
        <v>27</v>
      </c>
      <c r="AA732" t="s">
        <v>1617</v>
      </c>
      <c r="AB732">
        <v>3</v>
      </c>
      <c r="AC732">
        <v>16</v>
      </c>
      <c r="AD732">
        <v>8</v>
      </c>
      <c r="AE732">
        <v>41</v>
      </c>
      <c r="AF732" t="s">
        <v>37</v>
      </c>
      <c r="AG732" t="s">
        <v>38</v>
      </c>
      <c r="AH732">
        <v>219.937834501266</v>
      </c>
    </row>
    <row r="733" spans="1:34" x14ac:dyDescent="0.3">
      <c r="A733" t="s">
        <v>693</v>
      </c>
      <c r="B733" t="s">
        <v>1618</v>
      </c>
      <c r="C733" t="s">
        <v>866</v>
      </c>
      <c r="F733">
        <v>85</v>
      </c>
      <c r="G733">
        <v>7314</v>
      </c>
      <c r="H733">
        <v>2799</v>
      </c>
      <c r="I733">
        <v>42</v>
      </c>
      <c r="J733" t="s">
        <v>1619</v>
      </c>
      <c r="K733">
        <v>2</v>
      </c>
      <c r="L733" t="s">
        <v>1096</v>
      </c>
      <c r="M733">
        <v>1</v>
      </c>
      <c r="N733" t="s">
        <v>1620</v>
      </c>
      <c r="O733">
        <v>1</v>
      </c>
      <c r="P733">
        <v>28</v>
      </c>
      <c r="Q733">
        <v>14</v>
      </c>
      <c r="R733">
        <v>48</v>
      </c>
      <c r="S733">
        <v>48</v>
      </c>
      <c r="T733">
        <v>48</v>
      </c>
      <c r="U733">
        <v>48</v>
      </c>
      <c r="V733" t="s">
        <v>1621</v>
      </c>
      <c r="W733">
        <v>28</v>
      </c>
      <c r="X733">
        <v>28</v>
      </c>
      <c r="Y733">
        <v>28</v>
      </c>
      <c r="Z733">
        <v>28</v>
      </c>
      <c r="AA733" t="s">
        <v>1622</v>
      </c>
      <c r="AB733">
        <v>8</v>
      </c>
      <c r="AC733">
        <v>13</v>
      </c>
      <c r="AD733">
        <v>10</v>
      </c>
      <c r="AE733">
        <v>42</v>
      </c>
      <c r="AF733" t="s">
        <v>37</v>
      </c>
      <c r="AG733" t="s">
        <v>38</v>
      </c>
      <c r="AH733">
        <v>0.83305144309997503</v>
      </c>
    </row>
    <row r="734" spans="1:34" x14ac:dyDescent="0.3">
      <c r="A734" t="s">
        <v>693</v>
      </c>
      <c r="B734" t="s">
        <v>1623</v>
      </c>
      <c r="C734" t="s">
        <v>803</v>
      </c>
      <c r="F734">
        <v>520</v>
      </c>
      <c r="G734">
        <v>270924</v>
      </c>
      <c r="H734">
        <v>106665</v>
      </c>
      <c r="I734">
        <v>34</v>
      </c>
      <c r="J734" t="s">
        <v>1624</v>
      </c>
      <c r="K734">
        <v>2</v>
      </c>
      <c r="L734" t="s">
        <v>1624</v>
      </c>
      <c r="M734">
        <v>2</v>
      </c>
      <c r="O734">
        <v>0</v>
      </c>
      <c r="P734">
        <v>20</v>
      </c>
      <c r="Q734">
        <v>14</v>
      </c>
      <c r="R734">
        <v>20</v>
      </c>
      <c r="S734">
        <v>30</v>
      </c>
      <c r="T734">
        <v>25</v>
      </c>
      <c r="U734">
        <v>50</v>
      </c>
      <c r="W734">
        <v>10</v>
      </c>
      <c r="X734">
        <v>10</v>
      </c>
      <c r="Y734">
        <v>10</v>
      </c>
      <c r="Z734">
        <v>20</v>
      </c>
      <c r="AB734">
        <v>2</v>
      </c>
      <c r="AC734">
        <v>3</v>
      </c>
      <c r="AD734">
        <v>2</v>
      </c>
      <c r="AE734">
        <v>15</v>
      </c>
      <c r="AF734" t="s">
        <v>37</v>
      </c>
      <c r="AG734" t="s">
        <v>38</v>
      </c>
      <c r="AH734">
        <v>170.17127633094699</v>
      </c>
    </row>
    <row r="735" spans="1:34" x14ac:dyDescent="0.3">
      <c r="A735" t="s">
        <v>693</v>
      </c>
      <c r="B735" t="s">
        <v>1625</v>
      </c>
      <c r="C735" t="s">
        <v>755</v>
      </c>
      <c r="F735">
        <v>132</v>
      </c>
      <c r="G735">
        <v>17560</v>
      </c>
      <c r="H735">
        <v>8540</v>
      </c>
      <c r="I735">
        <v>29</v>
      </c>
      <c r="J735" t="s">
        <v>991</v>
      </c>
      <c r="K735">
        <v>1</v>
      </c>
      <c r="L735" t="s">
        <v>991</v>
      </c>
      <c r="M735">
        <v>1</v>
      </c>
      <c r="O735">
        <v>0</v>
      </c>
      <c r="P735">
        <v>19</v>
      </c>
      <c r="Q735">
        <v>10</v>
      </c>
      <c r="R735">
        <v>14</v>
      </c>
      <c r="S735">
        <v>14</v>
      </c>
      <c r="T735">
        <v>14</v>
      </c>
      <c r="U735">
        <v>14</v>
      </c>
      <c r="W735">
        <v>19</v>
      </c>
      <c r="X735">
        <v>19</v>
      </c>
      <c r="Y735">
        <v>19</v>
      </c>
      <c r="Z735">
        <v>19</v>
      </c>
      <c r="AB735">
        <v>4</v>
      </c>
      <c r="AC735">
        <v>4</v>
      </c>
      <c r="AD735">
        <v>4</v>
      </c>
      <c r="AE735">
        <v>8</v>
      </c>
      <c r="AF735" t="s">
        <v>37</v>
      </c>
      <c r="AG735" t="s">
        <v>38</v>
      </c>
      <c r="AH735">
        <v>2.73129081726074</v>
      </c>
    </row>
    <row r="736" spans="1:34" x14ac:dyDescent="0.3">
      <c r="A736" t="s">
        <v>693</v>
      </c>
      <c r="B736" t="s">
        <v>1625</v>
      </c>
      <c r="C736" t="s">
        <v>757</v>
      </c>
      <c r="F736">
        <v>147</v>
      </c>
      <c r="G736">
        <v>21760</v>
      </c>
      <c r="H736">
        <v>5713</v>
      </c>
      <c r="I736">
        <v>31</v>
      </c>
      <c r="J736" t="s">
        <v>585</v>
      </c>
      <c r="K736">
        <v>1</v>
      </c>
      <c r="L736" t="s">
        <v>585</v>
      </c>
      <c r="M736">
        <v>1</v>
      </c>
      <c r="O736">
        <v>0</v>
      </c>
      <c r="P736">
        <v>20</v>
      </c>
      <c r="Q736">
        <v>11</v>
      </c>
      <c r="R736">
        <v>40</v>
      </c>
      <c r="S736">
        <v>40</v>
      </c>
      <c r="T736">
        <v>40</v>
      </c>
      <c r="U736">
        <v>40</v>
      </c>
      <c r="W736">
        <v>20</v>
      </c>
      <c r="X736">
        <v>20</v>
      </c>
      <c r="Y736">
        <v>20</v>
      </c>
      <c r="Z736">
        <v>20</v>
      </c>
      <c r="AB736">
        <v>2</v>
      </c>
      <c r="AC736">
        <v>2</v>
      </c>
      <c r="AD736">
        <v>2</v>
      </c>
      <c r="AE736">
        <v>10</v>
      </c>
      <c r="AF736" t="s">
        <v>37</v>
      </c>
      <c r="AG736" t="s">
        <v>38</v>
      </c>
      <c r="AH736">
        <v>0.49467086791992099</v>
      </c>
    </row>
    <row r="737" spans="1:34" x14ac:dyDescent="0.3">
      <c r="A737" t="s">
        <v>693</v>
      </c>
      <c r="B737" t="s">
        <v>1625</v>
      </c>
      <c r="C737" t="s">
        <v>803</v>
      </c>
      <c r="F737">
        <v>392</v>
      </c>
      <c r="G737">
        <v>154060</v>
      </c>
      <c r="H737">
        <v>50651</v>
      </c>
      <c r="I737">
        <v>27</v>
      </c>
      <c r="J737" t="s">
        <v>1626</v>
      </c>
      <c r="K737">
        <v>2</v>
      </c>
      <c r="L737" t="s">
        <v>1627</v>
      </c>
      <c r="M737">
        <v>1</v>
      </c>
      <c r="N737" t="s">
        <v>1628</v>
      </c>
      <c r="O737">
        <v>1</v>
      </c>
      <c r="P737">
        <v>17</v>
      </c>
      <c r="Q737">
        <v>10</v>
      </c>
      <c r="R737">
        <v>70</v>
      </c>
      <c r="S737">
        <v>70</v>
      </c>
      <c r="T737">
        <v>70</v>
      </c>
      <c r="U737">
        <v>70</v>
      </c>
      <c r="V737" t="s">
        <v>1629</v>
      </c>
      <c r="W737">
        <v>17</v>
      </c>
      <c r="X737">
        <v>17</v>
      </c>
      <c r="Y737">
        <v>17</v>
      </c>
      <c r="Z737">
        <v>17</v>
      </c>
      <c r="AA737" t="s">
        <v>1630</v>
      </c>
      <c r="AB737">
        <v>2</v>
      </c>
      <c r="AC737">
        <v>4</v>
      </c>
      <c r="AD737">
        <v>3</v>
      </c>
      <c r="AE737">
        <v>18</v>
      </c>
      <c r="AF737" t="s">
        <v>37</v>
      </c>
      <c r="AG737" t="s">
        <v>38</v>
      </c>
      <c r="AH737">
        <v>38.2622745037078</v>
      </c>
    </row>
    <row r="738" spans="1:34" x14ac:dyDescent="0.3">
      <c r="A738" t="s">
        <v>693</v>
      </c>
      <c r="B738" t="s">
        <v>1631</v>
      </c>
      <c r="C738" t="s">
        <v>803</v>
      </c>
      <c r="F738">
        <v>391</v>
      </c>
      <c r="G738">
        <v>153276</v>
      </c>
      <c r="H738">
        <v>58560</v>
      </c>
      <c r="I738">
        <v>24</v>
      </c>
      <c r="J738" t="s">
        <v>1632</v>
      </c>
      <c r="K738">
        <v>1</v>
      </c>
      <c r="L738" t="s">
        <v>1632</v>
      </c>
      <c r="M738">
        <v>1</v>
      </c>
      <c r="O738">
        <v>0</v>
      </c>
      <c r="P738">
        <v>14</v>
      </c>
      <c r="Q738">
        <v>10</v>
      </c>
      <c r="R738">
        <v>15</v>
      </c>
      <c r="S738">
        <v>15</v>
      </c>
      <c r="T738">
        <v>15</v>
      </c>
      <c r="U738">
        <v>15</v>
      </c>
      <c r="W738">
        <v>14</v>
      </c>
      <c r="X738">
        <v>14</v>
      </c>
      <c r="Y738">
        <v>14</v>
      </c>
      <c r="Z738">
        <v>14</v>
      </c>
      <c r="AB738">
        <v>5</v>
      </c>
      <c r="AC738">
        <v>5</v>
      </c>
      <c r="AD738">
        <v>5</v>
      </c>
      <c r="AE738">
        <v>10</v>
      </c>
      <c r="AF738" t="s">
        <v>37</v>
      </c>
      <c r="AG738" t="s">
        <v>38</v>
      </c>
      <c r="AH738">
        <v>19.258863210678101</v>
      </c>
    </row>
    <row r="739" spans="1:34" x14ac:dyDescent="0.3">
      <c r="A739" t="s">
        <v>693</v>
      </c>
      <c r="B739" t="s">
        <v>1633</v>
      </c>
      <c r="C739" t="s">
        <v>757</v>
      </c>
      <c r="F739">
        <v>87</v>
      </c>
      <c r="G739">
        <v>7660</v>
      </c>
      <c r="H739">
        <v>1592</v>
      </c>
      <c r="I739">
        <v>43</v>
      </c>
      <c r="J739" t="s">
        <v>1634</v>
      </c>
      <c r="K739">
        <v>2</v>
      </c>
      <c r="L739" t="s">
        <v>1634</v>
      </c>
      <c r="M739">
        <v>2</v>
      </c>
      <c r="O739">
        <v>0</v>
      </c>
      <c r="P739">
        <v>28</v>
      </c>
      <c r="Q739">
        <v>15</v>
      </c>
      <c r="R739">
        <v>27</v>
      </c>
      <c r="S739">
        <v>40</v>
      </c>
      <c r="T739">
        <v>34</v>
      </c>
      <c r="U739">
        <v>67</v>
      </c>
      <c r="W739">
        <v>12</v>
      </c>
      <c r="X739">
        <v>16</v>
      </c>
      <c r="Y739">
        <v>14</v>
      </c>
      <c r="Z739">
        <v>28</v>
      </c>
      <c r="AB739">
        <v>0</v>
      </c>
      <c r="AC739">
        <v>2</v>
      </c>
      <c r="AD739">
        <v>1</v>
      </c>
      <c r="AE739">
        <v>4</v>
      </c>
      <c r="AF739" t="s">
        <v>37</v>
      </c>
      <c r="AG739" t="s">
        <v>38</v>
      </c>
      <c r="AH739">
        <v>0.379978656768798</v>
      </c>
    </row>
    <row r="740" spans="1:34" x14ac:dyDescent="0.3">
      <c r="A740" t="s">
        <v>693</v>
      </c>
      <c r="B740" t="s">
        <v>1635</v>
      </c>
      <c r="C740" t="s">
        <v>1636</v>
      </c>
      <c r="F740">
        <v>27</v>
      </c>
      <c r="G740">
        <v>760</v>
      </c>
      <c r="H740">
        <v>364</v>
      </c>
      <c r="I740">
        <v>18</v>
      </c>
      <c r="J740" t="s">
        <v>130</v>
      </c>
      <c r="K740">
        <v>1</v>
      </c>
      <c r="L740" t="s">
        <v>130</v>
      </c>
      <c r="M740">
        <v>1</v>
      </c>
      <c r="O740">
        <v>0</v>
      </c>
      <c r="P740">
        <v>3</v>
      </c>
      <c r="Q740">
        <v>15</v>
      </c>
      <c r="R740">
        <v>7</v>
      </c>
      <c r="S740">
        <v>7</v>
      </c>
      <c r="T740">
        <v>7</v>
      </c>
      <c r="U740">
        <v>7</v>
      </c>
      <c r="W740">
        <v>3</v>
      </c>
      <c r="X740">
        <v>3</v>
      </c>
      <c r="Y740">
        <v>3</v>
      </c>
      <c r="Z740">
        <v>3</v>
      </c>
      <c r="AB740">
        <v>3</v>
      </c>
      <c r="AC740">
        <v>3</v>
      </c>
      <c r="AD740">
        <v>3</v>
      </c>
      <c r="AE740">
        <v>6</v>
      </c>
      <c r="AF740" t="s">
        <v>37</v>
      </c>
      <c r="AG740" t="s">
        <v>38</v>
      </c>
      <c r="AH740">
        <v>6.16877079010009E-2</v>
      </c>
    </row>
    <row r="741" spans="1:34" x14ac:dyDescent="0.3">
      <c r="A741" t="s">
        <v>693</v>
      </c>
      <c r="B741" t="s">
        <v>1635</v>
      </c>
      <c r="C741" t="s">
        <v>1637</v>
      </c>
      <c r="F741">
        <v>33</v>
      </c>
      <c r="G741">
        <v>1126</v>
      </c>
      <c r="H741">
        <v>522</v>
      </c>
      <c r="I741">
        <v>16</v>
      </c>
      <c r="J741" t="s">
        <v>226</v>
      </c>
      <c r="K741">
        <v>1</v>
      </c>
      <c r="L741" t="s">
        <v>226</v>
      </c>
      <c r="M741">
        <v>1</v>
      </c>
      <c r="O741">
        <v>0</v>
      </c>
      <c r="P741">
        <v>14</v>
      </c>
      <c r="Q741">
        <v>2</v>
      </c>
      <c r="R741">
        <v>23</v>
      </c>
      <c r="S741">
        <v>23</v>
      </c>
      <c r="T741">
        <v>23</v>
      </c>
      <c r="U741">
        <v>23</v>
      </c>
      <c r="W741">
        <v>14</v>
      </c>
      <c r="X741">
        <v>14</v>
      </c>
      <c r="Y741">
        <v>14</v>
      </c>
      <c r="Z741">
        <v>14</v>
      </c>
      <c r="AB741">
        <v>6</v>
      </c>
      <c r="AC741">
        <v>6</v>
      </c>
      <c r="AD741">
        <v>6</v>
      </c>
      <c r="AE741">
        <v>12</v>
      </c>
      <c r="AF741" t="s">
        <v>37</v>
      </c>
      <c r="AG741" t="s">
        <v>38</v>
      </c>
      <c r="AH741">
        <v>9.7242832183837793E-2</v>
      </c>
    </row>
    <row r="742" spans="1:34" x14ac:dyDescent="0.3">
      <c r="A742" t="s">
        <v>693</v>
      </c>
      <c r="B742" t="s">
        <v>1638</v>
      </c>
      <c r="C742" t="s">
        <v>1637</v>
      </c>
      <c r="F742">
        <v>114</v>
      </c>
      <c r="G742">
        <v>13114</v>
      </c>
      <c r="H742">
        <v>3947</v>
      </c>
      <c r="I742">
        <v>69</v>
      </c>
      <c r="J742" t="s">
        <v>1639</v>
      </c>
      <c r="K742">
        <v>3</v>
      </c>
      <c r="L742" t="s">
        <v>1640</v>
      </c>
      <c r="M742">
        <v>2</v>
      </c>
      <c r="N742" t="s">
        <v>1641</v>
      </c>
      <c r="O742">
        <v>1</v>
      </c>
      <c r="P742">
        <v>55</v>
      </c>
      <c r="Q742">
        <v>14</v>
      </c>
      <c r="R742">
        <v>25</v>
      </c>
      <c r="S742">
        <v>29</v>
      </c>
      <c r="T742">
        <v>27</v>
      </c>
      <c r="U742">
        <v>54</v>
      </c>
      <c r="V742" t="s">
        <v>1642</v>
      </c>
      <c r="W742">
        <v>14</v>
      </c>
      <c r="X742">
        <v>41</v>
      </c>
      <c r="Y742">
        <v>28</v>
      </c>
      <c r="Z742">
        <v>55</v>
      </c>
      <c r="AA742" t="s">
        <v>1643</v>
      </c>
      <c r="AB742">
        <v>6</v>
      </c>
      <c r="AC742">
        <v>7</v>
      </c>
      <c r="AD742">
        <v>6</v>
      </c>
      <c r="AE742">
        <v>39</v>
      </c>
      <c r="AF742" t="s">
        <v>37</v>
      </c>
      <c r="AG742" t="s">
        <v>38</v>
      </c>
      <c r="AH742">
        <v>2.63932085037231</v>
      </c>
    </row>
    <row r="743" spans="1:34" x14ac:dyDescent="0.3">
      <c r="A743" t="s">
        <v>693</v>
      </c>
      <c r="B743" t="s">
        <v>1644</v>
      </c>
      <c r="C743" t="s">
        <v>1637</v>
      </c>
      <c r="F743">
        <v>34</v>
      </c>
      <c r="G743">
        <v>1194</v>
      </c>
      <c r="H743">
        <v>552</v>
      </c>
      <c r="I743">
        <v>16</v>
      </c>
      <c r="J743" t="s">
        <v>142</v>
      </c>
      <c r="K743">
        <v>1</v>
      </c>
      <c r="L743" t="s">
        <v>142</v>
      </c>
      <c r="M743">
        <v>1</v>
      </c>
      <c r="O743">
        <v>0</v>
      </c>
      <c r="P743">
        <v>14</v>
      </c>
      <c r="Q743">
        <v>2</v>
      </c>
      <c r="R743">
        <v>23</v>
      </c>
      <c r="S743">
        <v>23</v>
      </c>
      <c r="T743">
        <v>23</v>
      </c>
      <c r="U743">
        <v>23</v>
      </c>
      <c r="W743">
        <v>14</v>
      </c>
      <c r="X743">
        <v>14</v>
      </c>
      <c r="Y743">
        <v>14</v>
      </c>
      <c r="Z743">
        <v>14</v>
      </c>
      <c r="AB743">
        <v>6</v>
      </c>
      <c r="AC743">
        <v>6</v>
      </c>
      <c r="AD743">
        <v>6</v>
      </c>
      <c r="AE743">
        <v>12</v>
      </c>
      <c r="AF743" t="s">
        <v>37</v>
      </c>
      <c r="AG743" t="s">
        <v>38</v>
      </c>
      <c r="AH743">
        <v>0.10581636428832999</v>
      </c>
    </row>
    <row r="744" spans="1:34" x14ac:dyDescent="0.3">
      <c r="A744" t="s">
        <v>693</v>
      </c>
      <c r="B744" t="s">
        <v>1645</v>
      </c>
      <c r="C744" t="s">
        <v>54</v>
      </c>
      <c r="F744">
        <v>145</v>
      </c>
      <c r="G744">
        <v>21174</v>
      </c>
      <c r="H744">
        <v>8294</v>
      </c>
      <c r="I744">
        <v>20</v>
      </c>
      <c r="J744" t="s">
        <v>792</v>
      </c>
      <c r="K744">
        <v>1</v>
      </c>
      <c r="L744" t="s">
        <v>792</v>
      </c>
      <c r="M744">
        <v>1</v>
      </c>
      <c r="O744">
        <v>0</v>
      </c>
      <c r="P744">
        <v>10</v>
      </c>
      <c r="Q744">
        <v>10</v>
      </c>
      <c r="R744">
        <v>10</v>
      </c>
      <c r="S744">
        <v>10</v>
      </c>
      <c r="T744">
        <v>10</v>
      </c>
      <c r="U744">
        <v>10</v>
      </c>
      <c r="W744">
        <v>10</v>
      </c>
      <c r="X744">
        <v>10</v>
      </c>
      <c r="Y744">
        <v>10</v>
      </c>
      <c r="Z744">
        <v>10</v>
      </c>
      <c r="AB744">
        <v>5</v>
      </c>
      <c r="AC744">
        <v>5</v>
      </c>
      <c r="AD744">
        <v>5</v>
      </c>
      <c r="AE744">
        <v>10</v>
      </c>
      <c r="AF744" t="s">
        <v>37</v>
      </c>
      <c r="AG744" t="s">
        <v>38</v>
      </c>
      <c r="AH744">
        <v>0.98574376106262196</v>
      </c>
    </row>
    <row r="745" spans="1:34" x14ac:dyDescent="0.3">
      <c r="A745" t="s">
        <v>693</v>
      </c>
      <c r="B745" t="s">
        <v>1645</v>
      </c>
      <c r="C745" t="s">
        <v>1610</v>
      </c>
      <c r="F745">
        <v>156</v>
      </c>
      <c r="G745">
        <v>24496</v>
      </c>
      <c r="H745">
        <v>6051</v>
      </c>
      <c r="I745">
        <v>54</v>
      </c>
      <c r="J745" t="s">
        <v>1646</v>
      </c>
      <c r="K745">
        <v>3</v>
      </c>
      <c r="L745" t="s">
        <v>1647</v>
      </c>
      <c r="M745">
        <v>2</v>
      </c>
      <c r="N745" t="s">
        <v>1648</v>
      </c>
      <c r="O745">
        <v>1</v>
      </c>
      <c r="P745">
        <v>41</v>
      </c>
      <c r="Q745">
        <v>13</v>
      </c>
      <c r="R745">
        <v>29</v>
      </c>
      <c r="S745">
        <v>83</v>
      </c>
      <c r="T745">
        <v>56</v>
      </c>
      <c r="U745">
        <v>112</v>
      </c>
      <c r="V745" t="s">
        <v>1649</v>
      </c>
      <c r="W745">
        <v>12</v>
      </c>
      <c r="X745">
        <v>29</v>
      </c>
      <c r="Y745">
        <v>20</v>
      </c>
      <c r="Z745">
        <v>41</v>
      </c>
      <c r="AA745" t="s">
        <v>1650</v>
      </c>
      <c r="AB745">
        <v>2</v>
      </c>
      <c r="AC745">
        <v>9</v>
      </c>
      <c r="AD745">
        <v>4</v>
      </c>
      <c r="AE745">
        <v>39</v>
      </c>
      <c r="AF745" t="s">
        <v>37</v>
      </c>
      <c r="AG745" t="s">
        <v>38</v>
      </c>
      <c r="AH745">
        <v>4.9160835742950404</v>
      </c>
    </row>
    <row r="746" spans="1:34" x14ac:dyDescent="0.3">
      <c r="A746" t="s">
        <v>693</v>
      </c>
      <c r="B746" t="s">
        <v>1645</v>
      </c>
      <c r="C746" t="s">
        <v>1651</v>
      </c>
      <c r="F746">
        <v>103</v>
      </c>
      <c r="G746">
        <v>10716</v>
      </c>
      <c r="H746">
        <v>3072</v>
      </c>
      <c r="I746">
        <v>25</v>
      </c>
      <c r="J746" t="s">
        <v>1327</v>
      </c>
      <c r="K746">
        <v>1</v>
      </c>
      <c r="L746" t="s">
        <v>1327</v>
      </c>
      <c r="M746">
        <v>1</v>
      </c>
      <c r="O746">
        <v>0</v>
      </c>
      <c r="P746">
        <v>15</v>
      </c>
      <c r="Q746">
        <v>10</v>
      </c>
      <c r="R746">
        <v>42</v>
      </c>
      <c r="S746">
        <v>42</v>
      </c>
      <c r="T746">
        <v>42</v>
      </c>
      <c r="U746">
        <v>42</v>
      </c>
      <c r="W746">
        <v>15</v>
      </c>
      <c r="X746">
        <v>15</v>
      </c>
      <c r="Y746">
        <v>15</v>
      </c>
      <c r="Z746">
        <v>15</v>
      </c>
      <c r="AB746">
        <v>3</v>
      </c>
      <c r="AC746">
        <v>3</v>
      </c>
      <c r="AD746">
        <v>3</v>
      </c>
      <c r="AE746">
        <v>9</v>
      </c>
      <c r="AF746" t="s">
        <v>37</v>
      </c>
      <c r="AG746" t="s">
        <v>38</v>
      </c>
      <c r="AH746">
        <v>0.33619809150695801</v>
      </c>
    </row>
    <row r="747" spans="1:34" x14ac:dyDescent="0.3">
      <c r="A747" t="s">
        <v>693</v>
      </c>
      <c r="B747" t="s">
        <v>1645</v>
      </c>
      <c r="C747" t="s">
        <v>778</v>
      </c>
      <c r="F747">
        <v>36</v>
      </c>
      <c r="G747">
        <v>1336</v>
      </c>
      <c r="H747">
        <v>545</v>
      </c>
      <c r="I747">
        <v>47</v>
      </c>
      <c r="J747" t="s">
        <v>1652</v>
      </c>
      <c r="K747">
        <v>2</v>
      </c>
      <c r="L747" t="s">
        <v>1652</v>
      </c>
      <c r="M747">
        <v>2</v>
      </c>
      <c r="O747">
        <v>0</v>
      </c>
      <c r="P747">
        <v>36</v>
      </c>
      <c r="Q747">
        <v>11</v>
      </c>
      <c r="R747">
        <v>6</v>
      </c>
      <c r="S747">
        <v>14</v>
      </c>
      <c r="T747">
        <v>10</v>
      </c>
      <c r="U747">
        <v>20</v>
      </c>
      <c r="W747">
        <v>12</v>
      </c>
      <c r="X747">
        <v>24</v>
      </c>
      <c r="Y747">
        <v>18</v>
      </c>
      <c r="Z747">
        <v>36</v>
      </c>
      <c r="AB747">
        <v>2</v>
      </c>
      <c r="AC747">
        <v>2</v>
      </c>
      <c r="AD747">
        <v>2</v>
      </c>
      <c r="AE747">
        <v>10</v>
      </c>
      <c r="AF747" t="s">
        <v>37</v>
      </c>
      <c r="AG747" t="s">
        <v>38</v>
      </c>
      <c r="AH747">
        <v>0.21976590156555101</v>
      </c>
    </row>
    <row r="748" spans="1:34" x14ac:dyDescent="0.3">
      <c r="A748" t="s">
        <v>693</v>
      </c>
      <c r="B748" t="s">
        <v>1645</v>
      </c>
      <c r="C748" t="s">
        <v>1653</v>
      </c>
      <c r="F748">
        <v>30</v>
      </c>
      <c r="G748">
        <v>934</v>
      </c>
      <c r="H748">
        <v>403</v>
      </c>
      <c r="I748">
        <v>51</v>
      </c>
      <c r="J748" t="s">
        <v>1654</v>
      </c>
      <c r="K748">
        <v>2</v>
      </c>
      <c r="L748" t="s">
        <v>1654</v>
      </c>
      <c r="M748">
        <v>2</v>
      </c>
      <c r="O748">
        <v>0</v>
      </c>
      <c r="P748">
        <v>36</v>
      </c>
      <c r="Q748">
        <v>15</v>
      </c>
      <c r="R748">
        <v>7</v>
      </c>
      <c r="S748">
        <v>13</v>
      </c>
      <c r="T748">
        <v>10</v>
      </c>
      <c r="U748">
        <v>20</v>
      </c>
      <c r="W748">
        <v>12</v>
      </c>
      <c r="X748">
        <v>24</v>
      </c>
      <c r="Y748">
        <v>18</v>
      </c>
      <c r="Z748">
        <v>36</v>
      </c>
      <c r="AB748">
        <v>2</v>
      </c>
      <c r="AC748">
        <v>2</v>
      </c>
      <c r="AD748">
        <v>2</v>
      </c>
      <c r="AE748">
        <v>8</v>
      </c>
      <c r="AF748" t="s">
        <v>37</v>
      </c>
      <c r="AG748" t="s">
        <v>38</v>
      </c>
      <c r="AH748">
        <v>0.15035057067870999</v>
      </c>
    </row>
    <row r="749" spans="1:34" x14ac:dyDescent="0.3">
      <c r="A749" t="s">
        <v>693</v>
      </c>
      <c r="B749" t="s">
        <v>1655</v>
      </c>
      <c r="C749" t="s">
        <v>748</v>
      </c>
      <c r="F749">
        <v>51</v>
      </c>
      <c r="G749">
        <v>2656</v>
      </c>
      <c r="H749">
        <v>915</v>
      </c>
      <c r="I749">
        <v>33</v>
      </c>
      <c r="J749" t="s">
        <v>1656</v>
      </c>
      <c r="K749">
        <v>2</v>
      </c>
      <c r="L749" t="s">
        <v>1656</v>
      </c>
      <c r="M749">
        <v>2</v>
      </c>
      <c r="O749">
        <v>0</v>
      </c>
      <c r="P749">
        <v>19</v>
      </c>
      <c r="Q749">
        <v>14</v>
      </c>
      <c r="R749">
        <v>8</v>
      </c>
      <c r="S749">
        <v>23</v>
      </c>
      <c r="T749">
        <v>16</v>
      </c>
      <c r="U749">
        <v>31</v>
      </c>
      <c r="W749">
        <v>9</v>
      </c>
      <c r="X749">
        <v>10</v>
      </c>
      <c r="Y749">
        <v>10</v>
      </c>
      <c r="Z749">
        <v>19</v>
      </c>
      <c r="AB749">
        <v>3</v>
      </c>
      <c r="AC749">
        <v>8</v>
      </c>
      <c r="AD749">
        <v>6</v>
      </c>
      <c r="AE749">
        <v>22</v>
      </c>
      <c r="AF749" t="s">
        <v>37</v>
      </c>
      <c r="AG749" t="s">
        <v>38</v>
      </c>
      <c r="AH749">
        <v>0.25422549247741699</v>
      </c>
    </row>
    <row r="750" spans="1:34" x14ac:dyDescent="0.3">
      <c r="A750" t="s">
        <v>693</v>
      </c>
      <c r="B750" t="s">
        <v>1655</v>
      </c>
      <c r="C750" t="s">
        <v>622</v>
      </c>
      <c r="F750">
        <v>32</v>
      </c>
      <c r="G750">
        <v>1060</v>
      </c>
      <c r="H750">
        <v>371</v>
      </c>
      <c r="I750">
        <v>37</v>
      </c>
      <c r="J750" t="s">
        <v>283</v>
      </c>
      <c r="K750">
        <v>1</v>
      </c>
      <c r="L750" t="s">
        <v>283</v>
      </c>
      <c r="M750">
        <v>1</v>
      </c>
      <c r="O750">
        <v>0</v>
      </c>
      <c r="P750">
        <v>22</v>
      </c>
      <c r="Q750">
        <v>15</v>
      </c>
      <c r="R750">
        <v>33</v>
      </c>
      <c r="S750">
        <v>33</v>
      </c>
      <c r="T750">
        <v>33</v>
      </c>
      <c r="U750">
        <v>33</v>
      </c>
      <c r="W750">
        <v>22</v>
      </c>
      <c r="X750">
        <v>22</v>
      </c>
      <c r="Y750">
        <v>22</v>
      </c>
      <c r="Z750">
        <v>22</v>
      </c>
      <c r="AB750">
        <v>4</v>
      </c>
      <c r="AC750">
        <v>4</v>
      </c>
      <c r="AD750">
        <v>4</v>
      </c>
      <c r="AE750">
        <v>68</v>
      </c>
      <c r="AF750" t="s">
        <v>37</v>
      </c>
      <c r="AG750" t="s">
        <v>38</v>
      </c>
      <c r="AH750">
        <v>9.1393947601318304E-2</v>
      </c>
    </row>
    <row r="751" spans="1:34" x14ac:dyDescent="0.3">
      <c r="A751" t="s">
        <v>693</v>
      </c>
      <c r="B751" t="s">
        <v>1655</v>
      </c>
      <c r="C751" t="s">
        <v>1657</v>
      </c>
      <c r="F751">
        <v>41</v>
      </c>
      <c r="G751">
        <v>1726</v>
      </c>
      <c r="H751">
        <v>313</v>
      </c>
      <c r="AF751" t="s">
        <v>37</v>
      </c>
      <c r="AG751" t="s">
        <v>106</v>
      </c>
      <c r="AH751">
        <v>5.6925773620605399E-2</v>
      </c>
    </row>
    <row r="752" spans="1:34" x14ac:dyDescent="0.3">
      <c r="A752" t="s">
        <v>693</v>
      </c>
      <c r="B752" t="s">
        <v>1658</v>
      </c>
      <c r="C752" t="s">
        <v>755</v>
      </c>
      <c r="F752">
        <v>33</v>
      </c>
      <c r="G752">
        <v>1126</v>
      </c>
      <c r="H752">
        <v>497</v>
      </c>
      <c r="I752">
        <v>19</v>
      </c>
      <c r="J752" t="s">
        <v>226</v>
      </c>
      <c r="K752">
        <v>1</v>
      </c>
      <c r="L752" t="s">
        <v>226</v>
      </c>
      <c r="M752">
        <v>1</v>
      </c>
      <c r="O752">
        <v>0</v>
      </c>
      <c r="P752">
        <v>6</v>
      </c>
      <c r="Q752">
        <v>13</v>
      </c>
      <c r="R752">
        <v>5</v>
      </c>
      <c r="S752">
        <v>5</v>
      </c>
      <c r="T752">
        <v>5</v>
      </c>
      <c r="U752">
        <v>5</v>
      </c>
      <c r="W752">
        <v>6</v>
      </c>
      <c r="X752">
        <v>6</v>
      </c>
      <c r="Y752">
        <v>6</v>
      </c>
      <c r="Z752">
        <v>6</v>
      </c>
      <c r="AB752">
        <v>2</v>
      </c>
      <c r="AC752">
        <v>2</v>
      </c>
      <c r="AD752">
        <v>2</v>
      </c>
      <c r="AE752">
        <v>4</v>
      </c>
      <c r="AF752" t="s">
        <v>37</v>
      </c>
      <c r="AG752" t="s">
        <v>38</v>
      </c>
      <c r="AH752">
        <v>9.3567132949829102E-2</v>
      </c>
    </row>
    <row r="753" spans="1:34" x14ac:dyDescent="0.3">
      <c r="A753" t="s">
        <v>693</v>
      </c>
      <c r="B753" t="s">
        <v>1658</v>
      </c>
      <c r="C753" t="s">
        <v>803</v>
      </c>
      <c r="F753">
        <v>783</v>
      </c>
      <c r="G753">
        <v>613876</v>
      </c>
      <c r="H753">
        <v>218092</v>
      </c>
      <c r="AF753" t="s">
        <v>37</v>
      </c>
      <c r="AG753" t="s">
        <v>163</v>
      </c>
      <c r="AH753">
        <v>303.00287055969198</v>
      </c>
    </row>
    <row r="754" spans="1:34" x14ac:dyDescent="0.3">
      <c r="A754" t="s">
        <v>693</v>
      </c>
      <c r="B754" t="s">
        <v>1658</v>
      </c>
      <c r="C754" t="s">
        <v>1659</v>
      </c>
      <c r="F754">
        <v>22</v>
      </c>
      <c r="G754">
        <v>510</v>
      </c>
      <c r="H754">
        <v>193</v>
      </c>
      <c r="I754">
        <v>29</v>
      </c>
      <c r="J754" t="s">
        <v>1660</v>
      </c>
      <c r="K754">
        <v>2</v>
      </c>
      <c r="L754" t="s">
        <v>1660</v>
      </c>
      <c r="M754">
        <v>2</v>
      </c>
      <c r="O754">
        <v>0</v>
      </c>
      <c r="P754">
        <v>16</v>
      </c>
      <c r="Q754">
        <v>13</v>
      </c>
      <c r="R754">
        <v>9</v>
      </c>
      <c r="S754">
        <v>12</v>
      </c>
      <c r="T754">
        <v>10</v>
      </c>
      <c r="U754">
        <v>21</v>
      </c>
      <c r="W754">
        <v>7</v>
      </c>
      <c r="X754">
        <v>9</v>
      </c>
      <c r="Y754">
        <v>8</v>
      </c>
      <c r="Z754">
        <v>16</v>
      </c>
      <c r="AB754">
        <v>4</v>
      </c>
      <c r="AC754">
        <v>4</v>
      </c>
      <c r="AD754">
        <v>4</v>
      </c>
      <c r="AE754">
        <v>16</v>
      </c>
      <c r="AF754" t="s">
        <v>37</v>
      </c>
      <c r="AG754" t="s">
        <v>38</v>
      </c>
      <c r="AH754">
        <v>0.17091107368469199</v>
      </c>
    </row>
    <row r="755" spans="1:34" x14ac:dyDescent="0.3">
      <c r="A755" t="s">
        <v>693</v>
      </c>
      <c r="B755" t="s">
        <v>1661</v>
      </c>
      <c r="C755" t="s">
        <v>755</v>
      </c>
      <c r="F755">
        <v>64</v>
      </c>
      <c r="G755">
        <v>4164</v>
      </c>
      <c r="H755">
        <v>1980</v>
      </c>
      <c r="I755">
        <v>25</v>
      </c>
      <c r="J755" t="s">
        <v>257</v>
      </c>
      <c r="K755">
        <v>1</v>
      </c>
      <c r="L755" t="s">
        <v>257</v>
      </c>
      <c r="M755">
        <v>1</v>
      </c>
      <c r="O755">
        <v>0</v>
      </c>
      <c r="P755">
        <v>12</v>
      </c>
      <c r="Q755">
        <v>13</v>
      </c>
      <c r="R755">
        <v>10</v>
      </c>
      <c r="S755">
        <v>10</v>
      </c>
      <c r="T755">
        <v>10</v>
      </c>
      <c r="U755">
        <v>10</v>
      </c>
      <c r="W755">
        <v>12</v>
      </c>
      <c r="X755">
        <v>12</v>
      </c>
      <c r="Y755">
        <v>12</v>
      </c>
      <c r="Z755">
        <v>12</v>
      </c>
      <c r="AB755">
        <v>4</v>
      </c>
      <c r="AC755">
        <v>4</v>
      </c>
      <c r="AD755">
        <v>4</v>
      </c>
      <c r="AE755">
        <v>8</v>
      </c>
      <c r="AF755" t="s">
        <v>37</v>
      </c>
      <c r="AG755" t="s">
        <v>38</v>
      </c>
      <c r="AH755">
        <v>0.41798377037048301</v>
      </c>
    </row>
    <row r="756" spans="1:34" x14ac:dyDescent="0.3">
      <c r="A756" t="s">
        <v>693</v>
      </c>
      <c r="B756" t="s">
        <v>1661</v>
      </c>
      <c r="C756" t="s">
        <v>757</v>
      </c>
      <c r="F756">
        <v>111</v>
      </c>
      <c r="G756">
        <v>12436</v>
      </c>
      <c r="H756">
        <v>2275</v>
      </c>
      <c r="I756">
        <v>57</v>
      </c>
      <c r="J756" t="s">
        <v>1662</v>
      </c>
      <c r="K756">
        <v>3</v>
      </c>
      <c r="L756" t="s">
        <v>1663</v>
      </c>
      <c r="M756">
        <v>2</v>
      </c>
      <c r="N756" t="s">
        <v>1664</v>
      </c>
      <c r="O756">
        <v>1</v>
      </c>
      <c r="P756">
        <v>52</v>
      </c>
      <c r="Q756">
        <v>5</v>
      </c>
      <c r="R756">
        <v>42</v>
      </c>
      <c r="S756">
        <v>78</v>
      </c>
      <c r="T756">
        <v>60</v>
      </c>
      <c r="U756">
        <v>120</v>
      </c>
      <c r="V756" t="s">
        <v>1665</v>
      </c>
      <c r="W756">
        <v>17</v>
      </c>
      <c r="X756">
        <v>35</v>
      </c>
      <c r="Y756">
        <v>26</v>
      </c>
      <c r="Z756">
        <v>52</v>
      </c>
      <c r="AA756" t="s">
        <v>1666</v>
      </c>
      <c r="AB756">
        <v>0</v>
      </c>
      <c r="AC756">
        <v>1</v>
      </c>
      <c r="AD756">
        <v>1</v>
      </c>
      <c r="AE756">
        <v>5</v>
      </c>
      <c r="AF756" t="s">
        <v>37</v>
      </c>
      <c r="AG756" t="s">
        <v>38</v>
      </c>
      <c r="AH756">
        <v>0.57333850860595703</v>
      </c>
    </row>
    <row r="757" spans="1:34" x14ac:dyDescent="0.3">
      <c r="A757" t="s">
        <v>693</v>
      </c>
      <c r="B757" t="s">
        <v>1661</v>
      </c>
      <c r="C757" t="s">
        <v>803</v>
      </c>
      <c r="F757">
        <v>506</v>
      </c>
      <c r="G757">
        <v>256546</v>
      </c>
      <c r="H757">
        <v>91836</v>
      </c>
      <c r="I757">
        <v>33</v>
      </c>
      <c r="J757" t="s">
        <v>1667</v>
      </c>
      <c r="K757">
        <v>1</v>
      </c>
      <c r="L757" t="s">
        <v>1667</v>
      </c>
      <c r="M757">
        <v>1</v>
      </c>
      <c r="O757">
        <v>0</v>
      </c>
      <c r="P757">
        <v>19</v>
      </c>
      <c r="Q757">
        <v>14</v>
      </c>
      <c r="R757">
        <v>12</v>
      </c>
      <c r="S757">
        <v>12</v>
      </c>
      <c r="T757">
        <v>12</v>
      </c>
      <c r="U757">
        <v>12</v>
      </c>
      <c r="W757">
        <v>19</v>
      </c>
      <c r="X757">
        <v>19</v>
      </c>
      <c r="Y757">
        <v>19</v>
      </c>
      <c r="Z757">
        <v>19</v>
      </c>
      <c r="AB757">
        <v>5</v>
      </c>
      <c r="AC757">
        <v>5</v>
      </c>
      <c r="AD757">
        <v>5</v>
      </c>
      <c r="AE757">
        <v>10</v>
      </c>
      <c r="AF757" t="s">
        <v>37</v>
      </c>
      <c r="AG757" t="s">
        <v>38</v>
      </c>
      <c r="AH757">
        <v>36.261007070541297</v>
      </c>
    </row>
    <row r="758" spans="1:34" x14ac:dyDescent="0.3">
      <c r="A758" t="s">
        <v>693</v>
      </c>
      <c r="B758" t="s">
        <v>1517</v>
      </c>
      <c r="C758" t="s">
        <v>1518</v>
      </c>
      <c r="F758">
        <v>14</v>
      </c>
      <c r="G758">
        <v>214</v>
      </c>
      <c r="H758">
        <v>82</v>
      </c>
      <c r="I758">
        <v>20</v>
      </c>
      <c r="J758" t="s">
        <v>57</v>
      </c>
      <c r="K758">
        <v>1</v>
      </c>
      <c r="L758" t="s">
        <v>57</v>
      </c>
      <c r="M758">
        <v>1</v>
      </c>
      <c r="O758">
        <v>0</v>
      </c>
      <c r="P758">
        <v>9</v>
      </c>
      <c r="Q758">
        <v>11</v>
      </c>
      <c r="R758">
        <v>9</v>
      </c>
      <c r="S758">
        <v>9</v>
      </c>
      <c r="T758">
        <v>9</v>
      </c>
      <c r="U758">
        <v>9</v>
      </c>
      <c r="W758">
        <v>9</v>
      </c>
      <c r="X758">
        <v>9</v>
      </c>
      <c r="Y758">
        <v>9</v>
      </c>
      <c r="Z758">
        <v>9</v>
      </c>
      <c r="AB758">
        <v>1</v>
      </c>
      <c r="AC758">
        <v>1</v>
      </c>
      <c r="AD758">
        <v>1</v>
      </c>
      <c r="AE758">
        <v>2</v>
      </c>
      <c r="AF758" t="s">
        <v>37</v>
      </c>
      <c r="AG758" t="s">
        <v>38</v>
      </c>
      <c r="AH758">
        <v>6.6504955291748005E-2</v>
      </c>
    </row>
    <row r="759" spans="1:34" x14ac:dyDescent="0.3">
      <c r="A759" t="s">
        <v>693</v>
      </c>
      <c r="B759" t="s">
        <v>1517</v>
      </c>
      <c r="C759" t="s">
        <v>1519</v>
      </c>
      <c r="F759">
        <v>56</v>
      </c>
      <c r="G759">
        <v>3196</v>
      </c>
      <c r="H759">
        <v>1446</v>
      </c>
      <c r="I759">
        <v>24</v>
      </c>
      <c r="J759" t="s">
        <v>794</v>
      </c>
      <c r="K759">
        <v>1</v>
      </c>
      <c r="L759" t="s">
        <v>794</v>
      </c>
      <c r="M759">
        <v>1</v>
      </c>
      <c r="O759">
        <v>0</v>
      </c>
      <c r="P759">
        <v>9</v>
      </c>
      <c r="Q759">
        <v>15</v>
      </c>
      <c r="R759">
        <v>15</v>
      </c>
      <c r="S759">
        <v>15</v>
      </c>
      <c r="T759">
        <v>15</v>
      </c>
      <c r="U759">
        <v>15</v>
      </c>
      <c r="W759">
        <v>9</v>
      </c>
      <c r="X759">
        <v>9</v>
      </c>
      <c r="Y759">
        <v>9</v>
      </c>
      <c r="Z759">
        <v>9</v>
      </c>
      <c r="AB759">
        <v>5</v>
      </c>
      <c r="AC759">
        <v>5</v>
      </c>
      <c r="AD759">
        <v>5</v>
      </c>
      <c r="AE759">
        <v>10</v>
      </c>
      <c r="AF759" t="s">
        <v>37</v>
      </c>
      <c r="AG759" t="s">
        <v>38</v>
      </c>
      <c r="AH759">
        <v>0.19636869430541901</v>
      </c>
    </row>
    <row r="760" spans="1:34" x14ac:dyDescent="0.3">
      <c r="A760" t="s">
        <v>693</v>
      </c>
      <c r="B760" t="s">
        <v>1517</v>
      </c>
      <c r="C760" t="s">
        <v>1520</v>
      </c>
      <c r="F760">
        <v>61</v>
      </c>
      <c r="G760">
        <v>3786</v>
      </c>
      <c r="H760">
        <v>1882</v>
      </c>
      <c r="I760">
        <v>23</v>
      </c>
      <c r="J760" t="s">
        <v>257</v>
      </c>
      <c r="K760">
        <v>1</v>
      </c>
      <c r="L760" t="s">
        <v>257</v>
      </c>
      <c r="M760">
        <v>1</v>
      </c>
      <c r="O760">
        <v>0</v>
      </c>
      <c r="P760">
        <v>10</v>
      </c>
      <c r="Q760">
        <v>13</v>
      </c>
      <c r="R760">
        <v>12</v>
      </c>
      <c r="S760">
        <v>12</v>
      </c>
      <c r="T760">
        <v>12</v>
      </c>
      <c r="U760">
        <v>12</v>
      </c>
      <c r="W760">
        <v>10</v>
      </c>
      <c r="X760">
        <v>10</v>
      </c>
      <c r="Y760">
        <v>10</v>
      </c>
      <c r="Z760">
        <v>10</v>
      </c>
      <c r="AB760">
        <v>1</v>
      </c>
      <c r="AC760">
        <v>1</v>
      </c>
      <c r="AD760">
        <v>1</v>
      </c>
      <c r="AE760">
        <v>3</v>
      </c>
      <c r="AF760" t="s">
        <v>37</v>
      </c>
      <c r="AG760" t="s">
        <v>38</v>
      </c>
      <c r="AH760">
        <v>0.224797964096069</v>
      </c>
    </row>
    <row r="761" spans="1:34" x14ac:dyDescent="0.3">
      <c r="A761" t="s">
        <v>693</v>
      </c>
      <c r="B761" t="s">
        <v>1668</v>
      </c>
      <c r="C761" t="s">
        <v>755</v>
      </c>
      <c r="F761">
        <v>142</v>
      </c>
      <c r="G761">
        <v>20310</v>
      </c>
      <c r="H761">
        <v>7660</v>
      </c>
      <c r="I761">
        <v>81</v>
      </c>
      <c r="J761" t="s">
        <v>1669</v>
      </c>
      <c r="K761">
        <v>3</v>
      </c>
      <c r="L761" t="s">
        <v>1670</v>
      </c>
      <c r="M761">
        <v>2</v>
      </c>
      <c r="N761" t="s">
        <v>1671</v>
      </c>
      <c r="O761">
        <v>1</v>
      </c>
      <c r="P761">
        <v>66</v>
      </c>
      <c r="Q761">
        <v>15</v>
      </c>
      <c r="R761">
        <v>36</v>
      </c>
      <c r="S761">
        <v>61</v>
      </c>
      <c r="T761">
        <v>48</v>
      </c>
      <c r="U761">
        <v>97</v>
      </c>
      <c r="V761" t="s">
        <v>1672</v>
      </c>
      <c r="W761">
        <v>27</v>
      </c>
      <c r="X761">
        <v>39</v>
      </c>
      <c r="Y761">
        <v>33</v>
      </c>
      <c r="Z761">
        <v>66</v>
      </c>
      <c r="AA761" t="s">
        <v>1673</v>
      </c>
      <c r="AB761">
        <v>6</v>
      </c>
      <c r="AC761">
        <v>9</v>
      </c>
      <c r="AD761">
        <v>7</v>
      </c>
      <c r="AE761">
        <v>51</v>
      </c>
      <c r="AF761" t="s">
        <v>37</v>
      </c>
      <c r="AG761" t="s">
        <v>38</v>
      </c>
      <c r="AH761">
        <v>24.221340179443299</v>
      </c>
    </row>
    <row r="762" spans="1:34" x14ac:dyDescent="0.3">
      <c r="A762" t="s">
        <v>693</v>
      </c>
      <c r="B762" t="s">
        <v>1668</v>
      </c>
      <c r="C762" t="s">
        <v>757</v>
      </c>
      <c r="F762">
        <v>147</v>
      </c>
      <c r="G762">
        <v>21760</v>
      </c>
      <c r="H762">
        <v>5967</v>
      </c>
      <c r="I762">
        <v>76</v>
      </c>
      <c r="J762" t="s">
        <v>1674</v>
      </c>
      <c r="K762">
        <v>4</v>
      </c>
      <c r="L762" t="s">
        <v>268</v>
      </c>
      <c r="M762">
        <v>1</v>
      </c>
      <c r="N762" t="s">
        <v>1675</v>
      </c>
      <c r="O762">
        <v>1</v>
      </c>
      <c r="P762">
        <v>62</v>
      </c>
      <c r="Q762">
        <v>14</v>
      </c>
      <c r="R762">
        <v>115</v>
      </c>
      <c r="S762">
        <v>115</v>
      </c>
      <c r="T762">
        <v>115</v>
      </c>
      <c r="U762">
        <v>115</v>
      </c>
      <c r="V762" t="s">
        <v>1676</v>
      </c>
      <c r="W762">
        <v>62</v>
      </c>
      <c r="X762">
        <v>62</v>
      </c>
      <c r="Y762">
        <v>62</v>
      </c>
      <c r="Z762">
        <v>62</v>
      </c>
      <c r="AA762" t="s">
        <v>1677</v>
      </c>
      <c r="AB762">
        <v>1</v>
      </c>
      <c r="AC762">
        <v>3</v>
      </c>
      <c r="AD762">
        <v>1</v>
      </c>
      <c r="AE762">
        <v>15</v>
      </c>
      <c r="AF762" t="s">
        <v>37</v>
      </c>
      <c r="AG762" t="s">
        <v>38</v>
      </c>
      <c r="AH762">
        <v>28.660143852233801</v>
      </c>
    </row>
    <row r="763" spans="1:34" x14ac:dyDescent="0.3">
      <c r="A763" t="s">
        <v>693</v>
      </c>
      <c r="B763" t="s">
        <v>1668</v>
      </c>
      <c r="C763" t="s">
        <v>803</v>
      </c>
      <c r="F763">
        <v>1492</v>
      </c>
      <c r="G763">
        <v>2227560</v>
      </c>
      <c r="H763">
        <v>794485</v>
      </c>
      <c r="AF763" t="s">
        <v>37</v>
      </c>
      <c r="AG763" t="s">
        <v>439</v>
      </c>
      <c r="AH763">
        <v>329.96199512481599</v>
      </c>
    </row>
    <row r="764" spans="1:34" x14ac:dyDescent="0.3">
      <c r="A764" t="s">
        <v>693</v>
      </c>
      <c r="B764" t="s">
        <v>1678</v>
      </c>
      <c r="C764" t="s">
        <v>755</v>
      </c>
      <c r="F764">
        <v>114</v>
      </c>
      <c r="G764">
        <v>13114</v>
      </c>
      <c r="H764">
        <v>5804</v>
      </c>
      <c r="I764">
        <v>64</v>
      </c>
      <c r="J764" t="s">
        <v>1679</v>
      </c>
      <c r="K764">
        <v>3</v>
      </c>
      <c r="L764" t="s">
        <v>575</v>
      </c>
      <c r="M764">
        <v>1</v>
      </c>
      <c r="N764" t="s">
        <v>1680</v>
      </c>
      <c r="O764">
        <v>1</v>
      </c>
      <c r="P764">
        <v>54</v>
      </c>
      <c r="Q764">
        <v>10</v>
      </c>
      <c r="R764">
        <v>70</v>
      </c>
      <c r="S764">
        <v>70</v>
      </c>
      <c r="T764">
        <v>70</v>
      </c>
      <c r="U764">
        <v>70</v>
      </c>
      <c r="V764" t="s">
        <v>1681</v>
      </c>
      <c r="W764">
        <v>54</v>
      </c>
      <c r="X764">
        <v>54</v>
      </c>
      <c r="Y764">
        <v>54</v>
      </c>
      <c r="Z764">
        <v>54</v>
      </c>
      <c r="AA764" t="s">
        <v>1682</v>
      </c>
      <c r="AB764">
        <v>5</v>
      </c>
      <c r="AC764">
        <v>5</v>
      </c>
      <c r="AD764">
        <v>5</v>
      </c>
      <c r="AE764">
        <v>35</v>
      </c>
      <c r="AF764" t="s">
        <v>37</v>
      </c>
      <c r="AG764" t="s">
        <v>38</v>
      </c>
      <c r="AH764">
        <v>19.1232299804687</v>
      </c>
    </row>
    <row r="765" spans="1:34" x14ac:dyDescent="0.3">
      <c r="A765" t="s">
        <v>693</v>
      </c>
      <c r="B765" t="s">
        <v>1678</v>
      </c>
      <c r="C765" t="s">
        <v>757</v>
      </c>
      <c r="F765">
        <v>197</v>
      </c>
      <c r="G765">
        <v>39010</v>
      </c>
      <c r="H765">
        <v>11797</v>
      </c>
      <c r="I765">
        <v>41</v>
      </c>
      <c r="J765" t="s">
        <v>1683</v>
      </c>
      <c r="K765">
        <v>2</v>
      </c>
      <c r="L765" t="s">
        <v>1683</v>
      </c>
      <c r="M765">
        <v>2</v>
      </c>
      <c r="O765">
        <v>0</v>
      </c>
      <c r="P765">
        <v>27</v>
      </c>
      <c r="Q765">
        <v>14</v>
      </c>
      <c r="R765">
        <v>35</v>
      </c>
      <c r="S765">
        <v>48</v>
      </c>
      <c r="T765">
        <v>42</v>
      </c>
      <c r="U765">
        <v>83</v>
      </c>
      <c r="W765">
        <v>13</v>
      </c>
      <c r="X765">
        <v>14</v>
      </c>
      <c r="Y765">
        <v>14</v>
      </c>
      <c r="Z765">
        <v>27</v>
      </c>
      <c r="AB765">
        <v>1</v>
      </c>
      <c r="AC765">
        <v>2</v>
      </c>
      <c r="AD765">
        <v>2</v>
      </c>
      <c r="AE765">
        <v>9</v>
      </c>
      <c r="AF765" t="s">
        <v>37</v>
      </c>
      <c r="AG765" t="s">
        <v>38</v>
      </c>
      <c r="AH765">
        <v>3.8520028591156001</v>
      </c>
    </row>
    <row r="766" spans="1:34" x14ac:dyDescent="0.3">
      <c r="A766" t="s">
        <v>693</v>
      </c>
      <c r="B766" t="s">
        <v>1678</v>
      </c>
      <c r="C766" t="s">
        <v>803</v>
      </c>
      <c r="F766">
        <v>813</v>
      </c>
      <c r="G766">
        <v>661786</v>
      </c>
      <c r="H766">
        <v>227233</v>
      </c>
      <c r="AF766" t="s">
        <v>37</v>
      </c>
      <c r="AG766" t="s">
        <v>163</v>
      </c>
      <c r="AH766">
        <v>303.01488947868302</v>
      </c>
    </row>
    <row r="767" spans="1:34" x14ac:dyDescent="0.3">
      <c r="A767" t="s">
        <v>693</v>
      </c>
      <c r="B767" t="s">
        <v>1684</v>
      </c>
      <c r="C767" t="s">
        <v>952</v>
      </c>
      <c r="F767">
        <v>59</v>
      </c>
      <c r="G767">
        <v>3544</v>
      </c>
      <c r="H767">
        <v>1531</v>
      </c>
      <c r="I767">
        <v>16</v>
      </c>
      <c r="J767" t="s">
        <v>429</v>
      </c>
      <c r="K767">
        <v>1</v>
      </c>
      <c r="L767" t="s">
        <v>429</v>
      </c>
      <c r="M767">
        <v>1</v>
      </c>
      <c r="O767">
        <v>0</v>
      </c>
      <c r="P767">
        <v>1</v>
      </c>
      <c r="Q767">
        <v>15</v>
      </c>
      <c r="R767">
        <v>13</v>
      </c>
      <c r="S767">
        <v>13</v>
      </c>
      <c r="T767">
        <v>13</v>
      </c>
      <c r="U767">
        <v>13</v>
      </c>
      <c r="W767">
        <v>1</v>
      </c>
      <c r="X767">
        <v>1</v>
      </c>
      <c r="Y767">
        <v>1</v>
      </c>
      <c r="Z767">
        <v>1</v>
      </c>
      <c r="AB767">
        <v>4</v>
      </c>
      <c r="AC767">
        <v>4</v>
      </c>
      <c r="AD767">
        <v>4</v>
      </c>
      <c r="AE767">
        <v>8</v>
      </c>
      <c r="AF767" t="s">
        <v>37</v>
      </c>
      <c r="AG767" t="s">
        <v>38</v>
      </c>
      <c r="AH767">
        <v>0.23165583610534601</v>
      </c>
    </row>
    <row r="768" spans="1:34" x14ac:dyDescent="0.3">
      <c r="A768" t="s">
        <v>693</v>
      </c>
      <c r="B768" t="s">
        <v>1685</v>
      </c>
      <c r="C768" t="s">
        <v>1686</v>
      </c>
      <c r="F768">
        <v>45</v>
      </c>
      <c r="G768">
        <v>2074</v>
      </c>
      <c r="H768">
        <v>988</v>
      </c>
      <c r="I768">
        <v>30</v>
      </c>
      <c r="J768" t="s">
        <v>529</v>
      </c>
      <c r="K768">
        <v>1</v>
      </c>
      <c r="L768" t="s">
        <v>529</v>
      </c>
      <c r="M768">
        <v>1</v>
      </c>
      <c r="O768">
        <v>0</v>
      </c>
      <c r="P768">
        <v>19</v>
      </c>
      <c r="Q768">
        <v>11</v>
      </c>
      <c r="R768">
        <v>18</v>
      </c>
      <c r="S768">
        <v>18</v>
      </c>
      <c r="T768">
        <v>18</v>
      </c>
      <c r="U768">
        <v>18</v>
      </c>
      <c r="W768">
        <v>19</v>
      </c>
      <c r="X768">
        <v>19</v>
      </c>
      <c r="Y768">
        <v>19</v>
      </c>
      <c r="Z768">
        <v>19</v>
      </c>
      <c r="AB768">
        <v>5</v>
      </c>
      <c r="AC768">
        <v>5</v>
      </c>
      <c r="AD768">
        <v>5</v>
      </c>
      <c r="AE768">
        <v>15</v>
      </c>
      <c r="AF768" t="s">
        <v>37</v>
      </c>
      <c r="AG768" t="s">
        <v>38</v>
      </c>
      <c r="AH768">
        <v>0.12553858757019001</v>
      </c>
    </row>
    <row r="769" spans="1:34" x14ac:dyDescent="0.3">
      <c r="A769" t="s">
        <v>693</v>
      </c>
      <c r="B769" t="s">
        <v>1687</v>
      </c>
      <c r="C769" t="s">
        <v>1688</v>
      </c>
      <c r="F769">
        <v>35</v>
      </c>
      <c r="G769">
        <v>1264</v>
      </c>
      <c r="H769">
        <v>631</v>
      </c>
      <c r="I769">
        <v>17</v>
      </c>
      <c r="J769" t="s">
        <v>529</v>
      </c>
      <c r="K769">
        <v>1</v>
      </c>
      <c r="L769" t="s">
        <v>529</v>
      </c>
      <c r="M769">
        <v>1</v>
      </c>
      <c r="O769">
        <v>0</v>
      </c>
      <c r="P769">
        <v>5</v>
      </c>
      <c r="Q769">
        <v>12</v>
      </c>
      <c r="R769">
        <v>3</v>
      </c>
      <c r="S769">
        <v>3</v>
      </c>
      <c r="T769">
        <v>3</v>
      </c>
      <c r="U769">
        <v>3</v>
      </c>
      <c r="W769">
        <v>5</v>
      </c>
      <c r="X769">
        <v>5</v>
      </c>
      <c r="Y769">
        <v>5</v>
      </c>
      <c r="Z769">
        <v>5</v>
      </c>
      <c r="AB769">
        <v>3</v>
      </c>
      <c r="AC769">
        <v>3</v>
      </c>
      <c r="AD769">
        <v>3</v>
      </c>
      <c r="AE769">
        <v>6</v>
      </c>
      <c r="AF769" t="s">
        <v>37</v>
      </c>
      <c r="AG769" t="s">
        <v>38</v>
      </c>
      <c r="AH769">
        <v>0.11374807357788</v>
      </c>
    </row>
    <row r="770" spans="1:34" x14ac:dyDescent="0.3">
      <c r="A770" t="s">
        <v>693</v>
      </c>
      <c r="B770" t="s">
        <v>1687</v>
      </c>
      <c r="C770" t="s">
        <v>1538</v>
      </c>
      <c r="F770">
        <v>57</v>
      </c>
      <c r="G770">
        <v>3310</v>
      </c>
      <c r="H770">
        <v>1069</v>
      </c>
      <c r="I770">
        <v>28</v>
      </c>
      <c r="J770" t="s">
        <v>503</v>
      </c>
      <c r="K770">
        <v>1</v>
      </c>
      <c r="L770" t="s">
        <v>503</v>
      </c>
      <c r="M770">
        <v>1</v>
      </c>
      <c r="O770">
        <v>0</v>
      </c>
      <c r="P770">
        <v>14</v>
      </c>
      <c r="Q770">
        <v>14</v>
      </c>
      <c r="R770">
        <v>24</v>
      </c>
      <c r="S770">
        <v>24</v>
      </c>
      <c r="T770">
        <v>24</v>
      </c>
      <c r="U770">
        <v>24</v>
      </c>
      <c r="W770">
        <v>14</v>
      </c>
      <c r="X770">
        <v>14</v>
      </c>
      <c r="Y770">
        <v>14</v>
      </c>
      <c r="Z770">
        <v>14</v>
      </c>
      <c r="AB770">
        <v>3</v>
      </c>
      <c r="AC770">
        <v>3</v>
      </c>
      <c r="AD770">
        <v>3</v>
      </c>
      <c r="AE770">
        <v>9</v>
      </c>
      <c r="AF770" t="s">
        <v>37</v>
      </c>
      <c r="AG770" t="s">
        <v>38</v>
      </c>
      <c r="AH770">
        <v>0.29585027694702098</v>
      </c>
    </row>
    <row r="771" spans="1:34" x14ac:dyDescent="0.3">
      <c r="A771" t="s">
        <v>693</v>
      </c>
      <c r="B771" t="s">
        <v>1689</v>
      </c>
      <c r="C771" t="s">
        <v>952</v>
      </c>
      <c r="F771">
        <v>106</v>
      </c>
      <c r="G771">
        <v>11346</v>
      </c>
      <c r="H771">
        <v>2979</v>
      </c>
      <c r="I771">
        <v>16</v>
      </c>
      <c r="J771" t="s">
        <v>1599</v>
      </c>
      <c r="K771">
        <v>1</v>
      </c>
      <c r="L771" t="s">
        <v>1599</v>
      </c>
      <c r="M771">
        <v>1</v>
      </c>
      <c r="O771">
        <v>0</v>
      </c>
      <c r="P771">
        <v>1</v>
      </c>
      <c r="Q771">
        <v>15</v>
      </c>
      <c r="R771">
        <v>5</v>
      </c>
      <c r="S771">
        <v>5</v>
      </c>
      <c r="T771">
        <v>5</v>
      </c>
      <c r="U771">
        <v>5</v>
      </c>
      <c r="W771">
        <v>1</v>
      </c>
      <c r="X771">
        <v>1</v>
      </c>
      <c r="Y771">
        <v>1</v>
      </c>
      <c r="Z771">
        <v>1</v>
      </c>
      <c r="AB771">
        <v>1</v>
      </c>
      <c r="AC771">
        <v>1</v>
      </c>
      <c r="AD771">
        <v>1</v>
      </c>
      <c r="AE771">
        <v>2</v>
      </c>
      <c r="AF771" t="s">
        <v>37</v>
      </c>
      <c r="AG771" t="s">
        <v>38</v>
      </c>
      <c r="AH771">
        <v>0.246803998947143</v>
      </c>
    </row>
    <row r="772" spans="1:34" x14ac:dyDescent="0.3">
      <c r="A772" t="s">
        <v>693</v>
      </c>
      <c r="B772" t="s">
        <v>1690</v>
      </c>
      <c r="C772" t="s">
        <v>757</v>
      </c>
      <c r="F772">
        <v>91</v>
      </c>
      <c r="G772">
        <v>8376</v>
      </c>
      <c r="H772">
        <v>1814</v>
      </c>
      <c r="AF772" t="s">
        <v>37</v>
      </c>
      <c r="AG772" t="s">
        <v>439</v>
      </c>
      <c r="AH772">
        <v>300.61728453636101</v>
      </c>
    </row>
    <row r="773" spans="1:34" x14ac:dyDescent="0.3">
      <c r="A773" t="s">
        <v>693</v>
      </c>
      <c r="B773" t="s">
        <v>1691</v>
      </c>
      <c r="C773" t="s">
        <v>1691</v>
      </c>
      <c r="F773">
        <v>23</v>
      </c>
      <c r="G773">
        <v>556</v>
      </c>
      <c r="H773">
        <v>235</v>
      </c>
      <c r="I773">
        <v>20</v>
      </c>
      <c r="J773" t="s">
        <v>190</v>
      </c>
      <c r="K773">
        <v>1</v>
      </c>
      <c r="L773" t="s">
        <v>190</v>
      </c>
      <c r="M773">
        <v>1</v>
      </c>
      <c r="O773">
        <v>0</v>
      </c>
      <c r="P773">
        <v>5</v>
      </c>
      <c r="Q773">
        <v>15</v>
      </c>
      <c r="R773">
        <v>8</v>
      </c>
      <c r="S773">
        <v>8</v>
      </c>
      <c r="T773">
        <v>8</v>
      </c>
      <c r="U773">
        <v>8</v>
      </c>
      <c r="W773">
        <v>5</v>
      </c>
      <c r="X773">
        <v>5</v>
      </c>
      <c r="Y773">
        <v>5</v>
      </c>
      <c r="Z773">
        <v>5</v>
      </c>
      <c r="AB773">
        <v>2</v>
      </c>
      <c r="AC773">
        <v>2</v>
      </c>
      <c r="AD773">
        <v>2</v>
      </c>
      <c r="AE773">
        <v>4</v>
      </c>
      <c r="AF773" t="s">
        <v>37</v>
      </c>
      <c r="AG773" t="s">
        <v>38</v>
      </c>
      <c r="AH773">
        <v>0.11444354057312001</v>
      </c>
    </row>
    <row r="774" spans="1:34" x14ac:dyDescent="0.3">
      <c r="A774" t="s">
        <v>693</v>
      </c>
      <c r="B774" t="s">
        <v>1692</v>
      </c>
      <c r="C774" t="s">
        <v>1693</v>
      </c>
      <c r="F774">
        <v>20</v>
      </c>
      <c r="G774">
        <v>424</v>
      </c>
      <c r="H774">
        <v>189</v>
      </c>
      <c r="I774">
        <v>22</v>
      </c>
      <c r="J774" t="s">
        <v>167</v>
      </c>
      <c r="K774">
        <v>1</v>
      </c>
      <c r="L774" t="s">
        <v>167</v>
      </c>
      <c r="M774">
        <v>1</v>
      </c>
      <c r="O774">
        <v>0</v>
      </c>
      <c r="P774">
        <v>9</v>
      </c>
      <c r="Q774">
        <v>13</v>
      </c>
      <c r="R774">
        <v>13</v>
      </c>
      <c r="S774">
        <v>13</v>
      </c>
      <c r="T774">
        <v>13</v>
      </c>
      <c r="U774">
        <v>13</v>
      </c>
      <c r="W774">
        <v>9</v>
      </c>
      <c r="X774">
        <v>9</v>
      </c>
      <c r="Y774">
        <v>9</v>
      </c>
      <c r="Z774">
        <v>9</v>
      </c>
      <c r="AB774">
        <v>5</v>
      </c>
      <c r="AC774">
        <v>5</v>
      </c>
      <c r="AD774">
        <v>5</v>
      </c>
      <c r="AE774">
        <v>10</v>
      </c>
      <c r="AF774" t="s">
        <v>37</v>
      </c>
      <c r="AG774" t="s">
        <v>38</v>
      </c>
      <c r="AH774">
        <v>8.2245588302612305E-2</v>
      </c>
    </row>
    <row r="775" spans="1:34" x14ac:dyDescent="0.3">
      <c r="A775" t="s">
        <v>693</v>
      </c>
      <c r="B775" t="s">
        <v>1692</v>
      </c>
      <c r="C775" t="s">
        <v>1694</v>
      </c>
      <c r="F775">
        <v>12</v>
      </c>
      <c r="G775">
        <v>160</v>
      </c>
      <c r="H775">
        <v>79</v>
      </c>
      <c r="I775">
        <v>18</v>
      </c>
      <c r="J775" t="s">
        <v>82</v>
      </c>
      <c r="K775">
        <v>1</v>
      </c>
      <c r="L775" t="s">
        <v>82</v>
      </c>
      <c r="M775">
        <v>1</v>
      </c>
      <c r="O775">
        <v>0</v>
      </c>
      <c r="P775">
        <v>5</v>
      </c>
      <c r="Q775">
        <v>13</v>
      </c>
      <c r="R775">
        <v>1</v>
      </c>
      <c r="S775">
        <v>1</v>
      </c>
      <c r="T775">
        <v>1</v>
      </c>
      <c r="U775">
        <v>1</v>
      </c>
      <c r="W775">
        <v>5</v>
      </c>
      <c r="X775">
        <v>5</v>
      </c>
      <c r="Y775">
        <v>5</v>
      </c>
      <c r="Z775">
        <v>5</v>
      </c>
      <c r="AB775">
        <v>1</v>
      </c>
      <c r="AC775">
        <v>1</v>
      </c>
      <c r="AD775">
        <v>1</v>
      </c>
      <c r="AE775">
        <v>2</v>
      </c>
      <c r="AF775" t="s">
        <v>37</v>
      </c>
      <c r="AG775" t="s">
        <v>38</v>
      </c>
      <c r="AH775">
        <v>7.5380086898803697E-2</v>
      </c>
    </row>
    <row r="776" spans="1:34" x14ac:dyDescent="0.3">
      <c r="A776" t="s">
        <v>693</v>
      </c>
      <c r="B776" t="s">
        <v>1692</v>
      </c>
      <c r="C776" t="s">
        <v>1695</v>
      </c>
      <c r="F776">
        <v>21</v>
      </c>
      <c r="G776">
        <v>466</v>
      </c>
      <c r="H776">
        <v>223</v>
      </c>
      <c r="I776">
        <v>40</v>
      </c>
      <c r="J776" t="s">
        <v>82</v>
      </c>
      <c r="K776">
        <v>1</v>
      </c>
      <c r="L776" t="s">
        <v>82</v>
      </c>
      <c r="M776">
        <v>1</v>
      </c>
      <c r="O776">
        <v>0</v>
      </c>
      <c r="P776">
        <v>33</v>
      </c>
      <c r="Q776">
        <v>7</v>
      </c>
      <c r="R776">
        <v>20</v>
      </c>
      <c r="S776">
        <v>20</v>
      </c>
      <c r="T776">
        <v>20</v>
      </c>
      <c r="U776">
        <v>20</v>
      </c>
      <c r="W776">
        <v>33</v>
      </c>
      <c r="X776">
        <v>33</v>
      </c>
      <c r="Y776">
        <v>33</v>
      </c>
      <c r="Z776">
        <v>33</v>
      </c>
      <c r="AB776">
        <v>4</v>
      </c>
      <c r="AC776">
        <v>4</v>
      </c>
      <c r="AD776">
        <v>4</v>
      </c>
      <c r="AE776">
        <v>8</v>
      </c>
      <c r="AF776" t="s">
        <v>37</v>
      </c>
      <c r="AG776" t="s">
        <v>38</v>
      </c>
      <c r="AH776">
        <v>0.11718010902404701</v>
      </c>
    </row>
    <row r="777" spans="1:34" x14ac:dyDescent="0.3">
      <c r="A777" t="s">
        <v>693</v>
      </c>
      <c r="B777" t="s">
        <v>1696</v>
      </c>
      <c r="C777" t="s">
        <v>1697</v>
      </c>
      <c r="E777" t="s">
        <v>55</v>
      </c>
      <c r="F777">
        <v>17</v>
      </c>
      <c r="G777">
        <v>310</v>
      </c>
      <c r="H777">
        <v>154</v>
      </c>
      <c r="I777">
        <v>17</v>
      </c>
      <c r="J777" t="s">
        <v>195</v>
      </c>
      <c r="K777">
        <v>1</v>
      </c>
      <c r="L777" t="s">
        <v>195</v>
      </c>
      <c r="M777">
        <v>1</v>
      </c>
      <c r="O777">
        <v>0</v>
      </c>
      <c r="P777">
        <v>5</v>
      </c>
      <c r="Q777">
        <v>12</v>
      </c>
      <c r="R777">
        <v>18</v>
      </c>
      <c r="S777">
        <v>18</v>
      </c>
      <c r="T777">
        <v>18</v>
      </c>
      <c r="U777">
        <v>18</v>
      </c>
      <c r="W777">
        <v>5</v>
      </c>
      <c r="X777">
        <v>5</v>
      </c>
      <c r="Y777">
        <v>5</v>
      </c>
      <c r="Z777">
        <v>5</v>
      </c>
      <c r="AB777">
        <v>5</v>
      </c>
      <c r="AC777">
        <v>5</v>
      </c>
      <c r="AD777">
        <v>5</v>
      </c>
      <c r="AE777">
        <v>10</v>
      </c>
      <c r="AF777" t="s">
        <v>37</v>
      </c>
      <c r="AG777" t="s">
        <v>38</v>
      </c>
      <c r="AH777">
        <v>8.2465887069702107E-2</v>
      </c>
    </row>
    <row r="778" spans="1:34" x14ac:dyDescent="0.3">
      <c r="A778" t="s">
        <v>693</v>
      </c>
      <c r="B778" t="s">
        <v>1698</v>
      </c>
      <c r="C778" t="s">
        <v>934</v>
      </c>
      <c r="F778">
        <v>26</v>
      </c>
      <c r="G778">
        <v>706</v>
      </c>
      <c r="H778">
        <v>301</v>
      </c>
      <c r="I778">
        <v>20</v>
      </c>
      <c r="J778" t="s">
        <v>1699</v>
      </c>
      <c r="K778">
        <v>2</v>
      </c>
      <c r="L778" t="s">
        <v>1699</v>
      </c>
      <c r="M778">
        <v>2</v>
      </c>
      <c r="O778">
        <v>0</v>
      </c>
      <c r="P778">
        <v>5</v>
      </c>
      <c r="Q778">
        <v>15</v>
      </c>
      <c r="R778">
        <v>1</v>
      </c>
      <c r="S778">
        <v>3</v>
      </c>
      <c r="T778">
        <v>2</v>
      </c>
      <c r="U778">
        <v>4</v>
      </c>
      <c r="W778">
        <v>2</v>
      </c>
      <c r="X778">
        <v>3</v>
      </c>
      <c r="Y778">
        <v>2</v>
      </c>
      <c r="Z778">
        <v>5</v>
      </c>
      <c r="AB778">
        <v>1</v>
      </c>
      <c r="AC778">
        <v>2</v>
      </c>
      <c r="AD778">
        <v>1</v>
      </c>
      <c r="AE778">
        <v>7</v>
      </c>
      <c r="AF778" t="s">
        <v>37</v>
      </c>
      <c r="AG778" t="s">
        <v>38</v>
      </c>
      <c r="AH778">
        <v>0.20189213752746499</v>
      </c>
    </row>
    <row r="779" spans="1:34" x14ac:dyDescent="0.3">
      <c r="A779" t="s">
        <v>693</v>
      </c>
      <c r="B779" t="s">
        <v>1698</v>
      </c>
      <c r="C779" t="s">
        <v>1700</v>
      </c>
      <c r="F779">
        <v>38</v>
      </c>
      <c r="G779">
        <v>1486</v>
      </c>
      <c r="H779">
        <v>580</v>
      </c>
      <c r="I779">
        <v>27</v>
      </c>
      <c r="J779" t="s">
        <v>1701</v>
      </c>
      <c r="K779">
        <v>2</v>
      </c>
      <c r="L779" t="s">
        <v>1701</v>
      </c>
      <c r="M779">
        <v>2</v>
      </c>
      <c r="O779">
        <v>0</v>
      </c>
      <c r="P779">
        <v>13</v>
      </c>
      <c r="Q779">
        <v>14</v>
      </c>
      <c r="R779">
        <v>4</v>
      </c>
      <c r="S779">
        <v>22</v>
      </c>
      <c r="T779">
        <v>13</v>
      </c>
      <c r="U779">
        <v>26</v>
      </c>
      <c r="W779">
        <v>4</v>
      </c>
      <c r="X779">
        <v>9</v>
      </c>
      <c r="Y779">
        <v>6</v>
      </c>
      <c r="Z779">
        <v>13</v>
      </c>
      <c r="AB779">
        <v>2</v>
      </c>
      <c r="AC779">
        <v>3</v>
      </c>
      <c r="AD779">
        <v>2</v>
      </c>
      <c r="AE779">
        <v>10</v>
      </c>
      <c r="AF779" t="s">
        <v>37</v>
      </c>
      <c r="AG779" t="s">
        <v>38</v>
      </c>
      <c r="AH779">
        <v>0.20175814628600999</v>
      </c>
    </row>
    <row r="780" spans="1:34" x14ac:dyDescent="0.3">
      <c r="A780" t="s">
        <v>693</v>
      </c>
      <c r="B780" t="s">
        <v>1702</v>
      </c>
      <c r="C780" t="s">
        <v>1703</v>
      </c>
      <c r="F780">
        <v>11</v>
      </c>
      <c r="G780">
        <v>136</v>
      </c>
      <c r="H780">
        <v>57</v>
      </c>
      <c r="I780">
        <v>16</v>
      </c>
      <c r="J780" t="s">
        <v>36</v>
      </c>
      <c r="K780">
        <v>1</v>
      </c>
      <c r="L780" t="s">
        <v>36</v>
      </c>
      <c r="M780">
        <v>1</v>
      </c>
      <c r="O780">
        <v>0</v>
      </c>
      <c r="P780">
        <v>3</v>
      </c>
      <c r="Q780">
        <v>13</v>
      </c>
      <c r="R780">
        <v>9</v>
      </c>
      <c r="S780">
        <v>9</v>
      </c>
      <c r="T780">
        <v>9</v>
      </c>
      <c r="U780">
        <v>9</v>
      </c>
      <c r="W780">
        <v>3</v>
      </c>
      <c r="X780">
        <v>3</v>
      </c>
      <c r="Y780">
        <v>3</v>
      </c>
      <c r="Z780">
        <v>3</v>
      </c>
      <c r="AB780">
        <v>1</v>
      </c>
      <c r="AC780">
        <v>1</v>
      </c>
      <c r="AD780">
        <v>1</v>
      </c>
      <c r="AE780">
        <v>2</v>
      </c>
      <c r="AF780" t="s">
        <v>37</v>
      </c>
      <c r="AG780" t="s">
        <v>38</v>
      </c>
      <c r="AH780">
        <v>7.6120853424072196E-2</v>
      </c>
    </row>
    <row r="781" spans="1:34" x14ac:dyDescent="0.3">
      <c r="A781" t="s">
        <v>693</v>
      </c>
      <c r="B781" t="s">
        <v>1704</v>
      </c>
      <c r="C781" t="s">
        <v>757</v>
      </c>
      <c r="F781">
        <v>57</v>
      </c>
      <c r="G781">
        <v>3310</v>
      </c>
      <c r="H781">
        <v>967</v>
      </c>
      <c r="I781">
        <v>31</v>
      </c>
      <c r="J781" t="s">
        <v>148</v>
      </c>
      <c r="K781">
        <v>1</v>
      </c>
      <c r="L781" t="s">
        <v>148</v>
      </c>
      <c r="M781">
        <v>1</v>
      </c>
      <c r="O781">
        <v>0</v>
      </c>
      <c r="P781">
        <v>16</v>
      </c>
      <c r="Q781">
        <v>15</v>
      </c>
      <c r="R781">
        <v>36</v>
      </c>
      <c r="S781">
        <v>36</v>
      </c>
      <c r="T781">
        <v>36</v>
      </c>
      <c r="U781">
        <v>36</v>
      </c>
      <c r="W781">
        <v>16</v>
      </c>
      <c r="X781">
        <v>16</v>
      </c>
      <c r="Y781">
        <v>16</v>
      </c>
      <c r="Z781">
        <v>16</v>
      </c>
      <c r="AB781">
        <v>2</v>
      </c>
      <c r="AC781">
        <v>2</v>
      </c>
      <c r="AD781">
        <v>2</v>
      </c>
      <c r="AE781">
        <v>4</v>
      </c>
      <c r="AF781" t="s">
        <v>37</v>
      </c>
      <c r="AG781" t="s">
        <v>38</v>
      </c>
      <c r="AH781">
        <v>0.19242906570434501</v>
      </c>
    </row>
    <row r="782" spans="1:34" x14ac:dyDescent="0.3">
      <c r="A782" t="s">
        <v>693</v>
      </c>
      <c r="B782" t="s">
        <v>1705</v>
      </c>
      <c r="C782" t="s">
        <v>755</v>
      </c>
      <c r="F782">
        <v>177</v>
      </c>
      <c r="G782">
        <v>31510</v>
      </c>
      <c r="H782">
        <v>10090</v>
      </c>
      <c r="I782">
        <v>34</v>
      </c>
      <c r="J782" t="s">
        <v>1706</v>
      </c>
      <c r="K782">
        <v>2</v>
      </c>
      <c r="L782" t="s">
        <v>1706</v>
      </c>
      <c r="M782">
        <v>2</v>
      </c>
      <c r="O782">
        <v>0</v>
      </c>
      <c r="P782">
        <v>19</v>
      </c>
      <c r="Q782">
        <v>15</v>
      </c>
      <c r="R782">
        <v>7</v>
      </c>
      <c r="S782">
        <v>29</v>
      </c>
      <c r="T782">
        <v>18</v>
      </c>
      <c r="U782">
        <v>36</v>
      </c>
      <c r="W782">
        <v>5</v>
      </c>
      <c r="X782">
        <v>14</v>
      </c>
      <c r="Y782">
        <v>10</v>
      </c>
      <c r="Z782">
        <v>19</v>
      </c>
      <c r="AB782">
        <v>2</v>
      </c>
      <c r="AC782">
        <v>2</v>
      </c>
      <c r="AD782">
        <v>2</v>
      </c>
      <c r="AE782">
        <v>14</v>
      </c>
      <c r="AF782" t="s">
        <v>37</v>
      </c>
      <c r="AG782" t="s">
        <v>38</v>
      </c>
      <c r="AH782">
        <v>3.5555129051208398</v>
      </c>
    </row>
    <row r="783" spans="1:34" x14ac:dyDescent="0.3">
      <c r="A783" t="s">
        <v>693</v>
      </c>
      <c r="B783" t="s">
        <v>1705</v>
      </c>
      <c r="C783" t="s">
        <v>803</v>
      </c>
      <c r="F783">
        <v>307</v>
      </c>
      <c r="G783">
        <v>94560</v>
      </c>
      <c r="H783">
        <v>28224</v>
      </c>
      <c r="I783">
        <v>17</v>
      </c>
      <c r="J783" t="s">
        <v>429</v>
      </c>
      <c r="K783">
        <v>1</v>
      </c>
      <c r="L783" t="s">
        <v>429</v>
      </c>
      <c r="M783">
        <v>1</v>
      </c>
      <c r="O783">
        <v>0</v>
      </c>
      <c r="P783">
        <v>2</v>
      </c>
      <c r="Q783">
        <v>15</v>
      </c>
      <c r="R783">
        <v>7</v>
      </c>
      <c r="S783">
        <v>7</v>
      </c>
      <c r="T783">
        <v>7</v>
      </c>
      <c r="U783">
        <v>7</v>
      </c>
      <c r="W783">
        <v>2</v>
      </c>
      <c r="X783">
        <v>2</v>
      </c>
      <c r="Y783">
        <v>2</v>
      </c>
      <c r="Z783">
        <v>2</v>
      </c>
      <c r="AB783">
        <v>1</v>
      </c>
      <c r="AC783">
        <v>1</v>
      </c>
      <c r="AD783">
        <v>1</v>
      </c>
      <c r="AE783">
        <v>3</v>
      </c>
      <c r="AF783" t="s">
        <v>37</v>
      </c>
      <c r="AG783" t="s">
        <v>38</v>
      </c>
      <c r="AH783">
        <v>3.5400629043579102</v>
      </c>
    </row>
    <row r="784" spans="1:34" x14ac:dyDescent="0.3">
      <c r="A784" t="s">
        <v>693</v>
      </c>
      <c r="B784" t="s">
        <v>1707</v>
      </c>
      <c r="C784" t="s">
        <v>1226</v>
      </c>
      <c r="F784">
        <v>39</v>
      </c>
      <c r="G784">
        <v>1564</v>
      </c>
      <c r="H784">
        <v>781</v>
      </c>
      <c r="I784">
        <v>58</v>
      </c>
      <c r="J784" t="s">
        <v>1708</v>
      </c>
      <c r="K784">
        <v>2</v>
      </c>
      <c r="L784" t="s">
        <v>126</v>
      </c>
      <c r="M784">
        <v>1</v>
      </c>
      <c r="N784" t="s">
        <v>1709</v>
      </c>
      <c r="O784">
        <v>1</v>
      </c>
      <c r="P784">
        <v>48</v>
      </c>
      <c r="Q784">
        <v>10</v>
      </c>
      <c r="R784">
        <v>51</v>
      </c>
      <c r="S784">
        <v>51</v>
      </c>
      <c r="T784">
        <v>51</v>
      </c>
      <c r="U784">
        <v>51</v>
      </c>
      <c r="V784" t="s">
        <v>1710</v>
      </c>
      <c r="W784">
        <v>48</v>
      </c>
      <c r="X784">
        <v>48</v>
      </c>
      <c r="Y784">
        <v>48</v>
      </c>
      <c r="Z784">
        <v>48</v>
      </c>
      <c r="AA784" t="s">
        <v>1711</v>
      </c>
      <c r="AB784">
        <v>7</v>
      </c>
      <c r="AC784">
        <v>9</v>
      </c>
      <c r="AD784">
        <v>8</v>
      </c>
      <c r="AE784">
        <v>41</v>
      </c>
      <c r="AF784" t="s">
        <v>37</v>
      </c>
      <c r="AG784" t="s">
        <v>38</v>
      </c>
      <c r="AH784">
        <v>0.29754447937011702</v>
      </c>
    </row>
    <row r="785" spans="1:34" x14ac:dyDescent="0.3">
      <c r="A785" t="s">
        <v>693</v>
      </c>
      <c r="B785" t="s">
        <v>1712</v>
      </c>
      <c r="C785" t="s">
        <v>861</v>
      </c>
      <c r="F785">
        <v>403</v>
      </c>
      <c r="G785">
        <v>162816</v>
      </c>
      <c r="H785">
        <v>66329</v>
      </c>
      <c r="I785">
        <v>16</v>
      </c>
      <c r="J785" t="s">
        <v>1713</v>
      </c>
      <c r="K785">
        <v>1</v>
      </c>
      <c r="L785" t="s">
        <v>1713</v>
      </c>
      <c r="M785">
        <v>1</v>
      </c>
      <c r="O785">
        <v>0</v>
      </c>
      <c r="P785">
        <v>2</v>
      </c>
      <c r="Q785">
        <v>14</v>
      </c>
      <c r="R785">
        <v>4</v>
      </c>
      <c r="S785">
        <v>4</v>
      </c>
      <c r="T785">
        <v>4</v>
      </c>
      <c r="U785">
        <v>4</v>
      </c>
      <c r="W785">
        <v>2</v>
      </c>
      <c r="X785">
        <v>2</v>
      </c>
      <c r="Y785">
        <v>2</v>
      </c>
      <c r="Z785">
        <v>2</v>
      </c>
      <c r="AB785">
        <v>2</v>
      </c>
      <c r="AC785">
        <v>2</v>
      </c>
      <c r="AD785">
        <v>2</v>
      </c>
      <c r="AE785">
        <v>6</v>
      </c>
      <c r="AF785" t="s">
        <v>37</v>
      </c>
      <c r="AG785" t="s">
        <v>38</v>
      </c>
      <c r="AH785">
        <v>3.5522897243499698</v>
      </c>
    </row>
    <row r="786" spans="1:34" x14ac:dyDescent="0.3">
      <c r="A786" t="s">
        <v>693</v>
      </c>
      <c r="B786" t="s">
        <v>1714</v>
      </c>
      <c r="C786" t="s">
        <v>1565</v>
      </c>
      <c r="F786">
        <v>61</v>
      </c>
      <c r="G786">
        <v>3786</v>
      </c>
      <c r="H786">
        <v>1393</v>
      </c>
      <c r="I786">
        <v>20</v>
      </c>
      <c r="J786" t="s">
        <v>450</v>
      </c>
      <c r="K786">
        <v>1</v>
      </c>
      <c r="L786" t="s">
        <v>450</v>
      </c>
      <c r="M786">
        <v>1</v>
      </c>
      <c r="O786">
        <v>0</v>
      </c>
      <c r="P786">
        <v>7</v>
      </c>
      <c r="Q786">
        <v>13</v>
      </c>
      <c r="R786">
        <v>7</v>
      </c>
      <c r="S786">
        <v>7</v>
      </c>
      <c r="T786">
        <v>7</v>
      </c>
      <c r="U786">
        <v>7</v>
      </c>
      <c r="W786">
        <v>7</v>
      </c>
      <c r="X786">
        <v>7</v>
      </c>
      <c r="Y786">
        <v>7</v>
      </c>
      <c r="Z786">
        <v>7</v>
      </c>
      <c r="AB786">
        <v>2</v>
      </c>
      <c r="AC786">
        <v>2</v>
      </c>
      <c r="AD786">
        <v>2</v>
      </c>
      <c r="AE786">
        <v>6</v>
      </c>
      <c r="AF786" t="s">
        <v>37</v>
      </c>
      <c r="AG786" t="s">
        <v>38</v>
      </c>
      <c r="AH786">
        <v>0.13219785690307601</v>
      </c>
    </row>
    <row r="787" spans="1:34" x14ac:dyDescent="0.3">
      <c r="A787" t="s">
        <v>693</v>
      </c>
      <c r="B787" t="s">
        <v>1714</v>
      </c>
      <c r="C787" t="s">
        <v>1566</v>
      </c>
      <c r="F787">
        <v>244</v>
      </c>
      <c r="G787">
        <v>59784</v>
      </c>
      <c r="H787">
        <v>22814</v>
      </c>
      <c r="I787">
        <v>32</v>
      </c>
      <c r="J787" t="s">
        <v>585</v>
      </c>
      <c r="K787">
        <v>1</v>
      </c>
      <c r="L787" t="s">
        <v>585</v>
      </c>
      <c r="M787">
        <v>1</v>
      </c>
      <c r="O787">
        <v>0</v>
      </c>
      <c r="P787">
        <v>22</v>
      </c>
      <c r="Q787">
        <v>10</v>
      </c>
      <c r="R787">
        <v>64</v>
      </c>
      <c r="S787">
        <v>64</v>
      </c>
      <c r="T787">
        <v>64</v>
      </c>
      <c r="U787">
        <v>64</v>
      </c>
      <c r="W787">
        <v>22</v>
      </c>
      <c r="X787">
        <v>22</v>
      </c>
      <c r="Y787">
        <v>22</v>
      </c>
      <c r="Z787">
        <v>22</v>
      </c>
      <c r="AB787">
        <v>5</v>
      </c>
      <c r="AC787">
        <v>5</v>
      </c>
      <c r="AD787">
        <v>5</v>
      </c>
      <c r="AE787">
        <v>15</v>
      </c>
      <c r="AF787" t="s">
        <v>37</v>
      </c>
      <c r="AG787" t="s">
        <v>38</v>
      </c>
      <c r="AH787">
        <v>4.2558732032775799</v>
      </c>
    </row>
    <row r="788" spans="1:34" x14ac:dyDescent="0.3">
      <c r="A788" t="s">
        <v>693</v>
      </c>
      <c r="B788" t="s">
        <v>1714</v>
      </c>
      <c r="C788" t="s">
        <v>1571</v>
      </c>
      <c r="F788">
        <v>130</v>
      </c>
      <c r="G788">
        <v>17034</v>
      </c>
      <c r="H788">
        <v>5050</v>
      </c>
      <c r="I788">
        <v>69</v>
      </c>
      <c r="J788" t="s">
        <v>1715</v>
      </c>
      <c r="K788">
        <v>3</v>
      </c>
      <c r="L788" t="s">
        <v>47</v>
      </c>
      <c r="M788">
        <v>1</v>
      </c>
      <c r="N788" t="s">
        <v>1716</v>
      </c>
      <c r="O788">
        <v>1</v>
      </c>
      <c r="P788">
        <v>68</v>
      </c>
      <c r="Q788">
        <v>1</v>
      </c>
      <c r="R788">
        <v>97</v>
      </c>
      <c r="S788">
        <v>97</v>
      </c>
      <c r="T788">
        <v>97</v>
      </c>
      <c r="U788">
        <v>97</v>
      </c>
      <c r="V788" t="s">
        <v>1717</v>
      </c>
      <c r="W788">
        <v>68</v>
      </c>
      <c r="X788">
        <v>68</v>
      </c>
      <c r="Y788">
        <v>68</v>
      </c>
      <c r="Z788">
        <v>68</v>
      </c>
      <c r="AA788" t="s">
        <v>1718</v>
      </c>
      <c r="AB788">
        <v>4</v>
      </c>
      <c r="AC788">
        <v>7</v>
      </c>
      <c r="AD788">
        <v>6</v>
      </c>
      <c r="AE788">
        <v>40</v>
      </c>
      <c r="AF788" t="s">
        <v>37</v>
      </c>
      <c r="AG788" t="s">
        <v>38</v>
      </c>
      <c r="AH788">
        <v>3.8557472229003902</v>
      </c>
    </row>
    <row r="789" spans="1:34" x14ac:dyDescent="0.3">
      <c r="A789" t="s">
        <v>693</v>
      </c>
      <c r="B789" t="s">
        <v>1714</v>
      </c>
      <c r="C789" t="s">
        <v>1577</v>
      </c>
      <c r="F789">
        <v>33</v>
      </c>
      <c r="G789">
        <v>1126</v>
      </c>
      <c r="H789">
        <v>433</v>
      </c>
      <c r="I789">
        <v>23</v>
      </c>
      <c r="J789" t="s">
        <v>47</v>
      </c>
      <c r="K789">
        <v>1</v>
      </c>
      <c r="L789" t="s">
        <v>47</v>
      </c>
      <c r="M789">
        <v>1</v>
      </c>
      <c r="O789">
        <v>0</v>
      </c>
      <c r="P789">
        <v>16</v>
      </c>
      <c r="Q789">
        <v>7</v>
      </c>
      <c r="R789">
        <v>16</v>
      </c>
      <c r="S789">
        <v>16</v>
      </c>
      <c r="T789">
        <v>16</v>
      </c>
      <c r="U789">
        <v>16</v>
      </c>
      <c r="W789">
        <v>16</v>
      </c>
      <c r="X789">
        <v>16</v>
      </c>
      <c r="Y789">
        <v>16</v>
      </c>
      <c r="Z789">
        <v>16</v>
      </c>
      <c r="AB789">
        <v>2</v>
      </c>
      <c r="AC789">
        <v>2</v>
      </c>
      <c r="AD789">
        <v>2</v>
      </c>
      <c r="AE789">
        <v>4</v>
      </c>
      <c r="AF789" t="s">
        <v>37</v>
      </c>
      <c r="AG789" t="s">
        <v>38</v>
      </c>
      <c r="AH789">
        <v>0.173314094543457</v>
      </c>
    </row>
    <row r="790" spans="1:34" x14ac:dyDescent="0.3">
      <c r="A790" t="s">
        <v>693</v>
      </c>
      <c r="B790" t="s">
        <v>1714</v>
      </c>
      <c r="C790" t="s">
        <v>1578</v>
      </c>
      <c r="F790">
        <v>71</v>
      </c>
      <c r="G790">
        <v>5116</v>
      </c>
      <c r="H790">
        <v>1821</v>
      </c>
      <c r="I790">
        <v>30</v>
      </c>
      <c r="J790" t="s">
        <v>234</v>
      </c>
      <c r="K790">
        <v>1</v>
      </c>
      <c r="L790" t="s">
        <v>234</v>
      </c>
      <c r="M790">
        <v>1</v>
      </c>
      <c r="O790">
        <v>0</v>
      </c>
      <c r="P790">
        <v>18</v>
      </c>
      <c r="Q790">
        <v>12</v>
      </c>
      <c r="R790">
        <v>22</v>
      </c>
      <c r="S790">
        <v>22</v>
      </c>
      <c r="T790">
        <v>22</v>
      </c>
      <c r="U790">
        <v>22</v>
      </c>
      <c r="W790">
        <v>18</v>
      </c>
      <c r="X790">
        <v>18</v>
      </c>
      <c r="Y790">
        <v>18</v>
      </c>
      <c r="Z790">
        <v>18</v>
      </c>
      <c r="AB790">
        <v>2</v>
      </c>
      <c r="AC790">
        <v>2</v>
      </c>
      <c r="AD790">
        <v>2</v>
      </c>
      <c r="AE790">
        <v>6</v>
      </c>
      <c r="AF790" t="s">
        <v>37</v>
      </c>
      <c r="AG790" t="s">
        <v>38</v>
      </c>
      <c r="AH790">
        <v>0.18266797065734799</v>
      </c>
    </row>
    <row r="791" spans="1:34" x14ac:dyDescent="0.3">
      <c r="A791" t="s">
        <v>693</v>
      </c>
      <c r="B791" t="s">
        <v>1719</v>
      </c>
      <c r="C791" t="s">
        <v>861</v>
      </c>
      <c r="F791">
        <v>135</v>
      </c>
      <c r="G791">
        <v>18364</v>
      </c>
      <c r="H791">
        <v>6132</v>
      </c>
      <c r="I791">
        <v>17</v>
      </c>
      <c r="J791" t="s">
        <v>1294</v>
      </c>
      <c r="K791">
        <v>1</v>
      </c>
      <c r="L791" t="s">
        <v>1294</v>
      </c>
      <c r="M791">
        <v>1</v>
      </c>
      <c r="O791">
        <v>0</v>
      </c>
      <c r="P791">
        <v>3</v>
      </c>
      <c r="Q791">
        <v>14</v>
      </c>
      <c r="R791">
        <v>3</v>
      </c>
      <c r="S791">
        <v>3</v>
      </c>
      <c r="T791">
        <v>3</v>
      </c>
      <c r="U791">
        <v>3</v>
      </c>
      <c r="W791">
        <v>3</v>
      </c>
      <c r="X791">
        <v>3</v>
      </c>
      <c r="Y791">
        <v>3</v>
      </c>
      <c r="Z791">
        <v>3</v>
      </c>
      <c r="AB791">
        <v>2</v>
      </c>
      <c r="AC791">
        <v>2</v>
      </c>
      <c r="AD791">
        <v>2</v>
      </c>
      <c r="AE791">
        <v>6</v>
      </c>
      <c r="AF791" t="s">
        <v>37</v>
      </c>
      <c r="AG791" t="s">
        <v>38</v>
      </c>
      <c r="AH791">
        <v>0.37069058418273898</v>
      </c>
    </row>
    <row r="792" spans="1:34" x14ac:dyDescent="0.3">
      <c r="A792" t="s">
        <v>693</v>
      </c>
      <c r="B792" t="s">
        <v>1720</v>
      </c>
      <c r="C792" t="s">
        <v>243</v>
      </c>
      <c r="E792" t="s">
        <v>55</v>
      </c>
      <c r="F792">
        <v>5</v>
      </c>
      <c r="G792">
        <v>34</v>
      </c>
      <c r="H792">
        <v>16</v>
      </c>
      <c r="I792">
        <v>16</v>
      </c>
      <c r="J792" t="s">
        <v>80</v>
      </c>
      <c r="K792">
        <v>1</v>
      </c>
      <c r="L792" t="s">
        <v>80</v>
      </c>
      <c r="M792">
        <v>1</v>
      </c>
      <c r="O792">
        <v>0</v>
      </c>
      <c r="P792">
        <v>15</v>
      </c>
      <c r="Q792">
        <v>1</v>
      </c>
      <c r="R792">
        <v>19</v>
      </c>
      <c r="S792">
        <v>19</v>
      </c>
      <c r="T792">
        <v>19</v>
      </c>
      <c r="U792">
        <v>19</v>
      </c>
      <c r="W792">
        <v>15</v>
      </c>
      <c r="X792">
        <v>15</v>
      </c>
      <c r="Y792">
        <v>15</v>
      </c>
      <c r="Z792">
        <v>15</v>
      </c>
      <c r="AB792">
        <v>1</v>
      </c>
      <c r="AC792">
        <v>1</v>
      </c>
      <c r="AD792">
        <v>1</v>
      </c>
      <c r="AE792">
        <v>1</v>
      </c>
      <c r="AF792" t="s">
        <v>37</v>
      </c>
      <c r="AG792" t="s">
        <v>38</v>
      </c>
      <c r="AH792">
        <v>6.5260887145996094E-2</v>
      </c>
    </row>
    <row r="793" spans="1:34" x14ac:dyDescent="0.3">
      <c r="A793" t="s">
        <v>693</v>
      </c>
      <c r="B793" t="s">
        <v>1721</v>
      </c>
      <c r="C793" t="s">
        <v>1389</v>
      </c>
      <c r="F793">
        <v>126</v>
      </c>
      <c r="G793">
        <v>16006</v>
      </c>
      <c r="H793">
        <v>5522</v>
      </c>
      <c r="I793">
        <v>30</v>
      </c>
      <c r="J793" t="s">
        <v>1124</v>
      </c>
      <c r="K793">
        <v>1</v>
      </c>
      <c r="L793" t="s">
        <v>1124</v>
      </c>
      <c r="M793">
        <v>1</v>
      </c>
      <c r="O793">
        <v>0</v>
      </c>
      <c r="P793">
        <v>16</v>
      </c>
      <c r="Q793">
        <v>14</v>
      </c>
      <c r="R793">
        <v>31</v>
      </c>
      <c r="S793">
        <v>31</v>
      </c>
      <c r="T793">
        <v>31</v>
      </c>
      <c r="U793">
        <v>31</v>
      </c>
      <c r="W793">
        <v>16</v>
      </c>
      <c r="X793">
        <v>16</v>
      </c>
      <c r="Y793">
        <v>16</v>
      </c>
      <c r="Z793">
        <v>16</v>
      </c>
      <c r="AB793">
        <v>3</v>
      </c>
      <c r="AC793">
        <v>3</v>
      </c>
      <c r="AD793">
        <v>3</v>
      </c>
      <c r="AE793">
        <v>6</v>
      </c>
      <c r="AF793" t="s">
        <v>37</v>
      </c>
      <c r="AG793" t="s">
        <v>38</v>
      </c>
      <c r="AH793">
        <v>0.60325360298156705</v>
      </c>
    </row>
    <row r="794" spans="1:34" x14ac:dyDescent="0.3">
      <c r="A794" t="s">
        <v>693</v>
      </c>
      <c r="B794" t="s">
        <v>1721</v>
      </c>
      <c r="C794" t="s">
        <v>1722</v>
      </c>
      <c r="F794">
        <v>166</v>
      </c>
      <c r="G794">
        <v>27726</v>
      </c>
      <c r="H794">
        <v>10743</v>
      </c>
      <c r="I794">
        <v>23</v>
      </c>
      <c r="J794" t="s">
        <v>1723</v>
      </c>
      <c r="K794">
        <v>1</v>
      </c>
      <c r="L794" t="s">
        <v>1723</v>
      </c>
      <c r="M794">
        <v>1</v>
      </c>
      <c r="O794">
        <v>0</v>
      </c>
      <c r="P794">
        <v>9</v>
      </c>
      <c r="Q794">
        <v>14</v>
      </c>
      <c r="R794">
        <v>62</v>
      </c>
      <c r="S794">
        <v>62</v>
      </c>
      <c r="T794">
        <v>62</v>
      </c>
      <c r="U794">
        <v>62</v>
      </c>
      <c r="W794">
        <v>9</v>
      </c>
      <c r="X794">
        <v>9</v>
      </c>
      <c r="Y794">
        <v>9</v>
      </c>
      <c r="Z794">
        <v>9</v>
      </c>
      <c r="AB794">
        <v>8</v>
      </c>
      <c r="AC794">
        <v>8</v>
      </c>
      <c r="AD794">
        <v>8</v>
      </c>
      <c r="AE794">
        <v>24</v>
      </c>
      <c r="AF794" t="s">
        <v>37</v>
      </c>
      <c r="AG794" t="s">
        <v>38</v>
      </c>
      <c r="AH794">
        <v>2.0635693073272701</v>
      </c>
    </row>
    <row r="795" spans="1:34" x14ac:dyDescent="0.3">
      <c r="A795" t="s">
        <v>693</v>
      </c>
      <c r="B795" t="s">
        <v>1724</v>
      </c>
      <c r="C795" t="s">
        <v>704</v>
      </c>
      <c r="F795">
        <v>119</v>
      </c>
      <c r="G795">
        <v>14284</v>
      </c>
      <c r="H795">
        <v>3933</v>
      </c>
      <c r="I795">
        <v>38</v>
      </c>
      <c r="J795" t="s">
        <v>450</v>
      </c>
      <c r="K795">
        <v>1</v>
      </c>
      <c r="L795" t="s">
        <v>450</v>
      </c>
      <c r="M795">
        <v>1</v>
      </c>
      <c r="O795">
        <v>0</v>
      </c>
      <c r="P795">
        <v>24</v>
      </c>
      <c r="Q795">
        <v>14</v>
      </c>
      <c r="R795">
        <v>68</v>
      </c>
      <c r="S795">
        <v>68</v>
      </c>
      <c r="T795">
        <v>68</v>
      </c>
      <c r="U795">
        <v>68</v>
      </c>
      <c r="W795">
        <v>24</v>
      </c>
      <c r="X795">
        <v>24</v>
      </c>
      <c r="Y795">
        <v>24</v>
      </c>
      <c r="Z795">
        <v>24</v>
      </c>
      <c r="AB795">
        <v>3</v>
      </c>
      <c r="AC795">
        <v>3</v>
      </c>
      <c r="AD795">
        <v>3</v>
      </c>
      <c r="AE795">
        <v>6</v>
      </c>
      <c r="AF795" t="s">
        <v>37</v>
      </c>
      <c r="AG795" t="s">
        <v>38</v>
      </c>
      <c r="AH795">
        <v>0.47157931327819802</v>
      </c>
    </row>
    <row r="796" spans="1:34" x14ac:dyDescent="0.3">
      <c r="A796" t="s">
        <v>693</v>
      </c>
      <c r="B796" t="s">
        <v>1725</v>
      </c>
      <c r="C796" t="s">
        <v>755</v>
      </c>
      <c r="F796">
        <v>39</v>
      </c>
      <c r="G796">
        <v>1564</v>
      </c>
      <c r="H796">
        <v>758</v>
      </c>
      <c r="I796">
        <v>75</v>
      </c>
      <c r="J796" t="s">
        <v>1726</v>
      </c>
      <c r="K796">
        <v>3</v>
      </c>
      <c r="L796" t="s">
        <v>556</v>
      </c>
      <c r="M796">
        <v>1</v>
      </c>
      <c r="N796" t="s">
        <v>1727</v>
      </c>
      <c r="O796">
        <v>1</v>
      </c>
      <c r="P796">
        <v>60</v>
      </c>
      <c r="Q796">
        <v>15</v>
      </c>
      <c r="R796">
        <v>38</v>
      </c>
      <c r="S796">
        <v>38</v>
      </c>
      <c r="T796">
        <v>38</v>
      </c>
      <c r="U796">
        <v>38</v>
      </c>
      <c r="V796" t="s">
        <v>1728</v>
      </c>
      <c r="W796">
        <v>60</v>
      </c>
      <c r="X796">
        <v>60</v>
      </c>
      <c r="Y796">
        <v>60</v>
      </c>
      <c r="Z796">
        <v>60</v>
      </c>
      <c r="AA796" t="s">
        <v>1729</v>
      </c>
      <c r="AB796">
        <v>3</v>
      </c>
      <c r="AC796">
        <v>6</v>
      </c>
      <c r="AD796">
        <v>6</v>
      </c>
      <c r="AE796">
        <v>33</v>
      </c>
      <c r="AF796" t="s">
        <v>37</v>
      </c>
      <c r="AG796" t="s">
        <v>38</v>
      </c>
      <c r="AH796">
        <v>0.42051577568054199</v>
      </c>
    </row>
    <row r="797" spans="1:34" x14ac:dyDescent="0.3">
      <c r="A797" t="s">
        <v>693</v>
      </c>
      <c r="B797" t="s">
        <v>1725</v>
      </c>
      <c r="C797" t="s">
        <v>803</v>
      </c>
      <c r="F797">
        <v>231</v>
      </c>
      <c r="G797">
        <v>53596</v>
      </c>
      <c r="H797">
        <v>19176</v>
      </c>
      <c r="I797">
        <v>24</v>
      </c>
      <c r="J797" t="s">
        <v>1730</v>
      </c>
      <c r="K797">
        <v>1</v>
      </c>
      <c r="L797" t="s">
        <v>1730</v>
      </c>
      <c r="M797">
        <v>1</v>
      </c>
      <c r="O797">
        <v>0</v>
      </c>
      <c r="P797">
        <v>10</v>
      </c>
      <c r="Q797">
        <v>14</v>
      </c>
      <c r="R797">
        <v>8</v>
      </c>
      <c r="S797">
        <v>8</v>
      </c>
      <c r="T797">
        <v>8</v>
      </c>
      <c r="U797">
        <v>8</v>
      </c>
      <c r="W797">
        <v>10</v>
      </c>
      <c r="X797">
        <v>10</v>
      </c>
      <c r="Y797">
        <v>10</v>
      </c>
      <c r="Z797">
        <v>10</v>
      </c>
      <c r="AB797">
        <v>2</v>
      </c>
      <c r="AC797">
        <v>2</v>
      </c>
      <c r="AD797">
        <v>2</v>
      </c>
      <c r="AE797">
        <v>4</v>
      </c>
      <c r="AF797" t="s">
        <v>37</v>
      </c>
      <c r="AG797" t="s">
        <v>38</v>
      </c>
      <c r="AH797">
        <v>4.1650226116180402</v>
      </c>
    </row>
    <row r="798" spans="1:34" x14ac:dyDescent="0.3">
      <c r="A798" t="s">
        <v>693</v>
      </c>
      <c r="B798" t="s">
        <v>1731</v>
      </c>
      <c r="C798" t="s">
        <v>1732</v>
      </c>
      <c r="F798">
        <v>39</v>
      </c>
      <c r="G798">
        <v>1564</v>
      </c>
      <c r="H798">
        <v>559</v>
      </c>
      <c r="I798">
        <v>53</v>
      </c>
      <c r="J798" t="s">
        <v>1733</v>
      </c>
      <c r="K798">
        <v>2</v>
      </c>
      <c r="L798" t="s">
        <v>1733</v>
      </c>
      <c r="M798">
        <v>2</v>
      </c>
      <c r="O798">
        <v>0</v>
      </c>
      <c r="P798">
        <v>39</v>
      </c>
      <c r="Q798">
        <v>14</v>
      </c>
      <c r="R798">
        <v>10</v>
      </c>
      <c r="S798">
        <v>18</v>
      </c>
      <c r="T798">
        <v>14</v>
      </c>
      <c r="U798">
        <v>28</v>
      </c>
      <c r="W798">
        <v>12</v>
      </c>
      <c r="X798">
        <v>27</v>
      </c>
      <c r="Y798">
        <v>20</v>
      </c>
      <c r="Z798">
        <v>39</v>
      </c>
      <c r="AB798">
        <v>3</v>
      </c>
      <c r="AC798">
        <v>3</v>
      </c>
      <c r="AD798">
        <v>3</v>
      </c>
      <c r="AE798">
        <v>15</v>
      </c>
      <c r="AF798" t="s">
        <v>37</v>
      </c>
      <c r="AG798" t="s">
        <v>38</v>
      </c>
      <c r="AH798">
        <v>0.311375141143798</v>
      </c>
    </row>
    <row r="799" spans="1:34" x14ac:dyDescent="0.3">
      <c r="A799" t="s">
        <v>693</v>
      </c>
      <c r="B799" t="s">
        <v>1731</v>
      </c>
      <c r="C799" t="s">
        <v>1734</v>
      </c>
      <c r="F799">
        <v>140</v>
      </c>
      <c r="G799">
        <v>19744</v>
      </c>
      <c r="H799">
        <v>2302</v>
      </c>
      <c r="AF799" t="s">
        <v>37</v>
      </c>
      <c r="AG799" t="s">
        <v>439</v>
      </c>
      <c r="AH799">
        <v>301.32994675636201</v>
      </c>
    </row>
    <row r="800" spans="1:34" x14ac:dyDescent="0.3">
      <c r="A800" t="s">
        <v>693</v>
      </c>
      <c r="B800" t="s">
        <v>1735</v>
      </c>
      <c r="C800" t="s">
        <v>790</v>
      </c>
      <c r="F800">
        <v>23</v>
      </c>
      <c r="G800">
        <v>556</v>
      </c>
      <c r="H800">
        <v>184</v>
      </c>
      <c r="I800">
        <v>28</v>
      </c>
      <c r="J800" t="s">
        <v>57</v>
      </c>
      <c r="K800">
        <v>1</v>
      </c>
      <c r="L800" t="s">
        <v>57</v>
      </c>
      <c r="M800">
        <v>1</v>
      </c>
      <c r="O800">
        <v>0</v>
      </c>
      <c r="P800">
        <v>14</v>
      </c>
      <c r="Q800">
        <v>14</v>
      </c>
      <c r="R800">
        <v>20</v>
      </c>
      <c r="S800">
        <v>20</v>
      </c>
      <c r="T800">
        <v>20</v>
      </c>
      <c r="U800">
        <v>20</v>
      </c>
      <c r="W800">
        <v>14</v>
      </c>
      <c r="X800">
        <v>14</v>
      </c>
      <c r="Y800">
        <v>14</v>
      </c>
      <c r="Z800">
        <v>14</v>
      </c>
      <c r="AB800">
        <v>2</v>
      </c>
      <c r="AC800">
        <v>2</v>
      </c>
      <c r="AD800">
        <v>2</v>
      </c>
      <c r="AE800">
        <v>4</v>
      </c>
      <c r="AF800" t="s">
        <v>37</v>
      </c>
      <c r="AG800" t="s">
        <v>38</v>
      </c>
      <c r="AH800">
        <v>9.8865270614623996E-2</v>
      </c>
    </row>
    <row r="801" spans="1:34" x14ac:dyDescent="0.3">
      <c r="A801" t="s">
        <v>693</v>
      </c>
      <c r="B801" t="s">
        <v>1735</v>
      </c>
      <c r="C801" t="s">
        <v>1736</v>
      </c>
      <c r="F801">
        <v>52</v>
      </c>
      <c r="G801">
        <v>2760</v>
      </c>
      <c r="H801">
        <v>1200</v>
      </c>
      <c r="I801">
        <v>23</v>
      </c>
      <c r="J801" t="s">
        <v>71</v>
      </c>
      <c r="K801">
        <v>1</v>
      </c>
      <c r="L801" t="s">
        <v>71</v>
      </c>
      <c r="M801">
        <v>1</v>
      </c>
      <c r="O801">
        <v>0</v>
      </c>
      <c r="P801">
        <v>12</v>
      </c>
      <c r="Q801">
        <v>11</v>
      </c>
      <c r="R801">
        <v>23</v>
      </c>
      <c r="S801">
        <v>23</v>
      </c>
      <c r="T801">
        <v>23</v>
      </c>
      <c r="U801">
        <v>23</v>
      </c>
      <c r="W801">
        <v>12</v>
      </c>
      <c r="X801">
        <v>12</v>
      </c>
      <c r="Y801">
        <v>12</v>
      </c>
      <c r="Z801">
        <v>12</v>
      </c>
      <c r="AB801">
        <v>4</v>
      </c>
      <c r="AC801">
        <v>4</v>
      </c>
      <c r="AD801">
        <v>4</v>
      </c>
      <c r="AE801">
        <v>8</v>
      </c>
      <c r="AF801" t="s">
        <v>37</v>
      </c>
      <c r="AG801" t="s">
        <v>38</v>
      </c>
      <c r="AH801">
        <v>0.17614626884460399</v>
      </c>
    </row>
    <row r="802" spans="1:34" x14ac:dyDescent="0.3">
      <c r="A802" t="s">
        <v>693</v>
      </c>
      <c r="B802" t="s">
        <v>1737</v>
      </c>
      <c r="C802" t="s">
        <v>1322</v>
      </c>
      <c r="F802">
        <v>51</v>
      </c>
      <c r="G802">
        <v>2656</v>
      </c>
      <c r="H802">
        <v>1056</v>
      </c>
      <c r="I802">
        <v>33</v>
      </c>
      <c r="J802" t="s">
        <v>501</v>
      </c>
      <c r="K802">
        <v>1</v>
      </c>
      <c r="L802" t="s">
        <v>501</v>
      </c>
      <c r="M802">
        <v>1</v>
      </c>
      <c r="O802">
        <v>0</v>
      </c>
      <c r="P802">
        <v>18</v>
      </c>
      <c r="Q802">
        <v>15</v>
      </c>
      <c r="R802">
        <v>31</v>
      </c>
      <c r="S802">
        <v>31</v>
      </c>
      <c r="T802">
        <v>31</v>
      </c>
      <c r="U802">
        <v>31</v>
      </c>
      <c r="W802">
        <v>18</v>
      </c>
      <c r="X802">
        <v>18</v>
      </c>
      <c r="Y802">
        <v>18</v>
      </c>
      <c r="Z802">
        <v>18</v>
      </c>
      <c r="AB802">
        <v>6</v>
      </c>
      <c r="AC802">
        <v>6</v>
      </c>
      <c r="AD802">
        <v>6</v>
      </c>
      <c r="AE802">
        <v>12</v>
      </c>
      <c r="AF802" t="s">
        <v>37</v>
      </c>
      <c r="AG802" t="s">
        <v>38</v>
      </c>
      <c r="AH802">
        <v>0.19306445121765101</v>
      </c>
    </row>
    <row r="803" spans="1:34" x14ac:dyDescent="0.3">
      <c r="A803" t="s">
        <v>693</v>
      </c>
      <c r="B803" t="s">
        <v>1737</v>
      </c>
      <c r="C803" t="s">
        <v>1323</v>
      </c>
      <c r="F803">
        <v>25</v>
      </c>
      <c r="G803">
        <v>654</v>
      </c>
      <c r="H803">
        <v>305</v>
      </c>
      <c r="I803">
        <v>16</v>
      </c>
      <c r="J803" t="s">
        <v>1094</v>
      </c>
      <c r="K803">
        <v>1</v>
      </c>
      <c r="L803" t="s">
        <v>1094</v>
      </c>
      <c r="M803">
        <v>1</v>
      </c>
      <c r="O803">
        <v>0</v>
      </c>
      <c r="P803">
        <v>1</v>
      </c>
      <c r="Q803">
        <v>15</v>
      </c>
      <c r="R803">
        <v>3</v>
      </c>
      <c r="S803">
        <v>3</v>
      </c>
      <c r="T803">
        <v>3</v>
      </c>
      <c r="U803">
        <v>3</v>
      </c>
      <c r="W803">
        <v>1</v>
      </c>
      <c r="X803">
        <v>1</v>
      </c>
      <c r="Y803">
        <v>1</v>
      </c>
      <c r="Z803">
        <v>1</v>
      </c>
      <c r="AB803">
        <v>1</v>
      </c>
      <c r="AC803">
        <v>1</v>
      </c>
      <c r="AD803">
        <v>1</v>
      </c>
      <c r="AE803">
        <v>3</v>
      </c>
      <c r="AF803" t="s">
        <v>37</v>
      </c>
      <c r="AG803" t="s">
        <v>38</v>
      </c>
      <c r="AH803">
        <v>9.9403619766235296E-2</v>
      </c>
    </row>
    <row r="804" spans="1:34" x14ac:dyDescent="0.3">
      <c r="A804" t="s">
        <v>693</v>
      </c>
      <c r="B804" t="s">
        <v>1737</v>
      </c>
      <c r="C804" t="s">
        <v>1738</v>
      </c>
      <c r="F804">
        <v>49</v>
      </c>
      <c r="G804">
        <v>2454</v>
      </c>
      <c r="H804">
        <v>956</v>
      </c>
      <c r="I804">
        <v>27</v>
      </c>
      <c r="J804" t="s">
        <v>268</v>
      </c>
      <c r="K804">
        <v>1</v>
      </c>
      <c r="L804" t="s">
        <v>268</v>
      </c>
      <c r="M804">
        <v>1</v>
      </c>
      <c r="O804">
        <v>0</v>
      </c>
      <c r="P804">
        <v>12</v>
      </c>
      <c r="Q804">
        <v>15</v>
      </c>
      <c r="R804">
        <v>19</v>
      </c>
      <c r="S804">
        <v>19</v>
      </c>
      <c r="T804">
        <v>19</v>
      </c>
      <c r="U804">
        <v>19</v>
      </c>
      <c r="W804">
        <v>12</v>
      </c>
      <c r="X804">
        <v>12</v>
      </c>
      <c r="Y804">
        <v>12</v>
      </c>
      <c r="Z804">
        <v>12</v>
      </c>
      <c r="AB804">
        <v>4</v>
      </c>
      <c r="AC804">
        <v>4</v>
      </c>
      <c r="AD804">
        <v>4</v>
      </c>
      <c r="AE804">
        <v>8</v>
      </c>
      <c r="AF804" t="s">
        <v>37</v>
      </c>
      <c r="AG804" t="s">
        <v>38</v>
      </c>
      <c r="AH804">
        <v>0.13990139961242601</v>
      </c>
    </row>
    <row r="805" spans="1:34" x14ac:dyDescent="0.3">
      <c r="A805" t="s">
        <v>280</v>
      </c>
      <c r="B805" t="s">
        <v>2043</v>
      </c>
      <c r="C805" t="s">
        <v>1746</v>
      </c>
      <c r="F805">
        <v>85</v>
      </c>
      <c r="G805">
        <v>7314</v>
      </c>
      <c r="H805">
        <v>788</v>
      </c>
      <c r="I805">
        <v>98</v>
      </c>
      <c r="J805" t="s">
        <v>2044</v>
      </c>
      <c r="K805">
        <v>6</v>
      </c>
      <c r="L805" t="s">
        <v>2045</v>
      </c>
      <c r="M805">
        <v>5</v>
      </c>
      <c r="N805" t="s">
        <v>2046</v>
      </c>
      <c r="O805">
        <v>1</v>
      </c>
      <c r="P805">
        <v>83</v>
      </c>
      <c r="Q805">
        <v>15</v>
      </c>
      <c r="R805">
        <v>7</v>
      </c>
      <c r="S805">
        <v>63</v>
      </c>
      <c r="T805">
        <v>23</v>
      </c>
      <c r="U805">
        <v>116</v>
      </c>
      <c r="V805" t="s">
        <v>2047</v>
      </c>
      <c r="W805">
        <v>3</v>
      </c>
      <c r="X805">
        <v>55</v>
      </c>
      <c r="Y805">
        <v>17</v>
      </c>
      <c r="Z805">
        <v>83</v>
      </c>
      <c r="AA805" t="s">
        <v>2048</v>
      </c>
      <c r="AB805">
        <v>1</v>
      </c>
      <c r="AC805">
        <v>4</v>
      </c>
      <c r="AD805">
        <v>3</v>
      </c>
      <c r="AE805">
        <v>35</v>
      </c>
      <c r="AF805" t="s">
        <v>37</v>
      </c>
      <c r="AG805" t="s">
        <v>38</v>
      </c>
      <c r="AH805">
        <v>0.22123908996582001</v>
      </c>
    </row>
    <row r="806" spans="1:34" x14ac:dyDescent="0.3">
      <c r="A806" t="s">
        <v>280</v>
      </c>
      <c r="B806" t="s">
        <v>2049</v>
      </c>
      <c r="C806" t="s">
        <v>1853</v>
      </c>
      <c r="F806">
        <v>83</v>
      </c>
      <c r="G806">
        <v>6976</v>
      </c>
      <c r="H806">
        <v>2297</v>
      </c>
      <c r="I806">
        <v>37</v>
      </c>
      <c r="J806" t="s">
        <v>190</v>
      </c>
      <c r="K806">
        <v>1</v>
      </c>
      <c r="L806" t="s">
        <v>190</v>
      </c>
      <c r="M806">
        <v>1</v>
      </c>
      <c r="O806">
        <v>0</v>
      </c>
      <c r="P806">
        <v>23</v>
      </c>
      <c r="Q806">
        <v>14</v>
      </c>
      <c r="R806">
        <v>34</v>
      </c>
      <c r="S806">
        <v>34</v>
      </c>
      <c r="T806">
        <v>34</v>
      </c>
      <c r="U806">
        <v>34</v>
      </c>
      <c r="W806">
        <v>23</v>
      </c>
      <c r="X806">
        <v>23</v>
      </c>
      <c r="Y806">
        <v>23</v>
      </c>
      <c r="Z806">
        <v>23</v>
      </c>
      <c r="AB806">
        <v>0</v>
      </c>
      <c r="AC806">
        <v>0</v>
      </c>
      <c r="AD806">
        <v>0</v>
      </c>
      <c r="AE806">
        <v>0</v>
      </c>
      <c r="AF806" t="s">
        <v>37</v>
      </c>
      <c r="AG806" t="s">
        <v>38</v>
      </c>
      <c r="AH806">
        <v>0.29053735733032199</v>
      </c>
    </row>
    <row r="807" spans="1:34" x14ac:dyDescent="0.3">
      <c r="A807" t="s">
        <v>280</v>
      </c>
      <c r="B807" t="s">
        <v>2050</v>
      </c>
      <c r="C807" t="s">
        <v>1742</v>
      </c>
      <c r="F807">
        <v>57</v>
      </c>
      <c r="G807">
        <v>3310</v>
      </c>
      <c r="H807">
        <v>523</v>
      </c>
      <c r="I807">
        <v>85</v>
      </c>
      <c r="J807" t="s">
        <v>2051</v>
      </c>
      <c r="K807">
        <v>4</v>
      </c>
      <c r="L807" t="s">
        <v>2051</v>
      </c>
      <c r="M807">
        <v>4</v>
      </c>
      <c r="O807">
        <v>0</v>
      </c>
      <c r="P807">
        <v>70</v>
      </c>
      <c r="Q807">
        <v>15</v>
      </c>
      <c r="R807">
        <v>15</v>
      </c>
      <c r="S807">
        <v>29</v>
      </c>
      <c r="T807">
        <v>22</v>
      </c>
      <c r="U807">
        <v>89</v>
      </c>
      <c r="W807">
        <v>11</v>
      </c>
      <c r="X807">
        <v>27</v>
      </c>
      <c r="Y807">
        <v>18</v>
      </c>
      <c r="Z807">
        <v>70</v>
      </c>
      <c r="AB807">
        <v>2</v>
      </c>
      <c r="AC807">
        <v>5</v>
      </c>
      <c r="AD807">
        <v>3</v>
      </c>
      <c r="AE807">
        <v>26</v>
      </c>
      <c r="AF807" t="s">
        <v>37</v>
      </c>
      <c r="AG807" t="s">
        <v>38</v>
      </c>
      <c r="AH807">
        <v>0.28411221504211398</v>
      </c>
    </row>
    <row r="808" spans="1:34" x14ac:dyDescent="0.3">
      <c r="A808" t="s">
        <v>280</v>
      </c>
      <c r="B808" t="s">
        <v>2080</v>
      </c>
      <c r="C808" t="s">
        <v>2081</v>
      </c>
      <c r="F808">
        <v>555</v>
      </c>
      <c r="G808">
        <v>308584</v>
      </c>
      <c r="H808">
        <v>143022</v>
      </c>
      <c r="AF808" t="s">
        <v>37</v>
      </c>
      <c r="AG808" t="s">
        <v>439</v>
      </c>
      <c r="AH808">
        <v>302.41045808792097</v>
      </c>
    </row>
    <row r="809" spans="1:34" x14ac:dyDescent="0.3">
      <c r="A809" t="s">
        <v>280</v>
      </c>
      <c r="B809" t="s">
        <v>2080</v>
      </c>
      <c r="C809" t="s">
        <v>2082</v>
      </c>
      <c r="F809">
        <v>21</v>
      </c>
      <c r="G809">
        <v>466</v>
      </c>
      <c r="H809">
        <v>177</v>
      </c>
      <c r="I809">
        <v>19</v>
      </c>
      <c r="J809" t="s">
        <v>91</v>
      </c>
      <c r="K809">
        <v>1</v>
      </c>
      <c r="L809" t="s">
        <v>91</v>
      </c>
      <c r="M809">
        <v>1</v>
      </c>
      <c r="O809">
        <v>0</v>
      </c>
      <c r="P809">
        <v>6</v>
      </c>
      <c r="Q809">
        <v>13</v>
      </c>
      <c r="R809">
        <v>10</v>
      </c>
      <c r="S809">
        <v>10</v>
      </c>
      <c r="T809">
        <v>10</v>
      </c>
      <c r="U809">
        <v>10</v>
      </c>
      <c r="W809">
        <v>6</v>
      </c>
      <c r="X809">
        <v>6</v>
      </c>
      <c r="Y809">
        <v>6</v>
      </c>
      <c r="Z809">
        <v>6</v>
      </c>
      <c r="AB809">
        <v>3</v>
      </c>
      <c r="AC809">
        <v>3</v>
      </c>
      <c r="AD809">
        <v>3</v>
      </c>
      <c r="AE809">
        <v>6</v>
      </c>
      <c r="AF809" t="s">
        <v>37</v>
      </c>
      <c r="AG809" t="s">
        <v>38</v>
      </c>
      <c r="AH809">
        <v>0.14034152030944799</v>
      </c>
    </row>
    <row r="810" spans="1:34" x14ac:dyDescent="0.3">
      <c r="A810" t="s">
        <v>280</v>
      </c>
      <c r="B810" t="s">
        <v>2083</v>
      </c>
      <c r="C810" t="s">
        <v>2084</v>
      </c>
      <c r="F810">
        <v>695</v>
      </c>
      <c r="G810">
        <v>483724</v>
      </c>
      <c r="H810">
        <v>213788</v>
      </c>
      <c r="AF810" t="s">
        <v>37</v>
      </c>
      <c r="AG810" t="s">
        <v>163</v>
      </c>
      <c r="AH810">
        <v>488.438806772232</v>
      </c>
    </row>
    <row r="811" spans="1:34" x14ac:dyDescent="0.3">
      <c r="A811" t="s">
        <v>280</v>
      </c>
      <c r="B811" t="s">
        <v>2083</v>
      </c>
      <c r="C811" t="s">
        <v>2085</v>
      </c>
      <c r="F811">
        <v>374</v>
      </c>
      <c r="G811">
        <v>140254</v>
      </c>
      <c r="H811">
        <v>56979</v>
      </c>
      <c r="I811">
        <v>27</v>
      </c>
      <c r="J811" t="s">
        <v>2086</v>
      </c>
      <c r="K811">
        <v>1</v>
      </c>
      <c r="L811" t="s">
        <v>2086</v>
      </c>
      <c r="M811">
        <v>1</v>
      </c>
      <c r="O811">
        <v>0</v>
      </c>
      <c r="P811">
        <v>12</v>
      </c>
      <c r="Q811">
        <v>15</v>
      </c>
      <c r="R811">
        <v>33</v>
      </c>
      <c r="S811">
        <v>33</v>
      </c>
      <c r="T811">
        <v>33</v>
      </c>
      <c r="U811">
        <v>33</v>
      </c>
      <c r="W811">
        <v>12</v>
      </c>
      <c r="X811">
        <v>12</v>
      </c>
      <c r="Y811">
        <v>12</v>
      </c>
      <c r="Z811">
        <v>12</v>
      </c>
      <c r="AB811">
        <v>6</v>
      </c>
      <c r="AC811">
        <v>6</v>
      </c>
      <c r="AD811">
        <v>6</v>
      </c>
      <c r="AE811">
        <v>18</v>
      </c>
      <c r="AF811" t="s">
        <v>37</v>
      </c>
      <c r="AG811" t="s">
        <v>38</v>
      </c>
      <c r="AH811">
        <v>19.086504936218201</v>
      </c>
    </row>
    <row r="812" spans="1:34" x14ac:dyDescent="0.3">
      <c r="A812" t="s">
        <v>280</v>
      </c>
      <c r="B812" t="s">
        <v>2083</v>
      </c>
      <c r="C812" t="s">
        <v>1980</v>
      </c>
      <c r="F812">
        <v>307</v>
      </c>
      <c r="G812">
        <v>94560</v>
      </c>
      <c r="H812">
        <v>34127</v>
      </c>
      <c r="AF812" t="s">
        <v>37</v>
      </c>
      <c r="AG812" t="s">
        <v>163</v>
      </c>
      <c r="AH812">
        <v>300.77063441276499</v>
      </c>
    </row>
    <row r="813" spans="1:34" x14ac:dyDescent="0.3">
      <c r="A813" t="s">
        <v>280</v>
      </c>
      <c r="B813" t="s">
        <v>2083</v>
      </c>
      <c r="C813" t="s">
        <v>2087</v>
      </c>
      <c r="F813">
        <v>953</v>
      </c>
      <c r="G813">
        <v>909166</v>
      </c>
      <c r="H813">
        <v>240286</v>
      </c>
      <c r="AF813" t="s">
        <v>37</v>
      </c>
      <c r="AG813" t="s">
        <v>163</v>
      </c>
      <c r="AH813">
        <v>518.04581594467095</v>
      </c>
    </row>
    <row r="814" spans="1:34" x14ac:dyDescent="0.3">
      <c r="A814" t="s">
        <v>280</v>
      </c>
      <c r="B814" t="s">
        <v>2083</v>
      </c>
      <c r="C814" t="s">
        <v>2088</v>
      </c>
      <c r="F814">
        <v>493</v>
      </c>
      <c r="G814">
        <v>243546</v>
      </c>
      <c r="H814">
        <v>59985</v>
      </c>
      <c r="AF814" t="s">
        <v>37</v>
      </c>
      <c r="AG814" t="s">
        <v>163</v>
      </c>
      <c r="AH814">
        <v>300.93924164772</v>
      </c>
    </row>
    <row r="815" spans="1:34" x14ac:dyDescent="0.3">
      <c r="A815" t="s">
        <v>280</v>
      </c>
      <c r="B815" t="s">
        <v>2041</v>
      </c>
      <c r="C815" t="s">
        <v>2042</v>
      </c>
      <c r="F815">
        <v>35</v>
      </c>
      <c r="G815">
        <v>1264</v>
      </c>
      <c r="H815">
        <v>549</v>
      </c>
      <c r="I815">
        <v>23</v>
      </c>
      <c r="J815" t="s">
        <v>501</v>
      </c>
      <c r="K815">
        <v>1</v>
      </c>
      <c r="L815" t="s">
        <v>501</v>
      </c>
      <c r="M815">
        <v>1</v>
      </c>
      <c r="O815">
        <v>0</v>
      </c>
      <c r="P815">
        <v>10</v>
      </c>
      <c r="Q815">
        <v>13</v>
      </c>
      <c r="R815">
        <v>7</v>
      </c>
      <c r="S815">
        <v>7</v>
      </c>
      <c r="T815">
        <v>7</v>
      </c>
      <c r="U815">
        <v>7</v>
      </c>
      <c r="W815">
        <v>10</v>
      </c>
      <c r="X815">
        <v>10</v>
      </c>
      <c r="Y815">
        <v>10</v>
      </c>
      <c r="Z815">
        <v>10</v>
      </c>
      <c r="AB815">
        <v>4</v>
      </c>
      <c r="AC815">
        <v>4</v>
      </c>
      <c r="AD815">
        <v>4</v>
      </c>
      <c r="AE815">
        <v>8</v>
      </c>
      <c r="AF815" t="s">
        <v>37</v>
      </c>
      <c r="AG815" t="s">
        <v>38</v>
      </c>
      <c r="AH815">
        <v>0.10349225997924801</v>
      </c>
    </row>
    <row r="816" spans="1:34" x14ac:dyDescent="0.3">
      <c r="A816" t="s">
        <v>280</v>
      </c>
      <c r="B816" t="s">
        <v>2052</v>
      </c>
      <c r="C816" t="s">
        <v>2053</v>
      </c>
      <c r="E816" t="s">
        <v>55</v>
      </c>
      <c r="F816">
        <v>7</v>
      </c>
      <c r="G816">
        <v>60</v>
      </c>
      <c r="H816">
        <v>23</v>
      </c>
      <c r="I816">
        <v>17</v>
      </c>
      <c r="J816" t="s">
        <v>245</v>
      </c>
      <c r="K816">
        <v>1</v>
      </c>
      <c r="L816" t="s">
        <v>245</v>
      </c>
      <c r="M816">
        <v>1</v>
      </c>
      <c r="O816">
        <v>0</v>
      </c>
      <c r="P816">
        <v>3</v>
      </c>
      <c r="Q816">
        <v>14</v>
      </c>
      <c r="R816">
        <v>7</v>
      </c>
      <c r="S816">
        <v>7</v>
      </c>
      <c r="T816">
        <v>7</v>
      </c>
      <c r="U816">
        <v>7</v>
      </c>
      <c r="W816">
        <v>3</v>
      </c>
      <c r="X816">
        <v>3</v>
      </c>
      <c r="Y816">
        <v>3</v>
      </c>
      <c r="Z816">
        <v>3</v>
      </c>
      <c r="AB816">
        <v>1</v>
      </c>
      <c r="AC816">
        <v>1</v>
      </c>
      <c r="AD816">
        <v>1</v>
      </c>
      <c r="AE816">
        <v>2</v>
      </c>
      <c r="AF816" t="s">
        <v>37</v>
      </c>
      <c r="AG816" t="s">
        <v>38</v>
      </c>
      <c r="AH816">
        <v>2.5251626968383699E-2</v>
      </c>
    </row>
    <row r="817" spans="1:34" x14ac:dyDescent="0.3">
      <c r="A817" t="s">
        <v>280</v>
      </c>
      <c r="B817" t="s">
        <v>2052</v>
      </c>
      <c r="C817" t="s">
        <v>2054</v>
      </c>
      <c r="E817" t="s">
        <v>55</v>
      </c>
      <c r="F817">
        <v>10</v>
      </c>
      <c r="G817">
        <v>114</v>
      </c>
      <c r="H817">
        <v>42</v>
      </c>
      <c r="I817">
        <v>25</v>
      </c>
      <c r="J817" t="s">
        <v>1896</v>
      </c>
      <c r="K817">
        <v>2</v>
      </c>
      <c r="L817" t="s">
        <v>1896</v>
      </c>
      <c r="M817">
        <v>2</v>
      </c>
      <c r="O817">
        <v>0</v>
      </c>
      <c r="P817">
        <v>10</v>
      </c>
      <c r="Q817">
        <v>15</v>
      </c>
      <c r="R817">
        <v>6</v>
      </c>
      <c r="S817">
        <v>10</v>
      </c>
      <c r="T817">
        <v>8</v>
      </c>
      <c r="U817">
        <v>16</v>
      </c>
      <c r="W817">
        <v>4</v>
      </c>
      <c r="X817">
        <v>6</v>
      </c>
      <c r="Y817">
        <v>5</v>
      </c>
      <c r="Z817">
        <v>10</v>
      </c>
      <c r="AB817">
        <v>2</v>
      </c>
      <c r="AC817">
        <v>3</v>
      </c>
      <c r="AD817">
        <v>3</v>
      </c>
      <c r="AE817">
        <v>13</v>
      </c>
      <c r="AF817" t="s">
        <v>37</v>
      </c>
      <c r="AG817" t="s">
        <v>38</v>
      </c>
      <c r="AH817">
        <v>6.3620805740356404E-2</v>
      </c>
    </row>
    <row r="818" spans="1:34" x14ac:dyDescent="0.3">
      <c r="A818" t="s">
        <v>280</v>
      </c>
      <c r="B818" t="s">
        <v>2052</v>
      </c>
      <c r="C818" t="s">
        <v>2055</v>
      </c>
      <c r="E818" t="s">
        <v>55</v>
      </c>
      <c r="F818">
        <v>6</v>
      </c>
      <c r="G818">
        <v>46</v>
      </c>
      <c r="H818">
        <v>19</v>
      </c>
      <c r="I818">
        <v>22</v>
      </c>
      <c r="J818" t="s">
        <v>2056</v>
      </c>
      <c r="K818">
        <v>3</v>
      </c>
      <c r="L818" t="s">
        <v>2056</v>
      </c>
      <c r="M818">
        <v>3</v>
      </c>
      <c r="O818">
        <v>0</v>
      </c>
      <c r="P818">
        <v>8</v>
      </c>
      <c r="Q818">
        <v>14</v>
      </c>
      <c r="R818">
        <v>3</v>
      </c>
      <c r="S818">
        <v>10</v>
      </c>
      <c r="T818">
        <v>6</v>
      </c>
      <c r="U818">
        <v>18</v>
      </c>
      <c r="W818">
        <v>2</v>
      </c>
      <c r="X818">
        <v>4</v>
      </c>
      <c r="Y818">
        <v>3</v>
      </c>
      <c r="Z818">
        <v>8</v>
      </c>
      <c r="AB818">
        <v>1</v>
      </c>
      <c r="AC818">
        <v>3</v>
      </c>
      <c r="AD818">
        <v>2</v>
      </c>
      <c r="AE818">
        <v>18</v>
      </c>
      <c r="AF818" t="s">
        <v>37</v>
      </c>
      <c r="AG818" t="s">
        <v>38</v>
      </c>
      <c r="AH818">
        <v>1.69272422790527E-2</v>
      </c>
    </row>
    <row r="819" spans="1:34" x14ac:dyDescent="0.3">
      <c r="A819" t="s">
        <v>280</v>
      </c>
      <c r="B819" t="s">
        <v>2052</v>
      </c>
      <c r="C819" t="s">
        <v>2057</v>
      </c>
      <c r="E819" t="s">
        <v>55</v>
      </c>
      <c r="F819">
        <v>6</v>
      </c>
      <c r="G819">
        <v>46</v>
      </c>
      <c r="H819">
        <v>19</v>
      </c>
      <c r="I819">
        <v>18</v>
      </c>
      <c r="J819" t="s">
        <v>245</v>
      </c>
      <c r="K819">
        <v>1</v>
      </c>
      <c r="L819" t="s">
        <v>245</v>
      </c>
      <c r="M819">
        <v>1</v>
      </c>
      <c r="O819">
        <v>0</v>
      </c>
      <c r="P819">
        <v>3</v>
      </c>
      <c r="Q819">
        <v>15</v>
      </c>
      <c r="R819">
        <v>7</v>
      </c>
      <c r="S819">
        <v>7</v>
      </c>
      <c r="T819">
        <v>7</v>
      </c>
      <c r="U819">
        <v>7</v>
      </c>
      <c r="W819">
        <v>3</v>
      </c>
      <c r="X819">
        <v>3</v>
      </c>
      <c r="Y819">
        <v>3</v>
      </c>
      <c r="Z819">
        <v>3</v>
      </c>
      <c r="AB819">
        <v>1</v>
      </c>
      <c r="AC819">
        <v>1</v>
      </c>
      <c r="AD819">
        <v>1</v>
      </c>
      <c r="AE819">
        <v>2</v>
      </c>
      <c r="AF819" t="s">
        <v>37</v>
      </c>
      <c r="AG819" t="s">
        <v>38</v>
      </c>
      <c r="AH819">
        <v>2.0849227905273399E-2</v>
      </c>
    </row>
    <row r="820" spans="1:34" x14ac:dyDescent="0.3">
      <c r="A820" t="s">
        <v>280</v>
      </c>
      <c r="B820" t="s">
        <v>281</v>
      </c>
      <c r="C820" t="s">
        <v>282</v>
      </c>
      <c r="F820">
        <v>33</v>
      </c>
      <c r="G820">
        <v>1126</v>
      </c>
      <c r="H820">
        <v>476</v>
      </c>
      <c r="I820">
        <v>20</v>
      </c>
      <c r="J820" t="s">
        <v>283</v>
      </c>
      <c r="K820">
        <v>1</v>
      </c>
      <c r="L820" t="s">
        <v>283</v>
      </c>
      <c r="M820">
        <v>1</v>
      </c>
      <c r="O820">
        <v>0</v>
      </c>
      <c r="P820">
        <v>5</v>
      </c>
      <c r="Q820">
        <v>15</v>
      </c>
      <c r="R820">
        <v>9</v>
      </c>
      <c r="S820">
        <v>9</v>
      </c>
      <c r="T820">
        <v>9</v>
      </c>
      <c r="U820">
        <v>9</v>
      </c>
      <c r="W820">
        <v>5</v>
      </c>
      <c r="X820">
        <v>5</v>
      </c>
      <c r="Y820">
        <v>5</v>
      </c>
      <c r="Z820">
        <v>5</v>
      </c>
      <c r="AB820">
        <v>7</v>
      </c>
      <c r="AC820">
        <v>7</v>
      </c>
      <c r="AD820">
        <v>7</v>
      </c>
      <c r="AE820">
        <v>21</v>
      </c>
      <c r="AF820" t="s">
        <v>37</v>
      </c>
      <c r="AG820" t="s">
        <v>38</v>
      </c>
      <c r="AH820">
        <v>8.0542802810668904E-2</v>
      </c>
    </row>
    <row r="821" spans="1:34" x14ac:dyDescent="0.3">
      <c r="A821" t="s">
        <v>280</v>
      </c>
      <c r="B821" t="s">
        <v>281</v>
      </c>
      <c r="C821" t="s">
        <v>284</v>
      </c>
      <c r="F821">
        <v>32</v>
      </c>
      <c r="G821">
        <v>1060</v>
      </c>
      <c r="H821">
        <v>443</v>
      </c>
      <c r="I821">
        <v>20</v>
      </c>
      <c r="J821" t="s">
        <v>130</v>
      </c>
      <c r="K821">
        <v>1</v>
      </c>
      <c r="L821" t="s">
        <v>130</v>
      </c>
      <c r="M821">
        <v>1</v>
      </c>
      <c r="O821">
        <v>0</v>
      </c>
      <c r="P821">
        <v>5</v>
      </c>
      <c r="Q821">
        <v>15</v>
      </c>
      <c r="R821">
        <v>9</v>
      </c>
      <c r="S821">
        <v>9</v>
      </c>
      <c r="T821">
        <v>9</v>
      </c>
      <c r="U821">
        <v>9</v>
      </c>
      <c r="W821">
        <v>5</v>
      </c>
      <c r="X821">
        <v>5</v>
      </c>
      <c r="Y821">
        <v>5</v>
      </c>
      <c r="Z821">
        <v>5</v>
      </c>
      <c r="AB821">
        <v>7</v>
      </c>
      <c r="AC821">
        <v>7</v>
      </c>
      <c r="AD821">
        <v>7</v>
      </c>
      <c r="AE821">
        <v>21</v>
      </c>
      <c r="AF821" t="s">
        <v>37</v>
      </c>
      <c r="AG821" t="s">
        <v>38</v>
      </c>
      <c r="AH821">
        <v>4.8533201217651298E-2</v>
      </c>
    </row>
    <row r="822" spans="1:34" x14ac:dyDescent="0.3">
      <c r="A822" t="s">
        <v>280</v>
      </c>
      <c r="B822" t="s">
        <v>281</v>
      </c>
      <c r="C822" t="s">
        <v>285</v>
      </c>
      <c r="F822">
        <v>32</v>
      </c>
      <c r="G822">
        <v>1060</v>
      </c>
      <c r="H822">
        <v>443</v>
      </c>
      <c r="I822">
        <v>20</v>
      </c>
      <c r="J822" t="s">
        <v>130</v>
      </c>
      <c r="K822">
        <v>1</v>
      </c>
      <c r="L822" t="s">
        <v>130</v>
      </c>
      <c r="M822">
        <v>1</v>
      </c>
      <c r="O822">
        <v>0</v>
      </c>
      <c r="P822">
        <v>5</v>
      </c>
      <c r="Q822">
        <v>15</v>
      </c>
      <c r="R822">
        <v>9</v>
      </c>
      <c r="S822">
        <v>9</v>
      </c>
      <c r="T822">
        <v>9</v>
      </c>
      <c r="U822">
        <v>9</v>
      </c>
      <c r="W822">
        <v>5</v>
      </c>
      <c r="X822">
        <v>5</v>
      </c>
      <c r="Y822">
        <v>5</v>
      </c>
      <c r="Z822">
        <v>5</v>
      </c>
      <c r="AB822">
        <v>7</v>
      </c>
      <c r="AC822">
        <v>7</v>
      </c>
      <c r="AD822">
        <v>7</v>
      </c>
      <c r="AE822">
        <v>21</v>
      </c>
      <c r="AF822" t="s">
        <v>37</v>
      </c>
      <c r="AG822" t="s">
        <v>38</v>
      </c>
      <c r="AH822">
        <v>4.8199415206909103E-2</v>
      </c>
    </row>
    <row r="823" spans="1:34" x14ac:dyDescent="0.3">
      <c r="A823" t="s">
        <v>280</v>
      </c>
      <c r="B823" t="s">
        <v>2058</v>
      </c>
      <c r="C823" t="s">
        <v>1853</v>
      </c>
      <c r="E823" t="s">
        <v>55</v>
      </c>
      <c r="F823">
        <v>6</v>
      </c>
      <c r="G823">
        <v>46</v>
      </c>
      <c r="H823">
        <v>18</v>
      </c>
      <c r="I823">
        <v>16</v>
      </c>
      <c r="J823" t="s">
        <v>245</v>
      </c>
      <c r="K823">
        <v>1</v>
      </c>
      <c r="L823" t="s">
        <v>245</v>
      </c>
      <c r="M823">
        <v>1</v>
      </c>
      <c r="O823">
        <v>0</v>
      </c>
      <c r="P823">
        <v>4</v>
      </c>
      <c r="Q823">
        <v>12</v>
      </c>
      <c r="R823">
        <v>6</v>
      </c>
      <c r="S823">
        <v>6</v>
      </c>
      <c r="T823">
        <v>6</v>
      </c>
      <c r="U823">
        <v>6</v>
      </c>
      <c r="W823">
        <v>4</v>
      </c>
      <c r="X823">
        <v>4</v>
      </c>
      <c r="Y823">
        <v>4</v>
      </c>
      <c r="Z823">
        <v>4</v>
      </c>
      <c r="AB823">
        <v>4</v>
      </c>
      <c r="AC823">
        <v>4</v>
      </c>
      <c r="AD823">
        <v>4</v>
      </c>
      <c r="AE823">
        <v>8</v>
      </c>
      <c r="AF823" t="s">
        <v>37</v>
      </c>
      <c r="AG823" t="s">
        <v>38</v>
      </c>
      <c r="AH823">
        <v>2.1654605865478498E-2</v>
      </c>
    </row>
    <row r="824" spans="1:34" x14ac:dyDescent="0.3">
      <c r="A824" t="s">
        <v>280</v>
      </c>
      <c r="B824" t="s">
        <v>2059</v>
      </c>
      <c r="C824" t="s">
        <v>1853</v>
      </c>
      <c r="F824">
        <v>78</v>
      </c>
      <c r="G824">
        <v>6166</v>
      </c>
      <c r="H824">
        <v>2393</v>
      </c>
      <c r="I824">
        <v>24</v>
      </c>
      <c r="J824" t="s">
        <v>770</v>
      </c>
      <c r="K824">
        <v>1</v>
      </c>
      <c r="L824" t="s">
        <v>770</v>
      </c>
      <c r="M824">
        <v>1</v>
      </c>
      <c r="O824">
        <v>0</v>
      </c>
      <c r="P824">
        <v>10</v>
      </c>
      <c r="Q824">
        <v>14</v>
      </c>
      <c r="R824">
        <v>42</v>
      </c>
      <c r="S824">
        <v>42</v>
      </c>
      <c r="T824">
        <v>42</v>
      </c>
      <c r="U824">
        <v>42</v>
      </c>
      <c r="W824">
        <v>10</v>
      </c>
      <c r="X824">
        <v>10</v>
      </c>
      <c r="Y824">
        <v>10</v>
      </c>
      <c r="Z824">
        <v>10</v>
      </c>
      <c r="AB824">
        <v>2</v>
      </c>
      <c r="AC824">
        <v>2</v>
      </c>
      <c r="AD824">
        <v>2</v>
      </c>
      <c r="AE824">
        <v>4</v>
      </c>
      <c r="AF824" t="s">
        <v>37</v>
      </c>
      <c r="AG824" t="s">
        <v>38</v>
      </c>
      <c r="AH824">
        <v>0.17917752265930101</v>
      </c>
    </row>
    <row r="825" spans="1:34" x14ac:dyDescent="0.3">
      <c r="A825" t="s">
        <v>280</v>
      </c>
      <c r="B825" t="s">
        <v>2060</v>
      </c>
      <c r="C825" t="s">
        <v>1746</v>
      </c>
      <c r="F825">
        <v>17</v>
      </c>
      <c r="G825">
        <v>310</v>
      </c>
      <c r="H825">
        <v>124</v>
      </c>
      <c r="I825">
        <v>18</v>
      </c>
      <c r="J825" t="s">
        <v>264</v>
      </c>
      <c r="K825">
        <v>1</v>
      </c>
      <c r="L825" t="s">
        <v>264</v>
      </c>
      <c r="M825">
        <v>1</v>
      </c>
      <c r="O825">
        <v>0</v>
      </c>
      <c r="P825">
        <v>11</v>
      </c>
      <c r="Q825">
        <v>7</v>
      </c>
      <c r="R825">
        <v>16</v>
      </c>
      <c r="S825">
        <v>16</v>
      </c>
      <c r="T825">
        <v>16</v>
      </c>
      <c r="U825">
        <v>16</v>
      </c>
      <c r="W825">
        <v>11</v>
      </c>
      <c r="X825">
        <v>11</v>
      </c>
      <c r="Y825">
        <v>11</v>
      </c>
      <c r="Z825">
        <v>11</v>
      </c>
      <c r="AB825">
        <v>1</v>
      </c>
      <c r="AC825">
        <v>1</v>
      </c>
      <c r="AD825">
        <v>1</v>
      </c>
      <c r="AE825">
        <v>2</v>
      </c>
      <c r="AF825" t="s">
        <v>37</v>
      </c>
      <c r="AG825" t="s">
        <v>38</v>
      </c>
      <c r="AH825">
        <v>2.9972076416015601E-2</v>
      </c>
    </row>
    <row r="826" spans="1:34" x14ac:dyDescent="0.3">
      <c r="A826" t="s">
        <v>280</v>
      </c>
      <c r="B826" t="s">
        <v>2061</v>
      </c>
      <c r="C826" t="s">
        <v>2062</v>
      </c>
      <c r="F826">
        <v>123</v>
      </c>
      <c r="G826">
        <v>15256</v>
      </c>
      <c r="H826">
        <v>5313</v>
      </c>
      <c r="I826">
        <v>21</v>
      </c>
      <c r="J826" t="s">
        <v>718</v>
      </c>
      <c r="K826">
        <v>1</v>
      </c>
      <c r="L826" t="s">
        <v>718</v>
      </c>
      <c r="M826">
        <v>1</v>
      </c>
      <c r="O826">
        <v>0</v>
      </c>
      <c r="P826">
        <v>8</v>
      </c>
      <c r="Q826">
        <v>13</v>
      </c>
      <c r="R826">
        <v>28</v>
      </c>
      <c r="S826">
        <v>28</v>
      </c>
      <c r="T826">
        <v>28</v>
      </c>
      <c r="U826">
        <v>28</v>
      </c>
      <c r="W826">
        <v>8</v>
      </c>
      <c r="X826">
        <v>8</v>
      </c>
      <c r="Y826">
        <v>8</v>
      </c>
      <c r="Z826">
        <v>8</v>
      </c>
      <c r="AB826">
        <v>2</v>
      </c>
      <c r="AC826">
        <v>2</v>
      </c>
      <c r="AD826">
        <v>2</v>
      </c>
      <c r="AE826">
        <v>6</v>
      </c>
      <c r="AF826" t="s">
        <v>37</v>
      </c>
      <c r="AG826" t="s">
        <v>38</v>
      </c>
      <c r="AH826">
        <v>0.33047795295715299</v>
      </c>
    </row>
    <row r="827" spans="1:34" x14ac:dyDescent="0.3">
      <c r="A827" t="s">
        <v>280</v>
      </c>
      <c r="B827" t="s">
        <v>2061</v>
      </c>
      <c r="C827" t="s">
        <v>2063</v>
      </c>
      <c r="F827">
        <v>68</v>
      </c>
      <c r="G827">
        <v>4696</v>
      </c>
      <c r="H827">
        <v>2049</v>
      </c>
      <c r="I827">
        <v>29</v>
      </c>
      <c r="J827" t="s">
        <v>1147</v>
      </c>
      <c r="K827">
        <v>1</v>
      </c>
      <c r="L827" t="s">
        <v>1147</v>
      </c>
      <c r="M827">
        <v>1</v>
      </c>
      <c r="O827">
        <v>0</v>
      </c>
      <c r="P827">
        <v>18</v>
      </c>
      <c r="Q827">
        <v>11</v>
      </c>
      <c r="R827">
        <v>32</v>
      </c>
      <c r="S827">
        <v>32</v>
      </c>
      <c r="T827">
        <v>32</v>
      </c>
      <c r="U827">
        <v>32</v>
      </c>
      <c r="W827">
        <v>18</v>
      </c>
      <c r="X827">
        <v>18</v>
      </c>
      <c r="Y827">
        <v>18</v>
      </c>
      <c r="Z827">
        <v>18</v>
      </c>
      <c r="AB827">
        <v>7</v>
      </c>
      <c r="AC827">
        <v>7</v>
      </c>
      <c r="AD827">
        <v>7</v>
      </c>
      <c r="AE827">
        <v>14</v>
      </c>
      <c r="AF827" t="s">
        <v>37</v>
      </c>
      <c r="AG827" t="s">
        <v>38</v>
      </c>
      <c r="AH827">
        <v>0.22349524497985801</v>
      </c>
    </row>
    <row r="828" spans="1:34" x14ac:dyDescent="0.3">
      <c r="A828" t="s">
        <v>280</v>
      </c>
      <c r="B828" t="s">
        <v>2064</v>
      </c>
      <c r="C828" t="s">
        <v>1853</v>
      </c>
      <c r="F828">
        <v>27</v>
      </c>
      <c r="G828">
        <v>760</v>
      </c>
      <c r="H828">
        <v>269</v>
      </c>
      <c r="I828">
        <v>23</v>
      </c>
      <c r="J828" t="s">
        <v>2065</v>
      </c>
      <c r="K828">
        <v>2</v>
      </c>
      <c r="L828" t="s">
        <v>556</v>
      </c>
      <c r="M828">
        <v>1</v>
      </c>
      <c r="N828" t="s">
        <v>2066</v>
      </c>
      <c r="O828">
        <v>1</v>
      </c>
      <c r="P828">
        <v>16</v>
      </c>
      <c r="Q828">
        <v>7</v>
      </c>
      <c r="R828">
        <v>36</v>
      </c>
      <c r="S828">
        <v>36</v>
      </c>
      <c r="T828">
        <v>36</v>
      </c>
      <c r="U828">
        <v>36</v>
      </c>
      <c r="V828" t="s">
        <v>2067</v>
      </c>
      <c r="W828">
        <v>16</v>
      </c>
      <c r="X828">
        <v>16</v>
      </c>
      <c r="Y828">
        <v>16</v>
      </c>
      <c r="Z828">
        <v>16</v>
      </c>
      <c r="AA828" t="s">
        <v>2068</v>
      </c>
      <c r="AB828">
        <v>2</v>
      </c>
      <c r="AC828">
        <v>6</v>
      </c>
      <c r="AD828">
        <v>5</v>
      </c>
      <c r="AE828">
        <v>20</v>
      </c>
      <c r="AF828" t="s">
        <v>37</v>
      </c>
      <c r="AG828" t="s">
        <v>38</v>
      </c>
      <c r="AH828">
        <v>9.8195314407348605E-2</v>
      </c>
    </row>
    <row r="829" spans="1:34" x14ac:dyDescent="0.3">
      <c r="A829" t="s">
        <v>280</v>
      </c>
      <c r="B829" t="s">
        <v>2069</v>
      </c>
      <c r="C829" t="s">
        <v>2013</v>
      </c>
      <c r="E829" t="s">
        <v>55</v>
      </c>
      <c r="F829">
        <v>5</v>
      </c>
      <c r="G829">
        <v>34</v>
      </c>
      <c r="H829">
        <v>11</v>
      </c>
      <c r="AF829" t="s">
        <v>37</v>
      </c>
      <c r="AG829" t="s">
        <v>106</v>
      </c>
      <c r="AH829">
        <v>1.90377235412597E-2</v>
      </c>
    </row>
    <row r="830" spans="1:34" x14ac:dyDescent="0.3">
      <c r="A830" t="s">
        <v>280</v>
      </c>
      <c r="B830" t="s">
        <v>2069</v>
      </c>
      <c r="C830" t="s">
        <v>1853</v>
      </c>
      <c r="F830">
        <v>74</v>
      </c>
      <c r="G830">
        <v>5554</v>
      </c>
      <c r="H830">
        <v>1278</v>
      </c>
      <c r="I830">
        <v>62</v>
      </c>
      <c r="J830" t="s">
        <v>2070</v>
      </c>
      <c r="K830">
        <v>5</v>
      </c>
      <c r="L830" t="s">
        <v>2071</v>
      </c>
      <c r="M830">
        <v>2</v>
      </c>
      <c r="N830" t="s">
        <v>2072</v>
      </c>
      <c r="O830">
        <v>1</v>
      </c>
      <c r="P830">
        <v>47</v>
      </c>
      <c r="Q830">
        <v>15</v>
      </c>
      <c r="R830">
        <v>5</v>
      </c>
      <c r="S830">
        <v>140</v>
      </c>
      <c r="T830">
        <v>72</v>
      </c>
      <c r="U830">
        <v>145</v>
      </c>
      <c r="V830" t="s">
        <v>2073</v>
      </c>
      <c r="W830">
        <v>2</v>
      </c>
      <c r="X830">
        <v>45</v>
      </c>
      <c r="Y830">
        <v>24</v>
      </c>
      <c r="Z830">
        <v>47</v>
      </c>
      <c r="AA830" t="s">
        <v>2074</v>
      </c>
      <c r="AB830">
        <v>1</v>
      </c>
      <c r="AC830">
        <v>7</v>
      </c>
      <c r="AD830">
        <v>4</v>
      </c>
      <c r="AE830">
        <v>32</v>
      </c>
      <c r="AF830" t="s">
        <v>37</v>
      </c>
      <c r="AG830" t="s">
        <v>38</v>
      </c>
      <c r="AH830">
        <v>10.86536860466</v>
      </c>
    </row>
    <row r="831" spans="1:34" x14ac:dyDescent="0.3">
      <c r="A831" t="s">
        <v>280</v>
      </c>
      <c r="B831" t="s">
        <v>2075</v>
      </c>
      <c r="C831" t="s">
        <v>1832</v>
      </c>
      <c r="F831">
        <v>38</v>
      </c>
      <c r="G831">
        <v>1486</v>
      </c>
      <c r="H831">
        <v>482</v>
      </c>
      <c r="I831">
        <v>35</v>
      </c>
      <c r="J831" t="s">
        <v>2076</v>
      </c>
      <c r="K831">
        <v>2</v>
      </c>
      <c r="L831" t="s">
        <v>556</v>
      </c>
      <c r="M831">
        <v>1</v>
      </c>
      <c r="N831" t="s">
        <v>2077</v>
      </c>
      <c r="O831">
        <v>1</v>
      </c>
      <c r="P831">
        <v>21</v>
      </c>
      <c r="Q831">
        <v>14</v>
      </c>
      <c r="R831">
        <v>41</v>
      </c>
      <c r="S831">
        <v>41</v>
      </c>
      <c r="T831">
        <v>41</v>
      </c>
      <c r="U831">
        <v>41</v>
      </c>
      <c r="V831" t="s">
        <v>2078</v>
      </c>
      <c r="W831">
        <v>21</v>
      </c>
      <c r="X831">
        <v>21</v>
      </c>
      <c r="Y831">
        <v>21</v>
      </c>
      <c r="Z831">
        <v>21</v>
      </c>
      <c r="AA831" t="s">
        <v>2079</v>
      </c>
      <c r="AB831">
        <v>2</v>
      </c>
      <c r="AC831">
        <v>3</v>
      </c>
      <c r="AD831">
        <v>3</v>
      </c>
      <c r="AE831">
        <v>18</v>
      </c>
      <c r="AF831" t="s">
        <v>37</v>
      </c>
      <c r="AG831" t="s">
        <v>38</v>
      </c>
      <c r="AH831">
        <v>0.15239000320434501</v>
      </c>
    </row>
    <row r="832" spans="1:34" x14ac:dyDescent="0.3">
      <c r="A832" t="s">
        <v>280</v>
      </c>
      <c r="B832" t="s">
        <v>286</v>
      </c>
      <c r="C832" s="15" t="s">
        <v>1743</v>
      </c>
      <c r="F832">
        <v>22</v>
      </c>
      <c r="G832">
        <v>510</v>
      </c>
      <c r="H832">
        <v>158</v>
      </c>
      <c r="I832">
        <v>16</v>
      </c>
      <c r="J832" t="s">
        <v>167</v>
      </c>
      <c r="K832">
        <v>1</v>
      </c>
      <c r="L832" t="s">
        <v>167</v>
      </c>
      <c r="M832">
        <v>1</v>
      </c>
      <c r="O832">
        <v>0</v>
      </c>
      <c r="P832">
        <v>4</v>
      </c>
      <c r="Q832">
        <v>12</v>
      </c>
      <c r="R832">
        <v>6</v>
      </c>
      <c r="S832">
        <v>6</v>
      </c>
      <c r="T832">
        <v>6</v>
      </c>
      <c r="U832">
        <v>6</v>
      </c>
      <c r="W832">
        <v>4</v>
      </c>
      <c r="X832">
        <v>4</v>
      </c>
      <c r="Y832">
        <v>4</v>
      </c>
      <c r="Z832">
        <v>4</v>
      </c>
      <c r="AB832">
        <v>2</v>
      </c>
      <c r="AC832">
        <v>2</v>
      </c>
      <c r="AD832">
        <v>2</v>
      </c>
      <c r="AE832">
        <v>4</v>
      </c>
      <c r="AF832" t="s">
        <v>37</v>
      </c>
      <c r="AG832" t="s">
        <v>38</v>
      </c>
      <c r="AH832">
        <v>2.5091886520385701E-2</v>
      </c>
    </row>
    <row r="833" spans="1:34" x14ac:dyDescent="0.3">
      <c r="A833" t="s">
        <v>280</v>
      </c>
      <c r="B833" t="s">
        <v>286</v>
      </c>
      <c r="C833" s="15" t="s">
        <v>1739</v>
      </c>
      <c r="F833">
        <v>29</v>
      </c>
      <c r="G833">
        <v>874</v>
      </c>
      <c r="H833">
        <v>282</v>
      </c>
      <c r="I833">
        <v>41</v>
      </c>
      <c r="J833" t="s">
        <v>1740</v>
      </c>
      <c r="K833">
        <v>2</v>
      </c>
      <c r="L833" t="s">
        <v>1740</v>
      </c>
      <c r="M833">
        <v>2</v>
      </c>
      <c r="O833">
        <v>0</v>
      </c>
      <c r="P833">
        <v>27</v>
      </c>
      <c r="Q833">
        <v>14</v>
      </c>
      <c r="R833">
        <v>11</v>
      </c>
      <c r="S833">
        <v>17</v>
      </c>
      <c r="T833">
        <v>14</v>
      </c>
      <c r="U833">
        <v>28</v>
      </c>
      <c r="W833">
        <v>13</v>
      </c>
      <c r="X833">
        <v>14</v>
      </c>
      <c r="Y833">
        <v>14</v>
      </c>
      <c r="Z833">
        <v>27</v>
      </c>
      <c r="AB833">
        <v>3</v>
      </c>
      <c r="AC833">
        <v>3</v>
      </c>
      <c r="AD833">
        <v>3</v>
      </c>
      <c r="AE833">
        <v>12</v>
      </c>
      <c r="AF833" t="s">
        <v>37</v>
      </c>
      <c r="AG833" t="s">
        <v>38</v>
      </c>
      <c r="AH833">
        <v>9.8469495773315402E-2</v>
      </c>
    </row>
    <row r="834" spans="1:34" x14ac:dyDescent="0.3">
      <c r="A834" t="s">
        <v>280</v>
      </c>
      <c r="B834" t="s">
        <v>286</v>
      </c>
      <c r="C834" s="15" t="s">
        <v>1742</v>
      </c>
      <c r="F834">
        <v>49</v>
      </c>
      <c r="G834">
        <v>2454</v>
      </c>
      <c r="H834">
        <v>737</v>
      </c>
      <c r="I834">
        <v>33</v>
      </c>
      <c r="J834" t="s">
        <v>142</v>
      </c>
      <c r="K834">
        <v>1</v>
      </c>
      <c r="L834" t="s">
        <v>142</v>
      </c>
      <c r="M834">
        <v>1</v>
      </c>
      <c r="O834">
        <v>0</v>
      </c>
      <c r="P834">
        <v>19</v>
      </c>
      <c r="Q834">
        <v>14</v>
      </c>
      <c r="R834">
        <v>34</v>
      </c>
      <c r="S834">
        <v>34</v>
      </c>
      <c r="T834">
        <v>34</v>
      </c>
      <c r="U834">
        <v>34</v>
      </c>
      <c r="W834">
        <v>19</v>
      </c>
      <c r="X834">
        <v>19</v>
      </c>
      <c r="Y834">
        <v>19</v>
      </c>
      <c r="Z834">
        <v>19</v>
      </c>
      <c r="AB834">
        <v>4</v>
      </c>
      <c r="AC834">
        <v>4</v>
      </c>
      <c r="AD834">
        <v>4</v>
      </c>
      <c r="AE834">
        <v>8</v>
      </c>
      <c r="AF834" t="s">
        <v>37</v>
      </c>
      <c r="AG834" t="s">
        <v>38</v>
      </c>
      <c r="AH834">
        <v>6.9756507873535101E-2</v>
      </c>
    </row>
    <row r="835" spans="1:34" x14ac:dyDescent="0.3">
      <c r="A835" t="s">
        <v>280</v>
      </c>
      <c r="B835" t="s">
        <v>286</v>
      </c>
      <c r="C835" s="15" t="s">
        <v>287</v>
      </c>
      <c r="F835">
        <v>29</v>
      </c>
      <c r="G835">
        <v>874</v>
      </c>
      <c r="H835">
        <v>188</v>
      </c>
      <c r="I835">
        <v>21</v>
      </c>
      <c r="J835" t="s">
        <v>288</v>
      </c>
      <c r="K835">
        <v>2</v>
      </c>
      <c r="L835" t="s">
        <v>288</v>
      </c>
      <c r="M835">
        <v>2</v>
      </c>
      <c r="O835">
        <v>0</v>
      </c>
      <c r="P835">
        <v>7</v>
      </c>
      <c r="Q835">
        <v>14</v>
      </c>
      <c r="R835">
        <v>4</v>
      </c>
      <c r="S835">
        <v>5</v>
      </c>
      <c r="T835">
        <v>4</v>
      </c>
      <c r="U835">
        <v>9</v>
      </c>
      <c r="W835">
        <v>2</v>
      </c>
      <c r="X835">
        <v>5</v>
      </c>
      <c r="Y835">
        <v>4</v>
      </c>
      <c r="Z835">
        <v>7</v>
      </c>
      <c r="AB835">
        <v>1</v>
      </c>
      <c r="AC835">
        <v>2</v>
      </c>
      <c r="AD835">
        <v>2</v>
      </c>
      <c r="AE835">
        <v>6</v>
      </c>
      <c r="AF835" t="s">
        <v>37</v>
      </c>
      <c r="AG835" t="s">
        <v>38</v>
      </c>
      <c r="AH835">
        <v>8.3107233047485296E-2</v>
      </c>
    </row>
    <row r="836" spans="1:34" x14ac:dyDescent="0.3">
      <c r="A836" t="s">
        <v>280</v>
      </c>
      <c r="B836" t="s">
        <v>286</v>
      </c>
      <c r="C836" s="15" t="s">
        <v>289</v>
      </c>
      <c r="F836">
        <v>45</v>
      </c>
      <c r="G836">
        <v>2074</v>
      </c>
      <c r="H836">
        <v>560</v>
      </c>
      <c r="I836">
        <v>76</v>
      </c>
      <c r="J836" t="s">
        <v>290</v>
      </c>
      <c r="K836">
        <v>3</v>
      </c>
      <c r="L836" t="s">
        <v>186</v>
      </c>
      <c r="M836">
        <v>1</v>
      </c>
      <c r="N836" t="s">
        <v>291</v>
      </c>
      <c r="O836">
        <v>1</v>
      </c>
      <c r="P836">
        <v>62</v>
      </c>
      <c r="Q836">
        <v>14</v>
      </c>
      <c r="R836">
        <v>65</v>
      </c>
      <c r="S836">
        <v>65</v>
      </c>
      <c r="T836">
        <v>65</v>
      </c>
      <c r="U836">
        <v>65</v>
      </c>
      <c r="V836" t="s">
        <v>292</v>
      </c>
      <c r="W836">
        <v>62</v>
      </c>
      <c r="X836">
        <v>62</v>
      </c>
      <c r="Y836">
        <v>62</v>
      </c>
      <c r="Z836">
        <v>62</v>
      </c>
      <c r="AA836" t="s">
        <v>293</v>
      </c>
      <c r="AB836">
        <v>2</v>
      </c>
      <c r="AC836">
        <v>5</v>
      </c>
      <c r="AD836">
        <v>4</v>
      </c>
      <c r="AE836">
        <v>29</v>
      </c>
      <c r="AF836" t="s">
        <v>37</v>
      </c>
      <c r="AG836" t="s">
        <v>38</v>
      </c>
      <c r="AH836">
        <v>0.25650835037231401</v>
      </c>
    </row>
    <row r="837" spans="1:34" x14ac:dyDescent="0.3">
      <c r="A837" t="s">
        <v>280</v>
      </c>
      <c r="B837" t="s">
        <v>286</v>
      </c>
      <c r="C837" s="15" t="s">
        <v>294</v>
      </c>
      <c r="F837">
        <v>199</v>
      </c>
      <c r="G837">
        <v>39804</v>
      </c>
      <c r="H837">
        <v>2368</v>
      </c>
      <c r="AF837" t="s">
        <v>37</v>
      </c>
      <c r="AG837" t="s">
        <v>106</v>
      </c>
      <c r="AH837">
        <v>105.947192668914</v>
      </c>
    </row>
    <row r="838" spans="1:34" x14ac:dyDescent="0.3">
      <c r="A838" t="s">
        <v>280</v>
      </c>
      <c r="B838" t="s">
        <v>286</v>
      </c>
      <c r="C838" s="15" t="s">
        <v>295</v>
      </c>
      <c r="F838">
        <v>24</v>
      </c>
      <c r="G838">
        <v>604</v>
      </c>
      <c r="H838">
        <v>130</v>
      </c>
      <c r="AF838" t="s">
        <v>37</v>
      </c>
      <c r="AG838" t="s">
        <v>106</v>
      </c>
      <c r="AH838">
        <v>0.10894203186035099</v>
      </c>
    </row>
    <row r="839" spans="1:34" x14ac:dyDescent="0.3">
      <c r="A839" t="s">
        <v>280</v>
      </c>
      <c r="B839" t="s">
        <v>1745</v>
      </c>
      <c r="C839" t="s">
        <v>1745</v>
      </c>
      <c r="F839">
        <v>36</v>
      </c>
      <c r="G839">
        <v>1336</v>
      </c>
      <c r="H839">
        <v>407</v>
      </c>
      <c r="I839">
        <v>33</v>
      </c>
      <c r="J839" t="s">
        <v>195</v>
      </c>
      <c r="K839">
        <v>1</v>
      </c>
      <c r="L839" t="s">
        <v>195</v>
      </c>
      <c r="M839">
        <v>1</v>
      </c>
      <c r="O839">
        <v>0</v>
      </c>
      <c r="P839">
        <v>22</v>
      </c>
      <c r="Q839">
        <v>11</v>
      </c>
      <c r="R839">
        <v>28</v>
      </c>
      <c r="S839">
        <v>28</v>
      </c>
      <c r="T839">
        <v>28</v>
      </c>
      <c r="U839">
        <v>28</v>
      </c>
      <c r="W839">
        <v>22</v>
      </c>
      <c r="X839">
        <v>22</v>
      </c>
      <c r="Y839">
        <v>22</v>
      </c>
      <c r="Z839">
        <v>22</v>
      </c>
      <c r="AB839">
        <v>6</v>
      </c>
      <c r="AC839">
        <v>6</v>
      </c>
      <c r="AD839">
        <v>6</v>
      </c>
      <c r="AE839">
        <v>12</v>
      </c>
      <c r="AF839" t="s">
        <v>37</v>
      </c>
      <c r="AG839" t="s">
        <v>38</v>
      </c>
      <c r="AH839">
        <v>7.7037096023559501E-2</v>
      </c>
    </row>
    <row r="840" spans="1:34" x14ac:dyDescent="0.3">
      <c r="A840" t="s">
        <v>280</v>
      </c>
      <c r="B840" t="s">
        <v>1745</v>
      </c>
      <c r="C840" t="s">
        <v>1746</v>
      </c>
      <c r="F840">
        <v>16</v>
      </c>
      <c r="G840">
        <v>276</v>
      </c>
      <c r="H840">
        <v>91</v>
      </c>
      <c r="I840">
        <v>23</v>
      </c>
      <c r="J840" t="s">
        <v>328</v>
      </c>
      <c r="K840">
        <v>1</v>
      </c>
      <c r="L840" t="s">
        <v>328</v>
      </c>
      <c r="M840">
        <v>1</v>
      </c>
      <c r="O840">
        <v>0</v>
      </c>
      <c r="P840">
        <v>9</v>
      </c>
      <c r="Q840">
        <v>14</v>
      </c>
      <c r="R840">
        <v>16</v>
      </c>
      <c r="S840">
        <v>16</v>
      </c>
      <c r="T840">
        <v>16</v>
      </c>
      <c r="U840">
        <v>16</v>
      </c>
      <c r="W840">
        <v>9</v>
      </c>
      <c r="X840">
        <v>9</v>
      </c>
      <c r="Y840">
        <v>9</v>
      </c>
      <c r="Z840">
        <v>9</v>
      </c>
      <c r="AB840">
        <v>1</v>
      </c>
      <c r="AC840">
        <v>1</v>
      </c>
      <c r="AD840">
        <v>1</v>
      </c>
      <c r="AE840">
        <v>2</v>
      </c>
      <c r="AF840" t="s">
        <v>37</v>
      </c>
      <c r="AG840" t="s">
        <v>38</v>
      </c>
      <c r="AH840">
        <v>2.5048255920410101E-2</v>
      </c>
    </row>
    <row r="841" spans="1:34" x14ac:dyDescent="0.3">
      <c r="A841" t="s">
        <v>280</v>
      </c>
      <c r="B841" t="s">
        <v>1747</v>
      </c>
      <c r="C841" t="s">
        <v>1748</v>
      </c>
      <c r="F841">
        <v>13</v>
      </c>
      <c r="G841">
        <v>186</v>
      </c>
      <c r="H841">
        <v>92</v>
      </c>
      <c r="I841">
        <v>22</v>
      </c>
      <c r="J841" t="s">
        <v>209</v>
      </c>
      <c r="K841">
        <v>1</v>
      </c>
      <c r="L841" t="s">
        <v>209</v>
      </c>
      <c r="M841">
        <v>1</v>
      </c>
      <c r="O841">
        <v>0</v>
      </c>
      <c r="P841">
        <v>14</v>
      </c>
      <c r="Q841">
        <v>8</v>
      </c>
      <c r="R841">
        <v>13</v>
      </c>
      <c r="S841">
        <v>13</v>
      </c>
      <c r="T841">
        <v>13</v>
      </c>
      <c r="U841">
        <v>13</v>
      </c>
      <c r="W841">
        <v>14</v>
      </c>
      <c r="X841">
        <v>14</v>
      </c>
      <c r="Y841">
        <v>14</v>
      </c>
      <c r="Z841">
        <v>14</v>
      </c>
      <c r="AB841">
        <v>3</v>
      </c>
      <c r="AC841">
        <v>3</v>
      </c>
      <c r="AD841">
        <v>3</v>
      </c>
      <c r="AE841">
        <v>9</v>
      </c>
      <c r="AF841" t="s">
        <v>37</v>
      </c>
      <c r="AG841" t="s">
        <v>38</v>
      </c>
      <c r="AH841">
        <v>2.0359039306640601E-2</v>
      </c>
    </row>
    <row r="842" spans="1:34" x14ac:dyDescent="0.3">
      <c r="A842" t="s">
        <v>280</v>
      </c>
      <c r="B842" t="s">
        <v>1749</v>
      </c>
      <c r="C842" t="s">
        <v>1750</v>
      </c>
      <c r="E842" t="s">
        <v>55</v>
      </c>
      <c r="F842">
        <v>18</v>
      </c>
      <c r="G842">
        <v>346</v>
      </c>
      <c r="H842">
        <v>57</v>
      </c>
      <c r="AF842" t="s">
        <v>37</v>
      </c>
      <c r="AG842" t="s">
        <v>106</v>
      </c>
      <c r="AH842">
        <v>1.5007972717285101E-2</v>
      </c>
    </row>
    <row r="843" spans="1:34" x14ac:dyDescent="0.3">
      <c r="A843" t="s">
        <v>280</v>
      </c>
      <c r="B843" t="s">
        <v>1751</v>
      </c>
      <c r="C843" t="s">
        <v>1751</v>
      </c>
      <c r="F843">
        <v>20</v>
      </c>
      <c r="G843">
        <v>424</v>
      </c>
      <c r="H843">
        <v>79</v>
      </c>
      <c r="AF843" t="s">
        <v>37</v>
      </c>
      <c r="AG843" t="s">
        <v>106</v>
      </c>
      <c r="AH843">
        <v>1.8098115921020501E-2</v>
      </c>
    </row>
    <row r="844" spans="1:34" x14ac:dyDescent="0.3">
      <c r="A844" t="s">
        <v>280</v>
      </c>
      <c r="B844" t="s">
        <v>1751</v>
      </c>
      <c r="C844" t="s">
        <v>1752</v>
      </c>
      <c r="E844" t="s">
        <v>55</v>
      </c>
      <c r="F844">
        <v>18</v>
      </c>
      <c r="G844">
        <v>346</v>
      </c>
      <c r="H844">
        <v>158</v>
      </c>
      <c r="I844">
        <v>25</v>
      </c>
      <c r="J844" t="s">
        <v>36</v>
      </c>
      <c r="K844">
        <v>1</v>
      </c>
      <c r="L844" t="s">
        <v>36</v>
      </c>
      <c r="M844">
        <v>1</v>
      </c>
      <c r="O844">
        <v>0</v>
      </c>
      <c r="P844">
        <v>13</v>
      </c>
      <c r="Q844">
        <v>12</v>
      </c>
      <c r="R844">
        <v>27</v>
      </c>
      <c r="S844">
        <v>27</v>
      </c>
      <c r="T844">
        <v>27</v>
      </c>
      <c r="U844">
        <v>27</v>
      </c>
      <c r="W844">
        <v>13</v>
      </c>
      <c r="X844">
        <v>13</v>
      </c>
      <c r="Y844">
        <v>13</v>
      </c>
      <c r="Z844">
        <v>13</v>
      </c>
      <c r="AB844">
        <v>2</v>
      </c>
      <c r="AC844">
        <v>2</v>
      </c>
      <c r="AD844">
        <v>2</v>
      </c>
      <c r="AE844">
        <v>4</v>
      </c>
      <c r="AF844" t="s">
        <v>37</v>
      </c>
      <c r="AG844" t="s">
        <v>38</v>
      </c>
      <c r="AH844">
        <v>3.6552667617797803E-2</v>
      </c>
    </row>
    <row r="845" spans="1:34" x14ac:dyDescent="0.3">
      <c r="A845" t="s">
        <v>280</v>
      </c>
      <c r="B845" t="s">
        <v>1751</v>
      </c>
      <c r="C845" t="s">
        <v>1753</v>
      </c>
      <c r="F845">
        <v>14</v>
      </c>
      <c r="G845">
        <v>214</v>
      </c>
      <c r="H845">
        <v>94</v>
      </c>
      <c r="I845">
        <v>16</v>
      </c>
      <c r="J845" t="s">
        <v>167</v>
      </c>
      <c r="K845">
        <v>1</v>
      </c>
      <c r="L845" t="s">
        <v>167</v>
      </c>
      <c r="M845">
        <v>1</v>
      </c>
      <c r="O845">
        <v>0</v>
      </c>
      <c r="P845">
        <v>4</v>
      </c>
      <c r="Q845">
        <v>12</v>
      </c>
      <c r="R845">
        <v>4</v>
      </c>
      <c r="S845">
        <v>4</v>
      </c>
      <c r="T845">
        <v>4</v>
      </c>
      <c r="U845">
        <v>4</v>
      </c>
      <c r="W845">
        <v>4</v>
      </c>
      <c r="X845">
        <v>4</v>
      </c>
      <c r="Y845">
        <v>4</v>
      </c>
      <c r="Z845">
        <v>4</v>
      </c>
      <c r="AB845">
        <v>7</v>
      </c>
      <c r="AC845">
        <v>7</v>
      </c>
      <c r="AD845">
        <v>7</v>
      </c>
      <c r="AE845">
        <v>14</v>
      </c>
      <c r="AF845" t="s">
        <v>37</v>
      </c>
      <c r="AG845" t="s">
        <v>38</v>
      </c>
      <c r="AH845">
        <v>1.90277099609375E-2</v>
      </c>
    </row>
    <row r="846" spans="1:34" x14ac:dyDescent="0.3">
      <c r="A846" t="s">
        <v>280</v>
      </c>
      <c r="B846" t="s">
        <v>1751</v>
      </c>
      <c r="C846" t="s">
        <v>1754</v>
      </c>
      <c r="E846" t="s">
        <v>55</v>
      </c>
      <c r="F846">
        <v>14</v>
      </c>
      <c r="G846">
        <v>214</v>
      </c>
      <c r="H846">
        <v>74</v>
      </c>
      <c r="I846">
        <v>22</v>
      </c>
      <c r="J846" t="s">
        <v>57</v>
      </c>
      <c r="K846">
        <v>1</v>
      </c>
      <c r="L846" t="s">
        <v>57</v>
      </c>
      <c r="M846">
        <v>1</v>
      </c>
      <c r="O846">
        <v>0</v>
      </c>
      <c r="P846">
        <v>7</v>
      </c>
      <c r="Q846">
        <v>15</v>
      </c>
      <c r="R846">
        <v>14</v>
      </c>
      <c r="S846">
        <v>14</v>
      </c>
      <c r="T846">
        <v>14</v>
      </c>
      <c r="U846">
        <v>14</v>
      </c>
      <c r="W846">
        <v>7</v>
      </c>
      <c r="X846">
        <v>7</v>
      </c>
      <c r="Y846">
        <v>7</v>
      </c>
      <c r="Z846">
        <v>7</v>
      </c>
      <c r="AB846">
        <v>5</v>
      </c>
      <c r="AC846">
        <v>5</v>
      </c>
      <c r="AD846">
        <v>5</v>
      </c>
      <c r="AE846">
        <v>10</v>
      </c>
      <c r="AF846" t="s">
        <v>37</v>
      </c>
      <c r="AG846" t="s">
        <v>38</v>
      </c>
      <c r="AH846">
        <v>2.45029926300048E-2</v>
      </c>
    </row>
    <row r="847" spans="1:34" x14ac:dyDescent="0.3">
      <c r="A847" t="s">
        <v>280</v>
      </c>
      <c r="B847" t="s">
        <v>1751</v>
      </c>
      <c r="C847" t="s">
        <v>1755</v>
      </c>
      <c r="F847">
        <v>21</v>
      </c>
      <c r="G847">
        <v>466</v>
      </c>
      <c r="H847">
        <v>142</v>
      </c>
      <c r="I847">
        <v>16</v>
      </c>
      <c r="J847" t="s">
        <v>186</v>
      </c>
      <c r="K847">
        <v>1</v>
      </c>
      <c r="L847" t="s">
        <v>186</v>
      </c>
      <c r="M847">
        <v>1</v>
      </c>
      <c r="O847">
        <v>0</v>
      </c>
      <c r="P847">
        <v>3</v>
      </c>
      <c r="Q847">
        <v>13</v>
      </c>
      <c r="R847">
        <v>6</v>
      </c>
      <c r="S847">
        <v>6</v>
      </c>
      <c r="T847">
        <v>6</v>
      </c>
      <c r="U847">
        <v>6</v>
      </c>
      <c r="W847">
        <v>3</v>
      </c>
      <c r="X847">
        <v>3</v>
      </c>
      <c r="Y847">
        <v>3</v>
      </c>
      <c r="Z847">
        <v>3</v>
      </c>
      <c r="AB847">
        <v>4</v>
      </c>
      <c r="AC847">
        <v>4</v>
      </c>
      <c r="AD847">
        <v>4</v>
      </c>
      <c r="AE847">
        <v>12</v>
      </c>
      <c r="AF847" t="s">
        <v>37</v>
      </c>
      <c r="AG847" t="s">
        <v>38</v>
      </c>
      <c r="AH847">
        <v>2.9042482376098602E-2</v>
      </c>
    </row>
    <row r="848" spans="1:34" x14ac:dyDescent="0.3">
      <c r="A848" t="s">
        <v>280</v>
      </c>
      <c r="B848" t="s">
        <v>1756</v>
      </c>
      <c r="C848" t="s">
        <v>1756</v>
      </c>
      <c r="F848">
        <v>34</v>
      </c>
      <c r="G848">
        <v>1194</v>
      </c>
      <c r="H848">
        <v>285</v>
      </c>
      <c r="I848">
        <v>31</v>
      </c>
      <c r="J848" t="s">
        <v>1757</v>
      </c>
      <c r="K848">
        <v>2</v>
      </c>
      <c r="L848" t="s">
        <v>1757</v>
      </c>
      <c r="M848">
        <v>2</v>
      </c>
      <c r="O848">
        <v>0</v>
      </c>
      <c r="P848">
        <v>16</v>
      </c>
      <c r="Q848">
        <v>15</v>
      </c>
      <c r="R848">
        <v>5</v>
      </c>
      <c r="S848">
        <v>19</v>
      </c>
      <c r="T848">
        <v>12</v>
      </c>
      <c r="U848">
        <v>24</v>
      </c>
      <c r="W848">
        <v>2</v>
      </c>
      <c r="X848">
        <v>14</v>
      </c>
      <c r="Y848">
        <v>8</v>
      </c>
      <c r="Z848">
        <v>16</v>
      </c>
      <c r="AB848">
        <v>1</v>
      </c>
      <c r="AC848">
        <v>1</v>
      </c>
      <c r="AD848">
        <v>1</v>
      </c>
      <c r="AE848">
        <v>5</v>
      </c>
      <c r="AF848" t="s">
        <v>37</v>
      </c>
      <c r="AG848" t="s">
        <v>38</v>
      </c>
      <c r="AH848">
        <v>0.20823216438293399</v>
      </c>
    </row>
    <row r="849" spans="1:34" x14ac:dyDescent="0.3">
      <c r="A849" t="s">
        <v>280</v>
      </c>
      <c r="B849" t="s">
        <v>1756</v>
      </c>
      <c r="C849" t="s">
        <v>1758</v>
      </c>
      <c r="F849">
        <v>48</v>
      </c>
      <c r="G849">
        <v>2356</v>
      </c>
      <c r="H849">
        <v>406</v>
      </c>
      <c r="I849">
        <v>71</v>
      </c>
      <c r="J849" t="s">
        <v>1759</v>
      </c>
      <c r="K849">
        <v>4</v>
      </c>
      <c r="L849" t="s">
        <v>1760</v>
      </c>
      <c r="M849">
        <v>3</v>
      </c>
      <c r="N849" t="s">
        <v>1761</v>
      </c>
      <c r="O849">
        <v>1</v>
      </c>
      <c r="P849">
        <v>56</v>
      </c>
      <c r="Q849">
        <v>15</v>
      </c>
      <c r="R849">
        <v>21</v>
      </c>
      <c r="S849">
        <v>59</v>
      </c>
      <c r="T849">
        <v>38</v>
      </c>
      <c r="U849">
        <v>115</v>
      </c>
      <c r="V849" t="s">
        <v>1762</v>
      </c>
      <c r="W849">
        <v>12</v>
      </c>
      <c r="X849">
        <v>27</v>
      </c>
      <c r="Y849">
        <v>19</v>
      </c>
      <c r="Z849">
        <v>56</v>
      </c>
      <c r="AA849" t="s">
        <v>1763</v>
      </c>
      <c r="AB849">
        <v>2</v>
      </c>
      <c r="AC849">
        <v>5</v>
      </c>
      <c r="AD849">
        <v>3</v>
      </c>
      <c r="AE849">
        <v>34</v>
      </c>
      <c r="AF849" t="s">
        <v>37</v>
      </c>
      <c r="AG849" t="s">
        <v>38</v>
      </c>
      <c r="AH849">
        <v>0.25677108764648399</v>
      </c>
    </row>
    <row r="850" spans="1:34" x14ac:dyDescent="0.3">
      <c r="A850" t="s">
        <v>280</v>
      </c>
      <c r="B850" t="s">
        <v>1764</v>
      </c>
      <c r="C850" t="s">
        <v>1765</v>
      </c>
      <c r="F850">
        <v>53</v>
      </c>
      <c r="G850">
        <v>2866</v>
      </c>
      <c r="H850">
        <v>621</v>
      </c>
      <c r="I850">
        <v>39</v>
      </c>
      <c r="J850" t="s">
        <v>1766</v>
      </c>
      <c r="K850">
        <v>2</v>
      </c>
      <c r="L850" t="s">
        <v>1766</v>
      </c>
      <c r="M850">
        <v>2</v>
      </c>
      <c r="O850">
        <v>0</v>
      </c>
      <c r="P850">
        <v>26</v>
      </c>
      <c r="Q850">
        <v>13</v>
      </c>
      <c r="R850">
        <v>9</v>
      </c>
      <c r="S850">
        <v>42</v>
      </c>
      <c r="T850">
        <v>26</v>
      </c>
      <c r="U850">
        <v>51</v>
      </c>
      <c r="W850">
        <v>8</v>
      </c>
      <c r="X850">
        <v>18</v>
      </c>
      <c r="Y850">
        <v>13</v>
      </c>
      <c r="Z850">
        <v>26</v>
      </c>
      <c r="AB850">
        <v>4</v>
      </c>
      <c r="AC850">
        <v>6</v>
      </c>
      <c r="AD850">
        <v>5</v>
      </c>
      <c r="AE850">
        <v>24</v>
      </c>
      <c r="AF850" t="s">
        <v>37</v>
      </c>
      <c r="AG850" t="s">
        <v>38</v>
      </c>
      <c r="AH850">
        <v>0.14055895805358801</v>
      </c>
    </row>
    <row r="851" spans="1:34" x14ac:dyDescent="0.3">
      <c r="A851" t="s">
        <v>280</v>
      </c>
      <c r="B851" t="s">
        <v>296</v>
      </c>
      <c r="C851" t="s">
        <v>1767</v>
      </c>
      <c r="E851" t="s">
        <v>55</v>
      </c>
      <c r="F851">
        <v>6</v>
      </c>
      <c r="G851">
        <v>46</v>
      </c>
      <c r="H851">
        <v>22</v>
      </c>
      <c r="AF851" t="s">
        <v>37</v>
      </c>
      <c r="AG851" t="s">
        <v>106</v>
      </c>
      <c r="AH851">
        <v>1.7571449279785101E-2</v>
      </c>
    </row>
    <row r="852" spans="1:34" x14ac:dyDescent="0.3">
      <c r="A852" t="s">
        <v>280</v>
      </c>
      <c r="B852" t="s">
        <v>296</v>
      </c>
      <c r="C852" t="s">
        <v>1768</v>
      </c>
      <c r="F852">
        <v>10</v>
      </c>
      <c r="G852">
        <v>114</v>
      </c>
      <c r="H852">
        <v>56</v>
      </c>
      <c r="AF852" t="s">
        <v>37</v>
      </c>
      <c r="AG852" t="s">
        <v>106</v>
      </c>
      <c r="AH852">
        <v>1.5738248825073201E-2</v>
      </c>
    </row>
    <row r="853" spans="1:34" x14ac:dyDescent="0.3">
      <c r="A853" t="s">
        <v>280</v>
      </c>
      <c r="B853" t="s">
        <v>296</v>
      </c>
      <c r="C853" t="s">
        <v>297</v>
      </c>
      <c r="F853">
        <v>33</v>
      </c>
      <c r="G853">
        <v>1126</v>
      </c>
      <c r="H853">
        <v>476</v>
      </c>
      <c r="I853">
        <v>20</v>
      </c>
      <c r="J853" t="s">
        <v>283</v>
      </c>
      <c r="K853">
        <v>1</v>
      </c>
      <c r="L853" t="s">
        <v>283</v>
      </c>
      <c r="M853">
        <v>1</v>
      </c>
      <c r="O853">
        <v>0</v>
      </c>
      <c r="P853">
        <v>5</v>
      </c>
      <c r="Q853">
        <v>15</v>
      </c>
      <c r="R853">
        <v>9</v>
      </c>
      <c r="S853">
        <v>9</v>
      </c>
      <c r="T853">
        <v>9</v>
      </c>
      <c r="U853">
        <v>9</v>
      </c>
      <c r="W853">
        <v>5</v>
      </c>
      <c r="X853">
        <v>5</v>
      </c>
      <c r="Y853">
        <v>5</v>
      </c>
      <c r="Z853">
        <v>5</v>
      </c>
      <c r="AB853">
        <v>7</v>
      </c>
      <c r="AC853">
        <v>7</v>
      </c>
      <c r="AD853">
        <v>7</v>
      </c>
      <c r="AE853">
        <v>21</v>
      </c>
      <c r="AF853" t="s">
        <v>37</v>
      </c>
      <c r="AG853" t="s">
        <v>38</v>
      </c>
      <c r="AH853">
        <v>4.8944234848022398E-2</v>
      </c>
    </row>
    <row r="854" spans="1:34" x14ac:dyDescent="0.3">
      <c r="A854" t="s">
        <v>280</v>
      </c>
      <c r="B854" t="s">
        <v>296</v>
      </c>
      <c r="C854" t="s">
        <v>298</v>
      </c>
      <c r="F854">
        <v>32</v>
      </c>
      <c r="G854">
        <v>1060</v>
      </c>
      <c r="H854">
        <v>443</v>
      </c>
      <c r="I854">
        <v>20</v>
      </c>
      <c r="J854" t="s">
        <v>130</v>
      </c>
      <c r="K854">
        <v>1</v>
      </c>
      <c r="L854" t="s">
        <v>130</v>
      </c>
      <c r="M854">
        <v>1</v>
      </c>
      <c r="O854">
        <v>0</v>
      </c>
      <c r="P854">
        <v>5</v>
      </c>
      <c r="Q854">
        <v>15</v>
      </c>
      <c r="R854">
        <v>9</v>
      </c>
      <c r="S854">
        <v>9</v>
      </c>
      <c r="T854">
        <v>9</v>
      </c>
      <c r="U854">
        <v>9</v>
      </c>
      <c r="W854">
        <v>5</v>
      </c>
      <c r="X854">
        <v>5</v>
      </c>
      <c r="Y854">
        <v>5</v>
      </c>
      <c r="Z854">
        <v>5</v>
      </c>
      <c r="AB854">
        <v>7</v>
      </c>
      <c r="AC854">
        <v>7</v>
      </c>
      <c r="AD854">
        <v>7</v>
      </c>
      <c r="AE854">
        <v>21</v>
      </c>
      <c r="AF854" t="s">
        <v>37</v>
      </c>
      <c r="AG854" t="s">
        <v>38</v>
      </c>
      <c r="AH854">
        <v>4.8171281814575098E-2</v>
      </c>
    </row>
    <row r="855" spans="1:34" x14ac:dyDescent="0.3">
      <c r="A855" t="s">
        <v>280</v>
      </c>
      <c r="B855" t="s">
        <v>296</v>
      </c>
      <c r="C855" t="s">
        <v>299</v>
      </c>
      <c r="F855">
        <v>32</v>
      </c>
      <c r="G855">
        <v>1060</v>
      </c>
      <c r="H855">
        <v>443</v>
      </c>
      <c r="I855">
        <v>20</v>
      </c>
      <c r="J855" t="s">
        <v>130</v>
      </c>
      <c r="K855">
        <v>1</v>
      </c>
      <c r="L855" t="s">
        <v>130</v>
      </c>
      <c r="M855">
        <v>1</v>
      </c>
      <c r="O855">
        <v>0</v>
      </c>
      <c r="P855">
        <v>5</v>
      </c>
      <c r="Q855">
        <v>15</v>
      </c>
      <c r="R855">
        <v>9</v>
      </c>
      <c r="S855">
        <v>9</v>
      </c>
      <c r="T855">
        <v>9</v>
      </c>
      <c r="U855">
        <v>9</v>
      </c>
      <c r="W855">
        <v>5</v>
      </c>
      <c r="X855">
        <v>5</v>
      </c>
      <c r="Y855">
        <v>5</v>
      </c>
      <c r="Z855">
        <v>5</v>
      </c>
      <c r="AB855">
        <v>7</v>
      </c>
      <c r="AC855">
        <v>7</v>
      </c>
      <c r="AD855">
        <v>7</v>
      </c>
      <c r="AE855">
        <v>21</v>
      </c>
      <c r="AF855" t="s">
        <v>37</v>
      </c>
      <c r="AG855" t="s">
        <v>38</v>
      </c>
      <c r="AH855">
        <v>4.8789024353027302E-2</v>
      </c>
    </row>
    <row r="856" spans="1:34" x14ac:dyDescent="0.3">
      <c r="A856" t="s">
        <v>280</v>
      </c>
      <c r="B856" t="s">
        <v>1829</v>
      </c>
      <c r="C856" s="15" t="s">
        <v>1829</v>
      </c>
      <c r="F856">
        <v>18</v>
      </c>
      <c r="G856">
        <v>346</v>
      </c>
      <c r="H856">
        <v>102</v>
      </c>
      <c r="I856">
        <v>16</v>
      </c>
      <c r="J856" t="s">
        <v>126</v>
      </c>
      <c r="K856">
        <v>1</v>
      </c>
      <c r="L856" t="s">
        <v>126</v>
      </c>
      <c r="M856">
        <v>1</v>
      </c>
      <c r="O856">
        <v>0</v>
      </c>
      <c r="P856">
        <v>1</v>
      </c>
      <c r="Q856">
        <v>15</v>
      </c>
      <c r="R856">
        <v>5</v>
      </c>
      <c r="S856">
        <v>5</v>
      </c>
      <c r="T856">
        <v>5</v>
      </c>
      <c r="U856">
        <v>5</v>
      </c>
      <c r="W856">
        <v>1</v>
      </c>
      <c r="X856">
        <v>1</v>
      </c>
      <c r="Y856">
        <v>1</v>
      </c>
      <c r="Z856">
        <v>1</v>
      </c>
      <c r="AB856">
        <v>1</v>
      </c>
      <c r="AC856">
        <v>1</v>
      </c>
      <c r="AD856">
        <v>1</v>
      </c>
      <c r="AE856">
        <v>1</v>
      </c>
      <c r="AF856" t="s">
        <v>37</v>
      </c>
      <c r="AG856" t="s">
        <v>38</v>
      </c>
      <c r="AH856">
        <v>1.7946720123290998E-2</v>
      </c>
    </row>
    <row r="857" spans="1:34" x14ac:dyDescent="0.3">
      <c r="A857" t="s">
        <v>280</v>
      </c>
      <c r="B857" t="s">
        <v>1829</v>
      </c>
      <c r="C857" s="15" t="s">
        <v>549</v>
      </c>
      <c r="F857">
        <v>53</v>
      </c>
      <c r="G857">
        <v>2866</v>
      </c>
      <c r="H857">
        <v>1010</v>
      </c>
      <c r="I857">
        <v>48</v>
      </c>
      <c r="J857" t="s">
        <v>1830</v>
      </c>
      <c r="K857">
        <v>3</v>
      </c>
      <c r="L857" t="s">
        <v>1830</v>
      </c>
      <c r="M857">
        <v>3</v>
      </c>
      <c r="O857">
        <v>0</v>
      </c>
      <c r="P857">
        <v>34</v>
      </c>
      <c r="Q857">
        <v>14</v>
      </c>
      <c r="R857">
        <v>10</v>
      </c>
      <c r="S857">
        <v>24</v>
      </c>
      <c r="T857">
        <v>16</v>
      </c>
      <c r="U857">
        <v>48</v>
      </c>
      <c r="W857">
        <v>6</v>
      </c>
      <c r="X857">
        <v>17</v>
      </c>
      <c r="Y857">
        <v>11</v>
      </c>
      <c r="Z857">
        <v>34</v>
      </c>
      <c r="AB857">
        <v>2</v>
      </c>
      <c r="AC857">
        <v>4</v>
      </c>
      <c r="AD857">
        <v>3</v>
      </c>
      <c r="AE857">
        <v>20</v>
      </c>
      <c r="AF857" t="s">
        <v>37</v>
      </c>
      <c r="AG857" t="s">
        <v>38</v>
      </c>
      <c r="AH857">
        <v>0.39848303794860801</v>
      </c>
    </row>
    <row r="858" spans="1:34" x14ac:dyDescent="0.3">
      <c r="A858" t="s">
        <v>280</v>
      </c>
      <c r="B858" t="s">
        <v>1829</v>
      </c>
      <c r="C858" s="15" t="s">
        <v>1746</v>
      </c>
      <c r="F858">
        <v>172</v>
      </c>
      <c r="G858">
        <v>29760</v>
      </c>
      <c r="H858">
        <v>2158</v>
      </c>
      <c r="AF858" t="s">
        <v>37</v>
      </c>
      <c r="AG858" t="s">
        <v>106</v>
      </c>
      <c r="AH858">
        <v>9.2943611145019496</v>
      </c>
    </row>
    <row r="859" spans="1:34" x14ac:dyDescent="0.3">
      <c r="A859" t="s">
        <v>280</v>
      </c>
      <c r="B859" t="s">
        <v>1829</v>
      </c>
      <c r="C859" s="15" t="s">
        <v>1831</v>
      </c>
      <c r="F859">
        <v>21</v>
      </c>
      <c r="G859">
        <v>466</v>
      </c>
      <c r="H859">
        <v>114</v>
      </c>
      <c r="AF859" t="s">
        <v>37</v>
      </c>
      <c r="AG859" t="s">
        <v>106</v>
      </c>
      <c r="AH859">
        <v>5.3933382034301702E-2</v>
      </c>
    </row>
    <row r="860" spans="1:34" x14ac:dyDescent="0.3">
      <c r="A860" t="s">
        <v>280</v>
      </c>
      <c r="B860" t="s">
        <v>1829</v>
      </c>
      <c r="C860" s="15" t="s">
        <v>1742</v>
      </c>
      <c r="F860">
        <v>32</v>
      </c>
      <c r="G860">
        <v>1060</v>
      </c>
      <c r="H860">
        <v>364</v>
      </c>
      <c r="I860">
        <v>16</v>
      </c>
      <c r="J860" t="s">
        <v>501</v>
      </c>
      <c r="K860">
        <v>1</v>
      </c>
      <c r="L860" t="s">
        <v>501</v>
      </c>
      <c r="M860">
        <v>1</v>
      </c>
      <c r="O860">
        <v>0</v>
      </c>
      <c r="P860">
        <v>2</v>
      </c>
      <c r="Q860">
        <v>14</v>
      </c>
      <c r="R860">
        <v>6</v>
      </c>
      <c r="S860">
        <v>6</v>
      </c>
      <c r="T860">
        <v>6</v>
      </c>
      <c r="U860">
        <v>6</v>
      </c>
      <c r="W860">
        <v>2</v>
      </c>
      <c r="X860">
        <v>2</v>
      </c>
      <c r="Y860">
        <v>2</v>
      </c>
      <c r="Z860">
        <v>2</v>
      </c>
      <c r="AB860">
        <v>2</v>
      </c>
      <c r="AC860">
        <v>2</v>
      </c>
      <c r="AD860">
        <v>2</v>
      </c>
      <c r="AE860">
        <v>4</v>
      </c>
      <c r="AF860" t="s">
        <v>37</v>
      </c>
      <c r="AG860" t="s">
        <v>38</v>
      </c>
      <c r="AH860">
        <v>4.35307025909423E-2</v>
      </c>
    </row>
    <row r="861" spans="1:34" x14ac:dyDescent="0.3">
      <c r="A861" t="s">
        <v>280</v>
      </c>
      <c r="B861" t="s">
        <v>1829</v>
      </c>
      <c r="C861" s="15" t="s">
        <v>1832</v>
      </c>
      <c r="F861">
        <v>98</v>
      </c>
      <c r="G861">
        <v>9706</v>
      </c>
      <c r="H861">
        <v>1777</v>
      </c>
      <c r="I861">
        <v>116</v>
      </c>
      <c r="J861" t="s">
        <v>1833</v>
      </c>
      <c r="K861">
        <v>5</v>
      </c>
      <c r="L861" t="s">
        <v>195</v>
      </c>
      <c r="M861">
        <v>1</v>
      </c>
      <c r="N861" t="s">
        <v>1834</v>
      </c>
      <c r="O861">
        <v>2</v>
      </c>
      <c r="P861">
        <v>111</v>
      </c>
      <c r="Q861">
        <v>5</v>
      </c>
      <c r="R861">
        <v>147</v>
      </c>
      <c r="S861">
        <v>147</v>
      </c>
      <c r="T861">
        <v>147</v>
      </c>
      <c r="U861">
        <v>147</v>
      </c>
      <c r="V861" t="s">
        <v>1835</v>
      </c>
      <c r="W861">
        <v>111</v>
      </c>
      <c r="X861">
        <v>111</v>
      </c>
      <c r="Y861">
        <v>111</v>
      </c>
      <c r="Z861">
        <v>111</v>
      </c>
      <c r="AA861" t="s">
        <v>1836</v>
      </c>
      <c r="AB861">
        <v>2</v>
      </c>
      <c r="AC861">
        <v>11</v>
      </c>
      <c r="AD861">
        <v>8</v>
      </c>
      <c r="AE861">
        <v>79</v>
      </c>
      <c r="AF861" t="s">
        <v>37</v>
      </c>
      <c r="AG861" t="s">
        <v>38</v>
      </c>
      <c r="AH861">
        <v>14.555091857910099</v>
      </c>
    </row>
    <row r="862" spans="1:34" x14ac:dyDescent="0.3">
      <c r="A862" t="s">
        <v>280</v>
      </c>
      <c r="B862" t="s">
        <v>1829</v>
      </c>
      <c r="C862" s="15" t="s">
        <v>1837</v>
      </c>
      <c r="F862">
        <v>33</v>
      </c>
      <c r="G862">
        <v>1126</v>
      </c>
      <c r="H862">
        <v>258</v>
      </c>
      <c r="I862">
        <v>42</v>
      </c>
      <c r="J862" t="s">
        <v>1838</v>
      </c>
      <c r="K862">
        <v>2</v>
      </c>
      <c r="L862" t="s">
        <v>1838</v>
      </c>
      <c r="M862">
        <v>2</v>
      </c>
      <c r="O862">
        <v>0</v>
      </c>
      <c r="P862">
        <v>28</v>
      </c>
      <c r="Q862">
        <v>14</v>
      </c>
      <c r="R862">
        <v>16</v>
      </c>
      <c r="S862">
        <v>20</v>
      </c>
      <c r="T862">
        <v>18</v>
      </c>
      <c r="U862">
        <v>36</v>
      </c>
      <c r="W862">
        <v>7</v>
      </c>
      <c r="X862">
        <v>21</v>
      </c>
      <c r="Y862">
        <v>14</v>
      </c>
      <c r="Z862">
        <v>28</v>
      </c>
      <c r="AB862">
        <v>1</v>
      </c>
      <c r="AC862">
        <v>3</v>
      </c>
      <c r="AD862">
        <v>2</v>
      </c>
      <c r="AE862">
        <v>8</v>
      </c>
      <c r="AF862" t="s">
        <v>37</v>
      </c>
      <c r="AG862" t="s">
        <v>38</v>
      </c>
      <c r="AH862">
        <v>0.18263268470764099</v>
      </c>
    </row>
    <row r="863" spans="1:34" x14ac:dyDescent="0.3">
      <c r="A863" t="s">
        <v>280</v>
      </c>
      <c r="B863" t="s">
        <v>1839</v>
      </c>
      <c r="C863" t="s">
        <v>1839</v>
      </c>
      <c r="F863">
        <v>51</v>
      </c>
      <c r="G863">
        <v>2656</v>
      </c>
      <c r="H863">
        <v>457</v>
      </c>
      <c r="I863">
        <v>69</v>
      </c>
      <c r="J863" t="s">
        <v>1840</v>
      </c>
      <c r="K863">
        <v>3</v>
      </c>
      <c r="L863" t="s">
        <v>1841</v>
      </c>
      <c r="M863">
        <v>2</v>
      </c>
      <c r="N863" t="s">
        <v>1842</v>
      </c>
      <c r="O863">
        <v>1</v>
      </c>
      <c r="P863">
        <v>55</v>
      </c>
      <c r="Q863">
        <v>14</v>
      </c>
      <c r="R863">
        <v>23</v>
      </c>
      <c r="S863">
        <v>43</v>
      </c>
      <c r="T863">
        <v>33</v>
      </c>
      <c r="U863">
        <v>66</v>
      </c>
      <c r="V863" t="s">
        <v>1843</v>
      </c>
      <c r="W863">
        <v>11</v>
      </c>
      <c r="X863">
        <v>44</v>
      </c>
      <c r="Y863">
        <v>28</v>
      </c>
      <c r="Z863">
        <v>55</v>
      </c>
      <c r="AA863" t="s">
        <v>1844</v>
      </c>
      <c r="AB863">
        <v>1</v>
      </c>
      <c r="AC863">
        <v>2</v>
      </c>
      <c r="AD863">
        <v>2</v>
      </c>
      <c r="AE863">
        <v>8</v>
      </c>
      <c r="AF863" t="s">
        <v>37</v>
      </c>
      <c r="AG863" t="s">
        <v>38</v>
      </c>
      <c r="AH863">
        <v>0.21287012100219699</v>
      </c>
    </row>
    <row r="864" spans="1:34" x14ac:dyDescent="0.3">
      <c r="A864" t="s">
        <v>280</v>
      </c>
      <c r="B864" t="s">
        <v>1839</v>
      </c>
      <c r="C864" t="s">
        <v>570</v>
      </c>
      <c r="F864">
        <v>224</v>
      </c>
      <c r="G864">
        <v>50404</v>
      </c>
      <c r="H864">
        <v>6757</v>
      </c>
      <c r="AF864" t="s">
        <v>37</v>
      </c>
      <c r="AG864" t="s">
        <v>439</v>
      </c>
      <c r="AH864">
        <v>300.71103644370999</v>
      </c>
    </row>
    <row r="865" spans="1:34" x14ac:dyDescent="0.3">
      <c r="A865" t="s">
        <v>280</v>
      </c>
      <c r="B865" t="s">
        <v>1839</v>
      </c>
      <c r="C865" t="s">
        <v>1845</v>
      </c>
      <c r="F865">
        <v>14</v>
      </c>
      <c r="G865">
        <v>214</v>
      </c>
      <c r="H865">
        <v>105</v>
      </c>
      <c r="I865">
        <v>17</v>
      </c>
      <c r="J865" t="s">
        <v>167</v>
      </c>
      <c r="K865">
        <v>1</v>
      </c>
      <c r="L865" t="s">
        <v>167</v>
      </c>
      <c r="M865">
        <v>1</v>
      </c>
      <c r="O865">
        <v>0</v>
      </c>
      <c r="P865">
        <v>5</v>
      </c>
      <c r="Q865">
        <v>12</v>
      </c>
      <c r="R865">
        <v>6</v>
      </c>
      <c r="S865">
        <v>6</v>
      </c>
      <c r="T865">
        <v>6</v>
      </c>
      <c r="U865">
        <v>6</v>
      </c>
      <c r="W865">
        <v>5</v>
      </c>
      <c r="X865">
        <v>5</v>
      </c>
      <c r="Y865">
        <v>5</v>
      </c>
      <c r="Z865">
        <v>5</v>
      </c>
      <c r="AB865">
        <v>4</v>
      </c>
      <c r="AC865">
        <v>4</v>
      </c>
      <c r="AD865">
        <v>4</v>
      </c>
      <c r="AE865">
        <v>8</v>
      </c>
      <c r="AF865" t="s">
        <v>37</v>
      </c>
      <c r="AG865" t="s">
        <v>38</v>
      </c>
      <c r="AH865">
        <v>6.2374591827392502E-2</v>
      </c>
    </row>
    <row r="866" spans="1:34" x14ac:dyDescent="0.3">
      <c r="A866" t="s">
        <v>280</v>
      </c>
      <c r="B866" t="s">
        <v>1839</v>
      </c>
      <c r="C866" t="s">
        <v>1846</v>
      </c>
      <c r="E866" t="s">
        <v>55</v>
      </c>
      <c r="F866">
        <v>9</v>
      </c>
      <c r="G866">
        <v>94</v>
      </c>
      <c r="H866">
        <v>28</v>
      </c>
      <c r="I866">
        <v>26</v>
      </c>
      <c r="J866" t="s">
        <v>1847</v>
      </c>
      <c r="K866">
        <v>4</v>
      </c>
      <c r="L866" t="s">
        <v>1847</v>
      </c>
      <c r="M866">
        <v>4</v>
      </c>
      <c r="O866">
        <v>0</v>
      </c>
      <c r="P866">
        <v>11</v>
      </c>
      <c r="Q866">
        <v>15</v>
      </c>
      <c r="R866">
        <v>3</v>
      </c>
      <c r="S866">
        <v>6</v>
      </c>
      <c r="T866">
        <v>4</v>
      </c>
      <c r="U866">
        <v>17</v>
      </c>
      <c r="W866">
        <v>1</v>
      </c>
      <c r="X866">
        <v>5</v>
      </c>
      <c r="Y866">
        <v>3</v>
      </c>
      <c r="Z866">
        <v>11</v>
      </c>
      <c r="AB866">
        <v>1</v>
      </c>
      <c r="AC866">
        <v>3</v>
      </c>
      <c r="AD866">
        <v>2</v>
      </c>
      <c r="AE866">
        <v>16</v>
      </c>
      <c r="AF866" t="s">
        <v>37</v>
      </c>
      <c r="AG866" t="s">
        <v>38</v>
      </c>
      <c r="AH866">
        <v>0.149261474609375</v>
      </c>
    </row>
    <row r="867" spans="1:34" x14ac:dyDescent="0.3">
      <c r="A867" t="s">
        <v>280</v>
      </c>
      <c r="B867" t="s">
        <v>1839</v>
      </c>
      <c r="C867" t="s">
        <v>1848</v>
      </c>
      <c r="E867" t="s">
        <v>55</v>
      </c>
      <c r="F867">
        <v>17</v>
      </c>
      <c r="G867">
        <v>310</v>
      </c>
      <c r="H867">
        <v>82</v>
      </c>
      <c r="I867">
        <v>27</v>
      </c>
      <c r="J867" t="s">
        <v>82</v>
      </c>
      <c r="K867">
        <v>1</v>
      </c>
      <c r="L867" t="s">
        <v>82</v>
      </c>
      <c r="M867">
        <v>1</v>
      </c>
      <c r="O867">
        <v>0</v>
      </c>
      <c r="P867">
        <v>12</v>
      </c>
      <c r="Q867">
        <v>15</v>
      </c>
      <c r="R867">
        <v>13</v>
      </c>
      <c r="S867">
        <v>13</v>
      </c>
      <c r="T867">
        <v>13</v>
      </c>
      <c r="U867">
        <v>13</v>
      </c>
      <c r="W867">
        <v>12</v>
      </c>
      <c r="X867">
        <v>12</v>
      </c>
      <c r="Y867">
        <v>12</v>
      </c>
      <c r="Z867">
        <v>12</v>
      </c>
      <c r="AB867">
        <v>2</v>
      </c>
      <c r="AC867">
        <v>2</v>
      </c>
      <c r="AD867">
        <v>2</v>
      </c>
      <c r="AE867">
        <v>4</v>
      </c>
      <c r="AF867" t="s">
        <v>37</v>
      </c>
      <c r="AG867" t="s">
        <v>38</v>
      </c>
      <c r="AH867">
        <v>2.6734113693237301E-2</v>
      </c>
    </row>
    <row r="868" spans="1:34" x14ac:dyDescent="0.3">
      <c r="A868" t="s">
        <v>280</v>
      </c>
      <c r="B868" t="s">
        <v>1839</v>
      </c>
      <c r="C868" t="s">
        <v>1849</v>
      </c>
      <c r="F868">
        <v>12</v>
      </c>
      <c r="G868">
        <v>160</v>
      </c>
      <c r="H868">
        <v>69</v>
      </c>
      <c r="I868">
        <v>16</v>
      </c>
      <c r="J868" t="s">
        <v>82</v>
      </c>
      <c r="K868">
        <v>1</v>
      </c>
      <c r="L868" t="s">
        <v>82</v>
      </c>
      <c r="M868">
        <v>1</v>
      </c>
      <c r="O868">
        <v>0</v>
      </c>
      <c r="P868">
        <v>8</v>
      </c>
      <c r="Q868">
        <v>8</v>
      </c>
      <c r="R868">
        <v>7</v>
      </c>
      <c r="S868">
        <v>7</v>
      </c>
      <c r="T868">
        <v>7</v>
      </c>
      <c r="U868">
        <v>7</v>
      </c>
      <c r="W868">
        <v>8</v>
      </c>
      <c r="X868">
        <v>8</v>
      </c>
      <c r="Y868">
        <v>8</v>
      </c>
      <c r="Z868">
        <v>8</v>
      </c>
      <c r="AB868">
        <v>3</v>
      </c>
      <c r="AC868">
        <v>3</v>
      </c>
      <c r="AD868">
        <v>3</v>
      </c>
      <c r="AE868">
        <v>6</v>
      </c>
      <c r="AF868" t="s">
        <v>37</v>
      </c>
      <c r="AG868" t="s">
        <v>38</v>
      </c>
      <c r="AH868">
        <v>1.9735813140869099E-2</v>
      </c>
    </row>
    <row r="869" spans="1:34" x14ac:dyDescent="0.3">
      <c r="A869" t="s">
        <v>280</v>
      </c>
      <c r="B869" t="s">
        <v>1839</v>
      </c>
      <c r="C869" t="s">
        <v>1850</v>
      </c>
      <c r="F869">
        <v>12</v>
      </c>
      <c r="G869">
        <v>160</v>
      </c>
      <c r="H869">
        <v>64</v>
      </c>
      <c r="I869">
        <v>17</v>
      </c>
      <c r="J869" t="s">
        <v>82</v>
      </c>
      <c r="K869">
        <v>1</v>
      </c>
      <c r="L869" t="s">
        <v>82</v>
      </c>
      <c r="M869">
        <v>1</v>
      </c>
      <c r="O869">
        <v>0</v>
      </c>
      <c r="P869">
        <v>5</v>
      </c>
      <c r="Q869">
        <v>12</v>
      </c>
      <c r="R869">
        <v>6</v>
      </c>
      <c r="S869">
        <v>6</v>
      </c>
      <c r="T869">
        <v>6</v>
      </c>
      <c r="U869">
        <v>6</v>
      </c>
      <c r="W869">
        <v>5</v>
      </c>
      <c r="X869">
        <v>5</v>
      </c>
      <c r="Y869">
        <v>5</v>
      </c>
      <c r="Z869">
        <v>5</v>
      </c>
      <c r="AB869">
        <v>2</v>
      </c>
      <c r="AC869">
        <v>2</v>
      </c>
      <c r="AD869">
        <v>2</v>
      </c>
      <c r="AE869">
        <v>4</v>
      </c>
      <c r="AF869" t="s">
        <v>37</v>
      </c>
      <c r="AG869" t="s">
        <v>38</v>
      </c>
      <c r="AH869">
        <v>2.33769416809082E-2</v>
      </c>
    </row>
    <row r="870" spans="1:34" x14ac:dyDescent="0.3">
      <c r="A870" t="s">
        <v>280</v>
      </c>
      <c r="B870" t="s">
        <v>1851</v>
      </c>
      <c r="C870" t="s">
        <v>1851</v>
      </c>
      <c r="F870">
        <v>10</v>
      </c>
      <c r="G870">
        <v>114</v>
      </c>
      <c r="H870">
        <v>31</v>
      </c>
      <c r="I870">
        <v>16</v>
      </c>
      <c r="J870" t="s">
        <v>328</v>
      </c>
      <c r="K870">
        <v>1</v>
      </c>
      <c r="L870" t="s">
        <v>328</v>
      </c>
      <c r="M870">
        <v>1</v>
      </c>
      <c r="O870">
        <v>0</v>
      </c>
      <c r="P870">
        <v>5</v>
      </c>
      <c r="Q870">
        <v>11</v>
      </c>
      <c r="R870">
        <v>8</v>
      </c>
      <c r="S870">
        <v>8</v>
      </c>
      <c r="T870">
        <v>8</v>
      </c>
      <c r="U870">
        <v>8</v>
      </c>
      <c r="W870">
        <v>5</v>
      </c>
      <c r="X870">
        <v>5</v>
      </c>
      <c r="Y870">
        <v>5</v>
      </c>
      <c r="Z870">
        <v>5</v>
      </c>
      <c r="AB870">
        <v>2</v>
      </c>
      <c r="AC870">
        <v>2</v>
      </c>
      <c r="AD870">
        <v>2</v>
      </c>
      <c r="AE870">
        <v>6</v>
      </c>
      <c r="AF870" t="s">
        <v>37</v>
      </c>
      <c r="AG870" t="s">
        <v>38</v>
      </c>
      <c r="AH870">
        <v>1.64427757263183E-2</v>
      </c>
    </row>
    <row r="871" spans="1:34" x14ac:dyDescent="0.3">
      <c r="A871" t="s">
        <v>280</v>
      </c>
      <c r="B871" t="s">
        <v>1851</v>
      </c>
      <c r="C871" t="s">
        <v>1852</v>
      </c>
      <c r="F871">
        <v>44</v>
      </c>
      <c r="G871">
        <v>1984</v>
      </c>
      <c r="H871">
        <v>503</v>
      </c>
      <c r="I871">
        <v>31</v>
      </c>
      <c r="J871" t="s">
        <v>234</v>
      </c>
      <c r="K871">
        <v>1</v>
      </c>
      <c r="L871" t="s">
        <v>234</v>
      </c>
      <c r="M871">
        <v>1</v>
      </c>
      <c r="O871">
        <v>0</v>
      </c>
      <c r="P871">
        <v>16</v>
      </c>
      <c r="Q871">
        <v>15</v>
      </c>
      <c r="R871">
        <v>24</v>
      </c>
      <c r="S871">
        <v>24</v>
      </c>
      <c r="T871">
        <v>24</v>
      </c>
      <c r="U871">
        <v>24</v>
      </c>
      <c r="W871">
        <v>16</v>
      </c>
      <c r="X871">
        <v>16</v>
      </c>
      <c r="Y871">
        <v>16</v>
      </c>
      <c r="Z871">
        <v>16</v>
      </c>
      <c r="AB871">
        <v>1</v>
      </c>
      <c r="AC871">
        <v>1</v>
      </c>
      <c r="AD871">
        <v>1</v>
      </c>
      <c r="AE871">
        <v>3</v>
      </c>
      <c r="AF871" t="s">
        <v>37</v>
      </c>
      <c r="AG871" t="s">
        <v>38</v>
      </c>
      <c r="AH871">
        <v>5.6967496871948201E-2</v>
      </c>
    </row>
    <row r="872" spans="1:34" x14ac:dyDescent="0.3">
      <c r="A872" t="s">
        <v>280</v>
      </c>
      <c r="B872" t="s">
        <v>1851</v>
      </c>
      <c r="C872" t="s">
        <v>1853</v>
      </c>
      <c r="F872">
        <v>150</v>
      </c>
      <c r="G872">
        <v>22654</v>
      </c>
      <c r="H872">
        <v>4585</v>
      </c>
      <c r="AF872" t="s">
        <v>37</v>
      </c>
      <c r="AG872" t="s">
        <v>439</v>
      </c>
      <c r="AH872">
        <v>301.04883217811499</v>
      </c>
    </row>
    <row r="873" spans="1:34" x14ac:dyDescent="0.3">
      <c r="A873" t="s">
        <v>280</v>
      </c>
      <c r="B873" t="s">
        <v>1854</v>
      </c>
      <c r="C873" t="s">
        <v>1746</v>
      </c>
      <c r="F873">
        <v>19</v>
      </c>
      <c r="G873">
        <v>384</v>
      </c>
      <c r="H873">
        <v>66</v>
      </c>
      <c r="AF873" t="s">
        <v>37</v>
      </c>
      <c r="AG873" t="s">
        <v>106</v>
      </c>
      <c r="AH873">
        <v>4.9058914184570299E-2</v>
      </c>
    </row>
    <row r="874" spans="1:34" x14ac:dyDescent="0.3">
      <c r="A874" t="s">
        <v>280</v>
      </c>
      <c r="B874" t="s">
        <v>1854</v>
      </c>
      <c r="C874" t="s">
        <v>1855</v>
      </c>
      <c r="E874" t="s">
        <v>55</v>
      </c>
      <c r="F874">
        <v>46</v>
      </c>
      <c r="G874">
        <v>2166</v>
      </c>
      <c r="H874">
        <v>499</v>
      </c>
      <c r="I874">
        <v>77</v>
      </c>
      <c r="J874" t="s">
        <v>1856</v>
      </c>
      <c r="K874">
        <v>3</v>
      </c>
      <c r="L874" t="s">
        <v>264</v>
      </c>
      <c r="M874">
        <v>1</v>
      </c>
      <c r="N874" t="s">
        <v>1857</v>
      </c>
      <c r="O874">
        <v>1</v>
      </c>
      <c r="P874">
        <v>63</v>
      </c>
      <c r="Q874">
        <v>14</v>
      </c>
      <c r="R874">
        <v>76</v>
      </c>
      <c r="S874">
        <v>76</v>
      </c>
      <c r="T874">
        <v>76</v>
      </c>
      <c r="U874">
        <v>76</v>
      </c>
      <c r="V874" t="s">
        <v>1858</v>
      </c>
      <c r="W874">
        <v>63</v>
      </c>
      <c r="X874">
        <v>63</v>
      </c>
      <c r="Y874">
        <v>63</v>
      </c>
      <c r="Z874">
        <v>63</v>
      </c>
      <c r="AA874" t="s">
        <v>1859</v>
      </c>
      <c r="AB874">
        <v>2</v>
      </c>
      <c r="AC874">
        <v>5</v>
      </c>
      <c r="AD874">
        <v>3</v>
      </c>
      <c r="AE874">
        <v>20</v>
      </c>
      <c r="AF874" t="s">
        <v>37</v>
      </c>
      <c r="AG874" t="s">
        <v>38</v>
      </c>
      <c r="AH874">
        <v>0.26130890846252403</v>
      </c>
    </row>
    <row r="875" spans="1:34" x14ac:dyDescent="0.3">
      <c r="A875" t="s">
        <v>280</v>
      </c>
      <c r="B875" t="s">
        <v>1854</v>
      </c>
      <c r="C875" t="s">
        <v>1860</v>
      </c>
      <c r="F875">
        <v>33</v>
      </c>
      <c r="G875">
        <v>1126</v>
      </c>
      <c r="H875">
        <v>315</v>
      </c>
      <c r="I875">
        <v>46</v>
      </c>
      <c r="J875" t="s">
        <v>1861</v>
      </c>
      <c r="K875">
        <v>2</v>
      </c>
      <c r="L875" t="s">
        <v>80</v>
      </c>
      <c r="M875">
        <v>1</v>
      </c>
      <c r="N875" t="s">
        <v>1862</v>
      </c>
      <c r="O875">
        <v>1</v>
      </c>
      <c r="P875">
        <v>35</v>
      </c>
      <c r="Q875">
        <v>11</v>
      </c>
      <c r="R875">
        <v>48</v>
      </c>
      <c r="S875">
        <v>48</v>
      </c>
      <c r="T875">
        <v>48</v>
      </c>
      <c r="U875">
        <v>48</v>
      </c>
      <c r="V875" t="s">
        <v>1863</v>
      </c>
      <c r="W875">
        <v>35</v>
      </c>
      <c r="X875">
        <v>35</v>
      </c>
      <c r="Y875">
        <v>35</v>
      </c>
      <c r="Z875">
        <v>35</v>
      </c>
      <c r="AA875" t="s">
        <v>1864</v>
      </c>
      <c r="AB875">
        <v>2</v>
      </c>
      <c r="AC875">
        <v>6</v>
      </c>
      <c r="AD875">
        <v>5</v>
      </c>
      <c r="AE875">
        <v>14</v>
      </c>
      <c r="AF875" t="s">
        <v>37</v>
      </c>
      <c r="AG875" t="s">
        <v>38</v>
      </c>
      <c r="AH875">
        <v>0.12472343444824199</v>
      </c>
    </row>
    <row r="876" spans="1:34" x14ac:dyDescent="0.3">
      <c r="A876" t="s">
        <v>280</v>
      </c>
      <c r="B876" t="s">
        <v>1854</v>
      </c>
      <c r="C876" t="s">
        <v>1865</v>
      </c>
      <c r="E876" t="s">
        <v>55</v>
      </c>
      <c r="F876">
        <v>36</v>
      </c>
      <c r="G876">
        <v>1336</v>
      </c>
      <c r="H876">
        <v>392</v>
      </c>
      <c r="I876">
        <v>69</v>
      </c>
      <c r="J876" t="s">
        <v>1866</v>
      </c>
      <c r="K876">
        <v>3</v>
      </c>
      <c r="L876" t="s">
        <v>1867</v>
      </c>
      <c r="M876">
        <v>2</v>
      </c>
      <c r="N876" t="s">
        <v>1868</v>
      </c>
      <c r="O876">
        <v>1</v>
      </c>
      <c r="P876">
        <v>54</v>
      </c>
      <c r="Q876">
        <v>15</v>
      </c>
      <c r="R876">
        <v>9</v>
      </c>
      <c r="S876">
        <v>43</v>
      </c>
      <c r="T876">
        <v>26</v>
      </c>
      <c r="U876">
        <v>52</v>
      </c>
      <c r="V876" t="s">
        <v>1869</v>
      </c>
      <c r="W876">
        <v>9</v>
      </c>
      <c r="X876">
        <v>45</v>
      </c>
      <c r="Y876">
        <v>27</v>
      </c>
      <c r="Z876">
        <v>54</v>
      </c>
      <c r="AA876" t="s">
        <v>1870</v>
      </c>
      <c r="AB876">
        <v>3</v>
      </c>
      <c r="AC876">
        <v>7</v>
      </c>
      <c r="AD876">
        <v>4</v>
      </c>
      <c r="AE876">
        <v>26</v>
      </c>
      <c r="AF876" t="s">
        <v>37</v>
      </c>
      <c r="AG876" t="s">
        <v>38</v>
      </c>
      <c r="AH876">
        <v>0.224186897277832</v>
      </c>
    </row>
    <row r="877" spans="1:34" x14ac:dyDescent="0.3">
      <c r="A877" t="s">
        <v>280</v>
      </c>
      <c r="B877" t="s">
        <v>1854</v>
      </c>
      <c r="C877" t="s">
        <v>1853</v>
      </c>
      <c r="F877">
        <v>18</v>
      </c>
      <c r="G877">
        <v>346</v>
      </c>
      <c r="H877">
        <v>147</v>
      </c>
      <c r="I877">
        <v>35</v>
      </c>
      <c r="J877" t="s">
        <v>82</v>
      </c>
      <c r="K877">
        <v>1</v>
      </c>
      <c r="L877" t="s">
        <v>82</v>
      </c>
      <c r="M877">
        <v>1</v>
      </c>
      <c r="O877">
        <v>0</v>
      </c>
      <c r="P877">
        <v>21</v>
      </c>
      <c r="Q877">
        <v>14</v>
      </c>
      <c r="R877">
        <v>19</v>
      </c>
      <c r="S877">
        <v>19</v>
      </c>
      <c r="T877">
        <v>19</v>
      </c>
      <c r="U877">
        <v>19</v>
      </c>
      <c r="W877">
        <v>21</v>
      </c>
      <c r="X877">
        <v>21</v>
      </c>
      <c r="Y877">
        <v>21</v>
      </c>
      <c r="Z877">
        <v>21</v>
      </c>
      <c r="AB877">
        <v>4</v>
      </c>
      <c r="AC877">
        <v>4</v>
      </c>
      <c r="AD877">
        <v>4</v>
      </c>
      <c r="AE877">
        <v>8</v>
      </c>
      <c r="AF877" t="s">
        <v>37</v>
      </c>
      <c r="AG877" t="s">
        <v>38</v>
      </c>
      <c r="AH877">
        <v>4.6875E-2</v>
      </c>
    </row>
    <row r="878" spans="1:34" x14ac:dyDescent="0.3">
      <c r="A878" t="s">
        <v>280</v>
      </c>
      <c r="B878" t="s">
        <v>1871</v>
      </c>
      <c r="C878" t="s">
        <v>1746</v>
      </c>
      <c r="E878" t="s">
        <v>55</v>
      </c>
      <c r="F878">
        <v>18</v>
      </c>
      <c r="G878">
        <v>346</v>
      </c>
      <c r="H878">
        <v>50</v>
      </c>
      <c r="AF878" t="s">
        <v>37</v>
      </c>
      <c r="AG878" t="s">
        <v>106</v>
      </c>
      <c r="AH878">
        <v>2.032470703125E-2</v>
      </c>
    </row>
    <row r="879" spans="1:34" x14ac:dyDescent="0.3">
      <c r="A879" t="s">
        <v>280</v>
      </c>
      <c r="B879" t="s">
        <v>1871</v>
      </c>
      <c r="C879" t="s">
        <v>1855</v>
      </c>
      <c r="E879" t="s">
        <v>55</v>
      </c>
      <c r="F879">
        <v>44</v>
      </c>
      <c r="G879">
        <v>1984</v>
      </c>
      <c r="H879">
        <v>452</v>
      </c>
      <c r="I879">
        <v>74</v>
      </c>
      <c r="J879" t="s">
        <v>1872</v>
      </c>
      <c r="K879">
        <v>3</v>
      </c>
      <c r="L879" t="s">
        <v>80</v>
      </c>
      <c r="M879">
        <v>1</v>
      </c>
      <c r="N879" t="s">
        <v>1873</v>
      </c>
      <c r="O879">
        <v>1</v>
      </c>
      <c r="P879">
        <v>63</v>
      </c>
      <c r="Q879">
        <v>11</v>
      </c>
      <c r="R879">
        <v>76</v>
      </c>
      <c r="S879">
        <v>76</v>
      </c>
      <c r="T879">
        <v>76</v>
      </c>
      <c r="U879">
        <v>76</v>
      </c>
      <c r="V879" t="s">
        <v>1874</v>
      </c>
      <c r="W879">
        <v>63</v>
      </c>
      <c r="X879">
        <v>63</v>
      </c>
      <c r="Y879">
        <v>63</v>
      </c>
      <c r="Z879">
        <v>63</v>
      </c>
      <c r="AA879" t="s">
        <v>1875</v>
      </c>
      <c r="AB879">
        <v>2</v>
      </c>
      <c r="AC879">
        <v>7</v>
      </c>
      <c r="AD879">
        <v>4</v>
      </c>
      <c r="AE879">
        <v>20</v>
      </c>
      <c r="AF879" t="s">
        <v>37</v>
      </c>
      <c r="AG879" t="s">
        <v>38</v>
      </c>
      <c r="AH879">
        <v>0.20921778678894001</v>
      </c>
    </row>
    <row r="880" spans="1:34" x14ac:dyDescent="0.3">
      <c r="A880" t="s">
        <v>280</v>
      </c>
      <c r="B880" t="s">
        <v>1871</v>
      </c>
      <c r="C880" t="s">
        <v>1860</v>
      </c>
      <c r="F880">
        <v>33</v>
      </c>
      <c r="G880">
        <v>1126</v>
      </c>
      <c r="H880">
        <v>315</v>
      </c>
      <c r="I880">
        <v>46</v>
      </c>
      <c r="J880" t="s">
        <v>1861</v>
      </c>
      <c r="K880">
        <v>2</v>
      </c>
      <c r="L880" t="s">
        <v>80</v>
      </c>
      <c r="M880">
        <v>1</v>
      </c>
      <c r="N880" t="s">
        <v>1862</v>
      </c>
      <c r="O880">
        <v>1</v>
      </c>
      <c r="P880">
        <v>35</v>
      </c>
      <c r="Q880">
        <v>11</v>
      </c>
      <c r="R880">
        <v>48</v>
      </c>
      <c r="S880">
        <v>48</v>
      </c>
      <c r="T880">
        <v>48</v>
      </c>
      <c r="U880">
        <v>48</v>
      </c>
      <c r="V880" t="s">
        <v>1863</v>
      </c>
      <c r="W880">
        <v>35</v>
      </c>
      <c r="X880">
        <v>35</v>
      </c>
      <c r="Y880">
        <v>35</v>
      </c>
      <c r="Z880">
        <v>35</v>
      </c>
      <c r="AA880" t="s">
        <v>1864</v>
      </c>
      <c r="AB880">
        <v>2</v>
      </c>
      <c r="AC880">
        <v>6</v>
      </c>
      <c r="AD880">
        <v>5</v>
      </c>
      <c r="AE880">
        <v>14</v>
      </c>
      <c r="AF880" t="s">
        <v>37</v>
      </c>
      <c r="AG880" t="s">
        <v>38</v>
      </c>
      <c r="AH880">
        <v>0.125049352645874</v>
      </c>
    </row>
    <row r="881" spans="1:34" x14ac:dyDescent="0.3">
      <c r="A881" t="s">
        <v>280</v>
      </c>
      <c r="B881" t="s">
        <v>1871</v>
      </c>
      <c r="C881" t="s">
        <v>1865</v>
      </c>
      <c r="E881" t="s">
        <v>55</v>
      </c>
      <c r="F881">
        <v>35</v>
      </c>
      <c r="G881">
        <v>1264</v>
      </c>
      <c r="H881">
        <v>421</v>
      </c>
      <c r="I881">
        <v>60</v>
      </c>
      <c r="J881" t="s">
        <v>1876</v>
      </c>
      <c r="K881">
        <v>2</v>
      </c>
      <c r="L881" t="s">
        <v>770</v>
      </c>
      <c r="M881">
        <v>1</v>
      </c>
      <c r="N881" t="s">
        <v>1877</v>
      </c>
      <c r="O881">
        <v>1</v>
      </c>
      <c r="P881">
        <v>45</v>
      </c>
      <c r="Q881">
        <v>15</v>
      </c>
      <c r="R881">
        <v>39</v>
      </c>
      <c r="S881">
        <v>39</v>
      </c>
      <c r="T881">
        <v>39</v>
      </c>
      <c r="U881">
        <v>39</v>
      </c>
      <c r="V881" t="s">
        <v>1878</v>
      </c>
      <c r="W881">
        <v>45</v>
      </c>
      <c r="X881">
        <v>45</v>
      </c>
      <c r="Y881">
        <v>45</v>
      </c>
      <c r="Z881">
        <v>45</v>
      </c>
      <c r="AA881" t="s">
        <v>1879</v>
      </c>
      <c r="AB881">
        <v>7</v>
      </c>
      <c r="AC881">
        <v>7</v>
      </c>
      <c r="AD881">
        <v>7</v>
      </c>
      <c r="AE881">
        <v>28</v>
      </c>
      <c r="AF881" t="s">
        <v>37</v>
      </c>
      <c r="AG881" t="s">
        <v>38</v>
      </c>
      <c r="AH881">
        <v>0.154534816741943</v>
      </c>
    </row>
    <row r="882" spans="1:34" x14ac:dyDescent="0.3">
      <c r="A882" t="s">
        <v>280</v>
      </c>
      <c r="B882" t="s">
        <v>1871</v>
      </c>
      <c r="C882" t="s">
        <v>1853</v>
      </c>
      <c r="F882">
        <v>16</v>
      </c>
      <c r="G882">
        <v>276</v>
      </c>
      <c r="H882">
        <v>119</v>
      </c>
      <c r="I882">
        <v>27</v>
      </c>
      <c r="J882" t="s">
        <v>82</v>
      </c>
      <c r="K882">
        <v>1</v>
      </c>
      <c r="L882" t="s">
        <v>82</v>
      </c>
      <c r="M882">
        <v>1</v>
      </c>
      <c r="O882">
        <v>0</v>
      </c>
      <c r="P882">
        <v>13</v>
      </c>
      <c r="Q882">
        <v>14</v>
      </c>
      <c r="R882">
        <v>12</v>
      </c>
      <c r="S882">
        <v>12</v>
      </c>
      <c r="T882">
        <v>12</v>
      </c>
      <c r="U882">
        <v>12</v>
      </c>
      <c r="W882">
        <v>13</v>
      </c>
      <c r="X882">
        <v>13</v>
      </c>
      <c r="Y882">
        <v>13</v>
      </c>
      <c r="Z882">
        <v>13</v>
      </c>
      <c r="AB882">
        <v>4</v>
      </c>
      <c r="AC882">
        <v>4</v>
      </c>
      <c r="AD882">
        <v>4</v>
      </c>
      <c r="AE882">
        <v>8</v>
      </c>
      <c r="AF882" t="s">
        <v>37</v>
      </c>
      <c r="AG882" t="s">
        <v>38</v>
      </c>
      <c r="AH882">
        <v>3.45685482025146E-2</v>
      </c>
    </row>
    <row r="883" spans="1:34" x14ac:dyDescent="0.3">
      <c r="A883" t="s">
        <v>280</v>
      </c>
      <c r="B883" t="s">
        <v>1769</v>
      </c>
      <c r="C883" t="s">
        <v>1770</v>
      </c>
      <c r="F883">
        <v>64</v>
      </c>
      <c r="G883">
        <v>4164</v>
      </c>
      <c r="H883">
        <v>859</v>
      </c>
      <c r="I883">
        <v>33</v>
      </c>
      <c r="J883" t="s">
        <v>1771</v>
      </c>
      <c r="K883">
        <v>2</v>
      </c>
      <c r="L883" t="s">
        <v>501</v>
      </c>
      <c r="M883">
        <v>1</v>
      </c>
      <c r="N883" t="s">
        <v>1772</v>
      </c>
      <c r="O883">
        <v>1</v>
      </c>
      <c r="P883">
        <v>20</v>
      </c>
      <c r="Q883">
        <v>13</v>
      </c>
      <c r="R883">
        <v>51</v>
      </c>
      <c r="S883">
        <v>51</v>
      </c>
      <c r="T883">
        <v>51</v>
      </c>
      <c r="U883">
        <v>51</v>
      </c>
      <c r="V883" t="s">
        <v>1773</v>
      </c>
      <c r="W883">
        <v>20</v>
      </c>
      <c r="X883">
        <v>20</v>
      </c>
      <c r="Y883">
        <v>20</v>
      </c>
      <c r="Z883">
        <v>20</v>
      </c>
      <c r="AA883" t="s">
        <v>1774</v>
      </c>
      <c r="AB883">
        <v>3</v>
      </c>
      <c r="AC883">
        <v>3</v>
      </c>
      <c r="AD883">
        <v>3</v>
      </c>
      <c r="AE883">
        <v>12</v>
      </c>
      <c r="AF883" t="s">
        <v>37</v>
      </c>
      <c r="AG883" t="s">
        <v>38</v>
      </c>
      <c r="AH883">
        <v>0.169301033020019</v>
      </c>
    </row>
    <row r="884" spans="1:34" x14ac:dyDescent="0.3">
      <c r="A884" t="s">
        <v>280</v>
      </c>
      <c r="B884" t="s">
        <v>300</v>
      </c>
      <c r="C884" t="s">
        <v>1775</v>
      </c>
      <c r="F884">
        <v>19</v>
      </c>
      <c r="G884">
        <v>384</v>
      </c>
      <c r="H884">
        <v>132</v>
      </c>
      <c r="I884">
        <v>17</v>
      </c>
      <c r="J884" t="s">
        <v>190</v>
      </c>
      <c r="K884">
        <v>1</v>
      </c>
      <c r="L884" t="s">
        <v>190</v>
      </c>
      <c r="M884">
        <v>1</v>
      </c>
      <c r="O884">
        <v>0</v>
      </c>
      <c r="P884">
        <v>3</v>
      </c>
      <c r="Q884">
        <v>14</v>
      </c>
      <c r="R884">
        <v>5</v>
      </c>
      <c r="S884">
        <v>5</v>
      </c>
      <c r="T884">
        <v>5</v>
      </c>
      <c r="U884">
        <v>5</v>
      </c>
      <c r="W884">
        <v>3</v>
      </c>
      <c r="X884">
        <v>3</v>
      </c>
      <c r="Y884">
        <v>3</v>
      </c>
      <c r="Z884">
        <v>3</v>
      </c>
      <c r="AB884">
        <v>2</v>
      </c>
      <c r="AC884">
        <v>2</v>
      </c>
      <c r="AD884">
        <v>2</v>
      </c>
      <c r="AE884">
        <v>4</v>
      </c>
      <c r="AF884" t="s">
        <v>37</v>
      </c>
      <c r="AG884" t="s">
        <v>38</v>
      </c>
      <c r="AH884">
        <v>3.8537025451660101E-2</v>
      </c>
    </row>
    <row r="885" spans="1:34" x14ac:dyDescent="0.3">
      <c r="A885" t="s">
        <v>280</v>
      </c>
      <c r="B885" t="s">
        <v>300</v>
      </c>
      <c r="C885" t="s">
        <v>1776</v>
      </c>
      <c r="F885">
        <v>24</v>
      </c>
      <c r="G885">
        <v>604</v>
      </c>
      <c r="H885">
        <v>247</v>
      </c>
      <c r="I885">
        <v>36</v>
      </c>
      <c r="J885" t="s">
        <v>1777</v>
      </c>
      <c r="K885">
        <v>2</v>
      </c>
      <c r="L885" t="s">
        <v>124</v>
      </c>
      <c r="M885">
        <v>1</v>
      </c>
      <c r="N885" t="s">
        <v>1778</v>
      </c>
      <c r="O885">
        <v>1</v>
      </c>
      <c r="P885">
        <v>26</v>
      </c>
      <c r="Q885">
        <v>10</v>
      </c>
      <c r="R885">
        <v>32</v>
      </c>
      <c r="S885">
        <v>32</v>
      </c>
      <c r="T885">
        <v>32</v>
      </c>
      <c r="U885">
        <v>32</v>
      </c>
      <c r="V885" t="s">
        <v>1779</v>
      </c>
      <c r="W885">
        <v>26</v>
      </c>
      <c r="X885">
        <v>26</v>
      </c>
      <c r="Y885">
        <v>26</v>
      </c>
      <c r="Z885">
        <v>26</v>
      </c>
      <c r="AA885" t="s">
        <v>1780</v>
      </c>
      <c r="AB885">
        <v>3</v>
      </c>
      <c r="AC885">
        <v>4</v>
      </c>
      <c r="AD885">
        <v>4</v>
      </c>
      <c r="AE885">
        <v>55</v>
      </c>
      <c r="AF885" t="s">
        <v>37</v>
      </c>
      <c r="AG885" t="s">
        <v>38</v>
      </c>
      <c r="AH885">
        <v>0.201690673828125</v>
      </c>
    </row>
    <row r="886" spans="1:34" x14ac:dyDescent="0.3">
      <c r="A886" t="s">
        <v>280</v>
      </c>
      <c r="B886" t="s">
        <v>300</v>
      </c>
      <c r="C886" t="s">
        <v>1781</v>
      </c>
      <c r="F886">
        <v>16</v>
      </c>
      <c r="G886">
        <v>276</v>
      </c>
      <c r="H886">
        <v>98</v>
      </c>
      <c r="I886">
        <v>17</v>
      </c>
      <c r="J886" t="s">
        <v>124</v>
      </c>
      <c r="K886">
        <v>1</v>
      </c>
      <c r="L886" t="s">
        <v>124</v>
      </c>
      <c r="M886">
        <v>1</v>
      </c>
      <c r="O886">
        <v>0</v>
      </c>
      <c r="P886">
        <v>3</v>
      </c>
      <c r="Q886">
        <v>14</v>
      </c>
      <c r="R886">
        <v>5</v>
      </c>
      <c r="S886">
        <v>5</v>
      </c>
      <c r="T886">
        <v>5</v>
      </c>
      <c r="U886">
        <v>5</v>
      </c>
      <c r="W886">
        <v>3</v>
      </c>
      <c r="X886">
        <v>3</v>
      </c>
      <c r="Y886">
        <v>3</v>
      </c>
      <c r="Z886">
        <v>3</v>
      </c>
      <c r="AB886">
        <v>2</v>
      </c>
      <c r="AC886">
        <v>2</v>
      </c>
      <c r="AD886">
        <v>2</v>
      </c>
      <c r="AE886">
        <v>4</v>
      </c>
      <c r="AF886" t="s">
        <v>37</v>
      </c>
      <c r="AG886" t="s">
        <v>38</v>
      </c>
      <c r="AH886">
        <v>2.95257568359375E-2</v>
      </c>
    </row>
    <row r="887" spans="1:34" x14ac:dyDescent="0.3">
      <c r="A887" t="s">
        <v>280</v>
      </c>
      <c r="B887" t="s">
        <v>300</v>
      </c>
      <c r="C887" t="s">
        <v>301</v>
      </c>
      <c r="E887" t="s">
        <v>55</v>
      </c>
      <c r="F887">
        <v>8</v>
      </c>
      <c r="G887">
        <v>76</v>
      </c>
      <c r="H887">
        <v>28</v>
      </c>
      <c r="AF887" t="s">
        <v>37</v>
      </c>
      <c r="AG887" t="s">
        <v>106</v>
      </c>
      <c r="AH887">
        <v>1.7869234085083001E-2</v>
      </c>
    </row>
    <row r="888" spans="1:34" x14ac:dyDescent="0.3">
      <c r="A888" t="s">
        <v>280</v>
      </c>
      <c r="B888" t="s">
        <v>300</v>
      </c>
      <c r="C888" t="s">
        <v>1782</v>
      </c>
      <c r="E888" t="s">
        <v>273</v>
      </c>
      <c r="F888">
        <v>1</v>
      </c>
      <c r="G888">
        <v>6</v>
      </c>
      <c r="H888">
        <v>2</v>
      </c>
      <c r="AF888" t="s">
        <v>37</v>
      </c>
      <c r="AG888" t="s">
        <v>106</v>
      </c>
      <c r="AH888">
        <v>1.50091648101806E-2</v>
      </c>
    </row>
    <row r="889" spans="1:34" x14ac:dyDescent="0.3">
      <c r="A889" t="s">
        <v>280</v>
      </c>
      <c r="B889" t="s">
        <v>300</v>
      </c>
      <c r="C889" t="s">
        <v>1783</v>
      </c>
      <c r="F889">
        <v>16</v>
      </c>
      <c r="G889">
        <v>276</v>
      </c>
      <c r="H889">
        <v>86</v>
      </c>
      <c r="AF889" t="s">
        <v>37</v>
      </c>
      <c r="AG889" t="s">
        <v>106</v>
      </c>
      <c r="AH889">
        <v>1.80637836456298E-2</v>
      </c>
    </row>
    <row r="890" spans="1:34" x14ac:dyDescent="0.3">
      <c r="A890" t="s">
        <v>280</v>
      </c>
      <c r="B890" t="s">
        <v>300</v>
      </c>
      <c r="C890" t="s">
        <v>1784</v>
      </c>
      <c r="E890" t="s">
        <v>55</v>
      </c>
      <c r="F890">
        <v>14</v>
      </c>
      <c r="G890">
        <v>214</v>
      </c>
      <c r="H890">
        <v>95</v>
      </c>
      <c r="AF890" t="s">
        <v>37</v>
      </c>
      <c r="AG890" t="s">
        <v>106</v>
      </c>
      <c r="AH890">
        <v>1.5970945358276301E-2</v>
      </c>
    </row>
    <row r="891" spans="1:34" x14ac:dyDescent="0.3">
      <c r="A891" t="s">
        <v>280</v>
      </c>
      <c r="B891" t="s">
        <v>300</v>
      </c>
      <c r="C891" t="s">
        <v>1785</v>
      </c>
      <c r="E891" t="s">
        <v>55</v>
      </c>
      <c r="F891">
        <v>13</v>
      </c>
      <c r="G891">
        <v>186</v>
      </c>
      <c r="H891">
        <v>85</v>
      </c>
      <c r="AF891" t="s">
        <v>37</v>
      </c>
      <c r="AG891" t="s">
        <v>106</v>
      </c>
      <c r="AH891">
        <v>1.5239238739013601E-2</v>
      </c>
    </row>
    <row r="892" spans="1:34" x14ac:dyDescent="0.3">
      <c r="A892" t="s">
        <v>280</v>
      </c>
      <c r="B892" t="s">
        <v>300</v>
      </c>
      <c r="C892" t="s">
        <v>1786</v>
      </c>
      <c r="E892" t="s">
        <v>55</v>
      </c>
      <c r="F892">
        <v>11</v>
      </c>
      <c r="G892">
        <v>136</v>
      </c>
      <c r="H892">
        <v>63</v>
      </c>
      <c r="I892">
        <v>19</v>
      </c>
      <c r="J892" t="s">
        <v>36</v>
      </c>
      <c r="K892">
        <v>1</v>
      </c>
      <c r="L892" t="s">
        <v>36</v>
      </c>
      <c r="M892">
        <v>1</v>
      </c>
      <c r="O892">
        <v>0</v>
      </c>
      <c r="P892">
        <v>8</v>
      </c>
      <c r="Q892">
        <v>11</v>
      </c>
      <c r="R892">
        <v>29</v>
      </c>
      <c r="S892">
        <v>29</v>
      </c>
      <c r="T892">
        <v>29</v>
      </c>
      <c r="U892">
        <v>29</v>
      </c>
      <c r="W892">
        <v>8</v>
      </c>
      <c r="X892">
        <v>8</v>
      </c>
      <c r="Y892">
        <v>8</v>
      </c>
      <c r="Z892">
        <v>8</v>
      </c>
      <c r="AB892">
        <v>3</v>
      </c>
      <c r="AC892">
        <v>3</v>
      </c>
      <c r="AD892">
        <v>3</v>
      </c>
      <c r="AE892">
        <v>6</v>
      </c>
      <c r="AF892" t="s">
        <v>37</v>
      </c>
      <c r="AG892" t="s">
        <v>38</v>
      </c>
      <c r="AH892">
        <v>2.4619102478027299E-2</v>
      </c>
    </row>
    <row r="893" spans="1:34" x14ac:dyDescent="0.3">
      <c r="A893" t="s">
        <v>280</v>
      </c>
      <c r="B893" t="s">
        <v>300</v>
      </c>
      <c r="C893" t="s">
        <v>1787</v>
      </c>
      <c r="E893" t="s">
        <v>55</v>
      </c>
      <c r="F893">
        <v>16</v>
      </c>
      <c r="G893">
        <v>276</v>
      </c>
      <c r="H893">
        <v>124</v>
      </c>
      <c r="AF893" t="s">
        <v>37</v>
      </c>
      <c r="AG893" t="s">
        <v>106</v>
      </c>
      <c r="AH893">
        <v>2.0949125289916899E-2</v>
      </c>
    </row>
    <row r="894" spans="1:34" x14ac:dyDescent="0.3">
      <c r="A894" t="s">
        <v>280</v>
      </c>
      <c r="B894" t="s">
        <v>300</v>
      </c>
      <c r="C894" t="s">
        <v>1788</v>
      </c>
      <c r="E894" t="s">
        <v>55</v>
      </c>
      <c r="F894">
        <v>8</v>
      </c>
      <c r="G894">
        <v>76</v>
      </c>
      <c r="H894">
        <v>37</v>
      </c>
      <c r="AF894" t="s">
        <v>37</v>
      </c>
      <c r="AG894" t="s">
        <v>106</v>
      </c>
      <c r="AH894">
        <v>1.6581773757934501E-2</v>
      </c>
    </row>
    <row r="895" spans="1:34" x14ac:dyDescent="0.3">
      <c r="A895" t="s">
        <v>280</v>
      </c>
      <c r="B895" t="s">
        <v>300</v>
      </c>
      <c r="C895" t="s">
        <v>1789</v>
      </c>
      <c r="F895">
        <v>17</v>
      </c>
      <c r="G895">
        <v>310</v>
      </c>
      <c r="H895">
        <v>103</v>
      </c>
      <c r="AF895" t="s">
        <v>37</v>
      </c>
      <c r="AG895" t="s">
        <v>106</v>
      </c>
      <c r="AH895">
        <v>8.8354349136352497E-2</v>
      </c>
    </row>
    <row r="896" spans="1:34" x14ac:dyDescent="0.3">
      <c r="A896" t="s">
        <v>280</v>
      </c>
      <c r="B896" t="s">
        <v>300</v>
      </c>
      <c r="C896" t="s">
        <v>1790</v>
      </c>
      <c r="E896" t="s">
        <v>55</v>
      </c>
      <c r="F896">
        <v>15</v>
      </c>
      <c r="G896">
        <v>244</v>
      </c>
      <c r="H896">
        <v>110</v>
      </c>
      <c r="AF896" t="s">
        <v>37</v>
      </c>
      <c r="AG896" t="s">
        <v>106</v>
      </c>
      <c r="AH896">
        <v>2.1297931671142498E-2</v>
      </c>
    </row>
    <row r="897" spans="1:34" x14ac:dyDescent="0.3">
      <c r="A897" t="s">
        <v>280</v>
      </c>
      <c r="B897" t="s">
        <v>300</v>
      </c>
      <c r="C897" t="s">
        <v>1791</v>
      </c>
      <c r="E897" t="s">
        <v>55</v>
      </c>
      <c r="F897">
        <v>15</v>
      </c>
      <c r="G897">
        <v>244</v>
      </c>
      <c r="H897">
        <v>110</v>
      </c>
      <c r="AF897" t="s">
        <v>37</v>
      </c>
      <c r="AG897" t="s">
        <v>106</v>
      </c>
      <c r="AH897">
        <v>1.6933202743530201E-2</v>
      </c>
    </row>
    <row r="898" spans="1:34" x14ac:dyDescent="0.3">
      <c r="A898" t="s">
        <v>280</v>
      </c>
      <c r="B898" t="s">
        <v>300</v>
      </c>
      <c r="C898" t="s">
        <v>1792</v>
      </c>
      <c r="E898" t="s">
        <v>55</v>
      </c>
      <c r="F898">
        <v>15</v>
      </c>
      <c r="G898">
        <v>244</v>
      </c>
      <c r="H898">
        <v>110</v>
      </c>
      <c r="AF898" t="s">
        <v>37</v>
      </c>
      <c r="AG898" t="s">
        <v>106</v>
      </c>
      <c r="AH898">
        <v>1.9145727157592701E-2</v>
      </c>
    </row>
    <row r="899" spans="1:34" x14ac:dyDescent="0.3">
      <c r="A899" t="s">
        <v>280</v>
      </c>
      <c r="B899" t="s">
        <v>300</v>
      </c>
      <c r="C899" t="s">
        <v>1793</v>
      </c>
      <c r="E899" t="s">
        <v>55</v>
      </c>
      <c r="F899">
        <v>20</v>
      </c>
      <c r="G899">
        <v>424</v>
      </c>
      <c r="H899">
        <v>170</v>
      </c>
      <c r="AF899" t="s">
        <v>37</v>
      </c>
      <c r="AG899" t="s">
        <v>106</v>
      </c>
      <c r="AH899">
        <v>1.8583536148071199E-2</v>
      </c>
    </row>
    <row r="900" spans="1:34" x14ac:dyDescent="0.3">
      <c r="A900" t="s">
        <v>280</v>
      </c>
      <c r="B900" t="s">
        <v>300</v>
      </c>
      <c r="C900" t="s">
        <v>1794</v>
      </c>
      <c r="E900" t="s">
        <v>55</v>
      </c>
      <c r="F900">
        <v>22</v>
      </c>
      <c r="G900">
        <v>510</v>
      </c>
      <c r="H900">
        <v>190</v>
      </c>
      <c r="AF900" t="s">
        <v>37</v>
      </c>
      <c r="AG900" t="s">
        <v>106</v>
      </c>
      <c r="AH900">
        <v>1.78885459899902E-2</v>
      </c>
    </row>
    <row r="901" spans="1:34" x14ac:dyDescent="0.3">
      <c r="A901" t="s">
        <v>280</v>
      </c>
      <c r="B901" t="s">
        <v>300</v>
      </c>
      <c r="C901" t="s">
        <v>1795</v>
      </c>
      <c r="E901" t="s">
        <v>55</v>
      </c>
      <c r="F901">
        <v>15</v>
      </c>
      <c r="G901">
        <v>244</v>
      </c>
      <c r="H901">
        <v>111</v>
      </c>
      <c r="AF901" t="s">
        <v>37</v>
      </c>
      <c r="AG901" t="s">
        <v>106</v>
      </c>
      <c r="AH901">
        <v>2.0120620727539E-2</v>
      </c>
    </row>
    <row r="902" spans="1:34" x14ac:dyDescent="0.3">
      <c r="A902" t="s">
        <v>280</v>
      </c>
      <c r="B902" t="s">
        <v>300</v>
      </c>
      <c r="C902" t="s">
        <v>1796</v>
      </c>
      <c r="E902" t="s">
        <v>55</v>
      </c>
      <c r="F902">
        <v>15</v>
      </c>
      <c r="G902">
        <v>244</v>
      </c>
      <c r="H902">
        <v>110</v>
      </c>
      <c r="AF902" t="s">
        <v>37</v>
      </c>
      <c r="AG902" t="s">
        <v>106</v>
      </c>
      <c r="AH902">
        <v>2.1119356155395501E-2</v>
      </c>
    </row>
    <row r="903" spans="1:34" x14ac:dyDescent="0.3">
      <c r="A903" t="s">
        <v>280</v>
      </c>
      <c r="B903" t="s">
        <v>300</v>
      </c>
      <c r="C903" t="s">
        <v>1797</v>
      </c>
      <c r="E903" t="s">
        <v>55</v>
      </c>
      <c r="F903">
        <v>16</v>
      </c>
      <c r="G903">
        <v>276</v>
      </c>
      <c r="H903">
        <v>119</v>
      </c>
      <c r="I903">
        <v>30</v>
      </c>
      <c r="J903" t="s">
        <v>1798</v>
      </c>
      <c r="K903">
        <v>2</v>
      </c>
      <c r="L903" t="s">
        <v>1798</v>
      </c>
      <c r="M903">
        <v>2</v>
      </c>
      <c r="O903">
        <v>0</v>
      </c>
      <c r="P903">
        <v>15</v>
      </c>
      <c r="Q903">
        <v>15</v>
      </c>
      <c r="R903">
        <v>2</v>
      </c>
      <c r="S903">
        <v>37</v>
      </c>
      <c r="T903">
        <v>20</v>
      </c>
      <c r="U903">
        <v>39</v>
      </c>
      <c r="W903">
        <v>3</v>
      </c>
      <c r="X903">
        <v>12</v>
      </c>
      <c r="Y903">
        <v>8</v>
      </c>
      <c r="Z903">
        <v>15</v>
      </c>
      <c r="AB903">
        <v>4</v>
      </c>
      <c r="AC903">
        <v>4</v>
      </c>
      <c r="AD903">
        <v>4</v>
      </c>
      <c r="AE903">
        <v>16</v>
      </c>
      <c r="AF903" t="s">
        <v>37</v>
      </c>
      <c r="AG903" t="s">
        <v>38</v>
      </c>
      <c r="AH903">
        <v>6.8229436874389607E-2</v>
      </c>
    </row>
    <row r="904" spans="1:34" x14ac:dyDescent="0.3">
      <c r="A904" t="s">
        <v>280</v>
      </c>
      <c r="B904" t="s">
        <v>300</v>
      </c>
      <c r="C904" t="s">
        <v>1799</v>
      </c>
      <c r="F904">
        <v>17</v>
      </c>
      <c r="G904">
        <v>310</v>
      </c>
      <c r="H904">
        <v>123</v>
      </c>
      <c r="I904">
        <v>26</v>
      </c>
      <c r="J904" t="s">
        <v>57</v>
      </c>
      <c r="K904">
        <v>1</v>
      </c>
      <c r="L904" t="s">
        <v>57</v>
      </c>
      <c r="M904">
        <v>1</v>
      </c>
      <c r="O904">
        <v>0</v>
      </c>
      <c r="P904">
        <v>13</v>
      </c>
      <c r="Q904">
        <v>13</v>
      </c>
      <c r="R904">
        <v>14</v>
      </c>
      <c r="S904">
        <v>14</v>
      </c>
      <c r="T904">
        <v>14</v>
      </c>
      <c r="U904">
        <v>14</v>
      </c>
      <c r="W904">
        <v>13</v>
      </c>
      <c r="X904">
        <v>13</v>
      </c>
      <c r="Y904">
        <v>13</v>
      </c>
      <c r="Z904">
        <v>13</v>
      </c>
      <c r="AB904">
        <v>1</v>
      </c>
      <c r="AC904">
        <v>1</v>
      </c>
      <c r="AD904">
        <v>1</v>
      </c>
      <c r="AE904">
        <v>2</v>
      </c>
      <c r="AF904" t="s">
        <v>37</v>
      </c>
      <c r="AG904" t="s">
        <v>38</v>
      </c>
      <c r="AH904">
        <v>3.8107633590698201E-2</v>
      </c>
    </row>
    <row r="905" spans="1:34" x14ac:dyDescent="0.3">
      <c r="A905" t="s">
        <v>280</v>
      </c>
      <c r="B905" t="s">
        <v>300</v>
      </c>
      <c r="C905" t="s">
        <v>1800</v>
      </c>
      <c r="F905">
        <v>18</v>
      </c>
      <c r="G905">
        <v>346</v>
      </c>
      <c r="H905">
        <v>141</v>
      </c>
      <c r="I905">
        <v>50</v>
      </c>
      <c r="J905" t="s">
        <v>1801</v>
      </c>
      <c r="K905">
        <v>4</v>
      </c>
      <c r="L905" t="s">
        <v>47</v>
      </c>
      <c r="M905">
        <v>1</v>
      </c>
      <c r="N905" t="s">
        <v>1802</v>
      </c>
      <c r="O905">
        <v>3</v>
      </c>
      <c r="P905">
        <v>48</v>
      </c>
      <c r="Q905">
        <v>2</v>
      </c>
      <c r="R905">
        <v>103</v>
      </c>
      <c r="S905">
        <v>103</v>
      </c>
      <c r="T905">
        <v>103</v>
      </c>
      <c r="U905">
        <v>103</v>
      </c>
      <c r="V905" t="s">
        <v>1803</v>
      </c>
      <c r="W905">
        <v>48</v>
      </c>
      <c r="X905">
        <v>48</v>
      </c>
      <c r="Y905">
        <v>48</v>
      </c>
      <c r="Z905">
        <v>48</v>
      </c>
      <c r="AA905" t="s">
        <v>1804</v>
      </c>
      <c r="AB905">
        <v>1</v>
      </c>
      <c r="AC905">
        <v>3</v>
      </c>
      <c r="AD905">
        <v>2</v>
      </c>
      <c r="AE905">
        <v>24</v>
      </c>
      <c r="AF905" t="s">
        <v>37</v>
      </c>
      <c r="AG905" t="s">
        <v>38</v>
      </c>
      <c r="AH905">
        <v>0.24643611907958901</v>
      </c>
    </row>
    <row r="906" spans="1:34" x14ac:dyDescent="0.3">
      <c r="A906" t="s">
        <v>280</v>
      </c>
      <c r="B906" t="s">
        <v>300</v>
      </c>
      <c r="C906" t="s">
        <v>1805</v>
      </c>
      <c r="E906" t="s">
        <v>55</v>
      </c>
      <c r="F906">
        <v>9</v>
      </c>
      <c r="G906">
        <v>94</v>
      </c>
      <c r="H906">
        <v>46</v>
      </c>
      <c r="I906">
        <v>16</v>
      </c>
      <c r="J906" t="s">
        <v>209</v>
      </c>
      <c r="K906">
        <v>1</v>
      </c>
      <c r="L906" t="s">
        <v>209</v>
      </c>
      <c r="M906">
        <v>1</v>
      </c>
      <c r="O906">
        <v>0</v>
      </c>
      <c r="P906">
        <v>8</v>
      </c>
      <c r="Q906">
        <v>8</v>
      </c>
      <c r="R906">
        <v>29</v>
      </c>
      <c r="S906">
        <v>29</v>
      </c>
      <c r="T906">
        <v>29</v>
      </c>
      <c r="U906">
        <v>29</v>
      </c>
      <c r="W906">
        <v>8</v>
      </c>
      <c r="X906">
        <v>8</v>
      </c>
      <c r="Y906">
        <v>8</v>
      </c>
      <c r="Z906">
        <v>8</v>
      </c>
      <c r="AB906">
        <v>3</v>
      </c>
      <c r="AC906">
        <v>3</v>
      </c>
      <c r="AD906">
        <v>3</v>
      </c>
      <c r="AE906">
        <v>6</v>
      </c>
      <c r="AF906" t="s">
        <v>37</v>
      </c>
      <c r="AG906" t="s">
        <v>38</v>
      </c>
      <c r="AH906">
        <v>2.5638580322265601E-2</v>
      </c>
    </row>
    <row r="907" spans="1:34" x14ac:dyDescent="0.3">
      <c r="A907" t="s">
        <v>280</v>
      </c>
      <c r="B907" t="s">
        <v>300</v>
      </c>
      <c r="C907" t="s">
        <v>1806</v>
      </c>
      <c r="F907">
        <v>11</v>
      </c>
      <c r="G907">
        <v>136</v>
      </c>
      <c r="H907">
        <v>59</v>
      </c>
      <c r="AF907" t="s">
        <v>37</v>
      </c>
      <c r="AG907" t="s">
        <v>106</v>
      </c>
      <c r="AH907">
        <v>1.5386819839477499E-2</v>
      </c>
    </row>
    <row r="908" spans="1:34" x14ac:dyDescent="0.3">
      <c r="A908" t="s">
        <v>280</v>
      </c>
      <c r="B908" t="s">
        <v>300</v>
      </c>
      <c r="C908" t="s">
        <v>1807</v>
      </c>
      <c r="E908" t="s">
        <v>55</v>
      </c>
      <c r="F908">
        <v>13</v>
      </c>
      <c r="G908">
        <v>186</v>
      </c>
      <c r="H908">
        <v>85</v>
      </c>
      <c r="AF908" t="s">
        <v>37</v>
      </c>
      <c r="AG908" t="s">
        <v>106</v>
      </c>
      <c r="AH908">
        <v>1.6540288925170898E-2</v>
      </c>
    </row>
    <row r="909" spans="1:34" x14ac:dyDescent="0.3">
      <c r="A909" t="s">
        <v>280</v>
      </c>
      <c r="B909" t="s">
        <v>300</v>
      </c>
      <c r="C909" t="s">
        <v>1808</v>
      </c>
      <c r="E909" t="s">
        <v>55</v>
      </c>
      <c r="F909">
        <v>8</v>
      </c>
      <c r="G909">
        <v>76</v>
      </c>
      <c r="H909">
        <v>27</v>
      </c>
      <c r="AF909" t="s">
        <v>37</v>
      </c>
      <c r="AG909" t="s">
        <v>106</v>
      </c>
      <c r="AH909">
        <v>1.61685943603515E-2</v>
      </c>
    </row>
    <row r="910" spans="1:34" x14ac:dyDescent="0.3">
      <c r="A910" t="s">
        <v>280</v>
      </c>
      <c r="B910" t="s">
        <v>300</v>
      </c>
      <c r="C910" t="s">
        <v>1809</v>
      </c>
      <c r="E910" t="s">
        <v>55</v>
      </c>
      <c r="F910">
        <v>9</v>
      </c>
      <c r="G910">
        <v>94</v>
      </c>
      <c r="H910">
        <v>30</v>
      </c>
      <c r="AF910" t="s">
        <v>37</v>
      </c>
      <c r="AG910" t="s">
        <v>106</v>
      </c>
      <c r="AH910">
        <v>1.4705181121826101E-2</v>
      </c>
    </row>
    <row r="911" spans="1:34" x14ac:dyDescent="0.3">
      <c r="A911" t="s">
        <v>280</v>
      </c>
      <c r="B911" t="s">
        <v>300</v>
      </c>
      <c r="C911" t="s">
        <v>1810</v>
      </c>
      <c r="F911">
        <v>40</v>
      </c>
      <c r="G911">
        <v>1644</v>
      </c>
      <c r="H911">
        <v>349</v>
      </c>
      <c r="I911">
        <v>17</v>
      </c>
      <c r="J911" t="s">
        <v>158</v>
      </c>
      <c r="K911">
        <v>1</v>
      </c>
      <c r="L911" t="s">
        <v>158</v>
      </c>
      <c r="M911">
        <v>1</v>
      </c>
      <c r="O911">
        <v>0</v>
      </c>
      <c r="P911">
        <v>3</v>
      </c>
      <c r="Q911">
        <v>14</v>
      </c>
      <c r="R911">
        <v>14</v>
      </c>
      <c r="S911">
        <v>14</v>
      </c>
      <c r="T911">
        <v>14</v>
      </c>
      <c r="U911">
        <v>14</v>
      </c>
      <c r="W911">
        <v>3</v>
      </c>
      <c r="X911">
        <v>3</v>
      </c>
      <c r="Y911">
        <v>3</v>
      </c>
      <c r="Z911">
        <v>3</v>
      </c>
      <c r="AB911">
        <v>0</v>
      </c>
      <c r="AC911">
        <v>0</v>
      </c>
      <c r="AD911">
        <v>0</v>
      </c>
      <c r="AE911">
        <v>0</v>
      </c>
      <c r="AF911" t="s">
        <v>37</v>
      </c>
      <c r="AG911" t="s">
        <v>38</v>
      </c>
      <c r="AH911">
        <v>2.5995016098022398E-2</v>
      </c>
    </row>
    <row r="912" spans="1:34" x14ac:dyDescent="0.3">
      <c r="A912" t="s">
        <v>280</v>
      </c>
      <c r="B912" t="s">
        <v>300</v>
      </c>
      <c r="C912" t="s">
        <v>1811</v>
      </c>
      <c r="F912">
        <v>60</v>
      </c>
      <c r="G912">
        <v>3664</v>
      </c>
      <c r="H912">
        <v>1057</v>
      </c>
      <c r="I912">
        <v>37</v>
      </c>
      <c r="J912" t="s">
        <v>1812</v>
      </c>
      <c r="K912">
        <v>2</v>
      </c>
      <c r="L912" t="s">
        <v>556</v>
      </c>
      <c r="M912">
        <v>1</v>
      </c>
      <c r="N912" t="s">
        <v>1813</v>
      </c>
      <c r="O912">
        <v>1</v>
      </c>
      <c r="P912">
        <v>29</v>
      </c>
      <c r="Q912">
        <v>8</v>
      </c>
      <c r="R912">
        <v>63</v>
      </c>
      <c r="S912">
        <v>63</v>
      </c>
      <c r="T912">
        <v>63</v>
      </c>
      <c r="U912">
        <v>63</v>
      </c>
      <c r="V912" t="s">
        <v>1814</v>
      </c>
      <c r="W912">
        <v>29</v>
      </c>
      <c r="X912">
        <v>29</v>
      </c>
      <c r="Y912">
        <v>29</v>
      </c>
      <c r="Z912">
        <v>29</v>
      </c>
      <c r="AA912" t="s">
        <v>1815</v>
      </c>
      <c r="AB912">
        <v>0</v>
      </c>
      <c r="AC912">
        <v>1</v>
      </c>
      <c r="AD912">
        <v>0</v>
      </c>
      <c r="AE912">
        <v>2</v>
      </c>
      <c r="AF912" t="s">
        <v>37</v>
      </c>
      <c r="AG912" t="s">
        <v>38</v>
      </c>
      <c r="AH912">
        <v>0.26650643348693798</v>
      </c>
    </row>
    <row r="913" spans="1:34" x14ac:dyDescent="0.3">
      <c r="A913" t="s">
        <v>280</v>
      </c>
      <c r="B913" t="s">
        <v>300</v>
      </c>
      <c r="C913" t="s">
        <v>1816</v>
      </c>
      <c r="F913">
        <v>14</v>
      </c>
      <c r="G913">
        <v>214</v>
      </c>
      <c r="H913">
        <v>91</v>
      </c>
      <c r="I913">
        <v>44</v>
      </c>
      <c r="J913" t="s">
        <v>1817</v>
      </c>
      <c r="K913">
        <v>4</v>
      </c>
      <c r="L913" t="s">
        <v>328</v>
      </c>
      <c r="M913">
        <v>1</v>
      </c>
      <c r="N913" t="s">
        <v>1818</v>
      </c>
      <c r="O913">
        <v>3</v>
      </c>
      <c r="P913">
        <v>41</v>
      </c>
      <c r="Q913">
        <v>3</v>
      </c>
      <c r="R913">
        <v>74</v>
      </c>
      <c r="S913">
        <v>74</v>
      </c>
      <c r="T913">
        <v>74</v>
      </c>
      <c r="U913">
        <v>74</v>
      </c>
      <c r="V913" t="s">
        <v>1819</v>
      </c>
      <c r="W913">
        <v>41</v>
      </c>
      <c r="X913">
        <v>41</v>
      </c>
      <c r="Y913">
        <v>41</v>
      </c>
      <c r="Z913">
        <v>41</v>
      </c>
      <c r="AA913" t="s">
        <v>1820</v>
      </c>
      <c r="AB913">
        <v>1</v>
      </c>
      <c r="AC913">
        <v>3</v>
      </c>
      <c r="AD913">
        <v>2</v>
      </c>
      <c r="AE913">
        <v>27</v>
      </c>
      <c r="AF913" t="s">
        <v>37</v>
      </c>
      <c r="AG913" t="s">
        <v>38</v>
      </c>
      <c r="AH913">
        <v>7.9809665679931599E-2</v>
      </c>
    </row>
    <row r="914" spans="1:34" x14ac:dyDescent="0.3">
      <c r="A914" t="s">
        <v>280</v>
      </c>
      <c r="B914" t="s">
        <v>300</v>
      </c>
      <c r="C914" t="s">
        <v>1821</v>
      </c>
      <c r="F914">
        <v>34</v>
      </c>
      <c r="G914">
        <v>1194</v>
      </c>
      <c r="H914">
        <v>472</v>
      </c>
      <c r="I914">
        <v>40</v>
      </c>
      <c r="J914" t="s">
        <v>304</v>
      </c>
      <c r="K914">
        <v>2</v>
      </c>
      <c r="L914" t="s">
        <v>57</v>
      </c>
      <c r="M914">
        <v>1</v>
      </c>
      <c r="N914" t="s">
        <v>305</v>
      </c>
      <c r="O914">
        <v>1</v>
      </c>
      <c r="P914">
        <v>25</v>
      </c>
      <c r="Q914">
        <v>15</v>
      </c>
      <c r="R914">
        <v>95</v>
      </c>
      <c r="S914">
        <v>95</v>
      </c>
      <c r="T914">
        <v>95</v>
      </c>
      <c r="U914">
        <v>95</v>
      </c>
      <c r="V914" t="s">
        <v>1822</v>
      </c>
      <c r="W914">
        <v>25</v>
      </c>
      <c r="X914">
        <v>25</v>
      </c>
      <c r="Y914">
        <v>25</v>
      </c>
      <c r="Z914">
        <v>25</v>
      </c>
      <c r="AA914" t="s">
        <v>1823</v>
      </c>
      <c r="AB914">
        <v>0</v>
      </c>
      <c r="AC914">
        <v>0</v>
      </c>
      <c r="AD914">
        <v>0</v>
      </c>
      <c r="AE914">
        <v>0</v>
      </c>
      <c r="AF914" t="s">
        <v>37</v>
      </c>
      <c r="AG914" t="s">
        <v>38</v>
      </c>
      <c r="AH914">
        <v>0.15521335601806599</v>
      </c>
    </row>
    <row r="915" spans="1:34" x14ac:dyDescent="0.3">
      <c r="A915" t="s">
        <v>280</v>
      </c>
      <c r="B915" t="s">
        <v>300</v>
      </c>
      <c r="C915" t="s">
        <v>1824</v>
      </c>
      <c r="F915">
        <v>57</v>
      </c>
      <c r="G915">
        <v>3310</v>
      </c>
      <c r="H915">
        <v>1327</v>
      </c>
      <c r="I915">
        <v>32</v>
      </c>
      <c r="J915" t="s">
        <v>1825</v>
      </c>
      <c r="K915">
        <v>2</v>
      </c>
      <c r="L915" t="s">
        <v>1825</v>
      </c>
      <c r="M915">
        <v>2</v>
      </c>
      <c r="O915">
        <v>0</v>
      </c>
      <c r="P915">
        <v>17</v>
      </c>
      <c r="Q915">
        <v>15</v>
      </c>
      <c r="R915">
        <v>14</v>
      </c>
      <c r="S915">
        <v>17</v>
      </c>
      <c r="T915">
        <v>16</v>
      </c>
      <c r="U915">
        <v>31</v>
      </c>
      <c r="W915">
        <v>5</v>
      </c>
      <c r="X915">
        <v>12</v>
      </c>
      <c r="Y915">
        <v>8</v>
      </c>
      <c r="Z915">
        <v>17</v>
      </c>
      <c r="AB915">
        <v>1</v>
      </c>
      <c r="AC915">
        <v>3</v>
      </c>
      <c r="AD915">
        <v>2</v>
      </c>
      <c r="AE915">
        <v>11</v>
      </c>
      <c r="AF915" t="s">
        <v>37</v>
      </c>
      <c r="AG915" t="s">
        <v>38</v>
      </c>
      <c r="AH915">
        <v>0.31448578834533603</v>
      </c>
    </row>
    <row r="916" spans="1:34" x14ac:dyDescent="0.3">
      <c r="A916" t="s">
        <v>280</v>
      </c>
      <c r="B916" t="s">
        <v>300</v>
      </c>
      <c r="C916" t="s">
        <v>1826</v>
      </c>
      <c r="E916" t="s">
        <v>55</v>
      </c>
      <c r="F916">
        <v>2</v>
      </c>
      <c r="G916">
        <v>10</v>
      </c>
      <c r="H916">
        <v>4</v>
      </c>
      <c r="AF916" t="s">
        <v>37</v>
      </c>
      <c r="AG916" t="s">
        <v>106</v>
      </c>
      <c r="AH916">
        <v>2.12397575378417E-2</v>
      </c>
    </row>
    <row r="917" spans="1:34" x14ac:dyDescent="0.3">
      <c r="A917" t="s">
        <v>280</v>
      </c>
      <c r="B917" t="s">
        <v>300</v>
      </c>
      <c r="C917" t="s">
        <v>1827</v>
      </c>
      <c r="F917">
        <v>10</v>
      </c>
      <c r="G917">
        <v>114</v>
      </c>
      <c r="H917">
        <v>48</v>
      </c>
      <c r="AF917" t="s">
        <v>37</v>
      </c>
      <c r="AG917" t="s">
        <v>106</v>
      </c>
      <c r="AH917">
        <v>1.7097473144531201E-2</v>
      </c>
    </row>
    <row r="918" spans="1:34" x14ac:dyDescent="0.3">
      <c r="A918" t="s">
        <v>280</v>
      </c>
      <c r="B918" t="s">
        <v>300</v>
      </c>
      <c r="C918" t="s">
        <v>1828</v>
      </c>
      <c r="E918" t="s">
        <v>55</v>
      </c>
      <c r="F918">
        <v>2</v>
      </c>
      <c r="G918">
        <v>10</v>
      </c>
      <c r="H918">
        <v>4</v>
      </c>
      <c r="AF918" t="s">
        <v>37</v>
      </c>
      <c r="AG918" t="s">
        <v>106</v>
      </c>
      <c r="AH918">
        <v>1.5231370925903299E-2</v>
      </c>
    </row>
    <row r="919" spans="1:34" x14ac:dyDescent="0.3">
      <c r="A919" t="s">
        <v>280</v>
      </c>
      <c r="B919" t="s">
        <v>300</v>
      </c>
      <c r="C919" t="s">
        <v>302</v>
      </c>
      <c r="E919" t="s">
        <v>55</v>
      </c>
      <c r="F919">
        <v>2</v>
      </c>
      <c r="G919">
        <v>10</v>
      </c>
      <c r="H919">
        <v>4</v>
      </c>
      <c r="AF919" t="s">
        <v>37</v>
      </c>
      <c r="AG919" t="s">
        <v>106</v>
      </c>
      <c r="AH919">
        <v>1.4005899429321201E-2</v>
      </c>
    </row>
    <row r="920" spans="1:34" x14ac:dyDescent="0.3">
      <c r="A920" t="s">
        <v>280</v>
      </c>
      <c r="B920" t="s">
        <v>300</v>
      </c>
      <c r="C920" t="s">
        <v>303</v>
      </c>
      <c r="F920">
        <v>47</v>
      </c>
      <c r="G920">
        <v>2260</v>
      </c>
      <c r="H920">
        <v>802</v>
      </c>
      <c r="I920">
        <v>45</v>
      </c>
      <c r="J920" t="s">
        <v>304</v>
      </c>
      <c r="K920">
        <v>2</v>
      </c>
      <c r="L920" t="s">
        <v>57</v>
      </c>
      <c r="M920">
        <v>1</v>
      </c>
      <c r="N920" t="s">
        <v>305</v>
      </c>
      <c r="O920">
        <v>1</v>
      </c>
      <c r="P920">
        <v>30</v>
      </c>
      <c r="Q920">
        <v>15</v>
      </c>
      <c r="R920">
        <v>105</v>
      </c>
      <c r="S920">
        <v>105</v>
      </c>
      <c r="T920">
        <v>105</v>
      </c>
      <c r="U920">
        <v>105</v>
      </c>
      <c r="V920" t="s">
        <v>306</v>
      </c>
      <c r="W920">
        <v>30</v>
      </c>
      <c r="X920">
        <v>30</v>
      </c>
      <c r="Y920">
        <v>30</v>
      </c>
      <c r="Z920">
        <v>30</v>
      </c>
      <c r="AA920" t="s">
        <v>307</v>
      </c>
      <c r="AB920">
        <v>0</v>
      </c>
      <c r="AC920">
        <v>0</v>
      </c>
      <c r="AD920">
        <v>0</v>
      </c>
      <c r="AE920">
        <v>0</v>
      </c>
      <c r="AF920" t="s">
        <v>37</v>
      </c>
      <c r="AG920" t="s">
        <v>38</v>
      </c>
      <c r="AH920">
        <v>0.16750669479370101</v>
      </c>
    </row>
    <row r="921" spans="1:34" x14ac:dyDescent="0.3">
      <c r="A921" t="s">
        <v>280</v>
      </c>
      <c r="B921" t="s">
        <v>300</v>
      </c>
      <c r="C921" t="s">
        <v>308</v>
      </c>
      <c r="F921">
        <v>10</v>
      </c>
      <c r="G921">
        <v>114</v>
      </c>
      <c r="H921">
        <v>27</v>
      </c>
      <c r="AF921" t="s">
        <v>37</v>
      </c>
      <c r="AG921" t="s">
        <v>106</v>
      </c>
      <c r="AH921">
        <v>2.0664453506469699E-2</v>
      </c>
    </row>
    <row r="922" spans="1:34" x14ac:dyDescent="0.3">
      <c r="A922" t="s">
        <v>280</v>
      </c>
      <c r="B922" t="s">
        <v>1880</v>
      </c>
      <c r="C922" t="s">
        <v>1881</v>
      </c>
      <c r="F922">
        <v>68</v>
      </c>
      <c r="G922">
        <v>4696</v>
      </c>
      <c r="H922">
        <v>895</v>
      </c>
      <c r="I922">
        <v>43</v>
      </c>
      <c r="J922" t="s">
        <v>1882</v>
      </c>
      <c r="K922">
        <v>2</v>
      </c>
      <c r="L922" t="s">
        <v>1882</v>
      </c>
      <c r="M922">
        <v>2</v>
      </c>
      <c r="O922">
        <v>0</v>
      </c>
      <c r="P922">
        <v>32</v>
      </c>
      <c r="Q922">
        <v>11</v>
      </c>
      <c r="R922">
        <v>25</v>
      </c>
      <c r="S922">
        <v>26</v>
      </c>
      <c r="T922">
        <v>26</v>
      </c>
      <c r="U922">
        <v>51</v>
      </c>
      <c r="W922">
        <v>15</v>
      </c>
      <c r="X922">
        <v>17</v>
      </c>
      <c r="Y922">
        <v>16</v>
      </c>
      <c r="Z922">
        <v>32</v>
      </c>
      <c r="AB922">
        <v>1</v>
      </c>
      <c r="AC922">
        <v>2</v>
      </c>
      <c r="AD922">
        <v>2</v>
      </c>
      <c r="AE922">
        <v>6</v>
      </c>
      <c r="AF922" t="s">
        <v>37</v>
      </c>
      <c r="AG922" t="s">
        <v>38</v>
      </c>
      <c r="AH922">
        <v>0.14881730079650801</v>
      </c>
    </row>
    <row r="923" spans="1:34" x14ac:dyDescent="0.3">
      <c r="A923" t="s">
        <v>280</v>
      </c>
      <c r="B923" t="s">
        <v>309</v>
      </c>
      <c r="C923" t="s">
        <v>1883</v>
      </c>
      <c r="F923">
        <v>23</v>
      </c>
      <c r="G923">
        <v>556</v>
      </c>
      <c r="H923">
        <v>148</v>
      </c>
      <c r="I923">
        <v>18</v>
      </c>
      <c r="J923" t="s">
        <v>36</v>
      </c>
      <c r="K923">
        <v>1</v>
      </c>
      <c r="L923" t="s">
        <v>36</v>
      </c>
      <c r="M923">
        <v>1</v>
      </c>
      <c r="O923">
        <v>0</v>
      </c>
      <c r="P923">
        <v>4</v>
      </c>
      <c r="Q923">
        <v>14</v>
      </c>
      <c r="R923">
        <v>21</v>
      </c>
      <c r="S923">
        <v>21</v>
      </c>
      <c r="T923">
        <v>21</v>
      </c>
      <c r="U923">
        <v>21</v>
      </c>
      <c r="W923">
        <v>4</v>
      </c>
      <c r="X923">
        <v>4</v>
      </c>
      <c r="Y923">
        <v>4</v>
      </c>
      <c r="Z923">
        <v>4</v>
      </c>
      <c r="AB923">
        <v>1</v>
      </c>
      <c r="AC923">
        <v>1</v>
      </c>
      <c r="AD923">
        <v>1</v>
      </c>
      <c r="AE923">
        <v>2</v>
      </c>
      <c r="AF923" t="s">
        <v>37</v>
      </c>
      <c r="AG923" t="s">
        <v>38</v>
      </c>
      <c r="AH923">
        <v>7.3466062545776298E-2</v>
      </c>
    </row>
    <row r="924" spans="1:34" x14ac:dyDescent="0.3">
      <c r="A924" t="s">
        <v>280</v>
      </c>
      <c r="B924" t="s">
        <v>309</v>
      </c>
      <c r="C924" t="s">
        <v>1884</v>
      </c>
      <c r="F924">
        <v>18</v>
      </c>
      <c r="G924">
        <v>346</v>
      </c>
      <c r="H924">
        <v>88</v>
      </c>
      <c r="I924">
        <v>16</v>
      </c>
      <c r="J924" t="s">
        <v>80</v>
      </c>
      <c r="K924">
        <v>1</v>
      </c>
      <c r="L924" t="s">
        <v>80</v>
      </c>
      <c r="M924">
        <v>1</v>
      </c>
      <c r="O924">
        <v>0</v>
      </c>
      <c r="P924">
        <v>2</v>
      </c>
      <c r="Q924">
        <v>14</v>
      </c>
      <c r="R924">
        <v>3</v>
      </c>
      <c r="S924">
        <v>3</v>
      </c>
      <c r="T924">
        <v>3</v>
      </c>
      <c r="U924">
        <v>3</v>
      </c>
      <c r="W924">
        <v>2</v>
      </c>
      <c r="X924">
        <v>2</v>
      </c>
      <c r="Y924">
        <v>2</v>
      </c>
      <c r="Z924">
        <v>2</v>
      </c>
      <c r="AB924">
        <v>3</v>
      </c>
      <c r="AC924">
        <v>3</v>
      </c>
      <c r="AD924">
        <v>3</v>
      </c>
      <c r="AE924">
        <v>3</v>
      </c>
      <c r="AF924" t="s">
        <v>37</v>
      </c>
      <c r="AG924" t="s">
        <v>38</v>
      </c>
      <c r="AH924">
        <v>1.8728256225585899E-2</v>
      </c>
    </row>
    <row r="925" spans="1:34" x14ac:dyDescent="0.3">
      <c r="A925" t="s">
        <v>280</v>
      </c>
      <c r="B925" t="s">
        <v>309</v>
      </c>
      <c r="C925" t="s">
        <v>1885</v>
      </c>
      <c r="F925">
        <v>50</v>
      </c>
      <c r="G925">
        <v>2554</v>
      </c>
      <c r="H925">
        <v>704</v>
      </c>
      <c r="I925">
        <v>43</v>
      </c>
      <c r="J925" t="s">
        <v>1886</v>
      </c>
      <c r="K925">
        <v>3</v>
      </c>
      <c r="L925" t="s">
        <v>209</v>
      </c>
      <c r="M925">
        <v>1</v>
      </c>
      <c r="N925" t="s">
        <v>1887</v>
      </c>
      <c r="O925">
        <v>2</v>
      </c>
      <c r="P925">
        <v>38</v>
      </c>
      <c r="Q925">
        <v>5</v>
      </c>
      <c r="R925">
        <v>67</v>
      </c>
      <c r="S925">
        <v>67</v>
      </c>
      <c r="T925">
        <v>67</v>
      </c>
      <c r="U925">
        <v>67</v>
      </c>
      <c r="V925" t="s">
        <v>1888</v>
      </c>
      <c r="W925">
        <v>38</v>
      </c>
      <c r="X925">
        <v>38</v>
      </c>
      <c r="Y925">
        <v>38</v>
      </c>
      <c r="Z925">
        <v>38</v>
      </c>
      <c r="AA925" t="s">
        <v>1889</v>
      </c>
      <c r="AB925">
        <v>1</v>
      </c>
      <c r="AC925">
        <v>3</v>
      </c>
      <c r="AD925">
        <v>2</v>
      </c>
      <c r="AE925">
        <v>14</v>
      </c>
      <c r="AF925" t="s">
        <v>37</v>
      </c>
      <c r="AG925" t="s">
        <v>38</v>
      </c>
      <c r="AH925">
        <v>0.26754093170165999</v>
      </c>
    </row>
    <row r="926" spans="1:34" x14ac:dyDescent="0.3">
      <c r="A926" t="s">
        <v>280</v>
      </c>
      <c r="B926" t="s">
        <v>309</v>
      </c>
      <c r="C926" t="s">
        <v>589</v>
      </c>
      <c r="E926" t="s">
        <v>55</v>
      </c>
      <c r="F926">
        <v>19</v>
      </c>
      <c r="G926">
        <v>384</v>
      </c>
      <c r="H926">
        <v>104</v>
      </c>
      <c r="I926">
        <v>29</v>
      </c>
      <c r="J926" t="s">
        <v>1890</v>
      </c>
      <c r="K926">
        <v>3</v>
      </c>
      <c r="L926" t="s">
        <v>1890</v>
      </c>
      <c r="M926">
        <v>3</v>
      </c>
      <c r="O926">
        <v>0</v>
      </c>
      <c r="P926">
        <v>14</v>
      </c>
      <c r="Q926">
        <v>15</v>
      </c>
      <c r="R926">
        <v>7</v>
      </c>
      <c r="S926">
        <v>9</v>
      </c>
      <c r="T926">
        <v>8</v>
      </c>
      <c r="U926">
        <v>25</v>
      </c>
      <c r="W926">
        <v>4</v>
      </c>
      <c r="X926">
        <v>5</v>
      </c>
      <c r="Y926">
        <v>5</v>
      </c>
      <c r="Z926">
        <v>14</v>
      </c>
      <c r="AB926">
        <v>2</v>
      </c>
      <c r="AC926">
        <v>2</v>
      </c>
      <c r="AD926">
        <v>2</v>
      </c>
      <c r="AE926">
        <v>12</v>
      </c>
      <c r="AF926" t="s">
        <v>37</v>
      </c>
      <c r="AG926" t="s">
        <v>38</v>
      </c>
      <c r="AH926">
        <v>9.6423387527465806E-2</v>
      </c>
    </row>
    <row r="927" spans="1:34" x14ac:dyDescent="0.3">
      <c r="A927" t="s">
        <v>280</v>
      </c>
      <c r="B927" t="s">
        <v>309</v>
      </c>
      <c r="C927" t="s">
        <v>1891</v>
      </c>
      <c r="F927">
        <v>34</v>
      </c>
      <c r="G927">
        <v>1194</v>
      </c>
      <c r="H927">
        <v>248</v>
      </c>
      <c r="I927">
        <v>38</v>
      </c>
      <c r="J927" t="s">
        <v>1892</v>
      </c>
      <c r="K927">
        <v>2</v>
      </c>
      <c r="L927" t="s">
        <v>1892</v>
      </c>
      <c r="M927">
        <v>2</v>
      </c>
      <c r="O927">
        <v>0</v>
      </c>
      <c r="P927">
        <v>24</v>
      </c>
      <c r="Q927">
        <v>14</v>
      </c>
      <c r="R927">
        <v>14</v>
      </c>
      <c r="S927">
        <v>21</v>
      </c>
      <c r="T927">
        <v>18</v>
      </c>
      <c r="U927">
        <v>35</v>
      </c>
      <c r="W927">
        <v>12</v>
      </c>
      <c r="X927">
        <v>12</v>
      </c>
      <c r="Y927">
        <v>12</v>
      </c>
      <c r="Z927">
        <v>24</v>
      </c>
      <c r="AB927">
        <v>4</v>
      </c>
      <c r="AC927">
        <v>4</v>
      </c>
      <c r="AD927">
        <v>4</v>
      </c>
      <c r="AE927">
        <v>16</v>
      </c>
      <c r="AF927" t="s">
        <v>37</v>
      </c>
      <c r="AG927" t="s">
        <v>38</v>
      </c>
      <c r="AH927">
        <v>8.9203596115112305E-2</v>
      </c>
    </row>
    <row r="928" spans="1:34" x14ac:dyDescent="0.3">
      <c r="A928" t="s">
        <v>280</v>
      </c>
      <c r="B928" t="s">
        <v>309</v>
      </c>
      <c r="C928" t="s">
        <v>1893</v>
      </c>
      <c r="F928">
        <v>23</v>
      </c>
      <c r="G928">
        <v>556</v>
      </c>
      <c r="H928">
        <v>164</v>
      </c>
      <c r="I928">
        <v>16</v>
      </c>
      <c r="J928" t="s">
        <v>328</v>
      </c>
      <c r="K928">
        <v>1</v>
      </c>
      <c r="L928" t="s">
        <v>328</v>
      </c>
      <c r="M928">
        <v>1</v>
      </c>
      <c r="O928">
        <v>0</v>
      </c>
      <c r="P928">
        <v>2</v>
      </c>
      <c r="Q928">
        <v>14</v>
      </c>
      <c r="R928">
        <v>3</v>
      </c>
      <c r="S928">
        <v>3</v>
      </c>
      <c r="T928">
        <v>3</v>
      </c>
      <c r="U928">
        <v>3</v>
      </c>
      <c r="W928">
        <v>2</v>
      </c>
      <c r="X928">
        <v>2</v>
      </c>
      <c r="Y928">
        <v>2</v>
      </c>
      <c r="Z928">
        <v>2</v>
      </c>
      <c r="AB928">
        <v>4</v>
      </c>
      <c r="AC928">
        <v>4</v>
      </c>
      <c r="AD928">
        <v>4</v>
      </c>
      <c r="AE928">
        <v>8</v>
      </c>
      <c r="AF928" t="s">
        <v>37</v>
      </c>
      <c r="AG928" t="s">
        <v>38</v>
      </c>
      <c r="AH928">
        <v>2.4372339248657199E-2</v>
      </c>
    </row>
    <row r="929" spans="1:34" x14ac:dyDescent="0.3">
      <c r="A929" t="s">
        <v>280</v>
      </c>
      <c r="B929" t="s">
        <v>309</v>
      </c>
      <c r="C929" t="s">
        <v>1894</v>
      </c>
      <c r="E929" t="s">
        <v>55</v>
      </c>
      <c r="F929">
        <v>10</v>
      </c>
      <c r="G929">
        <v>114</v>
      </c>
      <c r="H929">
        <v>56</v>
      </c>
      <c r="I929">
        <v>17</v>
      </c>
      <c r="J929" t="s">
        <v>770</v>
      </c>
      <c r="K929">
        <v>1</v>
      </c>
      <c r="L929" t="s">
        <v>770</v>
      </c>
      <c r="M929">
        <v>1</v>
      </c>
      <c r="O929">
        <v>0</v>
      </c>
      <c r="P929">
        <v>6</v>
      </c>
      <c r="Q929">
        <v>11</v>
      </c>
      <c r="R929">
        <v>6</v>
      </c>
      <c r="S929">
        <v>6</v>
      </c>
      <c r="T929">
        <v>6</v>
      </c>
      <c r="U929">
        <v>6</v>
      </c>
      <c r="W929">
        <v>6</v>
      </c>
      <c r="X929">
        <v>6</v>
      </c>
      <c r="Y929">
        <v>6</v>
      </c>
      <c r="Z929">
        <v>6</v>
      </c>
      <c r="AB929">
        <v>6</v>
      </c>
      <c r="AC929">
        <v>6</v>
      </c>
      <c r="AD929">
        <v>6</v>
      </c>
      <c r="AE929">
        <v>12</v>
      </c>
      <c r="AF929" t="s">
        <v>37</v>
      </c>
      <c r="AG929" t="s">
        <v>38</v>
      </c>
      <c r="AH929">
        <v>2.43856906890869E-2</v>
      </c>
    </row>
    <row r="930" spans="1:34" x14ac:dyDescent="0.3">
      <c r="A930" t="s">
        <v>280</v>
      </c>
      <c r="B930" t="s">
        <v>309</v>
      </c>
      <c r="C930" t="s">
        <v>1895</v>
      </c>
      <c r="F930">
        <v>23</v>
      </c>
      <c r="G930">
        <v>556</v>
      </c>
      <c r="H930">
        <v>126</v>
      </c>
      <c r="I930">
        <v>31</v>
      </c>
      <c r="J930" t="s">
        <v>1896</v>
      </c>
      <c r="K930">
        <v>2</v>
      </c>
      <c r="L930" t="s">
        <v>47</v>
      </c>
      <c r="M930">
        <v>1</v>
      </c>
      <c r="N930" t="s">
        <v>1897</v>
      </c>
      <c r="O930">
        <v>1</v>
      </c>
      <c r="P930">
        <v>20</v>
      </c>
      <c r="Q930">
        <v>11</v>
      </c>
      <c r="R930">
        <v>42</v>
      </c>
      <c r="S930">
        <v>42</v>
      </c>
      <c r="T930">
        <v>42</v>
      </c>
      <c r="U930">
        <v>42</v>
      </c>
      <c r="V930" t="s">
        <v>1898</v>
      </c>
      <c r="W930">
        <v>20</v>
      </c>
      <c r="X930">
        <v>20</v>
      </c>
      <c r="Y930">
        <v>20</v>
      </c>
      <c r="Z930">
        <v>20</v>
      </c>
      <c r="AA930" t="s">
        <v>1899</v>
      </c>
      <c r="AB930">
        <v>2</v>
      </c>
      <c r="AC930">
        <v>2</v>
      </c>
      <c r="AD930">
        <v>2</v>
      </c>
      <c r="AE930">
        <v>6</v>
      </c>
      <c r="AF930" t="s">
        <v>37</v>
      </c>
      <c r="AG930" t="s">
        <v>38</v>
      </c>
      <c r="AH930">
        <v>7.3639631271362305E-2</v>
      </c>
    </row>
    <row r="931" spans="1:34" x14ac:dyDescent="0.3">
      <c r="A931" t="s">
        <v>280</v>
      </c>
      <c r="B931" t="s">
        <v>309</v>
      </c>
      <c r="C931" t="s">
        <v>1900</v>
      </c>
      <c r="F931">
        <v>47</v>
      </c>
      <c r="G931">
        <v>2260</v>
      </c>
      <c r="H931">
        <v>504</v>
      </c>
      <c r="I931">
        <v>72</v>
      </c>
      <c r="J931" t="s">
        <v>1901</v>
      </c>
      <c r="K931">
        <v>5</v>
      </c>
      <c r="L931" t="s">
        <v>167</v>
      </c>
      <c r="M931">
        <v>1</v>
      </c>
      <c r="N931" t="s">
        <v>1902</v>
      </c>
      <c r="O931">
        <v>3</v>
      </c>
      <c r="P931">
        <v>63</v>
      </c>
      <c r="Q931">
        <v>9</v>
      </c>
      <c r="R931">
        <v>125</v>
      </c>
      <c r="S931">
        <v>125</v>
      </c>
      <c r="T931">
        <v>125</v>
      </c>
      <c r="U931">
        <v>125</v>
      </c>
      <c r="V931" t="s">
        <v>1903</v>
      </c>
      <c r="W931">
        <v>63</v>
      </c>
      <c r="X931">
        <v>63</v>
      </c>
      <c r="Y931">
        <v>63</v>
      </c>
      <c r="Z931">
        <v>63</v>
      </c>
      <c r="AA931" t="s">
        <v>1904</v>
      </c>
      <c r="AB931">
        <v>2</v>
      </c>
      <c r="AC931">
        <v>4</v>
      </c>
      <c r="AD931">
        <v>3</v>
      </c>
      <c r="AE931">
        <v>36</v>
      </c>
      <c r="AF931" t="s">
        <v>37</v>
      </c>
      <c r="AG931" t="s">
        <v>38</v>
      </c>
      <c r="AH931">
        <v>1.0472943782806301</v>
      </c>
    </row>
    <row r="932" spans="1:34" x14ac:dyDescent="0.3">
      <c r="A932" t="s">
        <v>280</v>
      </c>
      <c r="B932" t="s">
        <v>309</v>
      </c>
      <c r="C932" t="s">
        <v>1905</v>
      </c>
      <c r="F932">
        <v>571</v>
      </c>
      <c r="G932">
        <v>326616</v>
      </c>
      <c r="H932">
        <v>11036</v>
      </c>
      <c r="AF932" t="s">
        <v>37</v>
      </c>
      <c r="AG932" t="s">
        <v>163</v>
      </c>
      <c r="AH932">
        <v>302.41432237625099</v>
      </c>
    </row>
    <row r="933" spans="1:34" x14ac:dyDescent="0.3">
      <c r="A933" t="s">
        <v>280</v>
      </c>
      <c r="B933" t="s">
        <v>309</v>
      </c>
      <c r="C933" t="s">
        <v>1906</v>
      </c>
      <c r="E933" t="s">
        <v>55</v>
      </c>
      <c r="F933">
        <v>6</v>
      </c>
      <c r="G933">
        <v>46</v>
      </c>
      <c r="H933">
        <v>18</v>
      </c>
      <c r="I933">
        <v>19</v>
      </c>
      <c r="J933" t="s">
        <v>328</v>
      </c>
      <c r="K933">
        <v>1</v>
      </c>
      <c r="L933" t="s">
        <v>328</v>
      </c>
      <c r="M933">
        <v>1</v>
      </c>
      <c r="O933">
        <v>0</v>
      </c>
      <c r="P933">
        <v>7</v>
      </c>
      <c r="Q933">
        <v>12</v>
      </c>
      <c r="R933">
        <v>21</v>
      </c>
      <c r="S933">
        <v>21</v>
      </c>
      <c r="T933">
        <v>21</v>
      </c>
      <c r="U933">
        <v>21</v>
      </c>
      <c r="W933">
        <v>7</v>
      </c>
      <c r="X933">
        <v>7</v>
      </c>
      <c r="Y933">
        <v>7</v>
      </c>
      <c r="Z933">
        <v>7</v>
      </c>
      <c r="AB933">
        <v>3</v>
      </c>
      <c r="AC933">
        <v>3</v>
      </c>
      <c r="AD933">
        <v>3</v>
      </c>
      <c r="AE933">
        <v>3</v>
      </c>
      <c r="AF933" t="s">
        <v>37</v>
      </c>
      <c r="AG933" t="s">
        <v>38</v>
      </c>
      <c r="AH933">
        <v>4.7102928161620997E-2</v>
      </c>
    </row>
    <row r="934" spans="1:34" x14ac:dyDescent="0.3">
      <c r="A934" t="s">
        <v>280</v>
      </c>
      <c r="B934" t="s">
        <v>309</v>
      </c>
      <c r="C934" t="s">
        <v>1907</v>
      </c>
      <c r="F934">
        <v>48</v>
      </c>
      <c r="G934">
        <v>2356</v>
      </c>
      <c r="H934">
        <v>514</v>
      </c>
      <c r="I934">
        <v>41</v>
      </c>
      <c r="J934" t="s">
        <v>1908</v>
      </c>
      <c r="K934">
        <v>2</v>
      </c>
      <c r="L934" t="s">
        <v>195</v>
      </c>
      <c r="M934">
        <v>1</v>
      </c>
      <c r="N934" t="s">
        <v>1909</v>
      </c>
      <c r="O934">
        <v>1</v>
      </c>
      <c r="P934">
        <v>26</v>
      </c>
      <c r="Q934">
        <v>15</v>
      </c>
      <c r="R934">
        <v>53</v>
      </c>
      <c r="S934">
        <v>53</v>
      </c>
      <c r="T934">
        <v>53</v>
      </c>
      <c r="U934">
        <v>53</v>
      </c>
      <c r="V934" t="s">
        <v>1910</v>
      </c>
      <c r="W934">
        <v>26</v>
      </c>
      <c r="X934">
        <v>26</v>
      </c>
      <c r="Y934">
        <v>26</v>
      </c>
      <c r="Z934">
        <v>26</v>
      </c>
      <c r="AA934" t="s">
        <v>1911</v>
      </c>
      <c r="AB934">
        <v>5</v>
      </c>
      <c r="AC934">
        <v>6</v>
      </c>
      <c r="AD934">
        <v>6</v>
      </c>
      <c r="AE934">
        <v>22</v>
      </c>
      <c r="AF934" t="s">
        <v>37</v>
      </c>
      <c r="AG934" t="s">
        <v>38</v>
      </c>
      <c r="AH934">
        <v>0.22577714920043901</v>
      </c>
    </row>
    <row r="935" spans="1:34" x14ac:dyDescent="0.3">
      <c r="A935" t="s">
        <v>280</v>
      </c>
      <c r="B935" t="s">
        <v>309</v>
      </c>
      <c r="C935" t="s">
        <v>1912</v>
      </c>
      <c r="F935">
        <v>31</v>
      </c>
      <c r="G935">
        <v>996</v>
      </c>
      <c r="H935">
        <v>260</v>
      </c>
      <c r="I935">
        <v>33</v>
      </c>
      <c r="J935" t="s">
        <v>180</v>
      </c>
      <c r="K935">
        <v>1</v>
      </c>
      <c r="L935" t="s">
        <v>180</v>
      </c>
      <c r="M935">
        <v>1</v>
      </c>
      <c r="O935">
        <v>0</v>
      </c>
      <c r="P935">
        <v>18</v>
      </c>
      <c r="Q935">
        <v>15</v>
      </c>
      <c r="R935">
        <v>31</v>
      </c>
      <c r="S935">
        <v>31</v>
      </c>
      <c r="T935">
        <v>31</v>
      </c>
      <c r="U935">
        <v>31</v>
      </c>
      <c r="W935">
        <v>18</v>
      </c>
      <c r="X935">
        <v>18</v>
      </c>
      <c r="Y935">
        <v>18</v>
      </c>
      <c r="Z935">
        <v>18</v>
      </c>
      <c r="AB935">
        <v>2</v>
      </c>
      <c r="AC935">
        <v>2</v>
      </c>
      <c r="AD935">
        <v>2</v>
      </c>
      <c r="AE935">
        <v>10</v>
      </c>
      <c r="AF935" t="s">
        <v>37</v>
      </c>
      <c r="AG935" t="s">
        <v>38</v>
      </c>
      <c r="AH935">
        <v>4.9532413482666002E-2</v>
      </c>
    </row>
    <row r="936" spans="1:34" x14ac:dyDescent="0.3">
      <c r="A936" t="s">
        <v>280</v>
      </c>
      <c r="B936" t="s">
        <v>309</v>
      </c>
      <c r="C936" t="s">
        <v>1913</v>
      </c>
      <c r="F936">
        <v>32</v>
      </c>
      <c r="G936">
        <v>1060</v>
      </c>
      <c r="H936">
        <v>293</v>
      </c>
      <c r="I936">
        <v>78</v>
      </c>
      <c r="J936" t="s">
        <v>1914</v>
      </c>
      <c r="K936">
        <v>3</v>
      </c>
      <c r="L936" t="s">
        <v>264</v>
      </c>
      <c r="M936">
        <v>1</v>
      </c>
      <c r="N936" t="s">
        <v>1915</v>
      </c>
      <c r="O936">
        <v>1</v>
      </c>
      <c r="P936">
        <v>64</v>
      </c>
      <c r="Q936">
        <v>14</v>
      </c>
      <c r="R936">
        <v>86</v>
      </c>
      <c r="S936">
        <v>86</v>
      </c>
      <c r="T936">
        <v>86</v>
      </c>
      <c r="U936">
        <v>86</v>
      </c>
      <c r="V936" t="s">
        <v>1916</v>
      </c>
      <c r="W936">
        <v>64</v>
      </c>
      <c r="X936">
        <v>64</v>
      </c>
      <c r="Y936">
        <v>64</v>
      </c>
      <c r="Z936">
        <v>64</v>
      </c>
      <c r="AA936" t="s">
        <v>1917</v>
      </c>
      <c r="AB936">
        <v>0</v>
      </c>
      <c r="AC936">
        <v>1</v>
      </c>
      <c r="AD936">
        <v>1</v>
      </c>
      <c r="AE936">
        <v>4</v>
      </c>
      <c r="AF936" t="s">
        <v>37</v>
      </c>
      <c r="AG936" t="s">
        <v>38</v>
      </c>
      <c r="AH936">
        <v>0.19038295745849601</v>
      </c>
    </row>
    <row r="937" spans="1:34" x14ac:dyDescent="0.3">
      <c r="A937" t="s">
        <v>280</v>
      </c>
      <c r="B937" t="s">
        <v>309</v>
      </c>
      <c r="C937" t="s">
        <v>1918</v>
      </c>
      <c r="F937">
        <v>31</v>
      </c>
      <c r="G937">
        <v>996</v>
      </c>
      <c r="H937">
        <v>323</v>
      </c>
      <c r="AF937" t="s">
        <v>37</v>
      </c>
      <c r="AG937" t="s">
        <v>106</v>
      </c>
      <c r="AH937">
        <v>0.31423020362853998</v>
      </c>
    </row>
    <row r="938" spans="1:34" x14ac:dyDescent="0.3">
      <c r="A938" t="s">
        <v>280</v>
      </c>
      <c r="B938" t="s">
        <v>309</v>
      </c>
      <c r="C938" t="s">
        <v>1919</v>
      </c>
      <c r="F938">
        <v>30</v>
      </c>
      <c r="G938">
        <v>934</v>
      </c>
      <c r="H938">
        <v>235</v>
      </c>
      <c r="I938">
        <v>20</v>
      </c>
      <c r="J938" t="s">
        <v>124</v>
      </c>
      <c r="K938">
        <v>1</v>
      </c>
      <c r="L938" t="s">
        <v>124</v>
      </c>
      <c r="M938">
        <v>1</v>
      </c>
      <c r="O938">
        <v>0</v>
      </c>
      <c r="P938">
        <v>11</v>
      </c>
      <c r="Q938">
        <v>9</v>
      </c>
      <c r="R938">
        <v>19</v>
      </c>
      <c r="S938">
        <v>19</v>
      </c>
      <c r="T938">
        <v>19</v>
      </c>
      <c r="U938">
        <v>19</v>
      </c>
      <c r="W938">
        <v>11</v>
      </c>
      <c r="X938">
        <v>11</v>
      </c>
      <c r="Y938">
        <v>11</v>
      </c>
      <c r="Z938">
        <v>11</v>
      </c>
      <c r="AB938">
        <v>4</v>
      </c>
      <c r="AC938">
        <v>4</v>
      </c>
      <c r="AD938">
        <v>4</v>
      </c>
      <c r="AE938">
        <v>8</v>
      </c>
      <c r="AF938" t="s">
        <v>37</v>
      </c>
      <c r="AG938" t="s">
        <v>38</v>
      </c>
      <c r="AH938">
        <v>3.4584045410156201E-2</v>
      </c>
    </row>
    <row r="939" spans="1:34" x14ac:dyDescent="0.3">
      <c r="A939" t="s">
        <v>280</v>
      </c>
      <c r="B939" t="s">
        <v>309</v>
      </c>
      <c r="C939" t="s">
        <v>1920</v>
      </c>
      <c r="E939" t="s">
        <v>55</v>
      </c>
      <c r="F939">
        <v>12</v>
      </c>
      <c r="G939">
        <v>160</v>
      </c>
      <c r="H939">
        <v>65</v>
      </c>
      <c r="AF939" t="s">
        <v>37</v>
      </c>
      <c r="AG939" t="s">
        <v>106</v>
      </c>
      <c r="AH939">
        <v>2.0748615264892498E-2</v>
      </c>
    </row>
    <row r="940" spans="1:34" x14ac:dyDescent="0.3">
      <c r="A940" t="s">
        <v>280</v>
      </c>
      <c r="B940" t="s">
        <v>309</v>
      </c>
      <c r="C940" t="s">
        <v>310</v>
      </c>
      <c r="F940">
        <v>18</v>
      </c>
      <c r="G940">
        <v>346</v>
      </c>
      <c r="H940">
        <v>172</v>
      </c>
      <c r="I940">
        <v>23</v>
      </c>
      <c r="J940" t="s">
        <v>167</v>
      </c>
      <c r="K940">
        <v>1</v>
      </c>
      <c r="L940" t="s">
        <v>167</v>
      </c>
      <c r="M940">
        <v>1</v>
      </c>
      <c r="O940">
        <v>0</v>
      </c>
      <c r="P940">
        <v>11</v>
      </c>
      <c r="Q940">
        <v>12</v>
      </c>
      <c r="R940">
        <v>22</v>
      </c>
      <c r="S940">
        <v>22</v>
      </c>
      <c r="T940">
        <v>22</v>
      </c>
      <c r="U940">
        <v>22</v>
      </c>
      <c r="W940">
        <v>11</v>
      </c>
      <c r="X940">
        <v>11</v>
      </c>
      <c r="Y940">
        <v>11</v>
      </c>
      <c r="Z940">
        <v>11</v>
      </c>
      <c r="AB940">
        <v>2</v>
      </c>
      <c r="AC940">
        <v>2</v>
      </c>
      <c r="AD940">
        <v>2</v>
      </c>
      <c r="AE940">
        <v>4</v>
      </c>
      <c r="AF940" t="s">
        <v>37</v>
      </c>
      <c r="AG940" t="s">
        <v>38</v>
      </c>
      <c r="AH940">
        <v>3.93750667572021E-2</v>
      </c>
    </row>
    <row r="941" spans="1:34" x14ac:dyDescent="0.3">
      <c r="A941" t="s">
        <v>280</v>
      </c>
      <c r="B941" t="s">
        <v>309</v>
      </c>
      <c r="C941" t="s">
        <v>311</v>
      </c>
      <c r="F941">
        <v>54</v>
      </c>
      <c r="G941">
        <v>2974</v>
      </c>
      <c r="H941">
        <v>568</v>
      </c>
      <c r="I941">
        <v>101</v>
      </c>
      <c r="J941" t="s">
        <v>312</v>
      </c>
      <c r="K941">
        <v>6</v>
      </c>
      <c r="L941" t="s">
        <v>313</v>
      </c>
      <c r="M941">
        <v>3</v>
      </c>
      <c r="N941" t="s">
        <v>314</v>
      </c>
      <c r="O941">
        <v>1</v>
      </c>
      <c r="P941">
        <v>86</v>
      </c>
      <c r="Q941">
        <v>15</v>
      </c>
      <c r="R941">
        <v>24</v>
      </c>
      <c r="S941">
        <v>84</v>
      </c>
      <c r="T941">
        <v>47</v>
      </c>
      <c r="U941">
        <v>141</v>
      </c>
      <c r="V941" t="s">
        <v>315</v>
      </c>
      <c r="W941">
        <v>11</v>
      </c>
      <c r="X941">
        <v>50</v>
      </c>
      <c r="Y941">
        <v>29</v>
      </c>
      <c r="Z941">
        <v>86</v>
      </c>
      <c r="AA941" t="s">
        <v>316</v>
      </c>
      <c r="AB941">
        <v>1</v>
      </c>
      <c r="AC941">
        <v>5</v>
      </c>
      <c r="AD941">
        <v>4</v>
      </c>
      <c r="AE941">
        <v>40</v>
      </c>
      <c r="AF941" t="s">
        <v>37</v>
      </c>
      <c r="AG941" t="s">
        <v>38</v>
      </c>
      <c r="AH941">
        <v>1.32453942298889</v>
      </c>
    </row>
    <row r="942" spans="1:34" x14ac:dyDescent="0.3">
      <c r="A942" t="s">
        <v>280</v>
      </c>
      <c r="B942" t="s">
        <v>1921</v>
      </c>
      <c r="C942" t="s">
        <v>1922</v>
      </c>
      <c r="F942">
        <v>15</v>
      </c>
      <c r="G942">
        <v>244</v>
      </c>
      <c r="H942">
        <v>63</v>
      </c>
      <c r="I942">
        <v>24</v>
      </c>
      <c r="J942" t="s">
        <v>47</v>
      </c>
      <c r="K942">
        <v>1</v>
      </c>
      <c r="L942" t="s">
        <v>47</v>
      </c>
      <c r="M942">
        <v>1</v>
      </c>
      <c r="O942">
        <v>0</v>
      </c>
      <c r="P942">
        <v>9</v>
      </c>
      <c r="Q942">
        <v>15</v>
      </c>
      <c r="R942">
        <v>14</v>
      </c>
      <c r="S942">
        <v>14</v>
      </c>
      <c r="T942">
        <v>14</v>
      </c>
      <c r="U942">
        <v>14</v>
      </c>
      <c r="W942">
        <v>9</v>
      </c>
      <c r="X942">
        <v>9</v>
      </c>
      <c r="Y942">
        <v>9</v>
      </c>
      <c r="Z942">
        <v>9</v>
      </c>
      <c r="AB942">
        <v>0</v>
      </c>
      <c r="AC942">
        <v>0</v>
      </c>
      <c r="AD942">
        <v>0</v>
      </c>
      <c r="AE942">
        <v>0</v>
      </c>
      <c r="AF942" t="s">
        <v>37</v>
      </c>
      <c r="AG942" t="s">
        <v>38</v>
      </c>
      <c r="AH942">
        <v>2.3313522338867101E-2</v>
      </c>
    </row>
    <row r="943" spans="1:34" x14ac:dyDescent="0.3">
      <c r="A943" t="s">
        <v>280</v>
      </c>
      <c r="B943" t="s">
        <v>1921</v>
      </c>
      <c r="C943" t="s">
        <v>746</v>
      </c>
      <c r="F943">
        <v>26</v>
      </c>
      <c r="G943">
        <v>706</v>
      </c>
      <c r="H943">
        <v>231</v>
      </c>
      <c r="I943">
        <v>17</v>
      </c>
      <c r="J943" t="s">
        <v>241</v>
      </c>
      <c r="K943">
        <v>1</v>
      </c>
      <c r="L943" t="s">
        <v>241</v>
      </c>
      <c r="M943">
        <v>1</v>
      </c>
      <c r="O943">
        <v>0</v>
      </c>
      <c r="P943">
        <v>2</v>
      </c>
      <c r="Q943">
        <v>15</v>
      </c>
      <c r="R943">
        <v>3</v>
      </c>
      <c r="S943">
        <v>3</v>
      </c>
      <c r="T943">
        <v>3</v>
      </c>
      <c r="U943">
        <v>3</v>
      </c>
      <c r="W943">
        <v>2</v>
      </c>
      <c r="X943">
        <v>2</v>
      </c>
      <c r="Y943">
        <v>2</v>
      </c>
      <c r="Z943">
        <v>2</v>
      </c>
      <c r="AB943">
        <v>0</v>
      </c>
      <c r="AC943">
        <v>0</v>
      </c>
      <c r="AD943">
        <v>0</v>
      </c>
      <c r="AE943">
        <v>0</v>
      </c>
      <c r="AF943" t="s">
        <v>37</v>
      </c>
      <c r="AG943" t="s">
        <v>38</v>
      </c>
      <c r="AH943">
        <v>3.3380746841430602E-2</v>
      </c>
    </row>
    <row r="944" spans="1:34" x14ac:dyDescent="0.3">
      <c r="A944" t="s">
        <v>280</v>
      </c>
      <c r="B944" t="s">
        <v>317</v>
      </c>
      <c r="C944" s="15" t="s">
        <v>1923</v>
      </c>
      <c r="E944" t="s">
        <v>55</v>
      </c>
      <c r="F944">
        <v>6</v>
      </c>
      <c r="G944">
        <v>46</v>
      </c>
      <c r="H944">
        <v>22</v>
      </c>
      <c r="I944">
        <v>31</v>
      </c>
      <c r="J944" t="s">
        <v>1924</v>
      </c>
      <c r="K944">
        <v>2</v>
      </c>
      <c r="L944" t="s">
        <v>335</v>
      </c>
      <c r="M944">
        <v>1</v>
      </c>
      <c r="N944" t="s">
        <v>1925</v>
      </c>
      <c r="O944">
        <v>1</v>
      </c>
      <c r="P944">
        <v>23</v>
      </c>
      <c r="Q944">
        <v>8</v>
      </c>
      <c r="R944">
        <v>29</v>
      </c>
      <c r="S944">
        <v>29</v>
      </c>
      <c r="T944">
        <v>29</v>
      </c>
      <c r="U944">
        <v>29</v>
      </c>
      <c r="V944" t="s">
        <v>1926</v>
      </c>
      <c r="W944">
        <v>23</v>
      </c>
      <c r="X944">
        <v>23</v>
      </c>
      <c r="Y944">
        <v>23</v>
      </c>
      <c r="Z944">
        <v>23</v>
      </c>
      <c r="AA944" t="s">
        <v>1927</v>
      </c>
      <c r="AB944">
        <v>2</v>
      </c>
      <c r="AC944">
        <v>4</v>
      </c>
      <c r="AD944">
        <v>3</v>
      </c>
      <c r="AE944">
        <v>10</v>
      </c>
      <c r="AF944" t="s">
        <v>37</v>
      </c>
      <c r="AG944" t="s">
        <v>38</v>
      </c>
      <c r="AH944">
        <v>2.5458097457885701E-2</v>
      </c>
    </row>
    <row r="945" spans="1:34" x14ac:dyDescent="0.3">
      <c r="A945" t="s">
        <v>280</v>
      </c>
      <c r="B945" t="s">
        <v>317</v>
      </c>
      <c r="C945" s="15" t="s">
        <v>1928</v>
      </c>
      <c r="E945" t="s">
        <v>55</v>
      </c>
      <c r="F945">
        <v>3</v>
      </c>
      <c r="G945">
        <v>16</v>
      </c>
      <c r="H945">
        <v>7</v>
      </c>
      <c r="I945">
        <v>31</v>
      </c>
      <c r="J945" t="s">
        <v>343</v>
      </c>
      <c r="K945">
        <v>2</v>
      </c>
      <c r="L945" t="s">
        <v>80</v>
      </c>
      <c r="M945">
        <v>1</v>
      </c>
      <c r="N945" t="s">
        <v>344</v>
      </c>
      <c r="O945">
        <v>1</v>
      </c>
      <c r="P945">
        <v>18</v>
      </c>
      <c r="Q945">
        <v>13</v>
      </c>
      <c r="R945">
        <v>25</v>
      </c>
      <c r="S945">
        <v>25</v>
      </c>
      <c r="T945">
        <v>25</v>
      </c>
      <c r="U945">
        <v>25</v>
      </c>
      <c r="V945" t="s">
        <v>1929</v>
      </c>
      <c r="W945">
        <v>18</v>
      </c>
      <c r="X945">
        <v>18</v>
      </c>
      <c r="Y945">
        <v>18</v>
      </c>
      <c r="Z945">
        <v>18</v>
      </c>
      <c r="AA945" t="s">
        <v>1930</v>
      </c>
      <c r="AB945">
        <v>2</v>
      </c>
      <c r="AC945">
        <v>4</v>
      </c>
      <c r="AD945">
        <v>3</v>
      </c>
      <c r="AE945">
        <v>6</v>
      </c>
      <c r="AF945" t="s">
        <v>37</v>
      </c>
      <c r="AG945" t="s">
        <v>38</v>
      </c>
      <c r="AH945">
        <v>2.1067857742309501E-2</v>
      </c>
    </row>
    <row r="946" spans="1:34" x14ac:dyDescent="0.3">
      <c r="A946" t="s">
        <v>280</v>
      </c>
      <c r="B946" t="s">
        <v>317</v>
      </c>
      <c r="C946" s="15" t="s">
        <v>1783</v>
      </c>
      <c r="F946">
        <v>14</v>
      </c>
      <c r="G946">
        <v>214</v>
      </c>
      <c r="H946">
        <v>85</v>
      </c>
      <c r="AF946" t="s">
        <v>37</v>
      </c>
      <c r="AG946" t="s">
        <v>106</v>
      </c>
      <c r="AH946">
        <v>2.07493305206298E-2</v>
      </c>
    </row>
    <row r="947" spans="1:34" x14ac:dyDescent="0.3">
      <c r="A947" t="s">
        <v>280</v>
      </c>
      <c r="B947" t="s">
        <v>317</v>
      </c>
      <c r="C947" s="15" t="s">
        <v>1785</v>
      </c>
      <c r="E947" t="s">
        <v>55</v>
      </c>
      <c r="F947">
        <v>13</v>
      </c>
      <c r="G947">
        <v>186</v>
      </c>
      <c r="H947">
        <v>85</v>
      </c>
      <c r="AF947" t="s">
        <v>37</v>
      </c>
      <c r="AG947" t="s">
        <v>106</v>
      </c>
      <c r="AH947">
        <v>1.8594503402709898E-2</v>
      </c>
    </row>
    <row r="948" spans="1:34" x14ac:dyDescent="0.3">
      <c r="A948" t="s">
        <v>280</v>
      </c>
      <c r="B948" t="s">
        <v>317</v>
      </c>
      <c r="C948" s="15" t="s">
        <v>1788</v>
      </c>
      <c r="E948" t="s">
        <v>55</v>
      </c>
      <c r="F948">
        <v>9</v>
      </c>
      <c r="G948">
        <v>94</v>
      </c>
      <c r="H948">
        <v>46</v>
      </c>
      <c r="AF948" t="s">
        <v>37</v>
      </c>
      <c r="AG948" t="s">
        <v>106</v>
      </c>
      <c r="AH948">
        <v>1.62470340728759E-2</v>
      </c>
    </row>
    <row r="949" spans="1:34" x14ac:dyDescent="0.3">
      <c r="A949" t="s">
        <v>280</v>
      </c>
      <c r="B949" t="s">
        <v>317</v>
      </c>
      <c r="C949" s="15" t="s">
        <v>1789</v>
      </c>
      <c r="F949">
        <v>15</v>
      </c>
      <c r="G949">
        <v>244</v>
      </c>
      <c r="H949">
        <v>100</v>
      </c>
      <c r="AF949" t="s">
        <v>37</v>
      </c>
      <c r="AG949" t="s">
        <v>106</v>
      </c>
      <c r="AH949">
        <v>1.6953945159912099E-2</v>
      </c>
    </row>
    <row r="950" spans="1:34" x14ac:dyDescent="0.3">
      <c r="A950" t="s">
        <v>280</v>
      </c>
      <c r="B950" t="s">
        <v>317</v>
      </c>
      <c r="C950" s="15" t="s">
        <v>1795</v>
      </c>
      <c r="E950" t="s">
        <v>55</v>
      </c>
      <c r="F950">
        <v>18</v>
      </c>
      <c r="G950">
        <v>346</v>
      </c>
      <c r="H950">
        <v>164</v>
      </c>
      <c r="AF950" t="s">
        <v>37</v>
      </c>
      <c r="AG950" t="s">
        <v>106</v>
      </c>
      <c r="AH950">
        <v>2.8132438659667899E-2</v>
      </c>
    </row>
    <row r="951" spans="1:34" x14ac:dyDescent="0.3">
      <c r="A951" t="s">
        <v>280</v>
      </c>
      <c r="B951" t="s">
        <v>317</v>
      </c>
      <c r="C951" s="15" t="s">
        <v>1797</v>
      </c>
      <c r="E951" t="s">
        <v>55</v>
      </c>
      <c r="F951">
        <v>19</v>
      </c>
      <c r="G951">
        <v>384</v>
      </c>
      <c r="H951">
        <v>174</v>
      </c>
      <c r="AF951" t="s">
        <v>37</v>
      </c>
      <c r="AG951" t="s">
        <v>106</v>
      </c>
      <c r="AH951">
        <v>2.7779579162597601E-2</v>
      </c>
    </row>
    <row r="952" spans="1:34" x14ac:dyDescent="0.3">
      <c r="A952" t="s">
        <v>280</v>
      </c>
      <c r="B952" t="s">
        <v>317</v>
      </c>
      <c r="C952" s="15" t="s">
        <v>1799</v>
      </c>
      <c r="F952">
        <v>19</v>
      </c>
      <c r="G952">
        <v>384</v>
      </c>
      <c r="H952">
        <v>143</v>
      </c>
      <c r="I952">
        <v>46</v>
      </c>
      <c r="J952" t="s">
        <v>1931</v>
      </c>
      <c r="K952">
        <v>3</v>
      </c>
      <c r="L952" t="s">
        <v>770</v>
      </c>
      <c r="M952">
        <v>1</v>
      </c>
      <c r="N952" t="s">
        <v>1932</v>
      </c>
      <c r="O952">
        <v>2</v>
      </c>
      <c r="P952">
        <v>35</v>
      </c>
      <c r="Q952">
        <v>11</v>
      </c>
      <c r="R952">
        <v>94</v>
      </c>
      <c r="S952">
        <v>94</v>
      </c>
      <c r="T952">
        <v>94</v>
      </c>
      <c r="U952">
        <v>94</v>
      </c>
      <c r="V952" t="s">
        <v>1933</v>
      </c>
      <c r="W952">
        <v>35</v>
      </c>
      <c r="X952">
        <v>35</v>
      </c>
      <c r="Y952">
        <v>35</v>
      </c>
      <c r="Z952">
        <v>35</v>
      </c>
      <c r="AA952" t="s">
        <v>1934</v>
      </c>
      <c r="AB952">
        <v>1</v>
      </c>
      <c r="AC952">
        <v>6</v>
      </c>
      <c r="AD952">
        <v>4</v>
      </c>
      <c r="AE952">
        <v>22</v>
      </c>
      <c r="AF952" t="s">
        <v>37</v>
      </c>
      <c r="AG952" t="s">
        <v>38</v>
      </c>
      <c r="AH952">
        <v>8.7667703628539997E-2</v>
      </c>
    </row>
    <row r="953" spans="1:34" x14ac:dyDescent="0.3">
      <c r="A953" t="s">
        <v>280</v>
      </c>
      <c r="B953" t="s">
        <v>317</v>
      </c>
      <c r="C953" s="16" t="s">
        <v>1800</v>
      </c>
      <c r="F953">
        <v>21</v>
      </c>
      <c r="G953">
        <v>466</v>
      </c>
      <c r="H953">
        <v>151</v>
      </c>
      <c r="AF953" t="s">
        <v>37</v>
      </c>
      <c r="AG953" t="s">
        <v>106</v>
      </c>
      <c r="AH953">
        <v>3.9257049560546799E-2</v>
      </c>
    </row>
    <row r="954" spans="1:34" x14ac:dyDescent="0.3">
      <c r="A954" t="s">
        <v>280</v>
      </c>
      <c r="B954" t="s">
        <v>317</v>
      </c>
      <c r="C954" s="15" t="s">
        <v>1805</v>
      </c>
      <c r="E954" t="s">
        <v>55</v>
      </c>
      <c r="F954">
        <v>11</v>
      </c>
      <c r="G954">
        <v>136</v>
      </c>
      <c r="H954">
        <v>53</v>
      </c>
      <c r="I954">
        <v>33</v>
      </c>
      <c r="J954" t="s">
        <v>1935</v>
      </c>
      <c r="K954">
        <v>2</v>
      </c>
      <c r="L954" t="s">
        <v>91</v>
      </c>
      <c r="M954">
        <v>1</v>
      </c>
      <c r="N954" t="s">
        <v>1936</v>
      </c>
      <c r="O954">
        <v>1</v>
      </c>
      <c r="P954">
        <v>22</v>
      </c>
      <c r="Q954">
        <v>11</v>
      </c>
      <c r="R954">
        <v>65</v>
      </c>
      <c r="S954">
        <v>65</v>
      </c>
      <c r="T954">
        <v>65</v>
      </c>
      <c r="U954">
        <v>65</v>
      </c>
      <c r="V954" t="s">
        <v>1937</v>
      </c>
      <c r="W954">
        <v>22</v>
      </c>
      <c r="X954">
        <v>22</v>
      </c>
      <c r="Y954">
        <v>22</v>
      </c>
      <c r="Z954">
        <v>22</v>
      </c>
      <c r="AA954" t="s">
        <v>1938</v>
      </c>
      <c r="AB954">
        <v>2</v>
      </c>
      <c r="AC954">
        <v>3</v>
      </c>
      <c r="AD954">
        <v>2</v>
      </c>
      <c r="AE954">
        <v>12</v>
      </c>
      <c r="AF954" t="s">
        <v>37</v>
      </c>
      <c r="AG954" t="s">
        <v>38</v>
      </c>
      <c r="AH954">
        <v>3.3925056457519497E-2</v>
      </c>
    </row>
    <row r="955" spans="1:34" x14ac:dyDescent="0.3">
      <c r="A955" t="s">
        <v>280</v>
      </c>
      <c r="B955" t="s">
        <v>317</v>
      </c>
      <c r="C955" s="15" t="s">
        <v>1939</v>
      </c>
      <c r="F955">
        <v>88</v>
      </c>
      <c r="G955">
        <v>7836</v>
      </c>
      <c r="H955">
        <v>2077</v>
      </c>
      <c r="AF955" t="s">
        <v>37</v>
      </c>
      <c r="AG955" t="s">
        <v>106</v>
      </c>
      <c r="AH955">
        <v>0.122218370437622</v>
      </c>
    </row>
    <row r="956" spans="1:34" x14ac:dyDescent="0.3">
      <c r="A956" t="s">
        <v>280</v>
      </c>
      <c r="B956" t="s">
        <v>317</v>
      </c>
      <c r="C956" s="15" t="s">
        <v>1808</v>
      </c>
      <c r="F956">
        <v>12</v>
      </c>
      <c r="G956">
        <v>160</v>
      </c>
      <c r="H956">
        <v>41</v>
      </c>
      <c r="AF956" t="s">
        <v>37</v>
      </c>
      <c r="AG956" t="s">
        <v>106</v>
      </c>
      <c r="AH956">
        <v>2.0850658416747998E-2</v>
      </c>
    </row>
    <row r="957" spans="1:34" x14ac:dyDescent="0.3">
      <c r="A957" t="s">
        <v>280</v>
      </c>
      <c r="B957" t="s">
        <v>317</v>
      </c>
      <c r="C957" s="15" t="s">
        <v>1809</v>
      </c>
      <c r="E957" t="s">
        <v>55</v>
      </c>
      <c r="F957">
        <v>7</v>
      </c>
      <c r="G957">
        <v>60</v>
      </c>
      <c r="H957">
        <v>24</v>
      </c>
      <c r="AF957" t="s">
        <v>37</v>
      </c>
      <c r="AG957" t="s">
        <v>106</v>
      </c>
      <c r="AH957">
        <v>1.9065380096435498E-2</v>
      </c>
    </row>
    <row r="958" spans="1:34" x14ac:dyDescent="0.3">
      <c r="A958" t="s">
        <v>280</v>
      </c>
      <c r="B958" t="s">
        <v>317</v>
      </c>
      <c r="C958" s="15" t="s">
        <v>1940</v>
      </c>
      <c r="E958" t="s">
        <v>55</v>
      </c>
      <c r="F958">
        <v>9</v>
      </c>
      <c r="G958">
        <v>94</v>
      </c>
      <c r="H958">
        <v>32</v>
      </c>
      <c r="AF958" t="s">
        <v>37</v>
      </c>
      <c r="AG958" t="s">
        <v>106</v>
      </c>
      <c r="AH958">
        <v>1.75654888153076E-2</v>
      </c>
    </row>
    <row r="959" spans="1:34" x14ac:dyDescent="0.3">
      <c r="A959" t="s">
        <v>280</v>
      </c>
      <c r="B959" t="s">
        <v>317</v>
      </c>
      <c r="C959" s="15" t="s">
        <v>1941</v>
      </c>
      <c r="E959" t="s">
        <v>55</v>
      </c>
      <c r="F959">
        <v>8</v>
      </c>
      <c r="G959">
        <v>76</v>
      </c>
      <c r="H959">
        <v>23</v>
      </c>
      <c r="AF959" t="s">
        <v>37</v>
      </c>
      <c r="AG959" t="s">
        <v>106</v>
      </c>
      <c r="AH959">
        <v>4.5695304870605399E-2</v>
      </c>
    </row>
    <row r="960" spans="1:34" x14ac:dyDescent="0.3">
      <c r="A960" t="s">
        <v>280</v>
      </c>
      <c r="B960" t="s">
        <v>317</v>
      </c>
      <c r="C960" s="15" t="s">
        <v>1942</v>
      </c>
      <c r="F960">
        <v>15</v>
      </c>
      <c r="G960">
        <v>244</v>
      </c>
      <c r="H960">
        <v>79</v>
      </c>
      <c r="AF960" t="s">
        <v>37</v>
      </c>
      <c r="AG960" t="s">
        <v>106</v>
      </c>
      <c r="AH960">
        <v>2.0917415618896401E-2</v>
      </c>
    </row>
    <row r="961" spans="1:34" x14ac:dyDescent="0.3">
      <c r="A961" t="s">
        <v>280</v>
      </c>
      <c r="B961" t="s">
        <v>317</v>
      </c>
      <c r="C961" s="15" t="s">
        <v>318</v>
      </c>
      <c r="F961">
        <v>122</v>
      </c>
      <c r="G961">
        <v>15010</v>
      </c>
      <c r="H961">
        <v>1003</v>
      </c>
      <c r="AF961" t="s">
        <v>37</v>
      </c>
      <c r="AG961" t="s">
        <v>106</v>
      </c>
      <c r="AH961">
        <v>88.252320289611802</v>
      </c>
    </row>
    <row r="962" spans="1:34" x14ac:dyDescent="0.3">
      <c r="A962" t="s">
        <v>280</v>
      </c>
      <c r="B962" t="s">
        <v>317</v>
      </c>
      <c r="C962" s="15" t="s">
        <v>319</v>
      </c>
      <c r="F962">
        <v>92</v>
      </c>
      <c r="G962">
        <v>8560</v>
      </c>
      <c r="H962">
        <v>881</v>
      </c>
      <c r="I962">
        <v>135</v>
      </c>
      <c r="J962" t="s">
        <v>320</v>
      </c>
      <c r="K962">
        <v>7</v>
      </c>
      <c r="L962" t="s">
        <v>321</v>
      </c>
      <c r="M962">
        <v>3</v>
      </c>
      <c r="N962" t="s">
        <v>322</v>
      </c>
      <c r="O962">
        <v>4</v>
      </c>
      <c r="P962">
        <v>121</v>
      </c>
      <c r="Q962">
        <v>14</v>
      </c>
      <c r="R962">
        <v>32</v>
      </c>
      <c r="S962">
        <v>90</v>
      </c>
      <c r="T962">
        <v>55</v>
      </c>
      <c r="U962">
        <v>164</v>
      </c>
      <c r="V962" t="s">
        <v>323</v>
      </c>
      <c r="W962">
        <v>26</v>
      </c>
      <c r="X962">
        <v>61</v>
      </c>
      <c r="Y962">
        <v>40</v>
      </c>
      <c r="Z962">
        <v>121</v>
      </c>
      <c r="AA962" t="s">
        <v>324</v>
      </c>
      <c r="AB962">
        <v>0</v>
      </c>
      <c r="AC962">
        <v>1</v>
      </c>
      <c r="AD962">
        <v>0</v>
      </c>
      <c r="AE962">
        <v>2</v>
      </c>
      <c r="AF962" t="s">
        <v>37</v>
      </c>
      <c r="AG962" t="s">
        <v>38</v>
      </c>
      <c r="AH962">
        <v>2.1049115657806299</v>
      </c>
    </row>
    <row r="963" spans="1:34" x14ac:dyDescent="0.3">
      <c r="A963" t="s">
        <v>280</v>
      </c>
      <c r="B963" t="s">
        <v>1943</v>
      </c>
      <c r="C963" t="s">
        <v>1944</v>
      </c>
      <c r="F963">
        <v>44</v>
      </c>
      <c r="G963">
        <v>1984</v>
      </c>
      <c r="H963">
        <v>389</v>
      </c>
      <c r="I963">
        <v>35</v>
      </c>
      <c r="J963" t="s">
        <v>1945</v>
      </c>
      <c r="K963">
        <v>2</v>
      </c>
      <c r="L963" t="s">
        <v>1945</v>
      </c>
      <c r="M963">
        <v>2</v>
      </c>
      <c r="O963">
        <v>0</v>
      </c>
      <c r="P963">
        <v>27</v>
      </c>
      <c r="Q963">
        <v>8</v>
      </c>
      <c r="R963">
        <v>24</v>
      </c>
      <c r="S963">
        <v>29</v>
      </c>
      <c r="T963">
        <v>26</v>
      </c>
      <c r="U963">
        <v>53</v>
      </c>
      <c r="W963">
        <v>12</v>
      </c>
      <c r="X963">
        <v>15</v>
      </c>
      <c r="Y963">
        <v>14</v>
      </c>
      <c r="Z963">
        <v>27</v>
      </c>
      <c r="AB963">
        <v>2</v>
      </c>
      <c r="AC963">
        <v>2</v>
      </c>
      <c r="AD963">
        <v>2</v>
      </c>
      <c r="AE963">
        <v>6</v>
      </c>
      <c r="AF963" t="s">
        <v>37</v>
      </c>
      <c r="AG963" t="s">
        <v>38</v>
      </c>
      <c r="AH963">
        <v>9.2988491058349595E-2</v>
      </c>
    </row>
    <row r="964" spans="1:34" x14ac:dyDescent="0.3">
      <c r="A964" t="s">
        <v>280</v>
      </c>
      <c r="B964" t="s">
        <v>1946</v>
      </c>
      <c r="C964" t="s">
        <v>1947</v>
      </c>
      <c r="E964" t="s">
        <v>55</v>
      </c>
      <c r="F964">
        <v>38</v>
      </c>
      <c r="G964">
        <v>1486</v>
      </c>
      <c r="H964">
        <v>180</v>
      </c>
      <c r="AF964" t="s">
        <v>37</v>
      </c>
      <c r="AG964" t="s">
        <v>106</v>
      </c>
      <c r="AH964">
        <v>2.2372961044311499E-2</v>
      </c>
    </row>
    <row r="965" spans="1:34" x14ac:dyDescent="0.3">
      <c r="A965" t="s">
        <v>280</v>
      </c>
      <c r="B965" t="s">
        <v>1948</v>
      </c>
      <c r="C965" t="s">
        <v>1853</v>
      </c>
      <c r="F965">
        <v>63</v>
      </c>
      <c r="G965">
        <v>4036</v>
      </c>
      <c r="H965">
        <v>1217</v>
      </c>
      <c r="I965">
        <v>59</v>
      </c>
      <c r="J965" t="s">
        <v>1949</v>
      </c>
      <c r="K965">
        <v>3</v>
      </c>
      <c r="L965" t="s">
        <v>1950</v>
      </c>
      <c r="M965">
        <v>2</v>
      </c>
      <c r="N965" t="s">
        <v>1951</v>
      </c>
      <c r="O965">
        <v>1</v>
      </c>
      <c r="P965">
        <v>46</v>
      </c>
      <c r="Q965">
        <v>13</v>
      </c>
      <c r="R965">
        <v>17</v>
      </c>
      <c r="S965">
        <v>35</v>
      </c>
      <c r="T965">
        <v>26</v>
      </c>
      <c r="U965">
        <v>52</v>
      </c>
      <c r="V965" t="s">
        <v>1952</v>
      </c>
      <c r="W965">
        <v>12</v>
      </c>
      <c r="X965">
        <v>34</v>
      </c>
      <c r="Y965">
        <v>23</v>
      </c>
      <c r="Z965">
        <v>46</v>
      </c>
      <c r="AA965" t="s">
        <v>1953</v>
      </c>
      <c r="AB965">
        <v>9</v>
      </c>
      <c r="AC965">
        <v>11</v>
      </c>
      <c r="AD965">
        <v>10</v>
      </c>
      <c r="AE965">
        <v>58</v>
      </c>
      <c r="AF965" t="s">
        <v>37</v>
      </c>
      <c r="AG965" t="s">
        <v>38</v>
      </c>
      <c r="AH965">
        <v>0.46484279632568298</v>
      </c>
    </row>
    <row r="966" spans="1:34" x14ac:dyDescent="0.3">
      <c r="A966" t="s">
        <v>280</v>
      </c>
      <c r="B966" t="s">
        <v>1954</v>
      </c>
      <c r="C966" s="15" t="s">
        <v>1955</v>
      </c>
      <c r="F966">
        <v>19</v>
      </c>
      <c r="G966">
        <v>384</v>
      </c>
      <c r="H966">
        <v>157</v>
      </c>
      <c r="I966">
        <v>18</v>
      </c>
      <c r="J966" t="s">
        <v>124</v>
      </c>
      <c r="K966">
        <v>1</v>
      </c>
      <c r="L966" t="s">
        <v>124</v>
      </c>
      <c r="M966">
        <v>1</v>
      </c>
      <c r="O966">
        <v>0</v>
      </c>
      <c r="P966">
        <v>3</v>
      </c>
      <c r="Q966">
        <v>15</v>
      </c>
      <c r="R966">
        <v>13</v>
      </c>
      <c r="S966">
        <v>13</v>
      </c>
      <c r="T966">
        <v>13</v>
      </c>
      <c r="U966">
        <v>13</v>
      </c>
      <c r="W966">
        <v>3</v>
      </c>
      <c r="X966">
        <v>3</v>
      </c>
      <c r="Y966">
        <v>3</v>
      </c>
      <c r="Z966">
        <v>3</v>
      </c>
      <c r="AB966">
        <v>2</v>
      </c>
      <c r="AC966">
        <v>2</v>
      </c>
      <c r="AD966">
        <v>2</v>
      </c>
      <c r="AE966">
        <v>4</v>
      </c>
      <c r="AF966" t="s">
        <v>37</v>
      </c>
      <c r="AG966" t="s">
        <v>38</v>
      </c>
      <c r="AH966">
        <v>3.5816192626953097E-2</v>
      </c>
    </row>
    <row r="967" spans="1:34" x14ac:dyDescent="0.3">
      <c r="A967" t="s">
        <v>280</v>
      </c>
      <c r="B967" t="s">
        <v>1954</v>
      </c>
      <c r="C967" s="16" t="s">
        <v>1956</v>
      </c>
      <c r="F967">
        <v>73</v>
      </c>
      <c r="G967">
        <v>5406</v>
      </c>
      <c r="H967">
        <v>535</v>
      </c>
      <c r="AF967" t="s">
        <v>37</v>
      </c>
      <c r="AG967" t="s">
        <v>106</v>
      </c>
      <c r="AH967">
        <v>0.13190793991088801</v>
      </c>
    </row>
    <row r="968" spans="1:34" x14ac:dyDescent="0.3">
      <c r="A968" t="s">
        <v>280</v>
      </c>
      <c r="B968" t="s">
        <v>1957</v>
      </c>
      <c r="C968" t="s">
        <v>1853</v>
      </c>
      <c r="F968">
        <v>87</v>
      </c>
      <c r="G968">
        <v>7660</v>
      </c>
      <c r="H968">
        <v>1895</v>
      </c>
      <c r="AF968" t="s">
        <v>37</v>
      </c>
      <c r="AG968" t="s">
        <v>439</v>
      </c>
      <c r="AH968">
        <v>300.649897813797</v>
      </c>
    </row>
    <row r="969" spans="1:34" x14ac:dyDescent="0.3">
      <c r="A969" t="s">
        <v>280</v>
      </c>
      <c r="B969" t="s">
        <v>1958</v>
      </c>
      <c r="C969" t="s">
        <v>1746</v>
      </c>
      <c r="F969">
        <v>27</v>
      </c>
      <c r="G969">
        <v>760</v>
      </c>
      <c r="H969">
        <v>195</v>
      </c>
      <c r="AF969" t="s">
        <v>37</v>
      </c>
      <c r="AG969" t="s">
        <v>106</v>
      </c>
      <c r="AH969">
        <v>4.8372983932495103E-2</v>
      </c>
    </row>
    <row r="970" spans="1:34" x14ac:dyDescent="0.3">
      <c r="A970" t="s">
        <v>280</v>
      </c>
      <c r="B970" t="s">
        <v>1958</v>
      </c>
      <c r="C970" t="s">
        <v>1853</v>
      </c>
      <c r="F970">
        <v>30</v>
      </c>
      <c r="G970">
        <v>934</v>
      </c>
      <c r="H970">
        <v>306</v>
      </c>
      <c r="AF970" t="s">
        <v>37</v>
      </c>
      <c r="AG970" t="s">
        <v>106</v>
      </c>
      <c r="AH970">
        <v>0.13691592216491699</v>
      </c>
    </row>
    <row r="971" spans="1:34" x14ac:dyDescent="0.3">
      <c r="A971" t="s">
        <v>280</v>
      </c>
      <c r="B971" t="s">
        <v>1959</v>
      </c>
      <c r="C971" t="s">
        <v>1746</v>
      </c>
      <c r="E971" t="s">
        <v>55</v>
      </c>
      <c r="F971">
        <v>7</v>
      </c>
      <c r="G971">
        <v>60</v>
      </c>
      <c r="H971">
        <v>20</v>
      </c>
      <c r="AF971" t="s">
        <v>37</v>
      </c>
      <c r="AG971" t="s">
        <v>106</v>
      </c>
      <c r="AH971">
        <v>1.8217086791992101E-2</v>
      </c>
    </row>
    <row r="972" spans="1:34" x14ac:dyDescent="0.3">
      <c r="A972" t="s">
        <v>280</v>
      </c>
      <c r="B972" t="s">
        <v>1960</v>
      </c>
      <c r="C972" t="s">
        <v>1746</v>
      </c>
      <c r="F972">
        <v>17</v>
      </c>
      <c r="G972">
        <v>310</v>
      </c>
      <c r="H972">
        <v>147</v>
      </c>
      <c r="I972">
        <v>35</v>
      </c>
      <c r="J972" t="s">
        <v>264</v>
      </c>
      <c r="K972">
        <v>1</v>
      </c>
      <c r="L972" t="s">
        <v>264</v>
      </c>
      <c r="M972">
        <v>1</v>
      </c>
      <c r="O972">
        <v>0</v>
      </c>
      <c r="P972">
        <v>24</v>
      </c>
      <c r="Q972">
        <v>11</v>
      </c>
      <c r="R972">
        <v>22</v>
      </c>
      <c r="S972">
        <v>22</v>
      </c>
      <c r="T972">
        <v>22</v>
      </c>
      <c r="U972">
        <v>22</v>
      </c>
      <c r="W972">
        <v>24</v>
      </c>
      <c r="X972">
        <v>24</v>
      </c>
      <c r="Y972">
        <v>24</v>
      </c>
      <c r="Z972">
        <v>24</v>
      </c>
      <c r="AB972">
        <v>2</v>
      </c>
      <c r="AC972">
        <v>2</v>
      </c>
      <c r="AD972">
        <v>2</v>
      </c>
      <c r="AE972">
        <v>4</v>
      </c>
      <c r="AF972" t="s">
        <v>37</v>
      </c>
      <c r="AG972" t="s">
        <v>38</v>
      </c>
      <c r="AH972">
        <v>2.9771089553833001E-2</v>
      </c>
    </row>
    <row r="973" spans="1:34" x14ac:dyDescent="0.3">
      <c r="A973" t="s">
        <v>280</v>
      </c>
      <c r="B973" t="s">
        <v>1960</v>
      </c>
      <c r="C973" t="s">
        <v>1961</v>
      </c>
      <c r="F973">
        <v>34</v>
      </c>
      <c r="G973">
        <v>1194</v>
      </c>
      <c r="H973">
        <v>502</v>
      </c>
      <c r="I973">
        <v>30</v>
      </c>
      <c r="J973" t="s">
        <v>180</v>
      </c>
      <c r="K973">
        <v>1</v>
      </c>
      <c r="L973" t="s">
        <v>180</v>
      </c>
      <c r="M973">
        <v>1</v>
      </c>
      <c r="O973">
        <v>0</v>
      </c>
      <c r="P973">
        <v>16</v>
      </c>
      <c r="Q973">
        <v>14</v>
      </c>
      <c r="R973">
        <v>16</v>
      </c>
      <c r="S973">
        <v>16</v>
      </c>
      <c r="T973">
        <v>16</v>
      </c>
      <c r="U973">
        <v>16</v>
      </c>
      <c r="W973">
        <v>16</v>
      </c>
      <c r="X973">
        <v>16</v>
      </c>
      <c r="Y973">
        <v>16</v>
      </c>
      <c r="Z973">
        <v>16</v>
      </c>
      <c r="AB973">
        <v>4</v>
      </c>
      <c r="AC973">
        <v>4</v>
      </c>
      <c r="AD973">
        <v>4</v>
      </c>
      <c r="AE973">
        <v>8</v>
      </c>
      <c r="AF973" t="s">
        <v>37</v>
      </c>
      <c r="AG973" t="s">
        <v>38</v>
      </c>
      <c r="AH973">
        <v>0.13260674476623499</v>
      </c>
    </row>
    <row r="974" spans="1:34" x14ac:dyDescent="0.3">
      <c r="A974" t="s">
        <v>280</v>
      </c>
      <c r="B974" t="s">
        <v>1960</v>
      </c>
      <c r="C974" t="s">
        <v>1853</v>
      </c>
      <c r="F974">
        <v>33</v>
      </c>
      <c r="G974">
        <v>1126</v>
      </c>
      <c r="H974">
        <v>436</v>
      </c>
      <c r="I974">
        <v>26</v>
      </c>
      <c r="J974" t="s">
        <v>234</v>
      </c>
      <c r="K974">
        <v>1</v>
      </c>
      <c r="L974" t="s">
        <v>234</v>
      </c>
      <c r="M974">
        <v>1</v>
      </c>
      <c r="O974">
        <v>0</v>
      </c>
      <c r="P974">
        <v>13</v>
      </c>
      <c r="Q974">
        <v>13</v>
      </c>
      <c r="R974">
        <v>23</v>
      </c>
      <c r="S974">
        <v>23</v>
      </c>
      <c r="T974">
        <v>23</v>
      </c>
      <c r="U974">
        <v>23</v>
      </c>
      <c r="W974">
        <v>13</v>
      </c>
      <c r="X974">
        <v>13</v>
      </c>
      <c r="Y974">
        <v>13</v>
      </c>
      <c r="Z974">
        <v>13</v>
      </c>
      <c r="AB974">
        <v>6</v>
      </c>
      <c r="AC974">
        <v>6</v>
      </c>
      <c r="AD974">
        <v>6</v>
      </c>
      <c r="AE974">
        <v>12</v>
      </c>
      <c r="AF974" t="s">
        <v>37</v>
      </c>
      <c r="AG974" t="s">
        <v>38</v>
      </c>
      <c r="AH974">
        <v>5.5190563201904297E-2</v>
      </c>
    </row>
    <row r="975" spans="1:34" x14ac:dyDescent="0.3">
      <c r="A975" t="s">
        <v>280</v>
      </c>
      <c r="B975" t="s">
        <v>1962</v>
      </c>
      <c r="C975" t="s">
        <v>1853</v>
      </c>
      <c r="F975">
        <v>19</v>
      </c>
      <c r="G975">
        <v>384</v>
      </c>
      <c r="H975">
        <v>71</v>
      </c>
      <c r="I975">
        <v>16</v>
      </c>
      <c r="J975" t="s">
        <v>190</v>
      </c>
      <c r="K975">
        <v>1</v>
      </c>
      <c r="L975" t="s">
        <v>190</v>
      </c>
      <c r="M975">
        <v>1</v>
      </c>
      <c r="O975">
        <v>0</v>
      </c>
      <c r="P975">
        <v>3</v>
      </c>
      <c r="Q975">
        <v>13</v>
      </c>
      <c r="R975">
        <v>6</v>
      </c>
      <c r="S975">
        <v>6</v>
      </c>
      <c r="T975">
        <v>6</v>
      </c>
      <c r="U975">
        <v>6</v>
      </c>
      <c r="W975">
        <v>3</v>
      </c>
      <c r="X975">
        <v>3</v>
      </c>
      <c r="Y975">
        <v>3</v>
      </c>
      <c r="Z975">
        <v>3</v>
      </c>
      <c r="AB975">
        <v>2</v>
      </c>
      <c r="AC975">
        <v>2</v>
      </c>
      <c r="AD975">
        <v>2</v>
      </c>
      <c r="AE975">
        <v>6</v>
      </c>
      <c r="AF975" t="s">
        <v>37</v>
      </c>
      <c r="AG975" t="s">
        <v>38</v>
      </c>
      <c r="AH975">
        <v>2.1889209747314401E-2</v>
      </c>
    </row>
    <row r="976" spans="1:34" x14ac:dyDescent="0.3">
      <c r="A976" t="s">
        <v>280</v>
      </c>
      <c r="B976" t="s">
        <v>1963</v>
      </c>
      <c r="C976" t="s">
        <v>1964</v>
      </c>
      <c r="F976">
        <v>109</v>
      </c>
      <c r="G976">
        <v>11994</v>
      </c>
      <c r="H976">
        <v>2176</v>
      </c>
      <c r="AF976" t="s">
        <v>37</v>
      </c>
      <c r="AG976" t="s">
        <v>163</v>
      </c>
      <c r="AH976">
        <v>300.48181009292603</v>
      </c>
    </row>
    <row r="977" spans="1:34" x14ac:dyDescent="0.3">
      <c r="A977" t="s">
        <v>280</v>
      </c>
      <c r="B977" t="s">
        <v>1963</v>
      </c>
      <c r="C977" t="s">
        <v>1965</v>
      </c>
      <c r="F977">
        <v>52</v>
      </c>
      <c r="G977">
        <v>2760</v>
      </c>
      <c r="H977">
        <v>675</v>
      </c>
      <c r="AF977" t="s">
        <v>37</v>
      </c>
      <c r="AG977" t="s">
        <v>106</v>
      </c>
      <c r="AH977">
        <v>0.25318551063537598</v>
      </c>
    </row>
    <row r="978" spans="1:34" x14ac:dyDescent="0.3">
      <c r="A978" t="s">
        <v>280</v>
      </c>
      <c r="B978" t="s">
        <v>1963</v>
      </c>
      <c r="C978" t="s">
        <v>1966</v>
      </c>
      <c r="F978">
        <v>68</v>
      </c>
      <c r="G978">
        <v>4696</v>
      </c>
      <c r="H978">
        <v>1482</v>
      </c>
      <c r="AF978" t="s">
        <v>37</v>
      </c>
      <c r="AG978" t="s">
        <v>106</v>
      </c>
      <c r="AH978">
        <v>4.5769121646881104</v>
      </c>
    </row>
    <row r="979" spans="1:34" x14ac:dyDescent="0.3">
      <c r="A979" t="s">
        <v>280</v>
      </c>
      <c r="B979" t="s">
        <v>1963</v>
      </c>
      <c r="C979" t="s">
        <v>1967</v>
      </c>
      <c r="F979">
        <v>20</v>
      </c>
      <c r="G979">
        <v>424</v>
      </c>
      <c r="H979">
        <v>156</v>
      </c>
      <c r="I979">
        <v>21</v>
      </c>
      <c r="J979" t="s">
        <v>126</v>
      </c>
      <c r="K979">
        <v>1</v>
      </c>
      <c r="L979" t="s">
        <v>126</v>
      </c>
      <c r="M979">
        <v>1</v>
      </c>
      <c r="O979">
        <v>0</v>
      </c>
      <c r="P979">
        <v>13</v>
      </c>
      <c r="Q979">
        <v>8</v>
      </c>
      <c r="R979">
        <v>10</v>
      </c>
      <c r="S979">
        <v>10</v>
      </c>
      <c r="T979">
        <v>10</v>
      </c>
      <c r="U979">
        <v>10</v>
      </c>
      <c r="W979">
        <v>13</v>
      </c>
      <c r="X979">
        <v>13</v>
      </c>
      <c r="Y979">
        <v>13</v>
      </c>
      <c r="Z979">
        <v>13</v>
      </c>
      <c r="AB979">
        <v>4</v>
      </c>
      <c r="AC979">
        <v>4</v>
      </c>
      <c r="AD979">
        <v>4</v>
      </c>
      <c r="AE979">
        <v>8</v>
      </c>
      <c r="AF979" t="s">
        <v>37</v>
      </c>
      <c r="AG979" t="s">
        <v>38</v>
      </c>
      <c r="AH979">
        <v>6.2569379806518499E-2</v>
      </c>
    </row>
    <row r="980" spans="1:34" x14ac:dyDescent="0.3">
      <c r="A980" t="s">
        <v>280</v>
      </c>
      <c r="B980" t="s">
        <v>1968</v>
      </c>
      <c r="C980" t="s">
        <v>1853</v>
      </c>
      <c r="F980">
        <v>81</v>
      </c>
      <c r="G980">
        <v>6646</v>
      </c>
      <c r="H980">
        <v>922</v>
      </c>
      <c r="I980">
        <v>46</v>
      </c>
      <c r="J980" t="s">
        <v>1969</v>
      </c>
      <c r="K980">
        <v>3</v>
      </c>
      <c r="L980" t="s">
        <v>130</v>
      </c>
      <c r="M980">
        <v>1</v>
      </c>
      <c r="N980" t="s">
        <v>1970</v>
      </c>
      <c r="O980">
        <v>2</v>
      </c>
      <c r="P980">
        <v>33</v>
      </c>
      <c r="Q980">
        <v>13</v>
      </c>
      <c r="R980">
        <v>73</v>
      </c>
      <c r="S980">
        <v>73</v>
      </c>
      <c r="T980">
        <v>73</v>
      </c>
      <c r="U980">
        <v>73</v>
      </c>
      <c r="V980" t="s">
        <v>1971</v>
      </c>
      <c r="W980">
        <v>33</v>
      </c>
      <c r="X980">
        <v>33</v>
      </c>
      <c r="Y980">
        <v>33</v>
      </c>
      <c r="Z980">
        <v>33</v>
      </c>
      <c r="AA980" t="s">
        <v>1972</v>
      </c>
      <c r="AB980">
        <v>2</v>
      </c>
      <c r="AC980">
        <v>2</v>
      </c>
      <c r="AD980">
        <v>2</v>
      </c>
      <c r="AE980">
        <v>14</v>
      </c>
      <c r="AF980" t="s">
        <v>37</v>
      </c>
      <c r="AG980" t="s">
        <v>38</v>
      </c>
      <c r="AH980">
        <v>0.35016489028930597</v>
      </c>
    </row>
    <row r="981" spans="1:34" x14ac:dyDescent="0.3">
      <c r="A981" t="s">
        <v>280</v>
      </c>
      <c r="B981" t="s">
        <v>1973</v>
      </c>
      <c r="C981" t="s">
        <v>1974</v>
      </c>
      <c r="F981">
        <v>29</v>
      </c>
      <c r="G981">
        <v>874</v>
      </c>
      <c r="H981">
        <v>174</v>
      </c>
      <c r="I981">
        <v>29</v>
      </c>
      <c r="J981" t="s">
        <v>523</v>
      </c>
      <c r="K981">
        <v>2</v>
      </c>
      <c r="L981" t="s">
        <v>523</v>
      </c>
      <c r="M981">
        <v>2</v>
      </c>
      <c r="O981">
        <v>0</v>
      </c>
      <c r="P981">
        <v>22</v>
      </c>
      <c r="Q981">
        <v>7</v>
      </c>
      <c r="R981">
        <v>12</v>
      </c>
      <c r="S981">
        <v>12</v>
      </c>
      <c r="T981">
        <v>12</v>
      </c>
      <c r="U981">
        <v>24</v>
      </c>
      <c r="W981">
        <v>11</v>
      </c>
      <c r="X981">
        <v>11</v>
      </c>
      <c r="Y981">
        <v>11</v>
      </c>
      <c r="Z981">
        <v>22</v>
      </c>
      <c r="AB981">
        <v>2</v>
      </c>
      <c r="AC981">
        <v>2</v>
      </c>
      <c r="AD981">
        <v>2</v>
      </c>
      <c r="AE981">
        <v>12</v>
      </c>
      <c r="AF981" t="s">
        <v>37</v>
      </c>
      <c r="AG981" t="s">
        <v>38</v>
      </c>
      <c r="AH981">
        <v>4.8687458038330002E-2</v>
      </c>
    </row>
    <row r="982" spans="1:34" x14ac:dyDescent="0.3">
      <c r="A982" t="s">
        <v>280</v>
      </c>
      <c r="B982" t="s">
        <v>1975</v>
      </c>
      <c r="C982" t="s">
        <v>1976</v>
      </c>
      <c r="F982">
        <v>179</v>
      </c>
      <c r="G982">
        <v>32224</v>
      </c>
      <c r="H982">
        <v>6619</v>
      </c>
      <c r="AF982" t="s">
        <v>37</v>
      </c>
      <c r="AG982" t="s">
        <v>439</v>
      </c>
      <c r="AH982">
        <v>302.30334615707397</v>
      </c>
    </row>
    <row r="983" spans="1:34" x14ac:dyDescent="0.3">
      <c r="A983" t="s">
        <v>280</v>
      </c>
      <c r="B983" t="s">
        <v>1977</v>
      </c>
      <c r="C983" t="s">
        <v>1976</v>
      </c>
      <c r="F983">
        <v>165</v>
      </c>
      <c r="G983">
        <v>27394</v>
      </c>
      <c r="H983">
        <v>8819</v>
      </c>
      <c r="AF983" t="s">
        <v>37</v>
      </c>
      <c r="AG983" t="s">
        <v>163</v>
      </c>
      <c r="AH983">
        <v>301.13168549537602</v>
      </c>
    </row>
    <row r="984" spans="1:34" x14ac:dyDescent="0.3">
      <c r="A984" t="s">
        <v>280</v>
      </c>
      <c r="B984" t="s">
        <v>1978</v>
      </c>
      <c r="C984" t="s">
        <v>1976</v>
      </c>
      <c r="F984">
        <v>15</v>
      </c>
      <c r="G984">
        <v>244</v>
      </c>
      <c r="H984">
        <v>111</v>
      </c>
      <c r="I984">
        <v>41</v>
      </c>
      <c r="J984" t="s">
        <v>490</v>
      </c>
      <c r="K984">
        <v>2</v>
      </c>
      <c r="L984" t="s">
        <v>490</v>
      </c>
      <c r="M984">
        <v>2</v>
      </c>
      <c r="O984">
        <v>0</v>
      </c>
      <c r="P984">
        <v>27</v>
      </c>
      <c r="Q984">
        <v>14</v>
      </c>
      <c r="R984">
        <v>8</v>
      </c>
      <c r="S984">
        <v>16</v>
      </c>
      <c r="T984">
        <v>12</v>
      </c>
      <c r="U984">
        <v>24</v>
      </c>
      <c r="W984">
        <v>13</v>
      </c>
      <c r="X984">
        <v>14</v>
      </c>
      <c r="Y984">
        <v>14</v>
      </c>
      <c r="Z984">
        <v>27</v>
      </c>
      <c r="AB984">
        <v>2</v>
      </c>
      <c r="AC984">
        <v>2</v>
      </c>
      <c r="AD984">
        <v>2</v>
      </c>
      <c r="AE984">
        <v>38</v>
      </c>
      <c r="AF984" t="s">
        <v>37</v>
      </c>
      <c r="AG984" t="s">
        <v>38</v>
      </c>
      <c r="AH984">
        <v>0.100438117980957</v>
      </c>
    </row>
    <row r="985" spans="1:34" x14ac:dyDescent="0.3">
      <c r="A985" t="s">
        <v>280</v>
      </c>
      <c r="B985" t="s">
        <v>1979</v>
      </c>
      <c r="C985" t="s">
        <v>1980</v>
      </c>
      <c r="F985">
        <v>33</v>
      </c>
      <c r="G985">
        <v>1126</v>
      </c>
      <c r="H985">
        <v>276</v>
      </c>
      <c r="AF985" t="s">
        <v>37</v>
      </c>
      <c r="AG985" t="s">
        <v>106</v>
      </c>
      <c r="AH985">
        <v>2.6243925094604399E-2</v>
      </c>
    </row>
    <row r="986" spans="1:34" x14ac:dyDescent="0.3">
      <c r="A986" t="s">
        <v>280</v>
      </c>
      <c r="B986" t="s">
        <v>1979</v>
      </c>
      <c r="C986" t="s">
        <v>1981</v>
      </c>
      <c r="F986">
        <v>45</v>
      </c>
      <c r="G986">
        <v>2074</v>
      </c>
      <c r="H986">
        <v>440</v>
      </c>
      <c r="AF986" t="s">
        <v>37</v>
      </c>
      <c r="AG986" t="s">
        <v>106</v>
      </c>
      <c r="AH986">
        <v>0.177904367446899</v>
      </c>
    </row>
    <row r="987" spans="1:34" x14ac:dyDescent="0.3">
      <c r="A987" t="s">
        <v>280</v>
      </c>
      <c r="B987" t="s">
        <v>1982</v>
      </c>
      <c r="C987" t="s">
        <v>1983</v>
      </c>
      <c r="F987">
        <v>35</v>
      </c>
      <c r="G987">
        <v>1264</v>
      </c>
      <c r="H987">
        <v>347</v>
      </c>
      <c r="I987">
        <v>28</v>
      </c>
      <c r="J987" t="s">
        <v>47</v>
      </c>
      <c r="K987">
        <v>1</v>
      </c>
      <c r="L987" t="s">
        <v>47</v>
      </c>
      <c r="M987">
        <v>1</v>
      </c>
      <c r="O987">
        <v>0</v>
      </c>
      <c r="P987">
        <v>15</v>
      </c>
      <c r="Q987">
        <v>13</v>
      </c>
      <c r="R987">
        <v>18</v>
      </c>
      <c r="S987">
        <v>18</v>
      </c>
      <c r="T987">
        <v>18</v>
      </c>
      <c r="U987">
        <v>18</v>
      </c>
      <c r="W987">
        <v>15</v>
      </c>
      <c r="X987">
        <v>15</v>
      </c>
      <c r="Y987">
        <v>15</v>
      </c>
      <c r="Z987">
        <v>15</v>
      </c>
      <c r="AB987">
        <v>4</v>
      </c>
      <c r="AC987">
        <v>4</v>
      </c>
      <c r="AD987">
        <v>4</v>
      </c>
      <c r="AE987">
        <v>8</v>
      </c>
      <c r="AF987" t="s">
        <v>37</v>
      </c>
      <c r="AG987" t="s">
        <v>38</v>
      </c>
      <c r="AH987">
        <v>4.3819904327392502E-2</v>
      </c>
    </row>
    <row r="988" spans="1:34" x14ac:dyDescent="0.3">
      <c r="A988" t="s">
        <v>280</v>
      </c>
      <c r="B988" t="s">
        <v>1984</v>
      </c>
      <c r="C988" s="18" t="s">
        <v>1853</v>
      </c>
      <c r="F988">
        <v>43</v>
      </c>
      <c r="G988">
        <v>1896</v>
      </c>
      <c r="H988">
        <v>525</v>
      </c>
      <c r="I988">
        <v>34</v>
      </c>
      <c r="J988" t="s">
        <v>1985</v>
      </c>
      <c r="K988">
        <v>2</v>
      </c>
      <c r="L988" t="s">
        <v>1985</v>
      </c>
      <c r="M988">
        <v>2</v>
      </c>
      <c r="O988">
        <v>0</v>
      </c>
      <c r="P988">
        <v>23</v>
      </c>
      <c r="Q988">
        <v>11</v>
      </c>
      <c r="R988">
        <v>13</v>
      </c>
      <c r="S988">
        <v>13</v>
      </c>
      <c r="T988">
        <v>13</v>
      </c>
      <c r="U988">
        <v>26</v>
      </c>
      <c r="W988">
        <v>11</v>
      </c>
      <c r="X988">
        <v>12</v>
      </c>
      <c r="Y988">
        <v>12</v>
      </c>
      <c r="Z988">
        <v>23</v>
      </c>
      <c r="AB988">
        <v>2</v>
      </c>
      <c r="AC988">
        <v>2</v>
      </c>
      <c r="AD988">
        <v>2</v>
      </c>
      <c r="AE988">
        <v>10</v>
      </c>
      <c r="AF988" t="s">
        <v>37</v>
      </c>
      <c r="AG988" t="s">
        <v>38</v>
      </c>
      <c r="AH988">
        <v>0.19702410697937001</v>
      </c>
    </row>
    <row r="989" spans="1:34" x14ac:dyDescent="0.3">
      <c r="A989" t="s">
        <v>280</v>
      </c>
      <c r="B989" t="s">
        <v>1984</v>
      </c>
      <c r="C989" s="15" t="s">
        <v>1986</v>
      </c>
      <c r="F989">
        <v>68</v>
      </c>
      <c r="G989">
        <v>4696</v>
      </c>
      <c r="H989">
        <v>1204</v>
      </c>
      <c r="I989">
        <v>28</v>
      </c>
      <c r="J989" t="s">
        <v>556</v>
      </c>
      <c r="K989">
        <v>1</v>
      </c>
      <c r="L989" t="s">
        <v>556</v>
      </c>
      <c r="M989">
        <v>1</v>
      </c>
      <c r="O989">
        <v>0</v>
      </c>
      <c r="P989">
        <v>14</v>
      </c>
      <c r="Q989">
        <v>14</v>
      </c>
      <c r="R989">
        <v>23</v>
      </c>
      <c r="S989">
        <v>23</v>
      </c>
      <c r="T989">
        <v>23</v>
      </c>
      <c r="U989">
        <v>23</v>
      </c>
      <c r="W989">
        <v>14</v>
      </c>
      <c r="X989">
        <v>14</v>
      </c>
      <c r="Y989">
        <v>14</v>
      </c>
      <c r="Z989">
        <v>14</v>
      </c>
      <c r="AB989">
        <v>4</v>
      </c>
      <c r="AC989">
        <v>4</v>
      </c>
      <c r="AD989">
        <v>4</v>
      </c>
      <c r="AE989">
        <v>12</v>
      </c>
      <c r="AF989" t="s">
        <v>37</v>
      </c>
      <c r="AG989" t="s">
        <v>38</v>
      </c>
      <c r="AH989">
        <v>0.17603754997253401</v>
      </c>
    </row>
    <row r="990" spans="1:34" x14ac:dyDescent="0.3">
      <c r="A990" t="s">
        <v>280</v>
      </c>
      <c r="B990" t="s">
        <v>1984</v>
      </c>
      <c r="C990" s="15" t="s">
        <v>1987</v>
      </c>
      <c r="F990">
        <v>11</v>
      </c>
      <c r="G990">
        <v>136</v>
      </c>
      <c r="H990">
        <v>55</v>
      </c>
      <c r="I990">
        <v>22</v>
      </c>
      <c r="J990" t="s">
        <v>245</v>
      </c>
      <c r="K990">
        <v>1</v>
      </c>
      <c r="L990" t="s">
        <v>245</v>
      </c>
      <c r="M990">
        <v>1</v>
      </c>
      <c r="O990">
        <v>0</v>
      </c>
      <c r="P990">
        <v>16</v>
      </c>
      <c r="Q990">
        <v>6</v>
      </c>
      <c r="R990">
        <v>19</v>
      </c>
      <c r="S990">
        <v>19</v>
      </c>
      <c r="T990">
        <v>19</v>
      </c>
      <c r="U990">
        <v>19</v>
      </c>
      <c r="W990">
        <v>16</v>
      </c>
      <c r="X990">
        <v>16</v>
      </c>
      <c r="Y990">
        <v>16</v>
      </c>
      <c r="Z990">
        <v>16</v>
      </c>
      <c r="AB990">
        <v>1</v>
      </c>
      <c r="AC990">
        <v>1</v>
      </c>
      <c r="AD990">
        <v>1</v>
      </c>
      <c r="AE990">
        <v>2</v>
      </c>
      <c r="AF990" t="s">
        <v>37</v>
      </c>
      <c r="AG990" t="s">
        <v>38</v>
      </c>
      <c r="AH990">
        <v>2.8251171112060498E-2</v>
      </c>
    </row>
    <row r="991" spans="1:34" x14ac:dyDescent="0.3">
      <c r="A991" t="s">
        <v>280</v>
      </c>
      <c r="B991" t="s">
        <v>1984</v>
      </c>
      <c r="C991" s="15" t="s">
        <v>1988</v>
      </c>
      <c r="E991" t="s">
        <v>55</v>
      </c>
      <c r="F991">
        <v>9</v>
      </c>
      <c r="G991">
        <v>94</v>
      </c>
      <c r="H991">
        <v>28</v>
      </c>
      <c r="I991">
        <v>16</v>
      </c>
      <c r="J991" t="s">
        <v>335</v>
      </c>
      <c r="K991">
        <v>1</v>
      </c>
      <c r="L991" t="s">
        <v>335</v>
      </c>
      <c r="M991">
        <v>1</v>
      </c>
      <c r="O991">
        <v>0</v>
      </c>
      <c r="P991">
        <v>4</v>
      </c>
      <c r="Q991">
        <v>12</v>
      </c>
      <c r="R991">
        <v>5</v>
      </c>
      <c r="S991">
        <v>5</v>
      </c>
      <c r="T991">
        <v>5</v>
      </c>
      <c r="U991">
        <v>5</v>
      </c>
      <c r="W991">
        <v>4</v>
      </c>
      <c r="X991">
        <v>4</v>
      </c>
      <c r="Y991">
        <v>4</v>
      </c>
      <c r="Z991">
        <v>4</v>
      </c>
      <c r="AB991">
        <v>1</v>
      </c>
      <c r="AC991">
        <v>1</v>
      </c>
      <c r="AD991">
        <v>1</v>
      </c>
      <c r="AE991">
        <v>2</v>
      </c>
      <c r="AF991" t="s">
        <v>37</v>
      </c>
      <c r="AG991" t="s">
        <v>38</v>
      </c>
      <c r="AH991">
        <v>1.59506797790527E-2</v>
      </c>
    </row>
    <row r="992" spans="1:34" x14ac:dyDescent="0.3">
      <c r="A992" t="s">
        <v>280</v>
      </c>
      <c r="B992" t="s">
        <v>1984</v>
      </c>
      <c r="C992" s="15" t="s">
        <v>1989</v>
      </c>
      <c r="F992">
        <v>56</v>
      </c>
      <c r="G992">
        <v>3196</v>
      </c>
      <c r="H992">
        <v>1453</v>
      </c>
      <c r="AF992" t="s">
        <v>37</v>
      </c>
      <c r="AG992" t="s">
        <v>106</v>
      </c>
      <c r="AH992">
        <v>0.16195583343505801</v>
      </c>
    </row>
    <row r="993" spans="1:34" x14ac:dyDescent="0.3">
      <c r="A993" t="s">
        <v>280</v>
      </c>
      <c r="B993" t="s">
        <v>1984</v>
      </c>
      <c r="C993" s="15" t="s">
        <v>1990</v>
      </c>
      <c r="F993">
        <v>10</v>
      </c>
      <c r="G993">
        <v>114</v>
      </c>
      <c r="H993">
        <v>38</v>
      </c>
      <c r="I993">
        <v>17</v>
      </c>
      <c r="J993" t="s">
        <v>770</v>
      </c>
      <c r="K993">
        <v>1</v>
      </c>
      <c r="L993" t="s">
        <v>770</v>
      </c>
      <c r="M993">
        <v>1</v>
      </c>
      <c r="O993">
        <v>0</v>
      </c>
      <c r="P993">
        <v>3</v>
      </c>
      <c r="Q993">
        <v>14</v>
      </c>
      <c r="R993">
        <v>3</v>
      </c>
      <c r="S993">
        <v>3</v>
      </c>
      <c r="T993">
        <v>3</v>
      </c>
      <c r="U993">
        <v>3</v>
      </c>
      <c r="W993">
        <v>3</v>
      </c>
      <c r="X993">
        <v>3</v>
      </c>
      <c r="Y993">
        <v>3</v>
      </c>
      <c r="Z993">
        <v>3</v>
      </c>
      <c r="AB993">
        <v>1</v>
      </c>
      <c r="AC993">
        <v>1</v>
      </c>
      <c r="AD993">
        <v>1</v>
      </c>
      <c r="AE993">
        <v>2</v>
      </c>
      <c r="AF993" t="s">
        <v>37</v>
      </c>
      <c r="AG993" t="s">
        <v>38</v>
      </c>
      <c r="AH993">
        <v>1.7994165420532199E-2</v>
      </c>
    </row>
    <row r="994" spans="1:34" x14ac:dyDescent="0.3">
      <c r="A994" t="s">
        <v>280</v>
      </c>
      <c r="B994" t="s">
        <v>1984</v>
      </c>
      <c r="C994" s="15" t="s">
        <v>1991</v>
      </c>
      <c r="F994">
        <v>75</v>
      </c>
      <c r="G994">
        <v>5704</v>
      </c>
      <c r="H994">
        <v>1152</v>
      </c>
      <c r="I994">
        <v>48</v>
      </c>
      <c r="J994" t="s">
        <v>1992</v>
      </c>
      <c r="K994">
        <v>3</v>
      </c>
      <c r="L994" t="s">
        <v>1993</v>
      </c>
      <c r="M994">
        <v>2</v>
      </c>
      <c r="N994" t="s">
        <v>1994</v>
      </c>
      <c r="O994">
        <v>1</v>
      </c>
      <c r="P994">
        <v>42</v>
      </c>
      <c r="Q994">
        <v>6</v>
      </c>
      <c r="R994">
        <v>24</v>
      </c>
      <c r="S994">
        <v>54</v>
      </c>
      <c r="T994">
        <v>39</v>
      </c>
      <c r="U994">
        <v>78</v>
      </c>
      <c r="V994" t="s">
        <v>1995</v>
      </c>
      <c r="W994">
        <v>19</v>
      </c>
      <c r="X994">
        <v>23</v>
      </c>
      <c r="Y994">
        <v>21</v>
      </c>
      <c r="Z994">
        <v>42</v>
      </c>
      <c r="AA994" t="s">
        <v>1996</v>
      </c>
      <c r="AB994">
        <v>1</v>
      </c>
      <c r="AC994">
        <v>4</v>
      </c>
      <c r="AD994">
        <v>2</v>
      </c>
      <c r="AE994">
        <v>17</v>
      </c>
      <c r="AF994" t="s">
        <v>37</v>
      </c>
      <c r="AG994" t="s">
        <v>38</v>
      </c>
      <c r="AH994">
        <v>0.47752428054809498</v>
      </c>
    </row>
    <row r="995" spans="1:34" x14ac:dyDescent="0.3">
      <c r="A995" t="s">
        <v>280</v>
      </c>
      <c r="B995" t="s">
        <v>1984</v>
      </c>
      <c r="C995" s="15" t="s">
        <v>1997</v>
      </c>
      <c r="F995">
        <v>20</v>
      </c>
      <c r="G995">
        <v>424</v>
      </c>
      <c r="H995">
        <v>120</v>
      </c>
      <c r="I995">
        <v>18</v>
      </c>
      <c r="J995" t="s">
        <v>335</v>
      </c>
      <c r="K995">
        <v>1</v>
      </c>
      <c r="L995" t="s">
        <v>335</v>
      </c>
      <c r="M995">
        <v>1</v>
      </c>
      <c r="O995">
        <v>0</v>
      </c>
      <c r="P995">
        <v>3</v>
      </c>
      <c r="Q995">
        <v>15</v>
      </c>
      <c r="R995">
        <v>5</v>
      </c>
      <c r="S995">
        <v>5</v>
      </c>
      <c r="T995">
        <v>5</v>
      </c>
      <c r="U995">
        <v>5</v>
      </c>
      <c r="W995">
        <v>3</v>
      </c>
      <c r="X995">
        <v>3</v>
      </c>
      <c r="Y995">
        <v>3</v>
      </c>
      <c r="Z995">
        <v>3</v>
      </c>
      <c r="AB995">
        <v>1</v>
      </c>
      <c r="AC995">
        <v>1</v>
      </c>
      <c r="AD995">
        <v>1</v>
      </c>
      <c r="AE995">
        <v>2</v>
      </c>
      <c r="AF995" t="s">
        <v>37</v>
      </c>
      <c r="AG995" t="s">
        <v>38</v>
      </c>
      <c r="AH995">
        <v>3.0732870101928701E-2</v>
      </c>
    </row>
    <row r="996" spans="1:34" x14ac:dyDescent="0.3">
      <c r="A996" t="s">
        <v>280</v>
      </c>
      <c r="B996" t="s">
        <v>1984</v>
      </c>
      <c r="C996" s="16" t="s">
        <v>1998</v>
      </c>
      <c r="F996">
        <v>83</v>
      </c>
      <c r="G996">
        <v>6976</v>
      </c>
      <c r="H996">
        <v>1345</v>
      </c>
      <c r="AF996" t="s">
        <v>37</v>
      </c>
      <c r="AG996" t="s">
        <v>106</v>
      </c>
      <c r="AH996">
        <v>54.382246017455998</v>
      </c>
    </row>
    <row r="997" spans="1:34" x14ac:dyDescent="0.3">
      <c r="A997" t="s">
        <v>280</v>
      </c>
      <c r="B997" t="s">
        <v>1984</v>
      </c>
      <c r="C997" s="19" t="s">
        <v>1999</v>
      </c>
      <c r="F997">
        <v>58</v>
      </c>
      <c r="G997">
        <v>3426</v>
      </c>
      <c r="H997">
        <v>972</v>
      </c>
      <c r="I997">
        <v>31</v>
      </c>
      <c r="J997" t="s">
        <v>2000</v>
      </c>
      <c r="K997">
        <v>2</v>
      </c>
      <c r="L997" t="s">
        <v>770</v>
      </c>
      <c r="M997">
        <v>1</v>
      </c>
      <c r="N997" t="s">
        <v>2001</v>
      </c>
      <c r="O997">
        <v>1</v>
      </c>
      <c r="P997">
        <v>28</v>
      </c>
      <c r="Q997">
        <v>3</v>
      </c>
      <c r="R997">
        <v>70</v>
      </c>
      <c r="S997">
        <v>70</v>
      </c>
      <c r="T997">
        <v>70</v>
      </c>
      <c r="U997">
        <v>70</v>
      </c>
      <c r="V997" t="s">
        <v>2002</v>
      </c>
      <c r="W997">
        <v>28</v>
      </c>
      <c r="X997">
        <v>28</v>
      </c>
      <c r="Y997">
        <v>28</v>
      </c>
      <c r="Z997">
        <v>28</v>
      </c>
      <c r="AA997" t="s">
        <v>2003</v>
      </c>
      <c r="AB997">
        <v>1</v>
      </c>
      <c r="AC997">
        <v>6</v>
      </c>
      <c r="AD997">
        <v>5</v>
      </c>
      <c r="AE997">
        <v>19</v>
      </c>
      <c r="AF997" t="s">
        <v>37</v>
      </c>
      <c r="AG997" t="s">
        <v>38</v>
      </c>
      <c r="AH997">
        <v>0.18778634071350001</v>
      </c>
    </row>
    <row r="998" spans="1:34" x14ac:dyDescent="0.3">
      <c r="A998" t="s">
        <v>280</v>
      </c>
      <c r="B998" t="s">
        <v>2004</v>
      </c>
      <c r="C998" t="s">
        <v>2005</v>
      </c>
      <c r="E998" t="s">
        <v>273</v>
      </c>
      <c r="F998">
        <v>1</v>
      </c>
      <c r="G998">
        <v>6</v>
      </c>
      <c r="H998">
        <v>2</v>
      </c>
      <c r="AF998" t="s">
        <v>37</v>
      </c>
      <c r="AG998" t="s">
        <v>106</v>
      </c>
      <c r="AH998">
        <v>1.6895055770873999E-2</v>
      </c>
    </row>
    <row r="999" spans="1:34" x14ac:dyDescent="0.3">
      <c r="A999" t="s">
        <v>280</v>
      </c>
      <c r="B999" t="s">
        <v>2006</v>
      </c>
      <c r="C999" t="s">
        <v>1746</v>
      </c>
      <c r="E999" t="s">
        <v>55</v>
      </c>
      <c r="F999">
        <v>30</v>
      </c>
      <c r="G999">
        <v>934</v>
      </c>
      <c r="H999">
        <v>140</v>
      </c>
      <c r="AF999" t="s">
        <v>37</v>
      </c>
      <c r="AG999" t="s">
        <v>106</v>
      </c>
      <c r="AH999">
        <v>2.2708177566528299E-2</v>
      </c>
    </row>
    <row r="1000" spans="1:34" x14ac:dyDescent="0.3">
      <c r="A1000" t="s">
        <v>280</v>
      </c>
      <c r="B1000" t="s">
        <v>2007</v>
      </c>
      <c r="C1000" t="s">
        <v>1746</v>
      </c>
      <c r="F1000">
        <v>54</v>
      </c>
      <c r="G1000">
        <v>2974</v>
      </c>
      <c r="H1000">
        <v>692</v>
      </c>
      <c r="AF1000" t="s">
        <v>37</v>
      </c>
      <c r="AG1000" t="s">
        <v>106</v>
      </c>
      <c r="AH1000">
        <v>7.8448534011840803</v>
      </c>
    </row>
    <row r="1001" spans="1:34" x14ac:dyDescent="0.3">
      <c r="A1001" t="s">
        <v>280</v>
      </c>
      <c r="B1001" t="s">
        <v>2008</v>
      </c>
      <c r="C1001" t="s">
        <v>1746</v>
      </c>
      <c r="F1001">
        <v>33</v>
      </c>
      <c r="G1001">
        <v>1126</v>
      </c>
      <c r="H1001">
        <v>400</v>
      </c>
      <c r="I1001">
        <v>28</v>
      </c>
      <c r="J1001" t="s">
        <v>2009</v>
      </c>
      <c r="K1001">
        <v>2</v>
      </c>
      <c r="L1001" t="s">
        <v>2009</v>
      </c>
      <c r="M1001">
        <v>2</v>
      </c>
      <c r="O1001">
        <v>0</v>
      </c>
      <c r="P1001">
        <v>14</v>
      </c>
      <c r="Q1001">
        <v>14</v>
      </c>
      <c r="R1001">
        <v>8</v>
      </c>
      <c r="S1001">
        <v>18</v>
      </c>
      <c r="T1001">
        <v>13</v>
      </c>
      <c r="U1001">
        <v>26</v>
      </c>
      <c r="W1001">
        <v>6</v>
      </c>
      <c r="X1001">
        <v>8</v>
      </c>
      <c r="Y1001">
        <v>7</v>
      </c>
      <c r="Z1001">
        <v>14</v>
      </c>
      <c r="AB1001">
        <v>1</v>
      </c>
      <c r="AC1001">
        <v>1</v>
      </c>
      <c r="AD1001">
        <v>1</v>
      </c>
      <c r="AE1001">
        <v>2</v>
      </c>
      <c r="AF1001" t="s">
        <v>37</v>
      </c>
      <c r="AG1001" t="s">
        <v>38</v>
      </c>
      <c r="AH1001">
        <v>0.103794574737548</v>
      </c>
    </row>
    <row r="1002" spans="1:34" x14ac:dyDescent="0.3">
      <c r="A1002" t="s">
        <v>280</v>
      </c>
      <c r="B1002" t="s">
        <v>2010</v>
      </c>
      <c r="C1002" t="s">
        <v>2011</v>
      </c>
      <c r="E1002" t="s">
        <v>55</v>
      </c>
      <c r="F1002">
        <v>5</v>
      </c>
      <c r="G1002">
        <v>34</v>
      </c>
      <c r="H1002">
        <v>11</v>
      </c>
      <c r="I1002">
        <v>18</v>
      </c>
      <c r="J1002" t="s">
        <v>264</v>
      </c>
      <c r="K1002">
        <v>1</v>
      </c>
      <c r="L1002" t="s">
        <v>264</v>
      </c>
      <c r="M1002">
        <v>1</v>
      </c>
      <c r="O1002">
        <v>0</v>
      </c>
      <c r="P1002">
        <v>8</v>
      </c>
      <c r="Q1002">
        <v>10</v>
      </c>
      <c r="R1002">
        <v>1</v>
      </c>
      <c r="S1002">
        <v>1</v>
      </c>
      <c r="T1002">
        <v>1</v>
      </c>
      <c r="U1002">
        <v>1</v>
      </c>
      <c r="W1002">
        <v>8</v>
      </c>
      <c r="X1002">
        <v>8</v>
      </c>
      <c r="Y1002">
        <v>8</v>
      </c>
      <c r="Z1002">
        <v>8</v>
      </c>
      <c r="AB1002">
        <v>2</v>
      </c>
      <c r="AC1002">
        <v>2</v>
      </c>
      <c r="AD1002">
        <v>2</v>
      </c>
      <c r="AE1002">
        <v>2</v>
      </c>
      <c r="AF1002" t="s">
        <v>37</v>
      </c>
      <c r="AG1002" t="s">
        <v>38</v>
      </c>
      <c r="AH1002">
        <v>1.8510818481445299E-2</v>
      </c>
    </row>
    <row r="1003" spans="1:34" x14ac:dyDescent="0.3">
      <c r="A1003" t="s">
        <v>280</v>
      </c>
      <c r="B1003" t="s">
        <v>325</v>
      </c>
      <c r="C1003" t="s">
        <v>2012</v>
      </c>
      <c r="F1003">
        <v>44</v>
      </c>
      <c r="G1003">
        <v>1984</v>
      </c>
      <c r="H1003">
        <v>582</v>
      </c>
      <c r="I1003">
        <v>34</v>
      </c>
      <c r="J1003" t="s">
        <v>770</v>
      </c>
      <c r="K1003">
        <v>1</v>
      </c>
      <c r="L1003" t="s">
        <v>770</v>
      </c>
      <c r="M1003">
        <v>1</v>
      </c>
      <c r="O1003">
        <v>0</v>
      </c>
      <c r="P1003">
        <v>21</v>
      </c>
      <c r="Q1003">
        <v>13</v>
      </c>
      <c r="R1003">
        <v>26</v>
      </c>
      <c r="S1003">
        <v>26</v>
      </c>
      <c r="T1003">
        <v>26</v>
      </c>
      <c r="U1003">
        <v>26</v>
      </c>
      <c r="W1003">
        <v>21</v>
      </c>
      <c r="X1003">
        <v>21</v>
      </c>
      <c r="Y1003">
        <v>21</v>
      </c>
      <c r="Z1003">
        <v>21</v>
      </c>
      <c r="AB1003">
        <v>2</v>
      </c>
      <c r="AC1003">
        <v>2</v>
      </c>
      <c r="AD1003">
        <v>2</v>
      </c>
      <c r="AE1003">
        <v>4</v>
      </c>
      <c r="AF1003" t="s">
        <v>37</v>
      </c>
      <c r="AG1003" t="s">
        <v>38</v>
      </c>
      <c r="AH1003">
        <v>5.14512062072753E-2</v>
      </c>
    </row>
    <row r="1004" spans="1:34" x14ac:dyDescent="0.3">
      <c r="A1004" t="s">
        <v>280</v>
      </c>
      <c r="B1004" t="s">
        <v>325</v>
      </c>
      <c r="C1004" t="s">
        <v>2014</v>
      </c>
      <c r="E1004" t="s">
        <v>55</v>
      </c>
      <c r="F1004">
        <v>6</v>
      </c>
      <c r="G1004">
        <v>46</v>
      </c>
      <c r="H1004">
        <v>22</v>
      </c>
      <c r="I1004">
        <v>16</v>
      </c>
      <c r="J1004" t="s">
        <v>80</v>
      </c>
      <c r="K1004">
        <v>1</v>
      </c>
      <c r="L1004" t="s">
        <v>80</v>
      </c>
      <c r="M1004">
        <v>1</v>
      </c>
      <c r="O1004">
        <v>0</v>
      </c>
      <c r="P1004">
        <v>15</v>
      </c>
      <c r="Q1004">
        <v>1</v>
      </c>
      <c r="R1004">
        <v>27</v>
      </c>
      <c r="S1004">
        <v>27</v>
      </c>
      <c r="T1004">
        <v>27</v>
      </c>
      <c r="U1004">
        <v>27</v>
      </c>
      <c r="W1004">
        <v>15</v>
      </c>
      <c r="X1004">
        <v>15</v>
      </c>
      <c r="Y1004">
        <v>15</v>
      </c>
      <c r="Z1004">
        <v>15</v>
      </c>
      <c r="AB1004">
        <v>1</v>
      </c>
      <c r="AC1004">
        <v>1</v>
      </c>
      <c r="AD1004">
        <v>1</v>
      </c>
      <c r="AE1004">
        <v>1</v>
      </c>
      <c r="AF1004" t="s">
        <v>37</v>
      </c>
      <c r="AG1004" t="s">
        <v>38</v>
      </c>
      <c r="AH1004">
        <v>1.8951177597045898E-2</v>
      </c>
    </row>
    <row r="1005" spans="1:34" x14ac:dyDescent="0.3">
      <c r="A1005" t="s">
        <v>280</v>
      </c>
      <c r="B1005" t="s">
        <v>325</v>
      </c>
      <c r="C1005" t="s">
        <v>2015</v>
      </c>
      <c r="E1005" t="s">
        <v>55</v>
      </c>
      <c r="F1005">
        <v>10</v>
      </c>
      <c r="G1005">
        <v>114</v>
      </c>
      <c r="H1005">
        <v>36</v>
      </c>
      <c r="I1005">
        <v>17</v>
      </c>
      <c r="J1005" t="s">
        <v>245</v>
      </c>
      <c r="K1005">
        <v>1</v>
      </c>
      <c r="L1005" t="s">
        <v>245</v>
      </c>
      <c r="M1005">
        <v>1</v>
      </c>
      <c r="O1005">
        <v>0</v>
      </c>
      <c r="P1005">
        <v>3</v>
      </c>
      <c r="Q1005">
        <v>14</v>
      </c>
      <c r="R1005">
        <v>4</v>
      </c>
      <c r="S1005">
        <v>4</v>
      </c>
      <c r="T1005">
        <v>4</v>
      </c>
      <c r="U1005">
        <v>4</v>
      </c>
      <c r="W1005">
        <v>3</v>
      </c>
      <c r="X1005">
        <v>3</v>
      </c>
      <c r="Y1005">
        <v>3</v>
      </c>
      <c r="Z1005">
        <v>3</v>
      </c>
      <c r="AB1005">
        <v>1</v>
      </c>
      <c r="AC1005">
        <v>1</v>
      </c>
      <c r="AD1005">
        <v>1</v>
      </c>
      <c r="AE1005">
        <v>2</v>
      </c>
      <c r="AF1005" t="s">
        <v>37</v>
      </c>
      <c r="AG1005" t="s">
        <v>38</v>
      </c>
      <c r="AH1005">
        <v>2.1590232849121E-2</v>
      </c>
    </row>
    <row r="1006" spans="1:34" x14ac:dyDescent="0.3">
      <c r="A1006" t="s">
        <v>280</v>
      </c>
      <c r="B1006" t="s">
        <v>325</v>
      </c>
      <c r="C1006" t="s">
        <v>2016</v>
      </c>
      <c r="E1006" t="s">
        <v>55</v>
      </c>
      <c r="F1006">
        <v>5</v>
      </c>
      <c r="G1006">
        <v>34</v>
      </c>
      <c r="H1006">
        <v>16</v>
      </c>
      <c r="AF1006" t="s">
        <v>37</v>
      </c>
      <c r="AG1006" t="s">
        <v>106</v>
      </c>
      <c r="AH1006">
        <v>1.46377086639404E-2</v>
      </c>
    </row>
    <row r="1007" spans="1:34" x14ac:dyDescent="0.3">
      <c r="A1007" t="s">
        <v>280</v>
      </c>
      <c r="B1007" t="s">
        <v>325</v>
      </c>
      <c r="C1007" t="s">
        <v>2017</v>
      </c>
      <c r="F1007">
        <v>39</v>
      </c>
      <c r="G1007">
        <v>1564</v>
      </c>
      <c r="H1007">
        <v>408</v>
      </c>
      <c r="I1007">
        <v>64</v>
      </c>
      <c r="J1007" t="s">
        <v>2018</v>
      </c>
      <c r="K1007">
        <v>4</v>
      </c>
      <c r="L1007" t="s">
        <v>209</v>
      </c>
      <c r="M1007">
        <v>1</v>
      </c>
      <c r="N1007" t="s">
        <v>2019</v>
      </c>
      <c r="O1007">
        <v>2</v>
      </c>
      <c r="P1007">
        <v>57</v>
      </c>
      <c r="Q1007">
        <v>7</v>
      </c>
      <c r="R1007">
        <v>94</v>
      </c>
      <c r="S1007">
        <v>94</v>
      </c>
      <c r="T1007">
        <v>94</v>
      </c>
      <c r="U1007">
        <v>94</v>
      </c>
      <c r="V1007" t="s">
        <v>2020</v>
      </c>
      <c r="W1007">
        <v>57</v>
      </c>
      <c r="X1007">
        <v>57</v>
      </c>
      <c r="Y1007">
        <v>57</v>
      </c>
      <c r="Z1007">
        <v>57</v>
      </c>
      <c r="AA1007" t="s">
        <v>2021</v>
      </c>
      <c r="AB1007">
        <v>1</v>
      </c>
      <c r="AC1007">
        <v>3</v>
      </c>
      <c r="AD1007">
        <v>2</v>
      </c>
      <c r="AE1007">
        <v>12</v>
      </c>
      <c r="AF1007" t="s">
        <v>37</v>
      </c>
      <c r="AG1007" t="s">
        <v>38</v>
      </c>
      <c r="AH1007">
        <v>0.24695420265197701</v>
      </c>
    </row>
    <row r="1008" spans="1:34" x14ac:dyDescent="0.3">
      <c r="A1008" t="s">
        <v>280</v>
      </c>
      <c r="B1008" t="s">
        <v>325</v>
      </c>
      <c r="C1008" t="s">
        <v>2022</v>
      </c>
      <c r="F1008">
        <v>17</v>
      </c>
      <c r="G1008">
        <v>310</v>
      </c>
      <c r="H1008">
        <v>122</v>
      </c>
      <c r="I1008">
        <v>19</v>
      </c>
      <c r="J1008" t="s">
        <v>148</v>
      </c>
      <c r="K1008">
        <v>1</v>
      </c>
      <c r="L1008" t="s">
        <v>148</v>
      </c>
      <c r="M1008">
        <v>1</v>
      </c>
      <c r="O1008">
        <v>0</v>
      </c>
      <c r="P1008">
        <v>7</v>
      </c>
      <c r="Q1008">
        <v>12</v>
      </c>
      <c r="R1008">
        <v>15</v>
      </c>
      <c r="S1008">
        <v>15</v>
      </c>
      <c r="T1008">
        <v>15</v>
      </c>
      <c r="U1008">
        <v>15</v>
      </c>
      <c r="W1008">
        <v>7</v>
      </c>
      <c r="X1008">
        <v>7</v>
      </c>
      <c r="Y1008">
        <v>7</v>
      </c>
      <c r="Z1008">
        <v>7</v>
      </c>
      <c r="AB1008">
        <v>1</v>
      </c>
      <c r="AC1008">
        <v>1</v>
      </c>
      <c r="AD1008">
        <v>1</v>
      </c>
      <c r="AE1008">
        <v>2</v>
      </c>
      <c r="AF1008" t="s">
        <v>37</v>
      </c>
      <c r="AG1008" t="s">
        <v>38</v>
      </c>
      <c r="AH1008">
        <v>6.7496061325073201E-2</v>
      </c>
    </row>
    <row r="1009" spans="1:34" x14ac:dyDescent="0.3">
      <c r="A1009" t="s">
        <v>280</v>
      </c>
      <c r="B1009" t="s">
        <v>325</v>
      </c>
      <c r="C1009" t="s">
        <v>2023</v>
      </c>
      <c r="F1009">
        <v>37</v>
      </c>
      <c r="G1009">
        <v>1410</v>
      </c>
      <c r="H1009">
        <v>330</v>
      </c>
      <c r="I1009">
        <v>41</v>
      </c>
      <c r="J1009" t="s">
        <v>614</v>
      </c>
      <c r="K1009">
        <v>2</v>
      </c>
      <c r="L1009" t="s">
        <v>57</v>
      </c>
      <c r="M1009">
        <v>1</v>
      </c>
      <c r="N1009" t="s">
        <v>615</v>
      </c>
      <c r="O1009">
        <v>1</v>
      </c>
      <c r="P1009">
        <v>28</v>
      </c>
      <c r="Q1009">
        <v>13</v>
      </c>
      <c r="R1009">
        <v>71</v>
      </c>
      <c r="S1009">
        <v>71</v>
      </c>
      <c r="T1009">
        <v>71</v>
      </c>
      <c r="U1009">
        <v>71</v>
      </c>
      <c r="V1009" t="s">
        <v>2024</v>
      </c>
      <c r="W1009">
        <v>28</v>
      </c>
      <c r="X1009">
        <v>28</v>
      </c>
      <c r="Y1009">
        <v>28</v>
      </c>
      <c r="Z1009">
        <v>28</v>
      </c>
      <c r="AA1009" t="s">
        <v>2025</v>
      </c>
      <c r="AB1009">
        <v>3</v>
      </c>
      <c r="AC1009">
        <v>3</v>
      </c>
      <c r="AD1009">
        <v>3</v>
      </c>
      <c r="AE1009">
        <v>12</v>
      </c>
      <c r="AF1009" t="s">
        <v>37</v>
      </c>
      <c r="AG1009" t="s">
        <v>38</v>
      </c>
      <c r="AH1009">
        <v>8.9421510696411105E-2</v>
      </c>
    </row>
    <row r="1010" spans="1:34" x14ac:dyDescent="0.3">
      <c r="A1010" t="s">
        <v>280</v>
      </c>
      <c r="B1010" t="s">
        <v>325</v>
      </c>
      <c r="C1010" t="s">
        <v>2026</v>
      </c>
      <c r="F1010">
        <v>13</v>
      </c>
      <c r="G1010">
        <v>186</v>
      </c>
      <c r="H1010">
        <v>69</v>
      </c>
      <c r="I1010">
        <v>22</v>
      </c>
      <c r="J1010" t="s">
        <v>36</v>
      </c>
      <c r="K1010">
        <v>1</v>
      </c>
      <c r="L1010" t="s">
        <v>36</v>
      </c>
      <c r="M1010">
        <v>1</v>
      </c>
      <c r="O1010">
        <v>0</v>
      </c>
      <c r="P1010">
        <v>7</v>
      </c>
      <c r="Q1010">
        <v>15</v>
      </c>
      <c r="R1010">
        <v>17</v>
      </c>
      <c r="S1010">
        <v>17</v>
      </c>
      <c r="T1010">
        <v>17</v>
      </c>
      <c r="U1010">
        <v>17</v>
      </c>
      <c r="W1010">
        <v>7</v>
      </c>
      <c r="X1010">
        <v>7</v>
      </c>
      <c r="Y1010">
        <v>7</v>
      </c>
      <c r="Z1010">
        <v>7</v>
      </c>
      <c r="AB1010">
        <v>1</v>
      </c>
      <c r="AC1010">
        <v>1</v>
      </c>
      <c r="AD1010">
        <v>1</v>
      </c>
      <c r="AE1010">
        <v>2</v>
      </c>
      <c r="AF1010" t="s">
        <v>37</v>
      </c>
      <c r="AG1010" t="s">
        <v>38</v>
      </c>
      <c r="AH1010">
        <v>2.9616594314575102E-2</v>
      </c>
    </row>
    <row r="1011" spans="1:34" x14ac:dyDescent="0.3">
      <c r="A1011" t="s">
        <v>280</v>
      </c>
      <c r="B1011" t="s">
        <v>325</v>
      </c>
      <c r="C1011" t="s">
        <v>1846</v>
      </c>
      <c r="E1011" t="s">
        <v>55</v>
      </c>
      <c r="F1011">
        <v>7</v>
      </c>
      <c r="G1011">
        <v>60</v>
      </c>
      <c r="H1011">
        <v>19</v>
      </c>
      <c r="I1011">
        <v>23</v>
      </c>
      <c r="J1011" t="s">
        <v>245</v>
      </c>
      <c r="K1011">
        <v>1</v>
      </c>
      <c r="L1011" t="s">
        <v>245</v>
      </c>
      <c r="M1011">
        <v>1</v>
      </c>
      <c r="O1011">
        <v>0</v>
      </c>
      <c r="P1011">
        <v>9</v>
      </c>
      <c r="Q1011">
        <v>14</v>
      </c>
      <c r="R1011">
        <v>14</v>
      </c>
      <c r="S1011">
        <v>14</v>
      </c>
      <c r="T1011">
        <v>14</v>
      </c>
      <c r="U1011">
        <v>14</v>
      </c>
      <c r="W1011">
        <v>9</v>
      </c>
      <c r="X1011">
        <v>9</v>
      </c>
      <c r="Y1011">
        <v>9</v>
      </c>
      <c r="Z1011">
        <v>9</v>
      </c>
      <c r="AB1011">
        <v>11</v>
      </c>
      <c r="AC1011">
        <v>11</v>
      </c>
      <c r="AD1011">
        <v>11</v>
      </c>
      <c r="AE1011">
        <v>11</v>
      </c>
      <c r="AF1011" t="s">
        <v>37</v>
      </c>
      <c r="AG1011" t="s">
        <v>38</v>
      </c>
      <c r="AH1011">
        <v>5.1707506179809501E-2</v>
      </c>
    </row>
    <row r="1012" spans="1:34" x14ac:dyDescent="0.3">
      <c r="A1012" t="s">
        <v>280</v>
      </c>
      <c r="B1012" t="s">
        <v>325</v>
      </c>
      <c r="C1012" t="s">
        <v>2027</v>
      </c>
      <c r="F1012">
        <v>82</v>
      </c>
      <c r="G1012">
        <v>6810</v>
      </c>
      <c r="H1012">
        <v>2501</v>
      </c>
      <c r="AF1012" t="s">
        <v>37</v>
      </c>
      <c r="AG1012" t="s">
        <v>106</v>
      </c>
      <c r="AH1012">
        <v>0.27509808540344199</v>
      </c>
    </row>
    <row r="1013" spans="1:34" x14ac:dyDescent="0.3">
      <c r="A1013" t="s">
        <v>280</v>
      </c>
      <c r="B1013" t="s">
        <v>325</v>
      </c>
      <c r="C1013" t="s">
        <v>2028</v>
      </c>
      <c r="F1013">
        <v>8</v>
      </c>
      <c r="G1013">
        <v>76</v>
      </c>
      <c r="H1013">
        <v>37</v>
      </c>
      <c r="I1013">
        <v>16</v>
      </c>
      <c r="J1013" t="s">
        <v>91</v>
      </c>
      <c r="K1013">
        <v>1</v>
      </c>
      <c r="L1013" t="s">
        <v>91</v>
      </c>
      <c r="M1013">
        <v>1</v>
      </c>
      <c r="O1013">
        <v>0</v>
      </c>
      <c r="P1013">
        <v>3</v>
      </c>
      <c r="Q1013">
        <v>13</v>
      </c>
      <c r="R1013">
        <v>5</v>
      </c>
      <c r="S1013">
        <v>5</v>
      </c>
      <c r="T1013">
        <v>5</v>
      </c>
      <c r="U1013">
        <v>5</v>
      </c>
      <c r="W1013">
        <v>3</v>
      </c>
      <c r="X1013">
        <v>3</v>
      </c>
      <c r="Y1013">
        <v>3</v>
      </c>
      <c r="Z1013">
        <v>3</v>
      </c>
      <c r="AB1013">
        <v>1</v>
      </c>
      <c r="AC1013">
        <v>1</v>
      </c>
      <c r="AD1013">
        <v>1</v>
      </c>
      <c r="AE1013">
        <v>3</v>
      </c>
      <c r="AF1013" t="s">
        <v>37</v>
      </c>
      <c r="AG1013" t="s">
        <v>38</v>
      </c>
      <c r="AH1013">
        <v>2.51049995422363E-2</v>
      </c>
    </row>
    <row r="1014" spans="1:34" x14ac:dyDescent="0.3">
      <c r="A1014" t="s">
        <v>280</v>
      </c>
      <c r="B1014" t="s">
        <v>325</v>
      </c>
      <c r="C1014" t="s">
        <v>2029</v>
      </c>
      <c r="F1014">
        <v>17</v>
      </c>
      <c r="G1014">
        <v>310</v>
      </c>
      <c r="H1014">
        <v>104</v>
      </c>
      <c r="I1014">
        <v>21</v>
      </c>
      <c r="J1014" t="s">
        <v>82</v>
      </c>
      <c r="K1014">
        <v>1</v>
      </c>
      <c r="L1014" t="s">
        <v>82</v>
      </c>
      <c r="M1014">
        <v>1</v>
      </c>
      <c r="O1014">
        <v>0</v>
      </c>
      <c r="P1014">
        <v>7</v>
      </c>
      <c r="Q1014">
        <v>14</v>
      </c>
      <c r="R1014">
        <v>6</v>
      </c>
      <c r="S1014">
        <v>6</v>
      </c>
      <c r="T1014">
        <v>6</v>
      </c>
      <c r="U1014">
        <v>6</v>
      </c>
      <c r="W1014">
        <v>7</v>
      </c>
      <c r="X1014">
        <v>7</v>
      </c>
      <c r="Y1014">
        <v>7</v>
      </c>
      <c r="Z1014">
        <v>7</v>
      </c>
      <c r="AB1014">
        <v>3</v>
      </c>
      <c r="AC1014">
        <v>3</v>
      </c>
      <c r="AD1014">
        <v>3</v>
      </c>
      <c r="AE1014">
        <v>6</v>
      </c>
      <c r="AF1014" t="s">
        <v>37</v>
      </c>
      <c r="AG1014" t="s">
        <v>38</v>
      </c>
      <c r="AH1014">
        <v>2.7985334396362301E-2</v>
      </c>
    </row>
    <row r="1015" spans="1:34" x14ac:dyDescent="0.3">
      <c r="A1015" t="s">
        <v>280</v>
      </c>
      <c r="B1015" t="s">
        <v>325</v>
      </c>
      <c r="C1015" t="s">
        <v>2030</v>
      </c>
      <c r="F1015">
        <v>36</v>
      </c>
      <c r="G1015">
        <v>1336</v>
      </c>
      <c r="H1015">
        <v>349</v>
      </c>
      <c r="I1015">
        <v>25</v>
      </c>
      <c r="J1015" t="s">
        <v>167</v>
      </c>
      <c r="K1015">
        <v>1</v>
      </c>
      <c r="L1015" t="s">
        <v>167</v>
      </c>
      <c r="M1015">
        <v>1</v>
      </c>
      <c r="O1015">
        <v>0</v>
      </c>
      <c r="P1015">
        <v>12</v>
      </c>
      <c r="Q1015">
        <v>13</v>
      </c>
      <c r="R1015">
        <v>42</v>
      </c>
      <c r="S1015">
        <v>42</v>
      </c>
      <c r="T1015">
        <v>42</v>
      </c>
      <c r="U1015">
        <v>42</v>
      </c>
      <c r="W1015">
        <v>12</v>
      </c>
      <c r="X1015">
        <v>12</v>
      </c>
      <c r="Y1015">
        <v>12</v>
      </c>
      <c r="Z1015">
        <v>12</v>
      </c>
      <c r="AB1015">
        <v>1</v>
      </c>
      <c r="AC1015">
        <v>1</v>
      </c>
      <c r="AD1015">
        <v>1</v>
      </c>
      <c r="AE1015">
        <v>2</v>
      </c>
      <c r="AF1015" t="s">
        <v>37</v>
      </c>
      <c r="AG1015" t="s">
        <v>38</v>
      </c>
      <c r="AH1015">
        <v>4.4404506683349602E-2</v>
      </c>
    </row>
    <row r="1016" spans="1:34" x14ac:dyDescent="0.3">
      <c r="A1016" t="s">
        <v>280</v>
      </c>
      <c r="B1016" t="s">
        <v>325</v>
      </c>
      <c r="C1016" t="s">
        <v>2031</v>
      </c>
      <c r="F1016">
        <v>28</v>
      </c>
      <c r="G1016">
        <v>816</v>
      </c>
      <c r="H1016">
        <v>296</v>
      </c>
      <c r="I1016">
        <v>22</v>
      </c>
      <c r="J1016" t="s">
        <v>556</v>
      </c>
      <c r="K1016">
        <v>1</v>
      </c>
      <c r="L1016" t="s">
        <v>556</v>
      </c>
      <c r="M1016">
        <v>1</v>
      </c>
      <c r="O1016">
        <v>0</v>
      </c>
      <c r="P1016">
        <v>8</v>
      </c>
      <c r="Q1016">
        <v>14</v>
      </c>
      <c r="R1016">
        <v>10</v>
      </c>
      <c r="S1016">
        <v>10</v>
      </c>
      <c r="T1016">
        <v>10</v>
      </c>
      <c r="U1016">
        <v>10</v>
      </c>
      <c r="W1016">
        <v>8</v>
      </c>
      <c r="X1016">
        <v>8</v>
      </c>
      <c r="Y1016">
        <v>8</v>
      </c>
      <c r="Z1016">
        <v>8</v>
      </c>
      <c r="AB1016">
        <v>4</v>
      </c>
      <c r="AC1016">
        <v>4</v>
      </c>
      <c r="AD1016">
        <v>4</v>
      </c>
      <c r="AE1016">
        <v>8</v>
      </c>
      <c r="AF1016" t="s">
        <v>37</v>
      </c>
      <c r="AG1016" t="s">
        <v>38</v>
      </c>
      <c r="AH1016">
        <v>4.6085357666015597E-2</v>
      </c>
    </row>
    <row r="1017" spans="1:34" x14ac:dyDescent="0.3">
      <c r="A1017" t="s">
        <v>280</v>
      </c>
      <c r="B1017" t="s">
        <v>325</v>
      </c>
      <c r="C1017" t="s">
        <v>2032</v>
      </c>
      <c r="E1017" t="s">
        <v>55</v>
      </c>
      <c r="F1017">
        <v>9</v>
      </c>
      <c r="G1017">
        <v>94</v>
      </c>
      <c r="H1017">
        <v>36</v>
      </c>
      <c r="AF1017" t="s">
        <v>37</v>
      </c>
      <c r="AG1017" t="s">
        <v>106</v>
      </c>
      <c r="AH1017">
        <v>1.8553972244262602E-2</v>
      </c>
    </row>
    <row r="1018" spans="1:34" x14ac:dyDescent="0.3">
      <c r="A1018" t="s">
        <v>280</v>
      </c>
      <c r="B1018" t="s">
        <v>325</v>
      </c>
      <c r="C1018" t="s">
        <v>2033</v>
      </c>
      <c r="E1018" t="s">
        <v>55</v>
      </c>
      <c r="F1018">
        <v>4</v>
      </c>
      <c r="G1018">
        <v>24</v>
      </c>
      <c r="H1018">
        <v>10</v>
      </c>
      <c r="I1018">
        <v>20</v>
      </c>
      <c r="J1018" t="s">
        <v>264</v>
      </c>
      <c r="K1018">
        <v>1</v>
      </c>
      <c r="L1018" t="s">
        <v>264</v>
      </c>
      <c r="M1018">
        <v>1</v>
      </c>
      <c r="O1018">
        <v>0</v>
      </c>
      <c r="P1018">
        <v>7</v>
      </c>
      <c r="Q1018">
        <v>13</v>
      </c>
      <c r="R1018">
        <v>6</v>
      </c>
      <c r="S1018">
        <v>6</v>
      </c>
      <c r="T1018">
        <v>6</v>
      </c>
      <c r="U1018">
        <v>6</v>
      </c>
      <c r="W1018">
        <v>7</v>
      </c>
      <c r="X1018">
        <v>7</v>
      </c>
      <c r="Y1018">
        <v>7</v>
      </c>
      <c r="Z1018">
        <v>7</v>
      </c>
      <c r="AB1018">
        <v>2</v>
      </c>
      <c r="AC1018">
        <v>2</v>
      </c>
      <c r="AD1018">
        <v>2</v>
      </c>
      <c r="AE1018">
        <v>4</v>
      </c>
      <c r="AF1018" t="s">
        <v>37</v>
      </c>
      <c r="AG1018" t="s">
        <v>38</v>
      </c>
      <c r="AH1018">
        <v>1.6668081283569301E-2</v>
      </c>
    </row>
    <row r="1019" spans="1:34" x14ac:dyDescent="0.3">
      <c r="A1019" t="s">
        <v>280</v>
      </c>
      <c r="B1019" t="s">
        <v>325</v>
      </c>
      <c r="C1019" t="s">
        <v>2034</v>
      </c>
      <c r="F1019">
        <v>19</v>
      </c>
      <c r="G1019">
        <v>384</v>
      </c>
      <c r="H1019">
        <v>127</v>
      </c>
      <c r="I1019">
        <v>19</v>
      </c>
      <c r="J1019" t="s">
        <v>91</v>
      </c>
      <c r="K1019">
        <v>1</v>
      </c>
      <c r="L1019" t="s">
        <v>91</v>
      </c>
      <c r="M1019">
        <v>1</v>
      </c>
      <c r="O1019">
        <v>0</v>
      </c>
      <c r="P1019">
        <v>4</v>
      </c>
      <c r="Q1019">
        <v>15</v>
      </c>
      <c r="R1019">
        <v>7</v>
      </c>
      <c r="S1019">
        <v>7</v>
      </c>
      <c r="T1019">
        <v>7</v>
      </c>
      <c r="U1019">
        <v>7</v>
      </c>
      <c r="W1019">
        <v>4</v>
      </c>
      <c r="X1019">
        <v>4</v>
      </c>
      <c r="Y1019">
        <v>4</v>
      </c>
      <c r="Z1019">
        <v>4</v>
      </c>
      <c r="AB1019">
        <v>0</v>
      </c>
      <c r="AC1019">
        <v>0</v>
      </c>
      <c r="AD1019">
        <v>0</v>
      </c>
      <c r="AE1019">
        <v>0</v>
      </c>
      <c r="AF1019" t="s">
        <v>37</v>
      </c>
      <c r="AG1019" t="s">
        <v>38</v>
      </c>
      <c r="AH1019">
        <v>1.9114255905151301E-2</v>
      </c>
    </row>
    <row r="1020" spans="1:34" x14ac:dyDescent="0.3">
      <c r="A1020" t="s">
        <v>280</v>
      </c>
      <c r="B1020" t="s">
        <v>325</v>
      </c>
      <c r="C1020" t="s">
        <v>2035</v>
      </c>
      <c r="F1020">
        <v>20</v>
      </c>
      <c r="G1020">
        <v>424</v>
      </c>
      <c r="H1020">
        <v>144</v>
      </c>
      <c r="I1020">
        <v>18</v>
      </c>
      <c r="J1020" t="s">
        <v>335</v>
      </c>
      <c r="K1020">
        <v>1</v>
      </c>
      <c r="L1020" t="s">
        <v>335</v>
      </c>
      <c r="M1020">
        <v>1</v>
      </c>
      <c r="O1020">
        <v>0</v>
      </c>
      <c r="P1020">
        <v>15</v>
      </c>
      <c r="Q1020">
        <v>3</v>
      </c>
      <c r="R1020">
        <v>49</v>
      </c>
      <c r="S1020">
        <v>49</v>
      </c>
      <c r="T1020">
        <v>49</v>
      </c>
      <c r="U1020">
        <v>49</v>
      </c>
      <c r="W1020">
        <v>15</v>
      </c>
      <c r="X1020">
        <v>15</v>
      </c>
      <c r="Y1020">
        <v>15</v>
      </c>
      <c r="Z1020">
        <v>15</v>
      </c>
      <c r="AB1020">
        <v>3</v>
      </c>
      <c r="AC1020">
        <v>3</v>
      </c>
      <c r="AD1020">
        <v>3</v>
      </c>
      <c r="AE1020">
        <v>6</v>
      </c>
      <c r="AF1020" t="s">
        <v>37</v>
      </c>
      <c r="AG1020" t="s">
        <v>38</v>
      </c>
      <c r="AH1020">
        <v>2.6206016540527299E-2</v>
      </c>
    </row>
    <row r="1021" spans="1:34" x14ac:dyDescent="0.3">
      <c r="A1021" t="s">
        <v>280</v>
      </c>
      <c r="B1021" t="s">
        <v>325</v>
      </c>
      <c r="C1021" t="s">
        <v>2036</v>
      </c>
      <c r="E1021" t="s">
        <v>55</v>
      </c>
      <c r="F1021">
        <v>9</v>
      </c>
      <c r="G1021">
        <v>94</v>
      </c>
      <c r="H1021">
        <v>45</v>
      </c>
      <c r="I1021">
        <v>16</v>
      </c>
      <c r="J1021" t="s">
        <v>91</v>
      </c>
      <c r="K1021">
        <v>1</v>
      </c>
      <c r="L1021" t="s">
        <v>91</v>
      </c>
      <c r="M1021">
        <v>1</v>
      </c>
      <c r="O1021">
        <v>0</v>
      </c>
      <c r="P1021">
        <v>1</v>
      </c>
      <c r="Q1021">
        <v>15</v>
      </c>
      <c r="R1021">
        <v>3</v>
      </c>
      <c r="S1021">
        <v>3</v>
      </c>
      <c r="T1021">
        <v>3</v>
      </c>
      <c r="U1021">
        <v>3</v>
      </c>
      <c r="W1021">
        <v>1</v>
      </c>
      <c r="X1021">
        <v>1</v>
      </c>
      <c r="Y1021">
        <v>1</v>
      </c>
      <c r="Z1021">
        <v>1</v>
      </c>
      <c r="AB1021">
        <v>2</v>
      </c>
      <c r="AC1021">
        <v>2</v>
      </c>
      <c r="AD1021">
        <v>2</v>
      </c>
      <c r="AE1021">
        <v>4</v>
      </c>
      <c r="AF1021" t="s">
        <v>37</v>
      </c>
      <c r="AG1021" t="s">
        <v>38</v>
      </c>
      <c r="AH1021">
        <v>2.7197837829589799E-2</v>
      </c>
    </row>
    <row r="1022" spans="1:34" x14ac:dyDescent="0.3">
      <c r="A1022" t="s">
        <v>280</v>
      </c>
      <c r="B1022" t="s">
        <v>325</v>
      </c>
      <c r="C1022" t="s">
        <v>2037</v>
      </c>
      <c r="E1022" t="s">
        <v>55</v>
      </c>
      <c r="F1022">
        <v>9</v>
      </c>
      <c r="G1022">
        <v>94</v>
      </c>
      <c r="H1022">
        <v>45</v>
      </c>
      <c r="I1022">
        <v>16</v>
      </c>
      <c r="J1022" t="s">
        <v>91</v>
      </c>
      <c r="K1022">
        <v>1</v>
      </c>
      <c r="L1022" t="s">
        <v>91</v>
      </c>
      <c r="M1022">
        <v>1</v>
      </c>
      <c r="O1022">
        <v>0</v>
      </c>
      <c r="P1022">
        <v>1</v>
      </c>
      <c r="Q1022">
        <v>15</v>
      </c>
      <c r="R1022">
        <v>3</v>
      </c>
      <c r="S1022">
        <v>3</v>
      </c>
      <c r="T1022">
        <v>3</v>
      </c>
      <c r="U1022">
        <v>3</v>
      </c>
      <c r="W1022">
        <v>1</v>
      </c>
      <c r="X1022">
        <v>1</v>
      </c>
      <c r="Y1022">
        <v>1</v>
      </c>
      <c r="Z1022">
        <v>1</v>
      </c>
      <c r="AB1022">
        <v>2</v>
      </c>
      <c r="AC1022">
        <v>2</v>
      </c>
      <c r="AD1022">
        <v>2</v>
      </c>
      <c r="AE1022">
        <v>4</v>
      </c>
      <c r="AF1022" t="s">
        <v>37</v>
      </c>
      <c r="AG1022" t="s">
        <v>38</v>
      </c>
      <c r="AH1022">
        <v>3.0488014221191399E-2</v>
      </c>
    </row>
    <row r="1023" spans="1:34" x14ac:dyDescent="0.3">
      <c r="A1023" t="s">
        <v>280</v>
      </c>
      <c r="B1023" t="s">
        <v>325</v>
      </c>
      <c r="C1023" t="s">
        <v>326</v>
      </c>
      <c r="F1023">
        <v>45</v>
      </c>
      <c r="G1023">
        <v>2074</v>
      </c>
      <c r="H1023">
        <v>603</v>
      </c>
      <c r="I1023">
        <v>67</v>
      </c>
      <c r="J1023" t="s">
        <v>327</v>
      </c>
      <c r="K1023">
        <v>4</v>
      </c>
      <c r="L1023" t="s">
        <v>328</v>
      </c>
      <c r="M1023">
        <v>1</v>
      </c>
      <c r="N1023" t="s">
        <v>329</v>
      </c>
      <c r="O1023">
        <v>1</v>
      </c>
      <c r="P1023">
        <v>56</v>
      </c>
      <c r="Q1023">
        <v>11</v>
      </c>
      <c r="R1023">
        <v>143</v>
      </c>
      <c r="S1023">
        <v>143</v>
      </c>
      <c r="T1023">
        <v>143</v>
      </c>
      <c r="U1023">
        <v>143</v>
      </c>
      <c r="V1023" t="s">
        <v>330</v>
      </c>
      <c r="W1023">
        <v>56</v>
      </c>
      <c r="X1023">
        <v>56</v>
      </c>
      <c r="Y1023">
        <v>56</v>
      </c>
      <c r="Z1023">
        <v>56</v>
      </c>
      <c r="AA1023" t="s">
        <v>331</v>
      </c>
      <c r="AB1023">
        <v>3</v>
      </c>
      <c r="AC1023">
        <v>4</v>
      </c>
      <c r="AD1023">
        <v>3</v>
      </c>
      <c r="AE1023">
        <v>26</v>
      </c>
      <c r="AF1023" t="s">
        <v>37</v>
      </c>
      <c r="AG1023" t="s">
        <v>38</v>
      </c>
      <c r="AH1023">
        <v>0.34198307991027799</v>
      </c>
    </row>
    <row r="1024" spans="1:34" x14ac:dyDescent="0.3">
      <c r="A1024" t="s">
        <v>280</v>
      </c>
      <c r="B1024" t="s">
        <v>2038</v>
      </c>
      <c r="C1024" t="s">
        <v>2039</v>
      </c>
      <c r="E1024" t="s">
        <v>55</v>
      </c>
      <c r="F1024">
        <v>9</v>
      </c>
      <c r="G1024">
        <v>94</v>
      </c>
      <c r="H1024">
        <v>46</v>
      </c>
      <c r="AF1024" t="s">
        <v>37</v>
      </c>
      <c r="AG1024" t="s">
        <v>106</v>
      </c>
      <c r="AH1024">
        <v>2.0722627639770501E-2</v>
      </c>
    </row>
    <row r="1025" spans="1:34" x14ac:dyDescent="0.3">
      <c r="A1025" t="s">
        <v>280</v>
      </c>
      <c r="B1025" t="s">
        <v>2038</v>
      </c>
      <c r="C1025" t="s">
        <v>2040</v>
      </c>
      <c r="E1025" t="s">
        <v>55</v>
      </c>
      <c r="F1025">
        <v>12</v>
      </c>
      <c r="G1025">
        <v>160</v>
      </c>
      <c r="H1025">
        <v>37</v>
      </c>
      <c r="I1025">
        <v>24</v>
      </c>
      <c r="J1025" t="s">
        <v>36</v>
      </c>
      <c r="K1025">
        <v>1</v>
      </c>
      <c r="L1025" t="s">
        <v>36</v>
      </c>
      <c r="M1025">
        <v>1</v>
      </c>
      <c r="O1025">
        <v>0</v>
      </c>
      <c r="P1025">
        <v>9</v>
      </c>
      <c r="Q1025">
        <v>15</v>
      </c>
      <c r="R1025">
        <v>3</v>
      </c>
      <c r="S1025">
        <v>3</v>
      </c>
      <c r="T1025">
        <v>3</v>
      </c>
      <c r="U1025">
        <v>3</v>
      </c>
      <c r="W1025">
        <v>9</v>
      </c>
      <c r="X1025">
        <v>9</v>
      </c>
      <c r="Y1025">
        <v>9</v>
      </c>
      <c r="Z1025">
        <v>9</v>
      </c>
      <c r="AB1025">
        <v>3</v>
      </c>
      <c r="AC1025">
        <v>3</v>
      </c>
      <c r="AD1025">
        <v>3</v>
      </c>
      <c r="AE1025">
        <v>6</v>
      </c>
      <c r="AF1025" t="s">
        <v>37</v>
      </c>
      <c r="AG1025" t="s">
        <v>38</v>
      </c>
      <c r="AH1025">
        <v>2.0276546478271401E-2</v>
      </c>
    </row>
    <row r="1026" spans="1:34" x14ac:dyDescent="0.3">
      <c r="A1026" t="s">
        <v>2112</v>
      </c>
      <c r="B1026" t="s">
        <v>2114</v>
      </c>
      <c r="C1026" t="s">
        <v>2115</v>
      </c>
      <c r="F1026">
        <v>39</v>
      </c>
      <c r="G1026">
        <v>1564</v>
      </c>
      <c r="H1026">
        <v>551</v>
      </c>
      <c r="I1026">
        <v>41</v>
      </c>
      <c r="J1026" t="s">
        <v>2116</v>
      </c>
      <c r="K1026">
        <v>2</v>
      </c>
      <c r="L1026" t="s">
        <v>2116</v>
      </c>
      <c r="M1026">
        <v>2</v>
      </c>
      <c r="O1026">
        <v>0</v>
      </c>
      <c r="P1026">
        <v>26</v>
      </c>
      <c r="Q1026">
        <v>15</v>
      </c>
      <c r="R1026">
        <v>5</v>
      </c>
      <c r="S1026">
        <v>16</v>
      </c>
      <c r="T1026">
        <v>10</v>
      </c>
      <c r="U1026">
        <v>21</v>
      </c>
      <c r="W1026">
        <v>10</v>
      </c>
      <c r="X1026">
        <v>16</v>
      </c>
      <c r="Y1026">
        <v>13</v>
      </c>
      <c r="Z1026">
        <v>26</v>
      </c>
      <c r="AB1026">
        <v>4</v>
      </c>
      <c r="AC1026">
        <v>4</v>
      </c>
      <c r="AD1026">
        <v>4</v>
      </c>
      <c r="AE1026">
        <v>16</v>
      </c>
      <c r="AF1026" t="s">
        <v>37</v>
      </c>
      <c r="AG1026" t="s">
        <v>38</v>
      </c>
      <c r="AH1026">
        <v>0.152302026748657</v>
      </c>
    </row>
    <row r="1027" spans="1:34" x14ac:dyDescent="0.3">
      <c r="A1027" t="s">
        <v>2112</v>
      </c>
      <c r="B1027" t="s">
        <v>2114</v>
      </c>
      <c r="C1027" t="s">
        <v>2117</v>
      </c>
      <c r="F1027">
        <v>18</v>
      </c>
      <c r="G1027">
        <v>346</v>
      </c>
      <c r="H1027">
        <v>172</v>
      </c>
      <c r="I1027">
        <v>17</v>
      </c>
      <c r="J1027" t="s">
        <v>126</v>
      </c>
      <c r="K1027">
        <v>1</v>
      </c>
      <c r="L1027" t="s">
        <v>126</v>
      </c>
      <c r="M1027">
        <v>1</v>
      </c>
      <c r="O1027">
        <v>0</v>
      </c>
      <c r="P1027">
        <v>5</v>
      </c>
      <c r="Q1027">
        <v>12</v>
      </c>
      <c r="R1027">
        <v>1</v>
      </c>
      <c r="S1027">
        <v>1</v>
      </c>
      <c r="T1027">
        <v>1</v>
      </c>
      <c r="U1027">
        <v>1</v>
      </c>
      <c r="W1027">
        <v>5</v>
      </c>
      <c r="X1027">
        <v>5</v>
      </c>
      <c r="Y1027">
        <v>5</v>
      </c>
      <c r="Z1027">
        <v>5</v>
      </c>
      <c r="AB1027">
        <v>2</v>
      </c>
      <c r="AC1027">
        <v>2</v>
      </c>
      <c r="AD1027">
        <v>2</v>
      </c>
      <c r="AE1027">
        <v>4</v>
      </c>
      <c r="AF1027" t="s">
        <v>37</v>
      </c>
      <c r="AG1027" t="s">
        <v>38</v>
      </c>
      <c r="AH1027">
        <v>3.1832218170166002E-2</v>
      </c>
    </row>
    <row r="1028" spans="1:34" x14ac:dyDescent="0.3">
      <c r="A1028" t="s">
        <v>2112</v>
      </c>
      <c r="B1028" t="s">
        <v>2113</v>
      </c>
      <c r="C1028" t="s">
        <v>54</v>
      </c>
      <c r="F1028">
        <v>32</v>
      </c>
      <c r="G1028">
        <v>1060</v>
      </c>
      <c r="H1028">
        <v>491</v>
      </c>
      <c r="I1028">
        <v>20</v>
      </c>
      <c r="J1028" t="s">
        <v>654</v>
      </c>
      <c r="K1028">
        <v>1</v>
      </c>
      <c r="L1028" t="s">
        <v>654</v>
      </c>
      <c r="M1028">
        <v>1</v>
      </c>
      <c r="O1028">
        <v>0</v>
      </c>
      <c r="P1028">
        <v>5</v>
      </c>
      <c r="Q1028">
        <v>15</v>
      </c>
      <c r="R1028">
        <v>2</v>
      </c>
      <c r="S1028">
        <v>2</v>
      </c>
      <c r="T1028">
        <v>2</v>
      </c>
      <c r="U1028">
        <v>2</v>
      </c>
      <c r="W1028">
        <v>5</v>
      </c>
      <c r="X1028">
        <v>5</v>
      </c>
      <c r="Y1028">
        <v>5</v>
      </c>
      <c r="Z1028">
        <v>5</v>
      </c>
      <c r="AB1028">
        <v>4</v>
      </c>
      <c r="AC1028">
        <v>4</v>
      </c>
      <c r="AD1028">
        <v>4</v>
      </c>
      <c r="AE1028">
        <v>12</v>
      </c>
      <c r="AF1028" t="s">
        <v>37</v>
      </c>
      <c r="AG1028" t="s">
        <v>38</v>
      </c>
      <c r="AH1028">
        <v>8.5246801376342704E-2</v>
      </c>
    </row>
    <row r="1029" spans="1:34" x14ac:dyDescent="0.3">
      <c r="A1029" t="s">
        <v>2112</v>
      </c>
      <c r="B1029" t="s">
        <v>2118</v>
      </c>
      <c r="C1029" t="s">
        <v>2119</v>
      </c>
      <c r="F1029">
        <v>83</v>
      </c>
      <c r="G1029">
        <v>6976</v>
      </c>
      <c r="H1029">
        <v>3062</v>
      </c>
      <c r="I1029">
        <v>38</v>
      </c>
      <c r="J1029" t="s">
        <v>573</v>
      </c>
      <c r="K1029">
        <v>1</v>
      </c>
      <c r="L1029" t="s">
        <v>573</v>
      </c>
      <c r="M1029">
        <v>1</v>
      </c>
      <c r="O1029">
        <v>0</v>
      </c>
      <c r="P1029">
        <v>25</v>
      </c>
      <c r="Q1029">
        <v>13</v>
      </c>
      <c r="R1029">
        <v>23</v>
      </c>
      <c r="S1029">
        <v>23</v>
      </c>
      <c r="T1029">
        <v>23</v>
      </c>
      <c r="U1029">
        <v>23</v>
      </c>
      <c r="W1029">
        <v>25</v>
      </c>
      <c r="X1029">
        <v>25</v>
      </c>
      <c r="Y1029">
        <v>25</v>
      </c>
      <c r="Z1029">
        <v>25</v>
      </c>
      <c r="AB1029">
        <v>7</v>
      </c>
      <c r="AC1029">
        <v>7</v>
      </c>
      <c r="AD1029">
        <v>7</v>
      </c>
      <c r="AE1029">
        <v>14</v>
      </c>
      <c r="AF1029" t="s">
        <v>37</v>
      </c>
      <c r="AG1029" t="s">
        <v>38</v>
      </c>
      <c r="AH1029">
        <v>0.66754317283630304</v>
      </c>
    </row>
    <row r="1030" spans="1:34" x14ac:dyDescent="0.3">
      <c r="A1030" t="s">
        <v>2112</v>
      </c>
      <c r="B1030" t="s">
        <v>2118</v>
      </c>
      <c r="C1030" t="s">
        <v>2120</v>
      </c>
      <c r="F1030">
        <v>23</v>
      </c>
      <c r="G1030">
        <v>556</v>
      </c>
      <c r="H1030">
        <v>264</v>
      </c>
      <c r="I1030">
        <v>18</v>
      </c>
      <c r="J1030" t="s">
        <v>114</v>
      </c>
      <c r="K1030">
        <v>1</v>
      </c>
      <c r="L1030" t="s">
        <v>114</v>
      </c>
      <c r="M1030">
        <v>1</v>
      </c>
      <c r="O1030">
        <v>0</v>
      </c>
      <c r="P1030">
        <v>5</v>
      </c>
      <c r="Q1030">
        <v>13</v>
      </c>
      <c r="R1030">
        <v>4</v>
      </c>
      <c r="S1030">
        <v>4</v>
      </c>
      <c r="T1030">
        <v>4</v>
      </c>
      <c r="U1030">
        <v>4</v>
      </c>
      <c r="W1030">
        <v>5</v>
      </c>
      <c r="X1030">
        <v>5</v>
      </c>
      <c r="Y1030">
        <v>5</v>
      </c>
      <c r="Z1030">
        <v>5</v>
      </c>
      <c r="AB1030">
        <v>3</v>
      </c>
      <c r="AC1030">
        <v>3</v>
      </c>
      <c r="AD1030">
        <v>3</v>
      </c>
      <c r="AE1030">
        <v>6</v>
      </c>
      <c r="AF1030" t="s">
        <v>37</v>
      </c>
      <c r="AG1030" t="s">
        <v>38</v>
      </c>
      <c r="AH1030">
        <v>4.39832210540771E-2</v>
      </c>
    </row>
    <row r="1031" spans="1:34" x14ac:dyDescent="0.3">
      <c r="A1031" t="s">
        <v>2112</v>
      </c>
      <c r="B1031" t="s">
        <v>2118</v>
      </c>
      <c r="C1031" t="s">
        <v>2121</v>
      </c>
      <c r="F1031">
        <v>34</v>
      </c>
      <c r="G1031">
        <v>1194</v>
      </c>
      <c r="H1031">
        <v>476</v>
      </c>
      <c r="I1031">
        <v>20</v>
      </c>
      <c r="J1031" t="s">
        <v>36</v>
      </c>
      <c r="K1031">
        <v>1</v>
      </c>
      <c r="L1031" t="s">
        <v>36</v>
      </c>
      <c r="M1031">
        <v>1</v>
      </c>
      <c r="O1031">
        <v>0</v>
      </c>
      <c r="P1031">
        <v>8</v>
      </c>
      <c r="Q1031">
        <v>12</v>
      </c>
      <c r="R1031">
        <v>11</v>
      </c>
      <c r="S1031">
        <v>11</v>
      </c>
      <c r="T1031">
        <v>11</v>
      </c>
      <c r="U1031">
        <v>11</v>
      </c>
      <c r="W1031">
        <v>8</v>
      </c>
      <c r="X1031">
        <v>8</v>
      </c>
      <c r="Y1031">
        <v>8</v>
      </c>
      <c r="Z1031">
        <v>8</v>
      </c>
      <c r="AB1031">
        <v>5</v>
      </c>
      <c r="AC1031">
        <v>5</v>
      </c>
      <c r="AD1031">
        <v>5</v>
      </c>
      <c r="AE1031">
        <v>10</v>
      </c>
      <c r="AF1031" t="s">
        <v>37</v>
      </c>
      <c r="AG1031" t="s">
        <v>38</v>
      </c>
      <c r="AH1031">
        <v>0.13078427314758301</v>
      </c>
    </row>
  </sheetData>
  <sortState xmlns:xlrd2="http://schemas.microsoft.com/office/spreadsheetml/2017/richdata2" ref="A256:AH804">
    <sortCondition ref="B256:B804"/>
    <sortCondition ref="C256:C804"/>
  </sortState>
  <conditionalFormatting sqref="B2:C571">
    <cfRule type="expression" dxfId="52" priority="1">
      <formula>COUNTIFS($B:$B, A1047530, $C:$C, B1047530) &gt; 1</formula>
    </cfRule>
  </conditionalFormatting>
  <conditionalFormatting sqref="B572:C659">
    <cfRule type="expression" dxfId="51" priority="72">
      <formula>COUNTIFS($B:$B, A1048101, $C:$C, B1048101) &gt; 1</formula>
    </cfRule>
  </conditionalFormatting>
  <conditionalFormatting sqref="B660:C676">
    <cfRule type="expression" dxfId="50" priority="78">
      <formula>COUNTIFS($B:$B, A1048190, $C:$C, B1048190) &gt; 1</formula>
    </cfRule>
  </conditionalFormatting>
  <conditionalFormatting sqref="B677:C802">
    <cfRule type="expression" dxfId="49" priority="70">
      <formula>COUNTIFS($B:$B, A1048208, $C:$C, B1048208) &gt; 1</formula>
    </cfRule>
  </conditionalFormatting>
  <conditionalFormatting sqref="B803:C804">
    <cfRule type="expression" dxfId="48" priority="75">
      <formula>COUNTIFS($B:$B, A1048335, $C:$C, B1048335) &gt; 1</formula>
    </cfRule>
  </conditionalFormatting>
  <conditionalFormatting sqref="B805:C817">
    <cfRule type="expression" dxfId="47" priority="61">
      <formula>COUNTIFS($B:$B, A1048338, $C:$C, B1048338) &gt; 1</formula>
    </cfRule>
  </conditionalFormatting>
  <conditionalFormatting sqref="B818:C828">
    <cfRule type="expression" dxfId="46" priority="159">
      <formula>COUNTIFS($B:$B, A1048352, $C:$C, B1048352) &gt; 1</formula>
    </cfRule>
  </conditionalFormatting>
  <conditionalFormatting sqref="B829:C846">
    <cfRule type="expression" dxfId="45" priority="117">
      <formula>COUNTIFS($B:$B, A1048366, $C:$C, B1048366) &gt; 1</formula>
    </cfRule>
  </conditionalFormatting>
  <conditionalFormatting sqref="B847:C849">
    <cfRule type="expression" dxfId="44" priority="152">
      <formula>COUNTIFS($B:$B, A1048385, $C:$C, B1048385) &gt; 1</formula>
    </cfRule>
  </conditionalFormatting>
  <conditionalFormatting sqref="B850:C884">
    <cfRule type="expression" dxfId="43" priority="64">
      <formula>COUNTIFS($B:$B, A1048391, $C:$C, B1048391) &gt; 1</formula>
    </cfRule>
  </conditionalFormatting>
  <conditionalFormatting sqref="B885:C911">
    <cfRule type="expression" dxfId="42" priority="82">
      <formula>COUNTIFS($B:$B, A1048427, $C:$C, B1048427) &gt; 1</formula>
    </cfRule>
  </conditionalFormatting>
  <conditionalFormatting sqref="B912:C954">
    <cfRule type="expression" dxfId="41" priority="104">
      <formula>COUNTIFS($B:$B, A1048455, $C:$C, B1048455) &gt; 1</formula>
    </cfRule>
  </conditionalFormatting>
  <conditionalFormatting sqref="B955:C983">
    <cfRule type="expression" dxfId="40" priority="127">
      <formula>COUNTIFS($B:$B, A1048499, $C:$C, B1048499) &gt; 1</formula>
    </cfRule>
  </conditionalFormatting>
  <conditionalFormatting sqref="B984:C993">
    <cfRule type="expression" dxfId="39" priority="114">
      <formula>COUNTIFS($B:$B, A1048529, $C:$C, B1048529) &gt; 1</formula>
    </cfRule>
  </conditionalFormatting>
  <conditionalFormatting sqref="B994:C994">
    <cfRule type="expression" dxfId="38" priority="91">
      <formula>COUNTIFS($B:$B, A1048540, $C:$C, B1048540) &gt; 1</formula>
    </cfRule>
  </conditionalFormatting>
  <conditionalFormatting sqref="B995:C1007">
    <cfRule type="expression" dxfId="37" priority="95">
      <formula>COUNTIFS($B:$B, A1048543, $C:$C, B1048543) &gt; 1</formula>
    </cfRule>
  </conditionalFormatting>
  <conditionalFormatting sqref="B1008:C1010">
    <cfRule type="expression" dxfId="36" priority="59">
      <formula>COUNTIFS($B:$B, A1048557, $C:$C, B1048557) &gt; 1</formula>
    </cfRule>
  </conditionalFormatting>
  <conditionalFormatting sqref="B1011:C1015">
    <cfRule type="expression" dxfId="35" priority="52">
      <formula>COUNTIFS($B:$B, A1048561, $C:$C, B1048561) &gt; 1</formula>
    </cfRule>
  </conditionalFormatting>
  <conditionalFormatting sqref="B1016:C1016">
    <cfRule type="expression" dxfId="34" priority="68">
      <formula>COUNTIFS($B:$B, A1048567, $C:$C, B1048567) &gt; 1</formula>
    </cfRule>
  </conditionalFormatting>
  <conditionalFormatting sqref="B1017:C1025">
    <cfRule type="expression" dxfId="33" priority="56">
      <formula>COUNTIFS($B:$B, A1048569, $C:$C, B1048569) &gt; 1</formula>
    </cfRule>
  </conditionalFormatting>
  <conditionalFormatting sqref="B1026:C1028">
    <cfRule type="expression" dxfId="32" priority="145">
      <formula>COUNTIFS($B:$B, A1048363, $C:$C, B1048363) &gt; 1</formula>
    </cfRule>
  </conditionalFormatting>
  <conditionalFormatting sqref="B1029:C1031">
    <cfRule type="expression" dxfId="31" priority="149">
      <formula>COUNTIFS($B:$B, A1048388, $C:$C, B1048388) &gt; 1</formula>
    </cfRule>
  </conditionalFormatting>
  <pageMargins left="0.7" right="0.7" top="0.75" bottom="0.75" header="0.3" footer="0.3"/>
  <ignoredErrors>
    <ignoredError sqref="AP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3F9D-6AA9-47D2-846D-AE5BF2AE573C}">
  <dimension ref="A1:E1031"/>
  <sheetViews>
    <sheetView tabSelected="1" topLeftCell="A557" workbookViewId="0">
      <selection activeCell="D555" sqref="D555"/>
    </sheetView>
  </sheetViews>
  <sheetFormatPr baseColWidth="10" defaultRowHeight="14.4" x14ac:dyDescent="0.3"/>
  <cols>
    <col min="1" max="1" width="19.21875" customWidth="1"/>
    <col min="2" max="2" width="32.77734375" customWidth="1"/>
    <col min="3" max="3" width="28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32</v>
      </c>
      <c r="E1" t="s">
        <v>33</v>
      </c>
    </row>
    <row r="2" spans="1:5" x14ac:dyDescent="0.3">
      <c r="A2" t="s">
        <v>198</v>
      </c>
      <c r="B2" t="s">
        <v>34</v>
      </c>
      <c r="C2" t="s">
        <v>35</v>
      </c>
      <c r="D2" t="s">
        <v>38</v>
      </c>
      <c r="E2">
        <v>0.116989612579345</v>
      </c>
    </row>
    <row r="3" spans="1:5" x14ac:dyDescent="0.3">
      <c r="A3" t="s">
        <v>198</v>
      </c>
      <c r="B3" t="s">
        <v>39</v>
      </c>
      <c r="C3" t="s">
        <v>40</v>
      </c>
      <c r="D3" t="s">
        <v>38</v>
      </c>
      <c r="E3">
        <v>0.29704189300537098</v>
      </c>
    </row>
    <row r="4" spans="1:5" x14ac:dyDescent="0.3">
      <c r="A4" t="s">
        <v>198</v>
      </c>
      <c r="B4" t="s">
        <v>39</v>
      </c>
      <c r="C4" t="s">
        <v>46</v>
      </c>
      <c r="D4" t="s">
        <v>38</v>
      </c>
      <c r="E4">
        <v>3.2419919967651298E-2</v>
      </c>
    </row>
    <row r="5" spans="1:5" x14ac:dyDescent="0.3">
      <c r="A5" t="s">
        <v>198</v>
      </c>
      <c r="B5" t="s">
        <v>39</v>
      </c>
      <c r="C5" t="s">
        <v>48</v>
      </c>
      <c r="D5" t="s">
        <v>38</v>
      </c>
      <c r="E5">
        <v>8.6371660232543904E-2</v>
      </c>
    </row>
    <row r="6" spans="1:5" x14ac:dyDescent="0.3">
      <c r="A6" t="s">
        <v>198</v>
      </c>
      <c r="B6" t="s">
        <v>53</v>
      </c>
      <c r="C6" t="s">
        <v>54</v>
      </c>
      <c r="D6" t="s">
        <v>38</v>
      </c>
      <c r="E6">
        <v>2.8487205505371E-2</v>
      </c>
    </row>
    <row r="7" spans="1:5" x14ac:dyDescent="0.3">
      <c r="A7" t="s">
        <v>198</v>
      </c>
      <c r="B7" t="s">
        <v>53</v>
      </c>
      <c r="C7" t="s">
        <v>56</v>
      </c>
      <c r="D7" t="s">
        <v>38</v>
      </c>
      <c r="E7">
        <v>5.2255153656005797E-2</v>
      </c>
    </row>
    <row r="8" spans="1:5" x14ac:dyDescent="0.3">
      <c r="A8" t="s">
        <v>198</v>
      </c>
      <c r="B8" t="s">
        <v>58</v>
      </c>
      <c r="C8" t="s">
        <v>59</v>
      </c>
      <c r="D8" t="s">
        <v>38</v>
      </c>
      <c r="E8">
        <v>116.134874820709</v>
      </c>
    </row>
    <row r="9" spans="1:5" x14ac:dyDescent="0.3">
      <c r="A9" t="s">
        <v>198</v>
      </c>
      <c r="B9" t="s">
        <v>58</v>
      </c>
      <c r="C9" t="s">
        <v>65</v>
      </c>
      <c r="D9" t="s">
        <v>38</v>
      </c>
      <c r="E9">
        <v>7.9505205154418904E-2</v>
      </c>
    </row>
    <row r="10" spans="1:5" x14ac:dyDescent="0.3">
      <c r="A10" t="s">
        <v>198</v>
      </c>
      <c r="B10" t="s">
        <v>66</v>
      </c>
      <c r="C10" t="s">
        <v>67</v>
      </c>
      <c r="D10" t="s">
        <v>38</v>
      </c>
      <c r="E10">
        <v>6.92923069000244E-2</v>
      </c>
    </row>
    <row r="11" spans="1:5" x14ac:dyDescent="0.3">
      <c r="A11" t="s">
        <v>198</v>
      </c>
      <c r="B11" t="s">
        <v>69</v>
      </c>
      <c r="C11" t="s">
        <v>70</v>
      </c>
      <c r="D11" t="s">
        <v>38</v>
      </c>
      <c r="E11">
        <v>5.9854745864868102E-2</v>
      </c>
    </row>
    <row r="12" spans="1:5" x14ac:dyDescent="0.3">
      <c r="A12" t="s">
        <v>198</v>
      </c>
      <c r="B12" t="s">
        <v>72</v>
      </c>
      <c r="C12" t="s">
        <v>73</v>
      </c>
      <c r="D12" t="s">
        <v>38</v>
      </c>
      <c r="E12">
        <v>0.124037981033325</v>
      </c>
    </row>
    <row r="13" spans="1:5" x14ac:dyDescent="0.3">
      <c r="A13" t="s">
        <v>198</v>
      </c>
      <c r="B13" t="s">
        <v>75</v>
      </c>
      <c r="C13" t="s">
        <v>76</v>
      </c>
      <c r="D13" t="s">
        <v>38</v>
      </c>
      <c r="E13">
        <v>4.7446439266204798</v>
      </c>
    </row>
    <row r="14" spans="1:5" x14ac:dyDescent="0.3">
      <c r="A14" t="s">
        <v>198</v>
      </c>
      <c r="B14" t="s">
        <v>78</v>
      </c>
      <c r="C14" t="s">
        <v>79</v>
      </c>
      <c r="D14" t="s">
        <v>38</v>
      </c>
      <c r="E14">
        <v>0.19123888015747001</v>
      </c>
    </row>
    <row r="15" spans="1:5" x14ac:dyDescent="0.3">
      <c r="A15" t="s">
        <v>198</v>
      </c>
      <c r="B15" t="s">
        <v>78</v>
      </c>
      <c r="C15" t="s">
        <v>81</v>
      </c>
      <c r="D15" t="s">
        <v>38</v>
      </c>
      <c r="E15">
        <v>2.6811599731445299E-2</v>
      </c>
    </row>
    <row r="16" spans="1:5" x14ac:dyDescent="0.3">
      <c r="A16" t="s">
        <v>198</v>
      </c>
      <c r="B16" t="s">
        <v>83</v>
      </c>
      <c r="C16" t="s">
        <v>84</v>
      </c>
      <c r="D16" t="s">
        <v>38</v>
      </c>
      <c r="E16">
        <v>19.331238031387301</v>
      </c>
    </row>
    <row r="17" spans="1:5" x14ac:dyDescent="0.3">
      <c r="A17" t="s">
        <v>198</v>
      </c>
      <c r="B17" t="s">
        <v>83</v>
      </c>
      <c r="C17" t="s">
        <v>90</v>
      </c>
      <c r="D17" t="s">
        <v>38</v>
      </c>
      <c r="E17">
        <v>7.0711612701416002E-2</v>
      </c>
    </row>
    <row r="18" spans="1:5" x14ac:dyDescent="0.3">
      <c r="A18" t="s">
        <v>198</v>
      </c>
      <c r="B18" t="s">
        <v>92</v>
      </c>
      <c r="C18" t="s">
        <v>93</v>
      </c>
      <c r="D18" t="s">
        <v>38</v>
      </c>
      <c r="E18">
        <v>2.6815176010131801E-2</v>
      </c>
    </row>
    <row r="19" spans="1:5" x14ac:dyDescent="0.3">
      <c r="A19" t="s">
        <v>198</v>
      </c>
      <c r="B19" t="s">
        <v>94</v>
      </c>
      <c r="C19" t="s">
        <v>95</v>
      </c>
      <c r="D19" t="s">
        <v>38</v>
      </c>
      <c r="E19">
        <v>0.13924932479858301</v>
      </c>
    </row>
    <row r="20" spans="1:5" x14ac:dyDescent="0.3">
      <c r="A20" t="s">
        <v>198</v>
      </c>
      <c r="B20" t="s">
        <v>97</v>
      </c>
      <c r="C20" t="s">
        <v>54</v>
      </c>
      <c r="D20" t="s">
        <v>38</v>
      </c>
      <c r="E20">
        <v>132.777565479278</v>
      </c>
    </row>
    <row r="21" spans="1:5" x14ac:dyDescent="0.3">
      <c r="A21" t="s">
        <v>198</v>
      </c>
      <c r="B21" t="s">
        <v>97</v>
      </c>
      <c r="C21" t="s">
        <v>103</v>
      </c>
      <c r="D21" t="s">
        <v>38</v>
      </c>
      <c r="E21">
        <v>5.1556348800659103E-2</v>
      </c>
    </row>
    <row r="22" spans="1:5" x14ac:dyDescent="0.3">
      <c r="A22" t="s">
        <v>198</v>
      </c>
      <c r="B22" t="s">
        <v>104</v>
      </c>
      <c r="C22" t="s">
        <v>105</v>
      </c>
      <c r="D22" s="20" t="s">
        <v>106</v>
      </c>
      <c r="E22">
        <v>2.3985147476196199E-2</v>
      </c>
    </row>
    <row r="23" spans="1:5" x14ac:dyDescent="0.3">
      <c r="A23" t="s">
        <v>198</v>
      </c>
      <c r="B23" t="s">
        <v>107</v>
      </c>
      <c r="C23" t="s">
        <v>107</v>
      </c>
      <c r="D23" t="s">
        <v>38</v>
      </c>
      <c r="E23">
        <v>0.32147789001464799</v>
      </c>
    </row>
    <row r="24" spans="1:5" x14ac:dyDescent="0.3">
      <c r="A24" t="s">
        <v>198</v>
      </c>
      <c r="B24" t="s">
        <v>112</v>
      </c>
      <c r="C24" t="s">
        <v>113</v>
      </c>
      <c r="D24" t="s">
        <v>38</v>
      </c>
      <c r="E24">
        <v>4.8977613449096603E-2</v>
      </c>
    </row>
    <row r="25" spans="1:5" x14ac:dyDescent="0.3">
      <c r="A25" t="s">
        <v>198</v>
      </c>
      <c r="B25" t="s">
        <v>115</v>
      </c>
      <c r="C25" t="s">
        <v>116</v>
      </c>
      <c r="D25" s="20" t="s">
        <v>106</v>
      </c>
      <c r="E25">
        <v>0.192365407943725</v>
      </c>
    </row>
    <row r="26" spans="1:5" x14ac:dyDescent="0.3">
      <c r="A26" t="s">
        <v>198</v>
      </c>
      <c r="B26" t="s">
        <v>117</v>
      </c>
      <c r="C26" t="s">
        <v>118</v>
      </c>
      <c r="D26" t="s">
        <v>38</v>
      </c>
      <c r="E26">
        <v>6.3639879226684501E-2</v>
      </c>
    </row>
    <row r="27" spans="1:5" x14ac:dyDescent="0.3">
      <c r="A27" t="s">
        <v>198</v>
      </c>
      <c r="B27" t="s">
        <v>117</v>
      </c>
      <c r="C27" t="s">
        <v>119</v>
      </c>
      <c r="D27" t="s">
        <v>38</v>
      </c>
      <c r="E27">
        <v>0.115326881408691</v>
      </c>
    </row>
    <row r="28" spans="1:5" x14ac:dyDescent="0.3">
      <c r="A28" t="s">
        <v>198</v>
      </c>
      <c r="B28" t="s">
        <v>121</v>
      </c>
      <c r="C28" t="s">
        <v>105</v>
      </c>
      <c r="D28" t="s">
        <v>38</v>
      </c>
      <c r="E28">
        <v>0.115708351135253</v>
      </c>
    </row>
    <row r="29" spans="1:5" x14ac:dyDescent="0.3">
      <c r="A29" t="s">
        <v>198</v>
      </c>
      <c r="B29" t="s">
        <v>122</v>
      </c>
      <c r="C29" t="s">
        <v>123</v>
      </c>
      <c r="D29" t="s">
        <v>38</v>
      </c>
      <c r="E29">
        <v>4.2544364929199198E-2</v>
      </c>
    </row>
    <row r="30" spans="1:5" x14ac:dyDescent="0.3">
      <c r="A30" t="s">
        <v>198</v>
      </c>
      <c r="B30" t="s">
        <v>122</v>
      </c>
      <c r="C30" t="s">
        <v>125</v>
      </c>
      <c r="D30" t="s">
        <v>38</v>
      </c>
      <c r="E30">
        <v>4.0610313415527302E-2</v>
      </c>
    </row>
    <row r="31" spans="1:5" x14ac:dyDescent="0.3">
      <c r="A31" t="s">
        <v>198</v>
      </c>
      <c r="B31" t="s">
        <v>127</v>
      </c>
      <c r="C31" t="s">
        <v>73</v>
      </c>
      <c r="D31" t="s">
        <v>38</v>
      </c>
      <c r="E31">
        <v>0.34538221359252902</v>
      </c>
    </row>
    <row r="32" spans="1:5" x14ac:dyDescent="0.3">
      <c r="A32" t="s">
        <v>198</v>
      </c>
      <c r="B32" t="s">
        <v>129</v>
      </c>
      <c r="C32" t="s">
        <v>105</v>
      </c>
      <c r="D32" t="s">
        <v>38</v>
      </c>
      <c r="E32">
        <v>5.42523860931396E-2</v>
      </c>
    </row>
    <row r="33" spans="1:5" x14ac:dyDescent="0.3">
      <c r="A33" t="s">
        <v>198</v>
      </c>
      <c r="B33" t="s">
        <v>131</v>
      </c>
      <c r="C33" t="s">
        <v>105</v>
      </c>
      <c r="D33" s="20" t="s">
        <v>106</v>
      </c>
      <c r="E33">
        <v>1.9217252731323201E-2</v>
      </c>
    </row>
    <row r="34" spans="1:5" x14ac:dyDescent="0.3">
      <c r="A34" t="s">
        <v>198</v>
      </c>
      <c r="B34" t="s">
        <v>132</v>
      </c>
      <c r="C34" t="s">
        <v>76</v>
      </c>
      <c r="D34" t="s">
        <v>38</v>
      </c>
      <c r="E34">
        <v>4.4742102622985804</v>
      </c>
    </row>
    <row r="35" spans="1:5" x14ac:dyDescent="0.3">
      <c r="A35" t="s">
        <v>198</v>
      </c>
      <c r="B35" t="s">
        <v>138</v>
      </c>
      <c r="C35" t="s">
        <v>139</v>
      </c>
      <c r="D35" t="s">
        <v>38</v>
      </c>
      <c r="E35">
        <v>4.8310041427612298E-2</v>
      </c>
    </row>
    <row r="36" spans="1:5" x14ac:dyDescent="0.3">
      <c r="A36" t="s">
        <v>198</v>
      </c>
      <c r="B36" t="s">
        <v>140</v>
      </c>
      <c r="C36" t="s">
        <v>141</v>
      </c>
      <c r="D36" t="s">
        <v>38</v>
      </c>
      <c r="E36">
        <v>5.7269334793090799E-2</v>
      </c>
    </row>
    <row r="37" spans="1:5" x14ac:dyDescent="0.3">
      <c r="A37" t="s">
        <v>198</v>
      </c>
      <c r="B37" t="s">
        <v>143</v>
      </c>
      <c r="C37" t="s">
        <v>144</v>
      </c>
      <c r="D37" t="s">
        <v>38</v>
      </c>
      <c r="E37">
        <v>2.2911787033080999E-2</v>
      </c>
    </row>
    <row r="38" spans="1:5" x14ac:dyDescent="0.3">
      <c r="A38" t="s">
        <v>198</v>
      </c>
      <c r="B38" t="s">
        <v>145</v>
      </c>
      <c r="C38" t="s">
        <v>146</v>
      </c>
      <c r="D38" t="s">
        <v>38</v>
      </c>
      <c r="E38">
        <v>0.13552618026733301</v>
      </c>
    </row>
    <row r="39" spans="1:5" x14ac:dyDescent="0.3">
      <c r="A39" t="s">
        <v>198</v>
      </c>
      <c r="B39" t="s">
        <v>152</v>
      </c>
      <c r="C39" t="s">
        <v>153</v>
      </c>
      <c r="D39" t="s">
        <v>38</v>
      </c>
      <c r="E39">
        <v>0.17239236831665</v>
      </c>
    </row>
    <row r="40" spans="1:5" x14ac:dyDescent="0.3">
      <c r="A40" t="s">
        <v>198</v>
      </c>
      <c r="B40" t="s">
        <v>155</v>
      </c>
      <c r="C40" t="s">
        <v>156</v>
      </c>
      <c r="D40" t="s">
        <v>38</v>
      </c>
      <c r="E40">
        <v>17.385753870010301</v>
      </c>
    </row>
    <row r="41" spans="1:5" x14ac:dyDescent="0.3">
      <c r="A41" t="s">
        <v>198</v>
      </c>
      <c r="B41" t="s">
        <v>155</v>
      </c>
      <c r="C41" t="s">
        <v>162</v>
      </c>
      <c r="D41" s="20" t="s">
        <v>163</v>
      </c>
      <c r="E41">
        <v>303.63928723335198</v>
      </c>
    </row>
    <row r="42" spans="1:5" x14ac:dyDescent="0.3">
      <c r="A42" t="s">
        <v>198</v>
      </c>
      <c r="B42" t="s">
        <v>164</v>
      </c>
      <c r="C42" t="s">
        <v>165</v>
      </c>
      <c r="D42" t="s">
        <v>38</v>
      </c>
      <c r="E42">
        <v>0.28988957405090299</v>
      </c>
    </row>
    <row r="43" spans="1:5" x14ac:dyDescent="0.3">
      <c r="A43" t="s">
        <v>198</v>
      </c>
      <c r="B43" t="s">
        <v>171</v>
      </c>
      <c r="C43" t="s">
        <v>172</v>
      </c>
      <c r="D43" t="s">
        <v>38</v>
      </c>
      <c r="E43">
        <v>2.31287479400634E-2</v>
      </c>
    </row>
    <row r="44" spans="1:5" x14ac:dyDescent="0.3">
      <c r="A44" t="s">
        <v>198</v>
      </c>
      <c r="B44" t="s">
        <v>171</v>
      </c>
      <c r="C44" t="s">
        <v>173</v>
      </c>
      <c r="D44" t="s">
        <v>38</v>
      </c>
      <c r="E44">
        <v>0.117141485214233</v>
      </c>
    </row>
    <row r="45" spans="1:5" x14ac:dyDescent="0.3">
      <c r="A45" t="s">
        <v>198</v>
      </c>
      <c r="B45" t="s">
        <v>171</v>
      </c>
      <c r="C45" t="s">
        <v>175</v>
      </c>
      <c r="D45" t="s">
        <v>38</v>
      </c>
      <c r="E45">
        <v>0.14666152000427199</v>
      </c>
    </row>
    <row r="46" spans="1:5" x14ac:dyDescent="0.3">
      <c r="A46" t="s">
        <v>198</v>
      </c>
      <c r="B46" t="s">
        <v>177</v>
      </c>
      <c r="C46" t="s">
        <v>116</v>
      </c>
      <c r="D46" s="20" t="s">
        <v>106</v>
      </c>
      <c r="E46">
        <v>3.5820245742797803E-2</v>
      </c>
    </row>
    <row r="47" spans="1:5" x14ac:dyDescent="0.3">
      <c r="A47" t="s">
        <v>198</v>
      </c>
      <c r="B47" t="s">
        <v>178</v>
      </c>
      <c r="C47" t="s">
        <v>179</v>
      </c>
      <c r="D47" t="s">
        <v>38</v>
      </c>
      <c r="E47">
        <v>3.8365125656127902E-2</v>
      </c>
    </row>
    <row r="48" spans="1:5" x14ac:dyDescent="0.3">
      <c r="A48" t="s">
        <v>198</v>
      </c>
      <c r="B48" t="s">
        <v>181</v>
      </c>
      <c r="C48" t="s">
        <v>54</v>
      </c>
      <c r="D48" t="s">
        <v>38</v>
      </c>
      <c r="E48">
        <v>0.100138664245605</v>
      </c>
    </row>
    <row r="49" spans="1:5" x14ac:dyDescent="0.3">
      <c r="A49" t="s">
        <v>198</v>
      </c>
      <c r="B49" t="s">
        <v>183</v>
      </c>
      <c r="C49" t="s">
        <v>183</v>
      </c>
      <c r="D49" t="s">
        <v>38</v>
      </c>
      <c r="E49">
        <v>0.25531935691833402</v>
      </c>
    </row>
    <row r="50" spans="1:5" x14ac:dyDescent="0.3">
      <c r="A50" t="s">
        <v>198</v>
      </c>
      <c r="B50" t="s">
        <v>183</v>
      </c>
      <c r="C50" t="s">
        <v>185</v>
      </c>
      <c r="D50" t="s">
        <v>38</v>
      </c>
      <c r="E50">
        <v>3.77240180969238E-2</v>
      </c>
    </row>
    <row r="51" spans="1:5" x14ac:dyDescent="0.3">
      <c r="A51" t="s">
        <v>198</v>
      </c>
      <c r="B51" t="s">
        <v>187</v>
      </c>
      <c r="C51" t="s">
        <v>188</v>
      </c>
      <c r="D51" t="s">
        <v>38</v>
      </c>
      <c r="E51">
        <v>2.4662971496582E-2</v>
      </c>
    </row>
    <row r="52" spans="1:5" x14ac:dyDescent="0.3">
      <c r="A52" t="s">
        <v>198</v>
      </c>
      <c r="B52" t="s">
        <v>187</v>
      </c>
      <c r="C52" t="s">
        <v>189</v>
      </c>
      <c r="D52" t="s">
        <v>38</v>
      </c>
      <c r="E52">
        <v>3.7317752838134703E-2</v>
      </c>
    </row>
    <row r="53" spans="1:5" x14ac:dyDescent="0.3">
      <c r="A53" t="s">
        <v>198</v>
      </c>
      <c r="B53" t="s">
        <v>187</v>
      </c>
      <c r="C53" t="s">
        <v>191</v>
      </c>
      <c r="D53" t="s">
        <v>38</v>
      </c>
      <c r="E53">
        <v>6.0675621032714802E-2</v>
      </c>
    </row>
    <row r="54" spans="1:5" x14ac:dyDescent="0.3">
      <c r="A54" t="s">
        <v>198</v>
      </c>
      <c r="B54" t="s">
        <v>187</v>
      </c>
      <c r="C54" t="s">
        <v>193</v>
      </c>
      <c r="D54" t="s">
        <v>38</v>
      </c>
      <c r="E54">
        <v>2.58078575134277E-2</v>
      </c>
    </row>
    <row r="55" spans="1:5" x14ac:dyDescent="0.3">
      <c r="A55" t="s">
        <v>198</v>
      </c>
      <c r="B55" t="s">
        <v>194</v>
      </c>
      <c r="C55" t="s">
        <v>54</v>
      </c>
      <c r="D55" t="s">
        <v>38</v>
      </c>
      <c r="E55">
        <v>4.9831390380859299E-2</v>
      </c>
    </row>
    <row r="56" spans="1:5" x14ac:dyDescent="0.3">
      <c r="A56" t="s">
        <v>198</v>
      </c>
      <c r="B56" t="s">
        <v>196</v>
      </c>
      <c r="C56" t="s">
        <v>196</v>
      </c>
      <c r="D56" t="s">
        <v>38</v>
      </c>
      <c r="E56">
        <v>0.18548750877380299</v>
      </c>
    </row>
    <row r="57" spans="1:5" x14ac:dyDescent="0.3">
      <c r="A57" t="s">
        <v>198</v>
      </c>
      <c r="B57" t="s">
        <v>197</v>
      </c>
      <c r="C57" t="s">
        <v>54</v>
      </c>
      <c r="D57" t="s">
        <v>38</v>
      </c>
      <c r="E57">
        <v>5.3716897964477497E-2</v>
      </c>
    </row>
    <row r="58" spans="1:5" x14ac:dyDescent="0.3">
      <c r="A58" t="s">
        <v>199</v>
      </c>
      <c r="B58" t="s">
        <v>200</v>
      </c>
      <c r="C58" t="s">
        <v>200</v>
      </c>
      <c r="D58" t="s">
        <v>38</v>
      </c>
      <c r="E58">
        <v>0.335224390029907</v>
      </c>
    </row>
    <row r="59" spans="1:5" x14ac:dyDescent="0.3">
      <c r="A59" t="s">
        <v>199</v>
      </c>
      <c r="B59" t="s">
        <v>200</v>
      </c>
      <c r="C59" t="s">
        <v>202</v>
      </c>
      <c r="D59" s="20" t="s">
        <v>106</v>
      </c>
      <c r="E59">
        <v>2.1547794342040998E-2</v>
      </c>
    </row>
    <row r="60" spans="1:5" x14ac:dyDescent="0.3">
      <c r="A60" t="s">
        <v>199</v>
      </c>
      <c r="B60" t="s">
        <v>203</v>
      </c>
      <c r="C60" t="s">
        <v>204</v>
      </c>
      <c r="D60" t="s">
        <v>38</v>
      </c>
      <c r="E60">
        <v>3.0343770980834898E-2</v>
      </c>
    </row>
    <row r="61" spans="1:5" x14ac:dyDescent="0.3">
      <c r="A61" t="s">
        <v>199</v>
      </c>
      <c r="B61" t="s">
        <v>203</v>
      </c>
      <c r="C61" t="s">
        <v>205</v>
      </c>
      <c r="D61" t="s">
        <v>38</v>
      </c>
      <c r="E61">
        <v>3.8393020629882799E-2</v>
      </c>
    </row>
    <row r="62" spans="1:5" x14ac:dyDescent="0.3">
      <c r="A62" t="s">
        <v>199</v>
      </c>
      <c r="B62" t="s">
        <v>203</v>
      </c>
      <c r="C62" t="s">
        <v>206</v>
      </c>
      <c r="D62" t="s">
        <v>38</v>
      </c>
      <c r="E62">
        <v>2.2869586944579998E-2</v>
      </c>
    </row>
    <row r="63" spans="1:5" x14ac:dyDescent="0.3">
      <c r="A63" t="s">
        <v>199</v>
      </c>
      <c r="B63" t="s">
        <v>203</v>
      </c>
      <c r="C63" t="s">
        <v>207</v>
      </c>
      <c r="D63" t="s">
        <v>38</v>
      </c>
      <c r="E63">
        <v>0.47055315971374501</v>
      </c>
    </row>
    <row r="64" spans="1:5" x14ac:dyDescent="0.3">
      <c r="A64" t="s">
        <v>199</v>
      </c>
      <c r="B64" t="s">
        <v>213</v>
      </c>
      <c r="C64" t="s">
        <v>214</v>
      </c>
      <c r="D64" t="s">
        <v>38</v>
      </c>
      <c r="E64">
        <v>5.2267789840698201E-2</v>
      </c>
    </row>
    <row r="65" spans="1:5" x14ac:dyDescent="0.3">
      <c r="A65" t="s">
        <v>199</v>
      </c>
      <c r="B65" t="s">
        <v>213</v>
      </c>
      <c r="C65" t="s">
        <v>215</v>
      </c>
      <c r="D65" t="s">
        <v>38</v>
      </c>
      <c r="E65">
        <v>0.46849822998046797</v>
      </c>
    </row>
    <row r="66" spans="1:5" x14ac:dyDescent="0.3">
      <c r="A66" t="s">
        <v>199</v>
      </c>
      <c r="B66" t="s">
        <v>213</v>
      </c>
      <c r="C66" t="s">
        <v>217</v>
      </c>
      <c r="D66" t="s">
        <v>38</v>
      </c>
      <c r="E66">
        <v>3.0200719833373999E-2</v>
      </c>
    </row>
    <row r="67" spans="1:5" x14ac:dyDescent="0.3">
      <c r="A67" t="s">
        <v>199</v>
      </c>
      <c r="B67" t="s">
        <v>213</v>
      </c>
      <c r="C67" t="s">
        <v>218</v>
      </c>
      <c r="D67" t="s">
        <v>38</v>
      </c>
      <c r="E67">
        <v>0.20451927185058499</v>
      </c>
    </row>
    <row r="68" spans="1:5" x14ac:dyDescent="0.3">
      <c r="A68" t="s">
        <v>199</v>
      </c>
      <c r="B68" t="s">
        <v>213</v>
      </c>
      <c r="C68" t="s">
        <v>219</v>
      </c>
      <c r="D68" t="s">
        <v>38</v>
      </c>
      <c r="E68">
        <v>2.8717994689941399E-2</v>
      </c>
    </row>
    <row r="69" spans="1:5" x14ac:dyDescent="0.3">
      <c r="A69" t="s">
        <v>199</v>
      </c>
      <c r="B69" t="s">
        <v>213</v>
      </c>
      <c r="C69" t="s">
        <v>220</v>
      </c>
      <c r="D69" t="s">
        <v>38</v>
      </c>
      <c r="E69">
        <v>8.1284046173095703E-2</v>
      </c>
    </row>
    <row r="70" spans="1:5" x14ac:dyDescent="0.3">
      <c r="A70" t="s">
        <v>199</v>
      </c>
      <c r="B70" t="s">
        <v>213</v>
      </c>
      <c r="C70" t="s">
        <v>222</v>
      </c>
      <c r="D70" t="s">
        <v>38</v>
      </c>
      <c r="E70">
        <v>8.0339908599853502E-2</v>
      </c>
    </row>
    <row r="71" spans="1:5" x14ac:dyDescent="0.3">
      <c r="A71" t="s">
        <v>199</v>
      </c>
      <c r="B71" t="s">
        <v>213</v>
      </c>
      <c r="C71" t="s">
        <v>223</v>
      </c>
      <c r="D71" t="s">
        <v>38</v>
      </c>
      <c r="E71">
        <v>0.65113115310668901</v>
      </c>
    </row>
    <row r="72" spans="1:5" x14ac:dyDescent="0.3">
      <c r="A72" t="s">
        <v>199</v>
      </c>
      <c r="B72" t="s">
        <v>213</v>
      </c>
      <c r="C72" t="s">
        <v>225</v>
      </c>
      <c r="D72" t="s">
        <v>38</v>
      </c>
      <c r="E72">
        <v>3.3486604690551702E-2</v>
      </c>
    </row>
    <row r="73" spans="1:5" x14ac:dyDescent="0.3">
      <c r="A73" t="s">
        <v>199</v>
      </c>
      <c r="B73" t="s">
        <v>213</v>
      </c>
      <c r="C73" t="s">
        <v>227</v>
      </c>
      <c r="D73" t="s">
        <v>38</v>
      </c>
      <c r="E73">
        <v>0.28753757476806602</v>
      </c>
    </row>
    <row r="74" spans="1:5" x14ac:dyDescent="0.3">
      <c r="A74" t="s">
        <v>199</v>
      </c>
      <c r="B74" t="s">
        <v>213</v>
      </c>
      <c r="C74" t="s">
        <v>229</v>
      </c>
      <c r="D74" t="s">
        <v>38</v>
      </c>
      <c r="E74">
        <v>0.20731616020202601</v>
      </c>
    </row>
    <row r="75" spans="1:5" x14ac:dyDescent="0.3">
      <c r="A75" t="s">
        <v>199</v>
      </c>
      <c r="B75" t="s">
        <v>231</v>
      </c>
      <c r="C75" t="s">
        <v>232</v>
      </c>
      <c r="D75" t="s">
        <v>38</v>
      </c>
      <c r="E75">
        <v>0.12548995018005299</v>
      </c>
    </row>
    <row r="76" spans="1:5" x14ac:dyDescent="0.3">
      <c r="A76" t="s">
        <v>199</v>
      </c>
      <c r="B76" t="s">
        <v>231</v>
      </c>
      <c r="C76" t="s">
        <v>238</v>
      </c>
      <c r="D76" s="20" t="s">
        <v>106</v>
      </c>
      <c r="E76">
        <v>3.3331394195556599E-2</v>
      </c>
    </row>
    <row r="77" spans="1:5" x14ac:dyDescent="0.3">
      <c r="A77" t="s">
        <v>199</v>
      </c>
      <c r="B77" t="s">
        <v>239</v>
      </c>
      <c r="C77" t="s">
        <v>240</v>
      </c>
      <c r="D77" t="s">
        <v>38</v>
      </c>
      <c r="E77">
        <v>4.6301126480102497E-2</v>
      </c>
    </row>
    <row r="78" spans="1:5" x14ac:dyDescent="0.3">
      <c r="A78" t="s">
        <v>199</v>
      </c>
      <c r="B78" t="s">
        <v>242</v>
      </c>
      <c r="C78" t="s">
        <v>243</v>
      </c>
      <c r="D78" t="s">
        <v>38</v>
      </c>
      <c r="E78">
        <v>2.0636558532714799E-2</v>
      </c>
    </row>
    <row r="79" spans="1:5" x14ac:dyDescent="0.3">
      <c r="A79" t="s">
        <v>199</v>
      </c>
      <c r="B79" t="s">
        <v>242</v>
      </c>
      <c r="C79" t="s">
        <v>244</v>
      </c>
      <c r="D79" t="s">
        <v>38</v>
      </c>
      <c r="E79">
        <v>2.7652263641357401E-2</v>
      </c>
    </row>
    <row r="80" spans="1:5" x14ac:dyDescent="0.3">
      <c r="A80" t="s">
        <v>199</v>
      </c>
      <c r="B80" t="s">
        <v>242</v>
      </c>
      <c r="C80" t="s">
        <v>246</v>
      </c>
      <c r="D80" t="s">
        <v>38</v>
      </c>
      <c r="E80">
        <v>2.9937744140625E-2</v>
      </c>
    </row>
    <row r="81" spans="1:5" x14ac:dyDescent="0.3">
      <c r="A81" t="s">
        <v>199</v>
      </c>
      <c r="B81" t="s">
        <v>247</v>
      </c>
      <c r="C81" t="s">
        <v>248</v>
      </c>
      <c r="D81" t="s">
        <v>38</v>
      </c>
      <c r="E81">
        <v>1.4253487586975</v>
      </c>
    </row>
    <row r="82" spans="1:5" x14ac:dyDescent="0.3">
      <c r="A82" t="s">
        <v>199</v>
      </c>
      <c r="B82" t="s">
        <v>250</v>
      </c>
      <c r="C82" t="s">
        <v>251</v>
      </c>
      <c r="D82" s="20" t="s">
        <v>163</v>
      </c>
      <c r="E82">
        <v>303.80108451843199</v>
      </c>
    </row>
    <row r="83" spans="1:5" x14ac:dyDescent="0.3">
      <c r="A83" t="s">
        <v>199</v>
      </c>
      <c r="B83" t="s">
        <v>252</v>
      </c>
      <c r="C83" t="s">
        <v>253</v>
      </c>
      <c r="D83" t="s">
        <v>38</v>
      </c>
      <c r="E83">
        <v>174.79777765274</v>
      </c>
    </row>
    <row r="84" spans="1:5" x14ac:dyDescent="0.3">
      <c r="A84" t="s">
        <v>199</v>
      </c>
      <c r="B84" t="s">
        <v>255</v>
      </c>
      <c r="C84" t="s">
        <v>256</v>
      </c>
      <c r="D84" t="s">
        <v>38</v>
      </c>
      <c r="E84">
        <v>0.118129014968872</v>
      </c>
    </row>
    <row r="85" spans="1:5" x14ac:dyDescent="0.3">
      <c r="A85" t="s">
        <v>199</v>
      </c>
      <c r="B85" t="s">
        <v>258</v>
      </c>
      <c r="C85" t="s">
        <v>259</v>
      </c>
      <c r="D85" t="s">
        <v>38</v>
      </c>
      <c r="E85">
        <v>6.07931613922119E-2</v>
      </c>
    </row>
    <row r="86" spans="1:5" x14ac:dyDescent="0.3">
      <c r="A86" t="s">
        <v>199</v>
      </c>
      <c r="B86" t="s">
        <v>260</v>
      </c>
      <c r="C86" t="s">
        <v>261</v>
      </c>
      <c r="D86" t="s">
        <v>38</v>
      </c>
      <c r="E86">
        <v>7.0395481586456299</v>
      </c>
    </row>
    <row r="87" spans="1:5" x14ac:dyDescent="0.3">
      <c r="A87" t="s">
        <v>199</v>
      </c>
      <c r="B87" t="s">
        <v>262</v>
      </c>
      <c r="C87" t="s">
        <v>263</v>
      </c>
      <c r="D87" t="s">
        <v>38</v>
      </c>
      <c r="E87">
        <v>6.4182996749877902E-2</v>
      </c>
    </row>
    <row r="88" spans="1:5" x14ac:dyDescent="0.3">
      <c r="A88" t="s">
        <v>199</v>
      </c>
      <c r="B88" t="s">
        <v>265</v>
      </c>
      <c r="C88" t="s">
        <v>243</v>
      </c>
      <c r="D88" t="s">
        <v>38</v>
      </c>
      <c r="E88">
        <v>3.79080772399902E-2</v>
      </c>
    </row>
    <row r="89" spans="1:5" x14ac:dyDescent="0.3">
      <c r="A89" t="s">
        <v>199</v>
      </c>
      <c r="B89" t="s">
        <v>266</v>
      </c>
      <c r="C89" t="s">
        <v>267</v>
      </c>
      <c r="D89" t="s">
        <v>38</v>
      </c>
      <c r="E89">
        <v>6.3615798950195299E-2</v>
      </c>
    </row>
    <row r="90" spans="1:5" x14ac:dyDescent="0.3">
      <c r="A90" t="s">
        <v>199</v>
      </c>
      <c r="B90" t="s">
        <v>266</v>
      </c>
      <c r="C90" t="s">
        <v>269</v>
      </c>
      <c r="D90" t="s">
        <v>38</v>
      </c>
      <c r="E90">
        <v>0.91801667213439897</v>
      </c>
    </row>
    <row r="91" spans="1:5" x14ac:dyDescent="0.3">
      <c r="A91" t="s">
        <v>199</v>
      </c>
      <c r="B91" t="s">
        <v>266</v>
      </c>
      <c r="C91" t="s">
        <v>270</v>
      </c>
      <c r="D91" t="s">
        <v>38</v>
      </c>
      <c r="E91">
        <v>5.7122945785522398E-2</v>
      </c>
    </row>
    <row r="92" spans="1:5" x14ac:dyDescent="0.3">
      <c r="A92" t="s">
        <v>199</v>
      </c>
      <c r="B92" t="s">
        <v>271</v>
      </c>
      <c r="C92" t="s">
        <v>272</v>
      </c>
      <c r="D92" s="20" t="s">
        <v>106</v>
      </c>
      <c r="E92">
        <v>3.00776958465576E-2</v>
      </c>
    </row>
    <row r="93" spans="1:5" x14ac:dyDescent="0.3">
      <c r="A93" t="s">
        <v>199</v>
      </c>
      <c r="B93" t="s">
        <v>271</v>
      </c>
      <c r="C93" t="s">
        <v>274</v>
      </c>
      <c r="D93" t="s">
        <v>38</v>
      </c>
      <c r="E93">
        <v>0.15429019927978499</v>
      </c>
    </row>
    <row r="94" spans="1:5" x14ac:dyDescent="0.3">
      <c r="A94" t="s">
        <v>199</v>
      </c>
      <c r="B94" t="s">
        <v>271</v>
      </c>
      <c r="C94" t="s">
        <v>279</v>
      </c>
      <c r="D94" s="20" t="s">
        <v>106</v>
      </c>
      <c r="E94">
        <v>3.3636093139648403E-2</v>
      </c>
    </row>
    <row r="95" spans="1:5" x14ac:dyDescent="0.3">
      <c r="A95" t="s">
        <v>332</v>
      </c>
      <c r="B95" t="s">
        <v>333</v>
      </c>
      <c r="C95" t="s">
        <v>334</v>
      </c>
      <c r="D95" t="s">
        <v>38</v>
      </c>
      <c r="E95">
        <v>5.5145978927612298E-2</v>
      </c>
    </row>
    <row r="96" spans="1:5" x14ac:dyDescent="0.3">
      <c r="A96" t="s">
        <v>332</v>
      </c>
      <c r="B96" t="s">
        <v>333</v>
      </c>
      <c r="C96" t="s">
        <v>336</v>
      </c>
      <c r="D96" t="s">
        <v>38</v>
      </c>
      <c r="E96">
        <v>3.7032842636108398E-2</v>
      </c>
    </row>
    <row r="97" spans="1:5" x14ac:dyDescent="0.3">
      <c r="A97" t="s">
        <v>332</v>
      </c>
      <c r="B97" t="s">
        <v>337</v>
      </c>
      <c r="C97" t="s">
        <v>334</v>
      </c>
      <c r="D97" s="20" t="s">
        <v>106</v>
      </c>
      <c r="E97">
        <v>1.6049861907958901E-2</v>
      </c>
    </row>
    <row r="98" spans="1:5" x14ac:dyDescent="0.3">
      <c r="A98" t="s">
        <v>332</v>
      </c>
      <c r="B98" t="s">
        <v>337</v>
      </c>
      <c r="C98" t="s">
        <v>336</v>
      </c>
      <c r="D98" t="s">
        <v>38</v>
      </c>
      <c r="E98">
        <v>3.9909839630126898E-2</v>
      </c>
    </row>
    <row r="99" spans="1:5" x14ac:dyDescent="0.3">
      <c r="A99" t="s">
        <v>338</v>
      </c>
      <c r="B99" t="s">
        <v>339</v>
      </c>
      <c r="C99" t="s">
        <v>340</v>
      </c>
      <c r="D99" t="s">
        <v>38</v>
      </c>
      <c r="E99">
        <v>4.4039726257324198E-2</v>
      </c>
    </row>
    <row r="100" spans="1:5" x14ac:dyDescent="0.3">
      <c r="A100" t="s">
        <v>338</v>
      </c>
      <c r="B100" t="s">
        <v>341</v>
      </c>
      <c r="C100" t="s">
        <v>342</v>
      </c>
      <c r="D100" t="s">
        <v>38</v>
      </c>
      <c r="E100">
        <v>7.7478408813476493E-2</v>
      </c>
    </row>
    <row r="101" spans="1:5" x14ac:dyDescent="0.3">
      <c r="A101" t="s">
        <v>338</v>
      </c>
      <c r="B101" t="s">
        <v>347</v>
      </c>
      <c r="C101" t="s">
        <v>348</v>
      </c>
      <c r="D101" t="s">
        <v>38</v>
      </c>
      <c r="E101">
        <v>0.29075646400451599</v>
      </c>
    </row>
    <row r="102" spans="1:5" x14ac:dyDescent="0.3">
      <c r="A102" t="s">
        <v>338</v>
      </c>
      <c r="B102" t="s">
        <v>354</v>
      </c>
      <c r="C102" t="s">
        <v>355</v>
      </c>
      <c r="D102" t="s">
        <v>38</v>
      </c>
      <c r="E102">
        <v>2.6901483535766602E-2</v>
      </c>
    </row>
    <row r="103" spans="1:5" x14ac:dyDescent="0.3">
      <c r="A103" t="s">
        <v>338</v>
      </c>
      <c r="B103" t="s">
        <v>356</v>
      </c>
      <c r="C103" t="s">
        <v>340</v>
      </c>
      <c r="D103" t="s">
        <v>38</v>
      </c>
      <c r="E103">
        <v>1.4623880386352499E-2</v>
      </c>
    </row>
    <row r="104" spans="1:5" x14ac:dyDescent="0.3">
      <c r="A104" t="s">
        <v>338</v>
      </c>
      <c r="B104" t="s">
        <v>357</v>
      </c>
      <c r="C104" t="s">
        <v>358</v>
      </c>
      <c r="D104" t="s">
        <v>38</v>
      </c>
      <c r="E104">
        <v>4.4195413589477497E-2</v>
      </c>
    </row>
    <row r="105" spans="1:5" x14ac:dyDescent="0.3">
      <c r="A105" t="s">
        <v>338</v>
      </c>
      <c r="B105" t="s">
        <v>359</v>
      </c>
      <c r="C105" t="s">
        <v>358</v>
      </c>
      <c r="D105" t="s">
        <v>38</v>
      </c>
      <c r="E105">
        <v>3.4604787826538003E-2</v>
      </c>
    </row>
    <row r="106" spans="1:5" x14ac:dyDescent="0.3">
      <c r="A106" t="s">
        <v>338</v>
      </c>
      <c r="B106" t="s">
        <v>360</v>
      </c>
      <c r="C106" t="s">
        <v>361</v>
      </c>
      <c r="D106" t="s">
        <v>38</v>
      </c>
      <c r="E106">
        <v>1.8131971359252898E-2</v>
      </c>
    </row>
    <row r="107" spans="1:5" x14ac:dyDescent="0.3">
      <c r="A107" t="s">
        <v>338</v>
      </c>
      <c r="B107" t="s">
        <v>360</v>
      </c>
      <c r="C107" t="s">
        <v>362</v>
      </c>
      <c r="D107" t="s">
        <v>38</v>
      </c>
      <c r="E107">
        <v>3.7535667419433497E-2</v>
      </c>
    </row>
    <row r="108" spans="1:5" x14ac:dyDescent="0.3">
      <c r="A108" t="s">
        <v>338</v>
      </c>
      <c r="B108" t="s">
        <v>360</v>
      </c>
      <c r="C108" t="s">
        <v>363</v>
      </c>
      <c r="D108" t="s">
        <v>38</v>
      </c>
      <c r="E108">
        <v>3.2302141189575098E-2</v>
      </c>
    </row>
    <row r="109" spans="1:5" x14ac:dyDescent="0.3">
      <c r="A109" t="s">
        <v>516</v>
      </c>
      <c r="B109" t="s">
        <v>525</v>
      </c>
      <c r="C109" t="s">
        <v>524</v>
      </c>
      <c r="D109" t="s">
        <v>38</v>
      </c>
      <c r="E109">
        <v>0.10638689994812001</v>
      </c>
    </row>
    <row r="110" spans="1:5" x14ac:dyDescent="0.3">
      <c r="A110" t="s">
        <v>516</v>
      </c>
      <c r="B110" t="s">
        <v>522</v>
      </c>
      <c r="C110" t="s">
        <v>521</v>
      </c>
      <c r="D110" t="s">
        <v>38</v>
      </c>
      <c r="E110">
        <v>0.130902290344238</v>
      </c>
    </row>
    <row r="111" spans="1:5" x14ac:dyDescent="0.3">
      <c r="A111" t="s">
        <v>516</v>
      </c>
      <c r="B111" t="s">
        <v>515</v>
      </c>
      <c r="C111" t="s">
        <v>376</v>
      </c>
      <c r="D111" t="s">
        <v>38</v>
      </c>
      <c r="E111">
        <v>2.7649641036987301E-2</v>
      </c>
    </row>
    <row r="112" spans="1:5" x14ac:dyDescent="0.3">
      <c r="A112" t="s">
        <v>364</v>
      </c>
      <c r="B112" t="s">
        <v>365</v>
      </c>
      <c r="C112" t="s">
        <v>366</v>
      </c>
      <c r="D112" t="s">
        <v>38</v>
      </c>
      <c r="E112">
        <v>0.100247859954833</v>
      </c>
    </row>
    <row r="113" spans="1:5" x14ac:dyDescent="0.3">
      <c r="A113" t="s">
        <v>364</v>
      </c>
      <c r="B113" t="s">
        <v>367</v>
      </c>
      <c r="C113" t="s">
        <v>243</v>
      </c>
      <c r="D113" t="s">
        <v>38</v>
      </c>
      <c r="E113">
        <v>2.2470474243164E-2</v>
      </c>
    </row>
    <row r="114" spans="1:5" x14ac:dyDescent="0.3">
      <c r="A114" t="s">
        <v>364</v>
      </c>
      <c r="B114" t="s">
        <v>368</v>
      </c>
      <c r="C114" t="s">
        <v>369</v>
      </c>
      <c r="D114" t="s">
        <v>38</v>
      </c>
      <c r="E114">
        <v>2.8117656707763599E-2</v>
      </c>
    </row>
    <row r="115" spans="1:5" x14ac:dyDescent="0.3">
      <c r="A115" t="s">
        <v>364</v>
      </c>
      <c r="B115" t="s">
        <v>370</v>
      </c>
      <c r="C115" t="s">
        <v>371</v>
      </c>
      <c r="D115" t="s">
        <v>38</v>
      </c>
      <c r="E115">
        <v>2.0176649093627898E-2</v>
      </c>
    </row>
    <row r="116" spans="1:5" x14ac:dyDescent="0.3">
      <c r="A116" t="s">
        <v>364</v>
      </c>
      <c r="B116" t="s">
        <v>372</v>
      </c>
      <c r="C116" t="s">
        <v>373</v>
      </c>
      <c r="D116" t="s">
        <v>38</v>
      </c>
      <c r="E116">
        <v>3.04224491119384E-2</v>
      </c>
    </row>
    <row r="117" spans="1:5" x14ac:dyDescent="0.3">
      <c r="A117" t="s">
        <v>364</v>
      </c>
      <c r="B117" t="s">
        <v>372</v>
      </c>
      <c r="C117" t="s">
        <v>374</v>
      </c>
      <c r="D117" t="s">
        <v>38</v>
      </c>
      <c r="E117">
        <v>2.9618740081787099E-2</v>
      </c>
    </row>
    <row r="118" spans="1:5" x14ac:dyDescent="0.3">
      <c r="A118" t="s">
        <v>364</v>
      </c>
      <c r="B118" t="s">
        <v>375</v>
      </c>
      <c r="C118" t="s">
        <v>376</v>
      </c>
      <c r="D118" t="s">
        <v>38</v>
      </c>
      <c r="E118">
        <v>0.117285966873168</v>
      </c>
    </row>
    <row r="119" spans="1:5" x14ac:dyDescent="0.3">
      <c r="A119" t="s">
        <v>364</v>
      </c>
      <c r="B119" t="s">
        <v>377</v>
      </c>
      <c r="C119" t="s">
        <v>378</v>
      </c>
      <c r="D119" t="s">
        <v>38</v>
      </c>
      <c r="E119">
        <v>8.74350070953369E-2</v>
      </c>
    </row>
    <row r="120" spans="1:5" x14ac:dyDescent="0.3">
      <c r="A120" t="s">
        <v>364</v>
      </c>
      <c r="B120" t="s">
        <v>379</v>
      </c>
      <c r="C120" t="s">
        <v>380</v>
      </c>
      <c r="D120" t="s">
        <v>38</v>
      </c>
      <c r="E120">
        <v>4.2613029479980399E-2</v>
      </c>
    </row>
    <row r="121" spans="1:5" x14ac:dyDescent="0.3">
      <c r="A121" t="s">
        <v>364</v>
      </c>
      <c r="B121" t="s">
        <v>381</v>
      </c>
      <c r="C121" t="s">
        <v>369</v>
      </c>
      <c r="D121" t="s">
        <v>38</v>
      </c>
      <c r="E121">
        <v>4.0425539016723598E-2</v>
      </c>
    </row>
    <row r="122" spans="1:5" x14ac:dyDescent="0.3">
      <c r="A122" t="s">
        <v>364</v>
      </c>
      <c r="B122" t="s">
        <v>382</v>
      </c>
      <c r="C122" t="s">
        <v>54</v>
      </c>
      <c r="D122" t="s">
        <v>38</v>
      </c>
      <c r="E122">
        <v>143.12082266807499</v>
      </c>
    </row>
    <row r="123" spans="1:5" x14ac:dyDescent="0.3">
      <c r="A123" t="s">
        <v>364</v>
      </c>
      <c r="B123" t="s">
        <v>388</v>
      </c>
      <c r="C123" t="s">
        <v>389</v>
      </c>
      <c r="D123" t="s">
        <v>38</v>
      </c>
      <c r="E123">
        <v>0.27787327766418402</v>
      </c>
    </row>
    <row r="124" spans="1:5" x14ac:dyDescent="0.3">
      <c r="A124" t="s">
        <v>364</v>
      </c>
      <c r="B124" t="s">
        <v>391</v>
      </c>
      <c r="C124" t="s">
        <v>392</v>
      </c>
      <c r="D124" t="s">
        <v>38</v>
      </c>
      <c r="E124">
        <v>4.8077106475830002E-2</v>
      </c>
    </row>
    <row r="125" spans="1:5" x14ac:dyDescent="0.3">
      <c r="A125" t="s">
        <v>364</v>
      </c>
      <c r="B125" t="s">
        <v>391</v>
      </c>
      <c r="C125" t="s">
        <v>394</v>
      </c>
      <c r="D125" t="s">
        <v>38</v>
      </c>
      <c r="E125">
        <v>2.5995016098022398E-2</v>
      </c>
    </row>
    <row r="126" spans="1:5" x14ac:dyDescent="0.3">
      <c r="A126" t="s">
        <v>364</v>
      </c>
      <c r="B126" t="s">
        <v>391</v>
      </c>
      <c r="C126" t="s">
        <v>395</v>
      </c>
      <c r="D126" t="s">
        <v>38</v>
      </c>
      <c r="E126">
        <v>2.99403667449951E-2</v>
      </c>
    </row>
    <row r="127" spans="1:5" x14ac:dyDescent="0.3">
      <c r="A127" t="s">
        <v>364</v>
      </c>
      <c r="B127" t="s">
        <v>391</v>
      </c>
      <c r="C127" t="s">
        <v>396</v>
      </c>
      <c r="D127" t="s">
        <v>38</v>
      </c>
      <c r="E127">
        <v>13.6493816375732</v>
      </c>
    </row>
    <row r="128" spans="1:5" x14ac:dyDescent="0.3">
      <c r="A128" t="s">
        <v>364</v>
      </c>
      <c r="B128" t="s">
        <v>391</v>
      </c>
      <c r="C128" t="s">
        <v>398</v>
      </c>
      <c r="D128" t="s">
        <v>38</v>
      </c>
      <c r="E128">
        <v>1.74672532081604</v>
      </c>
    </row>
    <row r="129" spans="1:5" x14ac:dyDescent="0.3">
      <c r="A129" t="s">
        <v>364</v>
      </c>
      <c r="B129" t="s">
        <v>391</v>
      </c>
      <c r="C129" t="s">
        <v>400</v>
      </c>
      <c r="D129" s="20" t="s">
        <v>163</v>
      </c>
      <c r="E129">
        <v>300.75670814514098</v>
      </c>
    </row>
    <row r="130" spans="1:5" x14ac:dyDescent="0.3">
      <c r="A130" t="s">
        <v>364</v>
      </c>
      <c r="B130" t="s">
        <v>391</v>
      </c>
      <c r="C130" t="s">
        <v>401</v>
      </c>
      <c r="D130" t="s">
        <v>38</v>
      </c>
      <c r="E130">
        <v>2.85744953155517</v>
      </c>
    </row>
    <row r="131" spans="1:5" x14ac:dyDescent="0.3">
      <c r="A131" t="s">
        <v>364</v>
      </c>
      <c r="B131" t="s">
        <v>391</v>
      </c>
      <c r="C131" t="s">
        <v>407</v>
      </c>
      <c r="D131" t="s">
        <v>38</v>
      </c>
      <c r="E131">
        <v>6.2337160110473598E-2</v>
      </c>
    </row>
    <row r="132" spans="1:5" x14ac:dyDescent="0.3">
      <c r="A132" t="s">
        <v>364</v>
      </c>
      <c r="B132" t="s">
        <v>391</v>
      </c>
      <c r="C132" t="s">
        <v>408</v>
      </c>
      <c r="D132" t="s">
        <v>38</v>
      </c>
      <c r="E132">
        <v>3.6202669143676702E-2</v>
      </c>
    </row>
    <row r="133" spans="1:5" x14ac:dyDescent="0.3">
      <c r="A133" t="s">
        <v>364</v>
      </c>
      <c r="B133" t="s">
        <v>391</v>
      </c>
      <c r="C133" t="s">
        <v>409</v>
      </c>
      <c r="D133" t="s">
        <v>38</v>
      </c>
      <c r="E133">
        <v>10.141645193099899</v>
      </c>
    </row>
    <row r="134" spans="1:5" x14ac:dyDescent="0.3">
      <c r="A134" t="s">
        <v>364</v>
      </c>
      <c r="B134" t="s">
        <v>391</v>
      </c>
      <c r="C134" t="s">
        <v>415</v>
      </c>
      <c r="D134" s="20" t="s">
        <v>163</v>
      </c>
      <c r="E134">
        <v>300.83964443206702</v>
      </c>
    </row>
    <row r="135" spans="1:5" x14ac:dyDescent="0.3">
      <c r="A135" t="s">
        <v>364</v>
      </c>
      <c r="B135" t="s">
        <v>391</v>
      </c>
      <c r="C135" t="s">
        <v>416</v>
      </c>
      <c r="D135" t="s">
        <v>38</v>
      </c>
      <c r="E135">
        <v>6.9939374923705999E-2</v>
      </c>
    </row>
    <row r="136" spans="1:5" x14ac:dyDescent="0.3">
      <c r="A136" t="s">
        <v>364</v>
      </c>
      <c r="B136" t="s">
        <v>391</v>
      </c>
      <c r="C136" t="s">
        <v>417</v>
      </c>
      <c r="D136" t="s">
        <v>38</v>
      </c>
      <c r="E136">
        <v>0.35843348503112699</v>
      </c>
    </row>
    <row r="137" spans="1:5" x14ac:dyDescent="0.3">
      <c r="A137" t="s">
        <v>364</v>
      </c>
      <c r="B137" t="s">
        <v>419</v>
      </c>
      <c r="C137" t="s">
        <v>420</v>
      </c>
      <c r="D137" t="s">
        <v>38</v>
      </c>
      <c r="E137">
        <v>5.2138805389404297E-2</v>
      </c>
    </row>
    <row r="138" spans="1:5" x14ac:dyDescent="0.3">
      <c r="A138" t="s">
        <v>364</v>
      </c>
      <c r="B138" t="s">
        <v>419</v>
      </c>
      <c r="C138" t="s">
        <v>54</v>
      </c>
      <c r="D138" t="s">
        <v>38</v>
      </c>
      <c r="E138">
        <v>0.75278282165527299</v>
      </c>
    </row>
    <row r="139" spans="1:5" x14ac:dyDescent="0.3">
      <c r="A139" t="s">
        <v>364</v>
      </c>
      <c r="B139" t="s">
        <v>425</v>
      </c>
      <c r="C139" t="s">
        <v>426</v>
      </c>
      <c r="D139" t="s">
        <v>38</v>
      </c>
      <c r="E139">
        <v>3.7879228591918897E-2</v>
      </c>
    </row>
    <row r="140" spans="1:5" x14ac:dyDescent="0.3">
      <c r="A140" t="s">
        <v>364</v>
      </c>
      <c r="B140" t="s">
        <v>427</v>
      </c>
      <c r="C140" t="s">
        <v>389</v>
      </c>
      <c r="D140" t="s">
        <v>38</v>
      </c>
      <c r="E140">
        <v>0.90979480743408203</v>
      </c>
    </row>
    <row r="141" spans="1:5" x14ac:dyDescent="0.3">
      <c r="A141" t="s">
        <v>364</v>
      </c>
      <c r="B141" t="s">
        <v>427</v>
      </c>
      <c r="C141" t="s">
        <v>433</v>
      </c>
      <c r="D141" t="s">
        <v>38</v>
      </c>
      <c r="E141">
        <v>8.4371328353881794E-2</v>
      </c>
    </row>
    <row r="142" spans="1:5" x14ac:dyDescent="0.3">
      <c r="A142" t="s">
        <v>364</v>
      </c>
      <c r="B142" t="s">
        <v>434</v>
      </c>
      <c r="C142" t="s">
        <v>435</v>
      </c>
      <c r="D142" t="s">
        <v>38</v>
      </c>
      <c r="E142">
        <v>0.38761448860168402</v>
      </c>
    </row>
    <row r="143" spans="1:5" x14ac:dyDescent="0.3">
      <c r="A143" t="s">
        <v>364</v>
      </c>
      <c r="B143" t="s">
        <v>437</v>
      </c>
      <c r="C143" t="s">
        <v>438</v>
      </c>
      <c r="D143" s="20" t="s">
        <v>439</v>
      </c>
      <c r="E143">
        <v>302.48240041732703</v>
      </c>
    </row>
    <row r="144" spans="1:5" x14ac:dyDescent="0.3">
      <c r="A144" t="s">
        <v>364</v>
      </c>
      <c r="B144" t="s">
        <v>440</v>
      </c>
      <c r="C144" t="s">
        <v>441</v>
      </c>
      <c r="D144" t="s">
        <v>38</v>
      </c>
      <c r="E144">
        <v>0.259388208389282</v>
      </c>
    </row>
    <row r="145" spans="1:5" x14ac:dyDescent="0.3">
      <c r="A145" t="s">
        <v>364</v>
      </c>
      <c r="B145" t="s">
        <v>442</v>
      </c>
      <c r="C145" t="s">
        <v>443</v>
      </c>
      <c r="D145" t="s">
        <v>38</v>
      </c>
      <c r="E145">
        <v>3.3504247665405197E-2</v>
      </c>
    </row>
    <row r="146" spans="1:5" x14ac:dyDescent="0.3">
      <c r="A146" t="s">
        <v>364</v>
      </c>
      <c r="B146" t="s">
        <v>442</v>
      </c>
      <c r="C146" t="s">
        <v>444</v>
      </c>
      <c r="D146" t="s">
        <v>38</v>
      </c>
      <c r="E146">
        <v>0.17951464653015101</v>
      </c>
    </row>
    <row r="147" spans="1:5" x14ac:dyDescent="0.3">
      <c r="A147" t="s">
        <v>364</v>
      </c>
      <c r="B147" t="s">
        <v>442</v>
      </c>
      <c r="C147" t="s">
        <v>449</v>
      </c>
      <c r="D147" t="s">
        <v>38</v>
      </c>
      <c r="E147">
        <v>7.7481269836425698E-2</v>
      </c>
    </row>
    <row r="148" spans="1:5" x14ac:dyDescent="0.3">
      <c r="A148" t="s">
        <v>364</v>
      </c>
      <c r="B148" t="s">
        <v>451</v>
      </c>
      <c r="C148" t="s">
        <v>376</v>
      </c>
      <c r="D148" t="s">
        <v>38</v>
      </c>
      <c r="E148">
        <v>0.105933189392089</v>
      </c>
    </row>
    <row r="149" spans="1:5" x14ac:dyDescent="0.3">
      <c r="A149" t="s">
        <v>364</v>
      </c>
      <c r="B149" t="s">
        <v>452</v>
      </c>
      <c r="C149" t="s">
        <v>453</v>
      </c>
      <c r="D149" t="s">
        <v>38</v>
      </c>
      <c r="E149">
        <v>0.193493843078613</v>
      </c>
    </row>
    <row r="150" spans="1:5" x14ac:dyDescent="0.3">
      <c r="A150" t="s">
        <v>364</v>
      </c>
      <c r="B150" t="s">
        <v>452</v>
      </c>
      <c r="C150" t="s">
        <v>455</v>
      </c>
      <c r="D150" t="s">
        <v>38</v>
      </c>
      <c r="E150">
        <v>0.57353258132934504</v>
      </c>
    </row>
    <row r="151" spans="1:5" x14ac:dyDescent="0.3">
      <c r="A151" t="s">
        <v>364</v>
      </c>
      <c r="B151" t="s">
        <v>452</v>
      </c>
      <c r="C151" t="s">
        <v>457</v>
      </c>
      <c r="D151" t="s">
        <v>38</v>
      </c>
      <c r="E151">
        <v>0.13518762588500899</v>
      </c>
    </row>
    <row r="152" spans="1:5" x14ac:dyDescent="0.3">
      <c r="A152" t="s">
        <v>364</v>
      </c>
      <c r="B152" t="s">
        <v>452</v>
      </c>
      <c r="C152" t="s">
        <v>459</v>
      </c>
      <c r="D152" t="s">
        <v>38</v>
      </c>
      <c r="E152">
        <v>0.46884489059448198</v>
      </c>
    </row>
    <row r="153" spans="1:5" x14ac:dyDescent="0.3">
      <c r="A153" t="s">
        <v>364</v>
      </c>
      <c r="B153" t="s">
        <v>452</v>
      </c>
      <c r="C153" t="s">
        <v>465</v>
      </c>
      <c r="D153" t="s">
        <v>38</v>
      </c>
      <c r="E153">
        <v>136.999161720275</v>
      </c>
    </row>
    <row r="154" spans="1:5" x14ac:dyDescent="0.3">
      <c r="A154" t="s">
        <v>364</v>
      </c>
      <c r="B154" t="s">
        <v>452</v>
      </c>
      <c r="C154" t="s">
        <v>471</v>
      </c>
      <c r="D154" t="s">
        <v>38</v>
      </c>
      <c r="E154">
        <v>0.50855851173400801</v>
      </c>
    </row>
    <row r="155" spans="1:5" x14ac:dyDescent="0.3">
      <c r="A155" t="s">
        <v>364</v>
      </c>
      <c r="B155" t="s">
        <v>452</v>
      </c>
      <c r="C155" t="s">
        <v>477</v>
      </c>
      <c r="D155" t="s">
        <v>38</v>
      </c>
      <c r="E155">
        <v>16.542367696762</v>
      </c>
    </row>
    <row r="156" spans="1:5" x14ac:dyDescent="0.3">
      <c r="A156" t="s">
        <v>364</v>
      </c>
      <c r="B156" t="s">
        <v>482</v>
      </c>
      <c r="C156" t="s">
        <v>483</v>
      </c>
      <c r="D156" t="s">
        <v>38</v>
      </c>
      <c r="E156">
        <v>0.38007164001464799</v>
      </c>
    </row>
    <row r="157" spans="1:5" x14ac:dyDescent="0.3">
      <c r="A157" t="s">
        <v>364</v>
      </c>
      <c r="B157" t="s">
        <v>485</v>
      </c>
      <c r="C157" t="s">
        <v>486</v>
      </c>
      <c r="D157" t="s">
        <v>38</v>
      </c>
      <c r="E157">
        <v>3.84268760681152E-2</v>
      </c>
    </row>
    <row r="158" spans="1:5" x14ac:dyDescent="0.3">
      <c r="A158" t="s">
        <v>364</v>
      </c>
      <c r="B158" t="s">
        <v>487</v>
      </c>
      <c r="C158" t="s">
        <v>487</v>
      </c>
      <c r="D158" t="s">
        <v>38</v>
      </c>
      <c r="E158">
        <v>6.4011061191558802</v>
      </c>
    </row>
    <row r="159" spans="1:5" x14ac:dyDescent="0.3">
      <c r="A159" t="s">
        <v>364</v>
      </c>
      <c r="B159" t="s">
        <v>487</v>
      </c>
      <c r="C159" t="s">
        <v>489</v>
      </c>
      <c r="D159" t="s">
        <v>38</v>
      </c>
      <c r="E159">
        <v>9.8456382751464802E-2</v>
      </c>
    </row>
    <row r="160" spans="1:5" x14ac:dyDescent="0.3">
      <c r="A160" t="s">
        <v>364</v>
      </c>
      <c r="B160" t="s">
        <v>491</v>
      </c>
      <c r="C160" t="s">
        <v>492</v>
      </c>
      <c r="D160" t="s">
        <v>38</v>
      </c>
      <c r="E160">
        <v>8.2448184490203804</v>
      </c>
    </row>
    <row r="161" spans="1:5" x14ac:dyDescent="0.3">
      <c r="A161" t="s">
        <v>364</v>
      </c>
      <c r="B161" t="s">
        <v>494</v>
      </c>
      <c r="C161" t="s">
        <v>495</v>
      </c>
      <c r="D161" t="s">
        <v>38</v>
      </c>
      <c r="E161">
        <v>8.0834150314330999E-2</v>
      </c>
    </row>
    <row r="162" spans="1:5" x14ac:dyDescent="0.3">
      <c r="A162" t="s">
        <v>364</v>
      </c>
      <c r="B162" t="s">
        <v>496</v>
      </c>
      <c r="C162" t="s">
        <v>497</v>
      </c>
      <c r="D162" t="s">
        <v>38</v>
      </c>
      <c r="E162">
        <v>3.3610582351684501E-2</v>
      </c>
    </row>
    <row r="163" spans="1:5" x14ac:dyDescent="0.3">
      <c r="A163" t="s">
        <v>364</v>
      </c>
      <c r="B163" t="s">
        <v>498</v>
      </c>
      <c r="C163" t="s">
        <v>441</v>
      </c>
      <c r="D163" t="s">
        <v>38</v>
      </c>
      <c r="E163">
        <v>5.2780389785766602E-2</v>
      </c>
    </row>
    <row r="164" spans="1:5" x14ac:dyDescent="0.3">
      <c r="A164" t="s">
        <v>364</v>
      </c>
      <c r="B164" t="s">
        <v>499</v>
      </c>
      <c r="C164" t="s">
        <v>389</v>
      </c>
      <c r="D164" t="s">
        <v>38</v>
      </c>
      <c r="E164">
        <v>0.16937589645385701</v>
      </c>
    </row>
    <row r="165" spans="1:5" x14ac:dyDescent="0.3">
      <c r="A165" t="s">
        <v>364</v>
      </c>
      <c r="B165" t="s">
        <v>500</v>
      </c>
      <c r="C165" t="s">
        <v>389</v>
      </c>
      <c r="D165" t="s">
        <v>38</v>
      </c>
      <c r="E165">
        <v>6.6084861755371094E-2</v>
      </c>
    </row>
    <row r="166" spans="1:5" x14ac:dyDescent="0.3">
      <c r="A166" t="s">
        <v>364</v>
      </c>
      <c r="B166" t="s">
        <v>502</v>
      </c>
      <c r="C166" t="s">
        <v>389</v>
      </c>
      <c r="D166" t="s">
        <v>38</v>
      </c>
      <c r="E166">
        <v>0.62480282783508301</v>
      </c>
    </row>
    <row r="167" spans="1:5" x14ac:dyDescent="0.3">
      <c r="A167" t="s">
        <v>364</v>
      </c>
      <c r="B167" t="s">
        <v>504</v>
      </c>
      <c r="C167" t="s">
        <v>441</v>
      </c>
      <c r="D167" t="s">
        <v>38</v>
      </c>
      <c r="E167">
        <v>0.22013759613037101</v>
      </c>
    </row>
    <row r="168" spans="1:5" x14ac:dyDescent="0.3">
      <c r="A168" t="s">
        <v>364</v>
      </c>
      <c r="B168" t="s">
        <v>505</v>
      </c>
      <c r="C168" t="s">
        <v>506</v>
      </c>
      <c r="D168" t="s">
        <v>38</v>
      </c>
      <c r="E168">
        <v>2.7006864547729399E-2</v>
      </c>
    </row>
    <row r="169" spans="1:5" x14ac:dyDescent="0.3">
      <c r="A169" t="s">
        <v>364</v>
      </c>
      <c r="B169" t="s">
        <v>507</v>
      </c>
      <c r="C169" t="s">
        <v>508</v>
      </c>
      <c r="D169" t="s">
        <v>38</v>
      </c>
      <c r="E169">
        <v>4.7841072082519497E-2</v>
      </c>
    </row>
    <row r="170" spans="1:5" x14ac:dyDescent="0.3">
      <c r="A170" t="s">
        <v>364</v>
      </c>
      <c r="B170" t="s">
        <v>509</v>
      </c>
      <c r="C170" t="s">
        <v>510</v>
      </c>
      <c r="D170" t="s">
        <v>38</v>
      </c>
      <c r="E170">
        <v>0.110249519348144</v>
      </c>
    </row>
    <row r="171" spans="1:5" x14ac:dyDescent="0.3">
      <c r="A171" t="s">
        <v>364</v>
      </c>
      <c r="B171" t="s">
        <v>511</v>
      </c>
      <c r="C171" t="s">
        <v>389</v>
      </c>
      <c r="D171" t="s">
        <v>38</v>
      </c>
      <c r="E171">
        <v>0.31080389022827098</v>
      </c>
    </row>
    <row r="172" spans="1:5" x14ac:dyDescent="0.3">
      <c r="A172" t="s">
        <v>364</v>
      </c>
      <c r="B172" t="s">
        <v>511</v>
      </c>
      <c r="C172" t="s">
        <v>433</v>
      </c>
      <c r="D172" t="s">
        <v>38</v>
      </c>
      <c r="E172">
        <v>5.4708957672119099E-2</v>
      </c>
    </row>
    <row r="173" spans="1:5" x14ac:dyDescent="0.3">
      <c r="A173" t="s">
        <v>364</v>
      </c>
      <c r="B173" t="s">
        <v>513</v>
      </c>
      <c r="C173" t="s">
        <v>514</v>
      </c>
      <c r="D173" t="s">
        <v>38</v>
      </c>
      <c r="E173">
        <v>2.2634744644165001E-2</v>
      </c>
    </row>
    <row r="174" spans="1:5" x14ac:dyDescent="0.3">
      <c r="A174" t="s">
        <v>526</v>
      </c>
      <c r="B174" t="s">
        <v>527</v>
      </c>
      <c r="C174" t="s">
        <v>438</v>
      </c>
      <c r="D174" t="s">
        <v>38</v>
      </c>
      <c r="E174">
        <v>5.1765680313110303E-2</v>
      </c>
    </row>
    <row r="175" spans="1:5" x14ac:dyDescent="0.3">
      <c r="A175" t="s">
        <v>526</v>
      </c>
      <c r="B175" t="s">
        <v>527</v>
      </c>
      <c r="C175" t="s">
        <v>528</v>
      </c>
      <c r="D175" t="s">
        <v>38</v>
      </c>
      <c r="E175">
        <v>5.03408908843994E-2</v>
      </c>
    </row>
    <row r="176" spans="1:5" x14ac:dyDescent="0.3">
      <c r="A176" t="s">
        <v>526</v>
      </c>
      <c r="B176" t="s">
        <v>530</v>
      </c>
      <c r="C176" t="s">
        <v>531</v>
      </c>
      <c r="D176" t="s">
        <v>38</v>
      </c>
      <c r="E176">
        <v>3.9655470848083398</v>
      </c>
    </row>
    <row r="177" spans="1:5" x14ac:dyDescent="0.3">
      <c r="A177" t="s">
        <v>526</v>
      </c>
      <c r="B177" t="s">
        <v>533</v>
      </c>
      <c r="C177" t="s">
        <v>534</v>
      </c>
      <c r="D177" t="s">
        <v>38</v>
      </c>
      <c r="E177">
        <v>8.5942745208740207E-2</v>
      </c>
    </row>
    <row r="178" spans="1:5" x14ac:dyDescent="0.3">
      <c r="A178" t="s">
        <v>526</v>
      </c>
      <c r="B178" t="s">
        <v>533</v>
      </c>
      <c r="C178" t="s">
        <v>528</v>
      </c>
      <c r="D178" t="s">
        <v>38</v>
      </c>
      <c r="E178">
        <v>8.6722373962402302E-2</v>
      </c>
    </row>
    <row r="179" spans="1:5" x14ac:dyDescent="0.3">
      <c r="A179" t="s">
        <v>526</v>
      </c>
      <c r="B179" t="s">
        <v>535</v>
      </c>
      <c r="C179" t="s">
        <v>536</v>
      </c>
      <c r="D179" t="s">
        <v>38</v>
      </c>
      <c r="E179">
        <v>3.36761474609375E-2</v>
      </c>
    </row>
    <row r="180" spans="1:5" x14ac:dyDescent="0.3">
      <c r="A180" t="s">
        <v>526</v>
      </c>
      <c r="B180" t="s">
        <v>535</v>
      </c>
      <c r="C180" t="s">
        <v>376</v>
      </c>
      <c r="D180" t="s">
        <v>38</v>
      </c>
      <c r="E180">
        <v>3.0406951904296799E-2</v>
      </c>
    </row>
    <row r="181" spans="1:5" x14ac:dyDescent="0.3">
      <c r="A181" t="s">
        <v>526</v>
      </c>
      <c r="B181" t="s">
        <v>538</v>
      </c>
      <c r="C181" t="s">
        <v>539</v>
      </c>
      <c r="D181" t="s">
        <v>38</v>
      </c>
      <c r="E181">
        <v>28.740718841552699</v>
      </c>
    </row>
    <row r="182" spans="1:5" x14ac:dyDescent="0.3">
      <c r="A182" t="s">
        <v>526</v>
      </c>
      <c r="B182" t="s">
        <v>544</v>
      </c>
      <c r="C182" t="s">
        <v>545</v>
      </c>
      <c r="D182" t="s">
        <v>38</v>
      </c>
      <c r="E182">
        <v>0.239747524261474</v>
      </c>
    </row>
    <row r="183" spans="1:5" x14ac:dyDescent="0.3">
      <c r="A183" t="s">
        <v>526</v>
      </c>
      <c r="B183" t="s">
        <v>546</v>
      </c>
      <c r="C183" t="s">
        <v>545</v>
      </c>
      <c r="D183" t="s">
        <v>38</v>
      </c>
      <c r="E183">
        <v>0.25262570381164501</v>
      </c>
    </row>
    <row r="184" spans="1:5" x14ac:dyDescent="0.3">
      <c r="A184" t="s">
        <v>526</v>
      </c>
      <c r="B184" t="s">
        <v>548</v>
      </c>
      <c r="C184" t="s">
        <v>549</v>
      </c>
      <c r="D184" s="20" t="s">
        <v>163</v>
      </c>
      <c r="E184">
        <v>302.23067617416302</v>
      </c>
    </row>
    <row r="185" spans="1:5" x14ac:dyDescent="0.3">
      <c r="A185" t="s">
        <v>526</v>
      </c>
      <c r="B185" t="s">
        <v>550</v>
      </c>
      <c r="C185" t="s">
        <v>551</v>
      </c>
      <c r="D185" t="s">
        <v>38</v>
      </c>
      <c r="E185">
        <v>6.19328022003173E-2</v>
      </c>
    </row>
    <row r="186" spans="1:5" x14ac:dyDescent="0.3">
      <c r="A186" t="s">
        <v>526</v>
      </c>
      <c r="B186" t="s">
        <v>552</v>
      </c>
      <c r="C186" t="s">
        <v>553</v>
      </c>
      <c r="D186" t="s">
        <v>38</v>
      </c>
      <c r="E186">
        <v>3.60050201416015E-2</v>
      </c>
    </row>
    <row r="187" spans="1:5" x14ac:dyDescent="0.3">
      <c r="A187" t="s">
        <v>526</v>
      </c>
      <c r="B187" t="s">
        <v>554</v>
      </c>
      <c r="C187" t="s">
        <v>374</v>
      </c>
      <c r="D187" t="s">
        <v>38</v>
      </c>
      <c r="E187">
        <v>4.2976379394531201E-2</v>
      </c>
    </row>
    <row r="188" spans="1:5" x14ac:dyDescent="0.3">
      <c r="A188" t="s">
        <v>526</v>
      </c>
      <c r="B188" t="s">
        <v>554</v>
      </c>
      <c r="C188" t="s">
        <v>555</v>
      </c>
      <c r="D188" t="s">
        <v>38</v>
      </c>
      <c r="E188">
        <v>3.3141374588012598E-2</v>
      </c>
    </row>
    <row r="189" spans="1:5" x14ac:dyDescent="0.3">
      <c r="A189" t="s">
        <v>526</v>
      </c>
      <c r="B189" t="s">
        <v>554</v>
      </c>
      <c r="C189" t="s">
        <v>531</v>
      </c>
      <c r="D189" t="s">
        <v>38</v>
      </c>
      <c r="E189">
        <v>14.634602785110401</v>
      </c>
    </row>
    <row r="190" spans="1:5" x14ac:dyDescent="0.3">
      <c r="A190" t="s">
        <v>526</v>
      </c>
      <c r="B190" t="s">
        <v>554</v>
      </c>
      <c r="C190" t="s">
        <v>558</v>
      </c>
      <c r="D190" t="s">
        <v>38</v>
      </c>
      <c r="E190">
        <v>0.16099119186401301</v>
      </c>
    </row>
    <row r="191" spans="1:5" x14ac:dyDescent="0.3">
      <c r="A191" t="s">
        <v>526</v>
      </c>
      <c r="B191" t="s">
        <v>554</v>
      </c>
      <c r="C191" t="s">
        <v>560</v>
      </c>
      <c r="D191" t="s">
        <v>38</v>
      </c>
      <c r="E191">
        <v>0.35303807258605902</v>
      </c>
    </row>
    <row r="192" spans="1:5" x14ac:dyDescent="0.3">
      <c r="A192" t="s">
        <v>526</v>
      </c>
      <c r="B192" t="s">
        <v>554</v>
      </c>
      <c r="C192" t="s">
        <v>565</v>
      </c>
      <c r="D192" t="s">
        <v>38</v>
      </c>
      <c r="E192">
        <v>0.87985301017761197</v>
      </c>
    </row>
    <row r="193" spans="1:5" x14ac:dyDescent="0.3">
      <c r="A193" t="s">
        <v>526</v>
      </c>
      <c r="B193" t="s">
        <v>554</v>
      </c>
      <c r="C193" t="s">
        <v>567</v>
      </c>
      <c r="D193" t="s">
        <v>38</v>
      </c>
      <c r="E193">
        <v>0.2715425491333</v>
      </c>
    </row>
    <row r="194" spans="1:5" x14ac:dyDescent="0.3">
      <c r="A194" t="s">
        <v>526</v>
      </c>
      <c r="B194" t="s">
        <v>569</v>
      </c>
      <c r="C194" t="s">
        <v>570</v>
      </c>
      <c r="D194" s="20" t="s">
        <v>106</v>
      </c>
      <c r="E194">
        <v>2.4241447448730399E-2</v>
      </c>
    </row>
    <row r="195" spans="1:5" x14ac:dyDescent="0.3">
      <c r="A195" t="s">
        <v>526</v>
      </c>
      <c r="B195" t="s">
        <v>571</v>
      </c>
      <c r="C195" t="s">
        <v>492</v>
      </c>
      <c r="D195" t="s">
        <v>38</v>
      </c>
      <c r="E195">
        <v>2.5071382522583001E-2</v>
      </c>
    </row>
    <row r="196" spans="1:5" x14ac:dyDescent="0.3">
      <c r="A196" t="s">
        <v>526</v>
      </c>
      <c r="B196" t="s">
        <v>572</v>
      </c>
      <c r="C196" t="s">
        <v>376</v>
      </c>
      <c r="D196" t="s">
        <v>38</v>
      </c>
      <c r="E196">
        <v>5.16994309425354</v>
      </c>
    </row>
    <row r="197" spans="1:5" x14ac:dyDescent="0.3">
      <c r="A197" t="s">
        <v>526</v>
      </c>
      <c r="B197" t="s">
        <v>572</v>
      </c>
      <c r="C197" t="s">
        <v>574</v>
      </c>
      <c r="D197" t="s">
        <v>38</v>
      </c>
      <c r="E197">
        <v>0.93580269813537598</v>
      </c>
    </row>
    <row r="198" spans="1:5" x14ac:dyDescent="0.3">
      <c r="A198" t="s">
        <v>526</v>
      </c>
      <c r="B198" t="s">
        <v>576</v>
      </c>
      <c r="C198" t="s">
        <v>577</v>
      </c>
      <c r="D198" t="s">
        <v>38</v>
      </c>
      <c r="E198">
        <v>0.120191097259521</v>
      </c>
    </row>
    <row r="199" spans="1:5" x14ac:dyDescent="0.3">
      <c r="A199" t="s">
        <v>526</v>
      </c>
      <c r="B199" t="s">
        <v>576</v>
      </c>
      <c r="C199" t="s">
        <v>578</v>
      </c>
      <c r="D199" t="s">
        <v>38</v>
      </c>
      <c r="E199">
        <v>0.102369785308837</v>
      </c>
    </row>
    <row r="200" spans="1:5" x14ac:dyDescent="0.3">
      <c r="A200" t="s">
        <v>526</v>
      </c>
      <c r="B200" t="s">
        <v>576</v>
      </c>
      <c r="C200" t="s">
        <v>583</v>
      </c>
      <c r="D200" t="s">
        <v>38</v>
      </c>
      <c r="E200">
        <v>4.4539690017700098E-2</v>
      </c>
    </row>
    <row r="201" spans="1:5" x14ac:dyDescent="0.3">
      <c r="A201" t="s">
        <v>526</v>
      </c>
      <c r="B201" t="s">
        <v>584</v>
      </c>
      <c r="C201" t="s">
        <v>376</v>
      </c>
      <c r="D201" t="s">
        <v>38</v>
      </c>
      <c r="E201">
        <v>0.319901943206787</v>
      </c>
    </row>
    <row r="202" spans="1:5" x14ac:dyDescent="0.3">
      <c r="A202" t="s">
        <v>526</v>
      </c>
      <c r="B202" t="s">
        <v>586</v>
      </c>
      <c r="C202" t="s">
        <v>531</v>
      </c>
      <c r="D202" t="s">
        <v>38</v>
      </c>
      <c r="E202">
        <v>65.2371280193328</v>
      </c>
    </row>
    <row r="203" spans="1:5" x14ac:dyDescent="0.3">
      <c r="A203" t="s">
        <v>526</v>
      </c>
      <c r="B203" t="s">
        <v>588</v>
      </c>
      <c r="C203" t="s">
        <v>589</v>
      </c>
      <c r="D203" t="s">
        <v>38</v>
      </c>
      <c r="E203">
        <v>5.6998491287231397E-2</v>
      </c>
    </row>
    <row r="204" spans="1:5" x14ac:dyDescent="0.3">
      <c r="A204" t="s">
        <v>526</v>
      </c>
      <c r="B204" t="s">
        <v>590</v>
      </c>
      <c r="C204" t="s">
        <v>591</v>
      </c>
      <c r="D204" t="s">
        <v>38</v>
      </c>
      <c r="E204">
        <v>0.30012249946594199</v>
      </c>
    </row>
    <row r="205" spans="1:5" x14ac:dyDescent="0.3">
      <c r="A205" t="s">
        <v>526</v>
      </c>
      <c r="B205" t="s">
        <v>597</v>
      </c>
      <c r="C205" t="s">
        <v>376</v>
      </c>
      <c r="D205" t="s">
        <v>38</v>
      </c>
      <c r="E205">
        <v>9.0604305267333901E-2</v>
      </c>
    </row>
    <row r="206" spans="1:5" x14ac:dyDescent="0.3">
      <c r="A206" t="s">
        <v>526</v>
      </c>
      <c r="B206" t="s">
        <v>598</v>
      </c>
      <c r="C206" t="s">
        <v>599</v>
      </c>
      <c r="D206" t="s">
        <v>38</v>
      </c>
      <c r="E206">
        <v>3.8795709609985303E-2</v>
      </c>
    </row>
    <row r="207" spans="1:5" x14ac:dyDescent="0.3">
      <c r="A207" t="s">
        <v>526</v>
      </c>
      <c r="B207" t="s">
        <v>600</v>
      </c>
      <c r="C207" t="s">
        <v>492</v>
      </c>
      <c r="D207" t="s">
        <v>38</v>
      </c>
      <c r="E207">
        <v>6.0256242752075098E-2</v>
      </c>
    </row>
    <row r="208" spans="1:5" x14ac:dyDescent="0.3">
      <c r="A208" t="s">
        <v>526</v>
      </c>
      <c r="B208" t="s">
        <v>600</v>
      </c>
      <c r="C208" t="s">
        <v>376</v>
      </c>
      <c r="D208" t="s">
        <v>38</v>
      </c>
      <c r="E208">
        <v>4.7201156616210903E-2</v>
      </c>
    </row>
    <row r="209" spans="1:5" x14ac:dyDescent="0.3">
      <c r="A209" t="s">
        <v>526</v>
      </c>
      <c r="B209" t="s">
        <v>602</v>
      </c>
      <c r="C209" t="s">
        <v>492</v>
      </c>
      <c r="D209" t="s">
        <v>38</v>
      </c>
      <c r="E209">
        <v>0.16057634353637601</v>
      </c>
    </row>
    <row r="210" spans="1:5" x14ac:dyDescent="0.3">
      <c r="A210" t="s">
        <v>526</v>
      </c>
      <c r="B210" t="s">
        <v>604</v>
      </c>
      <c r="C210" t="s">
        <v>376</v>
      </c>
      <c r="D210" t="s">
        <v>38</v>
      </c>
      <c r="E210">
        <v>2.6307106018066399E-2</v>
      </c>
    </row>
    <row r="211" spans="1:5" x14ac:dyDescent="0.3">
      <c r="A211" t="s">
        <v>526</v>
      </c>
      <c r="B211" t="s">
        <v>605</v>
      </c>
      <c r="C211" t="s">
        <v>606</v>
      </c>
      <c r="D211" t="s">
        <v>38</v>
      </c>
      <c r="E211">
        <v>7.7360391616821206E-2</v>
      </c>
    </row>
    <row r="212" spans="1:5" x14ac:dyDescent="0.3">
      <c r="A212" t="s">
        <v>526</v>
      </c>
      <c r="B212" t="s">
        <v>605</v>
      </c>
      <c r="C212" t="s">
        <v>611</v>
      </c>
      <c r="D212" t="s">
        <v>38</v>
      </c>
      <c r="E212">
        <v>0.64659762382507302</v>
      </c>
    </row>
    <row r="213" spans="1:5" x14ac:dyDescent="0.3">
      <c r="A213" t="s">
        <v>526</v>
      </c>
      <c r="B213" t="s">
        <v>612</v>
      </c>
      <c r="C213" t="s">
        <v>613</v>
      </c>
      <c r="D213" t="s">
        <v>38</v>
      </c>
      <c r="E213">
        <v>0.10365939140319801</v>
      </c>
    </row>
    <row r="214" spans="1:5" x14ac:dyDescent="0.3">
      <c r="A214" t="s">
        <v>526</v>
      </c>
      <c r="B214" t="s">
        <v>618</v>
      </c>
      <c r="C214" t="s">
        <v>618</v>
      </c>
      <c r="D214" t="s">
        <v>38</v>
      </c>
      <c r="E214">
        <v>0.21634483337402299</v>
      </c>
    </row>
    <row r="215" spans="1:5" x14ac:dyDescent="0.3">
      <c r="A215" t="s">
        <v>526</v>
      </c>
      <c r="B215" t="s">
        <v>620</v>
      </c>
      <c r="C215" t="s">
        <v>492</v>
      </c>
      <c r="D215" t="s">
        <v>38</v>
      </c>
      <c r="E215">
        <v>0.18914246559143</v>
      </c>
    </row>
    <row r="216" spans="1:5" x14ac:dyDescent="0.3">
      <c r="A216" t="s">
        <v>526</v>
      </c>
      <c r="B216" t="s">
        <v>620</v>
      </c>
      <c r="C216" t="s">
        <v>449</v>
      </c>
      <c r="D216" t="s">
        <v>38</v>
      </c>
      <c r="E216">
        <v>4.43594455718994E-2</v>
      </c>
    </row>
    <row r="217" spans="1:5" x14ac:dyDescent="0.3">
      <c r="A217" t="s">
        <v>526</v>
      </c>
      <c r="B217" t="s">
        <v>620</v>
      </c>
      <c r="C217" t="s">
        <v>622</v>
      </c>
      <c r="D217" t="s">
        <v>38</v>
      </c>
      <c r="E217">
        <v>3.7531852722167899E-2</v>
      </c>
    </row>
    <row r="218" spans="1:5" x14ac:dyDescent="0.3">
      <c r="A218" t="s">
        <v>526</v>
      </c>
      <c r="B218" t="s">
        <v>623</v>
      </c>
      <c r="C218" t="s">
        <v>545</v>
      </c>
      <c r="D218" t="s">
        <v>38</v>
      </c>
      <c r="E218">
        <v>0.96800470352172796</v>
      </c>
    </row>
    <row r="219" spans="1:5" x14ac:dyDescent="0.3">
      <c r="A219" t="s">
        <v>526</v>
      </c>
      <c r="B219" t="s">
        <v>624</v>
      </c>
      <c r="C219" t="s">
        <v>625</v>
      </c>
      <c r="D219" t="s">
        <v>38</v>
      </c>
      <c r="E219">
        <v>6.12735748291015E-2</v>
      </c>
    </row>
    <row r="220" spans="1:5" x14ac:dyDescent="0.3">
      <c r="A220" t="s">
        <v>526</v>
      </c>
      <c r="B220" t="s">
        <v>626</v>
      </c>
      <c r="C220" t="s">
        <v>545</v>
      </c>
      <c r="D220" t="s">
        <v>38</v>
      </c>
      <c r="E220">
        <v>0.27044844627380299</v>
      </c>
    </row>
    <row r="221" spans="1:5" x14ac:dyDescent="0.3">
      <c r="A221" t="s">
        <v>526</v>
      </c>
      <c r="B221" t="s">
        <v>627</v>
      </c>
      <c r="C221" t="s">
        <v>627</v>
      </c>
      <c r="D221" t="s">
        <v>38</v>
      </c>
      <c r="E221">
        <v>3.8615703582763602E-2</v>
      </c>
    </row>
    <row r="222" spans="1:5" x14ac:dyDescent="0.3">
      <c r="A222" t="s">
        <v>526</v>
      </c>
      <c r="B222" t="s">
        <v>628</v>
      </c>
      <c r="C222" t="s">
        <v>629</v>
      </c>
      <c r="D222" t="s">
        <v>38</v>
      </c>
      <c r="E222">
        <v>7.3465585708618095E-2</v>
      </c>
    </row>
    <row r="223" spans="1:5" x14ac:dyDescent="0.3">
      <c r="A223" t="s">
        <v>526</v>
      </c>
      <c r="B223" t="s">
        <v>630</v>
      </c>
      <c r="C223" t="s">
        <v>376</v>
      </c>
      <c r="D223" t="s">
        <v>38</v>
      </c>
      <c r="E223">
        <v>0.15767788887023901</v>
      </c>
    </row>
    <row r="224" spans="1:5" x14ac:dyDescent="0.3">
      <c r="A224" t="s">
        <v>526</v>
      </c>
      <c r="B224" t="s">
        <v>635</v>
      </c>
      <c r="C224" t="s">
        <v>636</v>
      </c>
      <c r="D224" t="s">
        <v>38</v>
      </c>
      <c r="E224">
        <v>4.4363975524902302E-2</v>
      </c>
    </row>
    <row r="225" spans="1:5" x14ac:dyDescent="0.3">
      <c r="A225" t="s">
        <v>526</v>
      </c>
      <c r="B225" t="s">
        <v>637</v>
      </c>
      <c r="C225" t="s">
        <v>638</v>
      </c>
      <c r="D225" t="s">
        <v>38</v>
      </c>
      <c r="E225">
        <v>2.51643657684326E-2</v>
      </c>
    </row>
    <row r="226" spans="1:5" x14ac:dyDescent="0.3">
      <c r="A226" t="s">
        <v>526</v>
      </c>
      <c r="B226" t="s">
        <v>639</v>
      </c>
      <c r="C226" t="s">
        <v>640</v>
      </c>
      <c r="D226" s="20" t="s">
        <v>439</v>
      </c>
      <c r="E226">
        <v>301.21624755859301</v>
      </c>
    </row>
    <row r="227" spans="1:5" x14ac:dyDescent="0.3">
      <c r="A227" t="s">
        <v>526</v>
      </c>
      <c r="B227" t="s">
        <v>641</v>
      </c>
      <c r="C227" t="s">
        <v>642</v>
      </c>
      <c r="D227" t="s">
        <v>38</v>
      </c>
      <c r="E227">
        <v>7.4982881546020494E-2</v>
      </c>
    </row>
    <row r="228" spans="1:5" x14ac:dyDescent="0.3">
      <c r="A228" t="s">
        <v>526</v>
      </c>
      <c r="B228" t="s">
        <v>641</v>
      </c>
      <c r="C228" t="s">
        <v>643</v>
      </c>
      <c r="D228" t="s">
        <v>38</v>
      </c>
      <c r="E228">
        <v>6.0039281845092697E-2</v>
      </c>
    </row>
    <row r="229" spans="1:5" x14ac:dyDescent="0.3">
      <c r="A229" t="s">
        <v>526</v>
      </c>
      <c r="B229" t="s">
        <v>641</v>
      </c>
      <c r="C229" t="s">
        <v>644</v>
      </c>
      <c r="D229" t="s">
        <v>38</v>
      </c>
      <c r="E229">
        <v>0.112446069717407</v>
      </c>
    </row>
    <row r="230" spans="1:5" x14ac:dyDescent="0.3">
      <c r="A230" t="s">
        <v>526</v>
      </c>
      <c r="B230" t="s">
        <v>645</v>
      </c>
      <c r="C230" t="s">
        <v>376</v>
      </c>
      <c r="D230" t="s">
        <v>38</v>
      </c>
      <c r="E230">
        <v>0.10419201850891099</v>
      </c>
    </row>
    <row r="231" spans="1:5" x14ac:dyDescent="0.3">
      <c r="A231" t="s">
        <v>526</v>
      </c>
      <c r="B231" t="s">
        <v>646</v>
      </c>
      <c r="C231" t="s">
        <v>340</v>
      </c>
      <c r="D231" t="s">
        <v>38</v>
      </c>
      <c r="E231">
        <v>4.1656255722045898E-2</v>
      </c>
    </row>
    <row r="232" spans="1:5" x14ac:dyDescent="0.3">
      <c r="A232" t="s">
        <v>526</v>
      </c>
      <c r="B232" t="s">
        <v>647</v>
      </c>
      <c r="C232" t="s">
        <v>376</v>
      </c>
      <c r="D232" t="s">
        <v>38</v>
      </c>
      <c r="E232">
        <v>3.5269021987914997E-2</v>
      </c>
    </row>
    <row r="233" spans="1:5" x14ac:dyDescent="0.3">
      <c r="A233" t="s">
        <v>526</v>
      </c>
      <c r="B233" t="s">
        <v>648</v>
      </c>
      <c r="C233" t="s">
        <v>648</v>
      </c>
      <c r="D233" t="s">
        <v>38</v>
      </c>
      <c r="E233">
        <v>3.3999681472778299E-2</v>
      </c>
    </row>
    <row r="234" spans="1:5" x14ac:dyDescent="0.3">
      <c r="A234" t="s">
        <v>526</v>
      </c>
      <c r="B234" t="s">
        <v>648</v>
      </c>
      <c r="C234" t="s">
        <v>649</v>
      </c>
      <c r="D234" t="s">
        <v>38</v>
      </c>
      <c r="E234">
        <v>8.6399793624877902E-2</v>
      </c>
    </row>
    <row r="235" spans="1:5" x14ac:dyDescent="0.3">
      <c r="A235" t="s">
        <v>526</v>
      </c>
      <c r="B235" t="s">
        <v>650</v>
      </c>
      <c r="C235" t="s">
        <v>651</v>
      </c>
      <c r="D235" t="s">
        <v>38</v>
      </c>
      <c r="E235">
        <v>0.111364841461181</v>
      </c>
    </row>
    <row r="236" spans="1:5" x14ac:dyDescent="0.3">
      <c r="A236" t="s">
        <v>526</v>
      </c>
      <c r="B236" t="s">
        <v>650</v>
      </c>
      <c r="C236" t="s">
        <v>652</v>
      </c>
      <c r="D236" t="s">
        <v>38</v>
      </c>
      <c r="E236">
        <v>6.5062761306762695E-2</v>
      </c>
    </row>
    <row r="237" spans="1:5" x14ac:dyDescent="0.3">
      <c r="A237" t="s">
        <v>526</v>
      </c>
      <c r="B237" t="s">
        <v>653</v>
      </c>
      <c r="C237" t="s">
        <v>492</v>
      </c>
      <c r="D237" t="s">
        <v>38</v>
      </c>
      <c r="E237">
        <v>4.67035770416259E-2</v>
      </c>
    </row>
    <row r="238" spans="1:5" x14ac:dyDescent="0.3">
      <c r="A238" t="s">
        <v>526</v>
      </c>
      <c r="B238" t="s">
        <v>655</v>
      </c>
      <c r="C238" t="s">
        <v>656</v>
      </c>
      <c r="D238" t="s">
        <v>38</v>
      </c>
      <c r="E238">
        <v>0.13546562194824199</v>
      </c>
    </row>
    <row r="239" spans="1:5" x14ac:dyDescent="0.3">
      <c r="A239" t="s">
        <v>526</v>
      </c>
      <c r="B239" t="s">
        <v>657</v>
      </c>
      <c r="C239" t="s">
        <v>658</v>
      </c>
      <c r="D239" t="s">
        <v>38</v>
      </c>
      <c r="E239">
        <v>0.13800215721130299</v>
      </c>
    </row>
    <row r="240" spans="1:5" x14ac:dyDescent="0.3">
      <c r="A240" t="s">
        <v>526</v>
      </c>
      <c r="B240" t="s">
        <v>659</v>
      </c>
      <c r="C240" t="s">
        <v>376</v>
      </c>
      <c r="D240" t="s">
        <v>38</v>
      </c>
      <c r="E240">
        <v>5.1722288131713798E-2</v>
      </c>
    </row>
    <row r="241" spans="1:5" x14ac:dyDescent="0.3">
      <c r="A241" t="s">
        <v>526</v>
      </c>
      <c r="B241" t="s">
        <v>660</v>
      </c>
      <c r="C241" t="s">
        <v>376</v>
      </c>
      <c r="D241" t="s">
        <v>38</v>
      </c>
      <c r="E241">
        <v>0.18859362602233801</v>
      </c>
    </row>
    <row r="242" spans="1:5" x14ac:dyDescent="0.3">
      <c r="A242" t="s">
        <v>526</v>
      </c>
      <c r="B242" t="s">
        <v>666</v>
      </c>
      <c r="C242" t="s">
        <v>658</v>
      </c>
      <c r="D242" t="s">
        <v>38</v>
      </c>
      <c r="E242">
        <v>6.3681602478027302E-2</v>
      </c>
    </row>
    <row r="243" spans="1:5" x14ac:dyDescent="0.3">
      <c r="A243" t="s">
        <v>526</v>
      </c>
      <c r="B243" t="s">
        <v>667</v>
      </c>
      <c r="C243" t="s">
        <v>668</v>
      </c>
      <c r="D243" t="s">
        <v>38</v>
      </c>
      <c r="E243">
        <v>0.11169314384460401</v>
      </c>
    </row>
    <row r="244" spans="1:5" x14ac:dyDescent="0.3">
      <c r="A244" t="s">
        <v>526</v>
      </c>
      <c r="B244" t="s">
        <v>667</v>
      </c>
      <c r="C244" t="s">
        <v>376</v>
      </c>
      <c r="D244" t="s">
        <v>38</v>
      </c>
      <c r="E244">
        <v>4.3157815933227497E-2</v>
      </c>
    </row>
    <row r="245" spans="1:5" x14ac:dyDescent="0.3">
      <c r="A245" t="s">
        <v>526</v>
      </c>
      <c r="B245" t="s">
        <v>669</v>
      </c>
      <c r="C245" t="s">
        <v>492</v>
      </c>
      <c r="D245" t="s">
        <v>38</v>
      </c>
      <c r="E245">
        <v>3.0889749526977501E-2</v>
      </c>
    </row>
    <row r="246" spans="1:5" x14ac:dyDescent="0.3">
      <c r="A246" t="s">
        <v>526</v>
      </c>
      <c r="B246" t="s">
        <v>670</v>
      </c>
      <c r="C246" t="s">
        <v>613</v>
      </c>
      <c r="D246" t="s">
        <v>38</v>
      </c>
      <c r="E246">
        <v>0.12049508094787501</v>
      </c>
    </row>
    <row r="247" spans="1:5" x14ac:dyDescent="0.3">
      <c r="A247" t="s">
        <v>526</v>
      </c>
      <c r="B247" t="s">
        <v>670</v>
      </c>
      <c r="C247" t="s">
        <v>675</v>
      </c>
      <c r="D247" t="s">
        <v>38</v>
      </c>
      <c r="E247">
        <v>5.7389497756958001E-2</v>
      </c>
    </row>
    <row r="248" spans="1:5" x14ac:dyDescent="0.3">
      <c r="A248" t="s">
        <v>526</v>
      </c>
      <c r="B248" t="s">
        <v>670</v>
      </c>
      <c r="C248" t="s">
        <v>676</v>
      </c>
      <c r="D248" t="s">
        <v>38</v>
      </c>
      <c r="E248">
        <v>9.1875076293945299E-2</v>
      </c>
    </row>
    <row r="249" spans="1:5" x14ac:dyDescent="0.3">
      <c r="A249" t="s">
        <v>526</v>
      </c>
      <c r="B249" t="s">
        <v>677</v>
      </c>
      <c r="C249" t="s">
        <v>678</v>
      </c>
      <c r="D249" t="s">
        <v>38</v>
      </c>
      <c r="E249">
        <v>6.31430149078369E-2</v>
      </c>
    </row>
    <row r="250" spans="1:5" x14ac:dyDescent="0.3">
      <c r="A250" t="s">
        <v>526</v>
      </c>
      <c r="B250" t="s">
        <v>679</v>
      </c>
      <c r="C250" t="s">
        <v>680</v>
      </c>
      <c r="D250" t="s">
        <v>38</v>
      </c>
      <c r="E250">
        <v>22.2957444190979</v>
      </c>
    </row>
    <row r="251" spans="1:5" x14ac:dyDescent="0.3">
      <c r="A251" t="s">
        <v>526</v>
      </c>
      <c r="B251" t="s">
        <v>679</v>
      </c>
      <c r="C251" t="s">
        <v>685</v>
      </c>
      <c r="D251" s="20" t="s">
        <v>106</v>
      </c>
      <c r="E251">
        <v>4.6659469604492097E-2</v>
      </c>
    </row>
    <row r="252" spans="1:5" x14ac:dyDescent="0.3">
      <c r="A252" t="s">
        <v>526</v>
      </c>
      <c r="B252" t="s">
        <v>686</v>
      </c>
      <c r="C252" t="s">
        <v>687</v>
      </c>
      <c r="D252" t="s">
        <v>38</v>
      </c>
      <c r="E252">
        <v>2.6164293289184501E-2</v>
      </c>
    </row>
    <row r="253" spans="1:5" x14ac:dyDescent="0.3">
      <c r="A253" t="s">
        <v>526</v>
      </c>
      <c r="B253" t="s">
        <v>688</v>
      </c>
      <c r="C253" t="s">
        <v>689</v>
      </c>
      <c r="D253" t="s">
        <v>38</v>
      </c>
      <c r="E253">
        <v>2.4173021316528299E-2</v>
      </c>
    </row>
    <row r="254" spans="1:5" x14ac:dyDescent="0.3">
      <c r="A254" t="s">
        <v>526</v>
      </c>
      <c r="B254" t="s">
        <v>690</v>
      </c>
      <c r="C254" t="s">
        <v>691</v>
      </c>
      <c r="D254" t="s">
        <v>38</v>
      </c>
      <c r="E254">
        <v>0.24721860885620101</v>
      </c>
    </row>
    <row r="255" spans="1:5" x14ac:dyDescent="0.3">
      <c r="A255" t="s">
        <v>526</v>
      </c>
      <c r="B255" t="s">
        <v>692</v>
      </c>
      <c r="C255" t="s">
        <v>658</v>
      </c>
      <c r="D255" t="s">
        <v>38</v>
      </c>
      <c r="E255">
        <v>5.4648637771606397E-2</v>
      </c>
    </row>
    <row r="256" spans="1:5" x14ac:dyDescent="0.3">
      <c r="A256" t="s">
        <v>693</v>
      </c>
      <c r="B256" t="s">
        <v>694</v>
      </c>
      <c r="C256" t="s">
        <v>695</v>
      </c>
      <c r="D256" t="s">
        <v>38</v>
      </c>
      <c r="E256">
        <v>0.400523900985717</v>
      </c>
    </row>
    <row r="257" spans="1:5" x14ac:dyDescent="0.3">
      <c r="A257" t="s">
        <v>693</v>
      </c>
      <c r="B257" t="s">
        <v>703</v>
      </c>
      <c r="C257" t="s">
        <v>704</v>
      </c>
      <c r="D257" t="s">
        <v>38</v>
      </c>
      <c r="E257">
        <v>2.10950374603271E-2</v>
      </c>
    </row>
    <row r="258" spans="1:5" x14ac:dyDescent="0.3">
      <c r="A258" t="s">
        <v>693</v>
      </c>
      <c r="B258" t="s">
        <v>700</v>
      </c>
      <c r="C258" t="s">
        <v>701</v>
      </c>
      <c r="D258" t="s">
        <v>38</v>
      </c>
      <c r="E258">
        <v>0.18546485900878901</v>
      </c>
    </row>
    <row r="259" spans="1:5" x14ac:dyDescent="0.3">
      <c r="A259" t="s">
        <v>693</v>
      </c>
      <c r="B259" t="s">
        <v>705</v>
      </c>
      <c r="C259" t="s">
        <v>706</v>
      </c>
      <c r="D259" t="s">
        <v>38</v>
      </c>
      <c r="E259">
        <v>7.49948978424072</v>
      </c>
    </row>
    <row r="260" spans="1:5" x14ac:dyDescent="0.3">
      <c r="A260" t="s">
        <v>693</v>
      </c>
      <c r="B260" t="s">
        <v>705</v>
      </c>
      <c r="C260" t="s">
        <v>708</v>
      </c>
      <c r="D260" t="s">
        <v>38</v>
      </c>
      <c r="E260">
        <v>6.8055391311645494E-2</v>
      </c>
    </row>
    <row r="261" spans="1:5" x14ac:dyDescent="0.3">
      <c r="A261" t="s">
        <v>693</v>
      </c>
      <c r="B261" t="s">
        <v>705</v>
      </c>
      <c r="C261" t="s">
        <v>709</v>
      </c>
      <c r="D261" t="s">
        <v>38</v>
      </c>
      <c r="E261">
        <v>3.6629438400268499E-2</v>
      </c>
    </row>
    <row r="262" spans="1:5" x14ac:dyDescent="0.3">
      <c r="A262" t="s">
        <v>693</v>
      </c>
      <c r="B262" t="s">
        <v>705</v>
      </c>
      <c r="C262" t="s">
        <v>710</v>
      </c>
      <c r="D262" t="s">
        <v>38</v>
      </c>
      <c r="E262">
        <v>3.2075643539428697E-2</v>
      </c>
    </row>
    <row r="263" spans="1:5" x14ac:dyDescent="0.3">
      <c r="A263" t="s">
        <v>693</v>
      </c>
      <c r="B263" t="s">
        <v>705</v>
      </c>
      <c r="C263" t="s">
        <v>711</v>
      </c>
      <c r="D263" t="s">
        <v>38</v>
      </c>
      <c r="E263">
        <v>0.43036127090454102</v>
      </c>
    </row>
    <row r="264" spans="1:5" x14ac:dyDescent="0.3">
      <c r="A264" t="s">
        <v>693</v>
      </c>
      <c r="B264" t="s">
        <v>713</v>
      </c>
      <c r="C264" t="s">
        <v>714</v>
      </c>
      <c r="D264" t="s">
        <v>38</v>
      </c>
      <c r="E264">
        <v>3.12390327453613E-2</v>
      </c>
    </row>
    <row r="265" spans="1:5" x14ac:dyDescent="0.3">
      <c r="A265" t="s">
        <v>693</v>
      </c>
      <c r="B265" t="s">
        <v>713</v>
      </c>
      <c r="C265" t="s">
        <v>715</v>
      </c>
      <c r="D265" t="s">
        <v>38</v>
      </c>
      <c r="E265">
        <v>6.4263582229614202E-2</v>
      </c>
    </row>
    <row r="266" spans="1:5" x14ac:dyDescent="0.3">
      <c r="A266" t="s">
        <v>693</v>
      </c>
      <c r="B266" t="s">
        <v>713</v>
      </c>
      <c r="C266" t="s">
        <v>716</v>
      </c>
      <c r="D266" t="s">
        <v>38</v>
      </c>
      <c r="E266">
        <v>3.2792935371398899</v>
      </c>
    </row>
    <row r="267" spans="1:5" x14ac:dyDescent="0.3">
      <c r="A267" t="s">
        <v>693</v>
      </c>
      <c r="B267" t="s">
        <v>722</v>
      </c>
      <c r="C267" t="s">
        <v>723</v>
      </c>
      <c r="D267" s="20" t="s">
        <v>106</v>
      </c>
      <c r="E267">
        <v>0.150911569595336</v>
      </c>
    </row>
    <row r="268" spans="1:5" x14ac:dyDescent="0.3">
      <c r="A268" t="s">
        <v>693</v>
      </c>
      <c r="B268" t="s">
        <v>722</v>
      </c>
      <c r="C268" t="s">
        <v>724</v>
      </c>
      <c r="D268" t="s">
        <v>38</v>
      </c>
      <c r="E268">
        <v>0.13866662979125899</v>
      </c>
    </row>
    <row r="269" spans="1:5" x14ac:dyDescent="0.3">
      <c r="A269" t="s">
        <v>693</v>
      </c>
      <c r="B269" t="s">
        <v>729</v>
      </c>
      <c r="C269" t="s">
        <v>730</v>
      </c>
      <c r="D269" t="s">
        <v>38</v>
      </c>
      <c r="E269">
        <v>0.13864660263061501</v>
      </c>
    </row>
    <row r="270" spans="1:5" x14ac:dyDescent="0.3">
      <c r="A270" t="s">
        <v>693</v>
      </c>
      <c r="B270" t="s">
        <v>731</v>
      </c>
      <c r="C270" t="s">
        <v>732</v>
      </c>
      <c r="D270" t="s">
        <v>38</v>
      </c>
      <c r="E270">
        <v>0.19963955879211401</v>
      </c>
    </row>
    <row r="271" spans="1:5" x14ac:dyDescent="0.3">
      <c r="A271" t="s">
        <v>693</v>
      </c>
      <c r="B271" t="s">
        <v>731</v>
      </c>
      <c r="C271" t="s">
        <v>733</v>
      </c>
      <c r="D271" t="s">
        <v>38</v>
      </c>
      <c r="E271">
        <v>56.893678426742497</v>
      </c>
    </row>
    <row r="272" spans="1:5" x14ac:dyDescent="0.3">
      <c r="A272" t="s">
        <v>693</v>
      </c>
      <c r="B272" t="s">
        <v>735</v>
      </c>
      <c r="C272" t="s">
        <v>534</v>
      </c>
      <c r="D272" t="s">
        <v>38</v>
      </c>
      <c r="E272">
        <v>0.26145052909851002</v>
      </c>
    </row>
    <row r="273" spans="1:5" x14ac:dyDescent="0.3">
      <c r="A273" t="s">
        <v>693</v>
      </c>
      <c r="B273" t="s">
        <v>736</v>
      </c>
      <c r="C273" t="s">
        <v>737</v>
      </c>
      <c r="D273" s="20" t="s">
        <v>106</v>
      </c>
      <c r="E273">
        <v>3.0936717987060498E-2</v>
      </c>
    </row>
    <row r="274" spans="1:5" x14ac:dyDescent="0.3">
      <c r="A274" t="s">
        <v>693</v>
      </c>
      <c r="B274" t="s">
        <v>738</v>
      </c>
      <c r="C274" t="s">
        <v>739</v>
      </c>
      <c r="D274" t="s">
        <v>38</v>
      </c>
      <c r="E274">
        <v>0.17835402488708399</v>
      </c>
    </row>
    <row r="275" spans="1:5" x14ac:dyDescent="0.3">
      <c r="A275" t="s">
        <v>693</v>
      </c>
      <c r="B275" t="s">
        <v>741</v>
      </c>
      <c r="C275" t="s">
        <v>742</v>
      </c>
      <c r="D275" t="s">
        <v>38</v>
      </c>
      <c r="E275">
        <v>0.137664079666137</v>
      </c>
    </row>
    <row r="276" spans="1:5" x14ac:dyDescent="0.3">
      <c r="A276" t="s">
        <v>693</v>
      </c>
      <c r="B276" t="s">
        <v>741</v>
      </c>
      <c r="C276" t="s">
        <v>743</v>
      </c>
      <c r="D276" t="s">
        <v>38</v>
      </c>
      <c r="E276">
        <v>3.6973476409912102E-2</v>
      </c>
    </row>
    <row r="277" spans="1:5" x14ac:dyDescent="0.3">
      <c r="A277" t="s">
        <v>693</v>
      </c>
      <c r="B277" t="s">
        <v>741</v>
      </c>
      <c r="C277" t="s">
        <v>744</v>
      </c>
      <c r="D277" s="20" t="s">
        <v>163</v>
      </c>
      <c r="E277">
        <v>300.686659097671</v>
      </c>
    </row>
    <row r="278" spans="1:5" x14ac:dyDescent="0.3">
      <c r="A278" t="s">
        <v>693</v>
      </c>
      <c r="B278" t="s">
        <v>751</v>
      </c>
      <c r="C278" t="s">
        <v>752</v>
      </c>
      <c r="D278" t="s">
        <v>38</v>
      </c>
      <c r="E278">
        <v>3.3723516464233398</v>
      </c>
    </row>
    <row r="279" spans="1:5" x14ac:dyDescent="0.3">
      <c r="A279" t="s">
        <v>693</v>
      </c>
      <c r="B279" t="s">
        <v>754</v>
      </c>
      <c r="C279" t="s">
        <v>755</v>
      </c>
      <c r="D279" t="s">
        <v>38</v>
      </c>
      <c r="E279">
        <v>19.418140172958299</v>
      </c>
    </row>
    <row r="280" spans="1:5" x14ac:dyDescent="0.3">
      <c r="A280" t="s">
        <v>693</v>
      </c>
      <c r="B280" t="s">
        <v>754</v>
      </c>
      <c r="C280" t="s">
        <v>757</v>
      </c>
      <c r="D280" s="20" t="s">
        <v>163</v>
      </c>
      <c r="E280">
        <v>365.77689647674498</v>
      </c>
    </row>
    <row r="281" spans="1:5" x14ac:dyDescent="0.3">
      <c r="A281" t="s">
        <v>693</v>
      </c>
      <c r="B281" t="s">
        <v>758</v>
      </c>
      <c r="C281" t="s">
        <v>704</v>
      </c>
      <c r="D281" t="s">
        <v>38</v>
      </c>
      <c r="E281">
        <v>0.14028000831604001</v>
      </c>
    </row>
    <row r="282" spans="1:5" x14ac:dyDescent="0.3">
      <c r="A282" t="s">
        <v>693</v>
      </c>
      <c r="B282" t="s">
        <v>745</v>
      </c>
      <c r="C282" t="s">
        <v>746</v>
      </c>
      <c r="D282" t="s">
        <v>38</v>
      </c>
      <c r="E282">
        <v>7.4872732162475503E-2</v>
      </c>
    </row>
    <row r="283" spans="1:5" x14ac:dyDescent="0.3">
      <c r="A283" t="s">
        <v>693</v>
      </c>
      <c r="B283" t="s">
        <v>749</v>
      </c>
      <c r="C283" t="s">
        <v>750</v>
      </c>
      <c r="D283" t="s">
        <v>38</v>
      </c>
      <c r="E283">
        <v>4.2791843414306599E-2</v>
      </c>
    </row>
    <row r="284" spans="1:5" x14ac:dyDescent="0.3">
      <c r="A284" t="s">
        <v>693</v>
      </c>
      <c r="B284" t="s">
        <v>747</v>
      </c>
      <c r="C284" t="s">
        <v>748</v>
      </c>
      <c r="D284" s="20" t="s">
        <v>163</v>
      </c>
      <c r="E284">
        <v>302.08551192283602</v>
      </c>
    </row>
    <row r="285" spans="1:5" x14ac:dyDescent="0.3">
      <c r="A285" t="s">
        <v>693</v>
      </c>
      <c r="B285" t="s">
        <v>747</v>
      </c>
      <c r="C285" t="s">
        <v>622</v>
      </c>
      <c r="D285" t="s">
        <v>38</v>
      </c>
      <c r="E285">
        <v>6.6236257553100503E-2</v>
      </c>
    </row>
    <row r="286" spans="1:5" x14ac:dyDescent="0.3">
      <c r="A286" t="s">
        <v>693</v>
      </c>
      <c r="B286" t="s">
        <v>760</v>
      </c>
      <c r="C286" t="s">
        <v>755</v>
      </c>
      <c r="D286" t="s">
        <v>38</v>
      </c>
      <c r="E286">
        <v>1.8891327381134</v>
      </c>
    </row>
    <row r="287" spans="1:5" x14ac:dyDescent="0.3">
      <c r="A287" t="s">
        <v>693</v>
      </c>
      <c r="B287" t="s">
        <v>760</v>
      </c>
      <c r="C287" t="s">
        <v>757</v>
      </c>
      <c r="D287" t="s">
        <v>38</v>
      </c>
      <c r="E287">
        <v>0.36598682403564398</v>
      </c>
    </row>
    <row r="288" spans="1:5" x14ac:dyDescent="0.3">
      <c r="A288" t="s">
        <v>693</v>
      </c>
      <c r="B288" t="s">
        <v>762</v>
      </c>
      <c r="C288" t="s">
        <v>757</v>
      </c>
      <c r="D288" t="s">
        <v>38</v>
      </c>
      <c r="E288">
        <v>22.879666090011501</v>
      </c>
    </row>
    <row r="289" spans="1:5" x14ac:dyDescent="0.3">
      <c r="A289" t="s">
        <v>693</v>
      </c>
      <c r="B289" t="s">
        <v>764</v>
      </c>
      <c r="C289" t="s">
        <v>755</v>
      </c>
      <c r="D289" t="s">
        <v>38</v>
      </c>
      <c r="E289">
        <v>0.54551172256469704</v>
      </c>
    </row>
    <row r="290" spans="1:5" x14ac:dyDescent="0.3">
      <c r="A290" t="s">
        <v>693</v>
      </c>
      <c r="B290" t="s">
        <v>765</v>
      </c>
      <c r="C290" t="s">
        <v>766</v>
      </c>
      <c r="D290" t="s">
        <v>38</v>
      </c>
      <c r="E290">
        <v>0.123007297515869</v>
      </c>
    </row>
    <row r="291" spans="1:5" x14ac:dyDescent="0.3">
      <c r="A291" t="s">
        <v>693</v>
      </c>
      <c r="B291" t="s">
        <v>765</v>
      </c>
      <c r="C291" t="s">
        <v>767</v>
      </c>
      <c r="D291" t="s">
        <v>38</v>
      </c>
      <c r="E291">
        <v>0.15360641479492099</v>
      </c>
    </row>
    <row r="292" spans="1:5" x14ac:dyDescent="0.3">
      <c r="A292" t="s">
        <v>693</v>
      </c>
      <c r="B292" t="s">
        <v>765</v>
      </c>
      <c r="C292" t="s">
        <v>769</v>
      </c>
      <c r="D292" t="s">
        <v>38</v>
      </c>
      <c r="E292">
        <v>5.8591604232788003E-2</v>
      </c>
    </row>
    <row r="293" spans="1:5" x14ac:dyDescent="0.3">
      <c r="A293" t="s">
        <v>693</v>
      </c>
      <c r="B293" t="s">
        <v>765</v>
      </c>
      <c r="C293" t="s">
        <v>771</v>
      </c>
      <c r="D293" t="s">
        <v>38</v>
      </c>
      <c r="E293">
        <v>7.31174945831298E-2</v>
      </c>
    </row>
    <row r="294" spans="1:5" x14ac:dyDescent="0.3">
      <c r="A294" t="s">
        <v>693</v>
      </c>
      <c r="B294" t="s">
        <v>765</v>
      </c>
      <c r="C294" t="s">
        <v>772</v>
      </c>
      <c r="D294" s="20" t="s">
        <v>163</v>
      </c>
      <c r="E294">
        <v>302.714210510253</v>
      </c>
    </row>
    <row r="295" spans="1:5" x14ac:dyDescent="0.3">
      <c r="A295" t="s">
        <v>693</v>
      </c>
      <c r="B295" t="s">
        <v>765</v>
      </c>
      <c r="C295" t="s">
        <v>773</v>
      </c>
      <c r="D295" t="s">
        <v>38</v>
      </c>
      <c r="E295">
        <v>0.22574496269225999</v>
      </c>
    </row>
    <row r="296" spans="1:5" x14ac:dyDescent="0.3">
      <c r="A296" t="s">
        <v>693</v>
      </c>
      <c r="B296" t="s">
        <v>765</v>
      </c>
      <c r="C296" t="s">
        <v>778</v>
      </c>
      <c r="D296" t="s">
        <v>38</v>
      </c>
      <c r="E296">
        <v>5.7503497600555402</v>
      </c>
    </row>
    <row r="297" spans="1:5" x14ac:dyDescent="0.3">
      <c r="A297" t="s">
        <v>693</v>
      </c>
      <c r="B297" t="s">
        <v>784</v>
      </c>
      <c r="C297" t="s">
        <v>773</v>
      </c>
      <c r="D297" t="s">
        <v>38</v>
      </c>
      <c r="E297">
        <v>0.77836799621581998</v>
      </c>
    </row>
    <row r="298" spans="1:5" x14ac:dyDescent="0.3">
      <c r="A298" t="s">
        <v>693</v>
      </c>
      <c r="B298" t="s">
        <v>784</v>
      </c>
      <c r="C298" t="s">
        <v>786</v>
      </c>
      <c r="D298" s="20" t="s">
        <v>439</v>
      </c>
      <c r="E298">
        <v>302.93447279930098</v>
      </c>
    </row>
    <row r="299" spans="1:5" x14ac:dyDescent="0.3">
      <c r="A299" t="s">
        <v>693</v>
      </c>
      <c r="B299" t="s">
        <v>787</v>
      </c>
      <c r="C299" t="s">
        <v>788</v>
      </c>
      <c r="D299" t="s">
        <v>38</v>
      </c>
      <c r="E299">
        <v>8.13572406768798E-2</v>
      </c>
    </row>
    <row r="300" spans="1:5" x14ac:dyDescent="0.3">
      <c r="A300" t="s">
        <v>693</v>
      </c>
      <c r="B300" t="s">
        <v>791</v>
      </c>
      <c r="C300" t="s">
        <v>704</v>
      </c>
      <c r="D300" t="s">
        <v>38</v>
      </c>
      <c r="E300">
        <v>2.5082535743713299</v>
      </c>
    </row>
    <row r="301" spans="1:5" x14ac:dyDescent="0.3">
      <c r="A301" t="s">
        <v>693</v>
      </c>
      <c r="B301" t="s">
        <v>793</v>
      </c>
      <c r="C301" t="s">
        <v>704</v>
      </c>
      <c r="D301" t="s">
        <v>38</v>
      </c>
      <c r="E301">
        <v>0.14424395561218201</v>
      </c>
    </row>
    <row r="302" spans="1:5" x14ac:dyDescent="0.3">
      <c r="A302" t="s">
        <v>693</v>
      </c>
      <c r="B302" t="s">
        <v>795</v>
      </c>
      <c r="C302" t="s">
        <v>796</v>
      </c>
      <c r="D302" t="s">
        <v>38</v>
      </c>
      <c r="E302">
        <v>0.110996484756469</v>
      </c>
    </row>
    <row r="303" spans="1:5" x14ac:dyDescent="0.3">
      <c r="A303" t="s">
        <v>693</v>
      </c>
      <c r="B303" t="s">
        <v>795</v>
      </c>
      <c r="C303" t="s">
        <v>797</v>
      </c>
      <c r="D303" t="s">
        <v>38</v>
      </c>
      <c r="E303">
        <v>7.5779199600219699E-2</v>
      </c>
    </row>
    <row r="304" spans="1:5" x14ac:dyDescent="0.3">
      <c r="A304" t="s">
        <v>693</v>
      </c>
      <c r="B304" t="s">
        <v>795</v>
      </c>
      <c r="C304" t="s">
        <v>798</v>
      </c>
      <c r="D304" t="s">
        <v>38</v>
      </c>
      <c r="E304">
        <v>6.5499544143676702E-2</v>
      </c>
    </row>
    <row r="305" spans="1:5" x14ac:dyDescent="0.3">
      <c r="A305" t="s">
        <v>693</v>
      </c>
      <c r="B305" t="s">
        <v>799</v>
      </c>
      <c r="C305" t="s">
        <v>800</v>
      </c>
      <c r="D305" t="s">
        <v>38</v>
      </c>
      <c r="E305">
        <v>8.4971189498901298E-2</v>
      </c>
    </row>
    <row r="306" spans="1:5" x14ac:dyDescent="0.3">
      <c r="A306" t="s">
        <v>693</v>
      </c>
      <c r="B306" t="s">
        <v>799</v>
      </c>
      <c r="C306" t="s">
        <v>801</v>
      </c>
      <c r="D306" t="s">
        <v>38</v>
      </c>
      <c r="E306">
        <v>0.21486067771911599</v>
      </c>
    </row>
    <row r="307" spans="1:5" x14ac:dyDescent="0.3">
      <c r="A307" t="s">
        <v>693</v>
      </c>
      <c r="B307" t="s">
        <v>802</v>
      </c>
      <c r="C307" t="s">
        <v>757</v>
      </c>
      <c r="D307" s="20" t="s">
        <v>163</v>
      </c>
      <c r="E307">
        <v>300.78332495689301</v>
      </c>
    </row>
    <row r="308" spans="1:5" x14ac:dyDescent="0.3">
      <c r="A308" t="s">
        <v>693</v>
      </c>
      <c r="B308" t="s">
        <v>802</v>
      </c>
      <c r="C308" t="s">
        <v>803</v>
      </c>
      <c r="D308" t="s">
        <v>38</v>
      </c>
      <c r="E308">
        <v>0.25733685493469199</v>
      </c>
    </row>
    <row r="309" spans="1:5" x14ac:dyDescent="0.3">
      <c r="A309" t="s">
        <v>693</v>
      </c>
      <c r="B309" t="s">
        <v>808</v>
      </c>
      <c r="C309" t="s">
        <v>809</v>
      </c>
      <c r="D309" t="s">
        <v>38</v>
      </c>
      <c r="E309">
        <v>1.7375512123107899</v>
      </c>
    </row>
    <row r="310" spans="1:5" x14ac:dyDescent="0.3">
      <c r="A310" t="s">
        <v>693</v>
      </c>
      <c r="B310" t="s">
        <v>808</v>
      </c>
      <c r="C310" t="s">
        <v>810</v>
      </c>
      <c r="D310" t="s">
        <v>38</v>
      </c>
      <c r="E310">
        <v>8.5272312164306599E-2</v>
      </c>
    </row>
    <row r="311" spans="1:5" x14ac:dyDescent="0.3">
      <c r="A311" t="s">
        <v>693</v>
      </c>
      <c r="B311" t="s">
        <v>808</v>
      </c>
      <c r="C311" t="s">
        <v>811</v>
      </c>
      <c r="D311" t="s">
        <v>38</v>
      </c>
      <c r="E311">
        <v>0.49296832084655701</v>
      </c>
    </row>
    <row r="312" spans="1:5" x14ac:dyDescent="0.3">
      <c r="A312" t="s">
        <v>693</v>
      </c>
      <c r="B312" t="s">
        <v>808</v>
      </c>
      <c r="C312" t="s">
        <v>813</v>
      </c>
      <c r="D312" s="20" t="s">
        <v>163</v>
      </c>
      <c r="E312">
        <v>300.77130436897198</v>
      </c>
    </row>
    <row r="313" spans="1:5" x14ac:dyDescent="0.3">
      <c r="A313" t="s">
        <v>693</v>
      </c>
      <c r="B313" t="s">
        <v>808</v>
      </c>
      <c r="C313" t="s">
        <v>814</v>
      </c>
      <c r="D313" t="s">
        <v>38</v>
      </c>
      <c r="E313">
        <v>6.8001415729522696</v>
      </c>
    </row>
    <row r="314" spans="1:5" x14ac:dyDescent="0.3">
      <c r="A314" t="s">
        <v>693</v>
      </c>
      <c r="B314" t="s">
        <v>808</v>
      </c>
      <c r="C314" t="s">
        <v>816</v>
      </c>
      <c r="D314" t="s">
        <v>38</v>
      </c>
      <c r="E314">
        <v>6.40882992744445</v>
      </c>
    </row>
    <row r="315" spans="1:5" x14ac:dyDescent="0.3">
      <c r="A315" t="s">
        <v>693</v>
      </c>
      <c r="B315" t="s">
        <v>818</v>
      </c>
      <c r="C315" t="s">
        <v>819</v>
      </c>
      <c r="D315" t="s">
        <v>38</v>
      </c>
      <c r="E315">
        <v>29.632283210754299</v>
      </c>
    </row>
    <row r="316" spans="1:5" x14ac:dyDescent="0.3">
      <c r="A316" t="s">
        <v>693</v>
      </c>
      <c r="B316" t="s">
        <v>821</v>
      </c>
      <c r="C316" t="s">
        <v>809</v>
      </c>
      <c r="D316" t="s">
        <v>38</v>
      </c>
      <c r="E316">
        <v>0.67394685745239202</v>
      </c>
    </row>
    <row r="317" spans="1:5" x14ac:dyDescent="0.3">
      <c r="A317" t="s">
        <v>693</v>
      </c>
      <c r="B317" t="s">
        <v>821</v>
      </c>
      <c r="C317" t="s">
        <v>810</v>
      </c>
      <c r="D317" t="s">
        <v>38</v>
      </c>
      <c r="E317">
        <v>5.38151264190673E-2</v>
      </c>
    </row>
    <row r="318" spans="1:5" x14ac:dyDescent="0.3">
      <c r="A318" t="s">
        <v>693</v>
      </c>
      <c r="B318" t="s">
        <v>821</v>
      </c>
      <c r="C318" t="s">
        <v>814</v>
      </c>
      <c r="D318" t="s">
        <v>38</v>
      </c>
      <c r="E318">
        <v>151.157975912094</v>
      </c>
    </row>
    <row r="319" spans="1:5" x14ac:dyDescent="0.3">
      <c r="A319" t="s">
        <v>693</v>
      </c>
      <c r="B319" t="s">
        <v>821</v>
      </c>
      <c r="C319" t="s">
        <v>816</v>
      </c>
      <c r="D319" t="s">
        <v>38</v>
      </c>
      <c r="E319">
        <v>0.38283777236938399</v>
      </c>
    </row>
    <row r="320" spans="1:5" x14ac:dyDescent="0.3">
      <c r="A320" t="s">
        <v>693</v>
      </c>
      <c r="B320" t="s">
        <v>823</v>
      </c>
      <c r="C320" t="s">
        <v>755</v>
      </c>
      <c r="D320" s="20" t="s">
        <v>439</v>
      </c>
      <c r="E320">
        <v>300.65002083778302</v>
      </c>
    </row>
    <row r="321" spans="1:5" x14ac:dyDescent="0.3">
      <c r="A321" t="s">
        <v>693</v>
      </c>
      <c r="B321" t="s">
        <v>823</v>
      </c>
      <c r="C321" t="s">
        <v>757</v>
      </c>
      <c r="D321" t="s">
        <v>38</v>
      </c>
      <c r="E321">
        <v>52.112560510635298</v>
      </c>
    </row>
    <row r="322" spans="1:5" x14ac:dyDescent="0.3">
      <c r="A322" t="s">
        <v>693</v>
      </c>
      <c r="B322" t="s">
        <v>828</v>
      </c>
      <c r="C322" t="s">
        <v>829</v>
      </c>
      <c r="D322" t="s">
        <v>38</v>
      </c>
      <c r="E322">
        <v>0.10179090499877901</v>
      </c>
    </row>
    <row r="323" spans="1:5" x14ac:dyDescent="0.3">
      <c r="A323" t="s">
        <v>693</v>
      </c>
      <c r="B323" t="s">
        <v>830</v>
      </c>
      <c r="C323" t="s">
        <v>831</v>
      </c>
      <c r="D323" t="s">
        <v>38</v>
      </c>
      <c r="E323">
        <v>0.48696184158325101</v>
      </c>
    </row>
    <row r="324" spans="1:5" x14ac:dyDescent="0.3">
      <c r="A324" t="s">
        <v>693</v>
      </c>
      <c r="B324" t="s">
        <v>830</v>
      </c>
      <c r="C324" t="s">
        <v>836</v>
      </c>
      <c r="D324" t="s">
        <v>38</v>
      </c>
      <c r="E324">
        <v>6.0540437698364202E-2</v>
      </c>
    </row>
    <row r="325" spans="1:5" x14ac:dyDescent="0.3">
      <c r="A325" t="s">
        <v>693</v>
      </c>
      <c r="B325" t="s">
        <v>830</v>
      </c>
      <c r="C325" t="s">
        <v>837</v>
      </c>
      <c r="D325" t="s">
        <v>38</v>
      </c>
      <c r="E325">
        <v>5.8918237686157199E-2</v>
      </c>
    </row>
    <row r="326" spans="1:5" x14ac:dyDescent="0.3">
      <c r="A326" t="s">
        <v>693</v>
      </c>
      <c r="B326" t="s">
        <v>830</v>
      </c>
      <c r="C326" t="s">
        <v>838</v>
      </c>
      <c r="D326" t="s">
        <v>38</v>
      </c>
      <c r="E326">
        <v>6.7565679550170898E-2</v>
      </c>
    </row>
    <row r="327" spans="1:5" x14ac:dyDescent="0.3">
      <c r="A327" t="s">
        <v>693</v>
      </c>
      <c r="B327" t="s">
        <v>830</v>
      </c>
      <c r="C327" t="s">
        <v>839</v>
      </c>
      <c r="D327" t="s">
        <v>38</v>
      </c>
      <c r="E327">
        <v>6.6426515579223605E-2</v>
      </c>
    </row>
    <row r="328" spans="1:5" x14ac:dyDescent="0.3">
      <c r="A328" t="s">
        <v>693</v>
      </c>
      <c r="B328" t="s">
        <v>830</v>
      </c>
      <c r="C328" t="s">
        <v>840</v>
      </c>
      <c r="D328" t="s">
        <v>38</v>
      </c>
      <c r="E328">
        <v>0.71731519699096602</v>
      </c>
    </row>
    <row r="329" spans="1:5" x14ac:dyDescent="0.3">
      <c r="A329" t="s">
        <v>693</v>
      </c>
      <c r="B329" t="s">
        <v>841</v>
      </c>
      <c r="C329" t="s">
        <v>755</v>
      </c>
      <c r="D329" s="20" t="s">
        <v>163</v>
      </c>
      <c r="E329">
        <v>300.41352009773198</v>
      </c>
    </row>
    <row r="330" spans="1:5" x14ac:dyDescent="0.3">
      <c r="A330" t="s">
        <v>693</v>
      </c>
      <c r="B330" t="s">
        <v>841</v>
      </c>
      <c r="C330" t="s">
        <v>757</v>
      </c>
      <c r="D330" t="s">
        <v>38</v>
      </c>
      <c r="E330">
        <v>0.72805190086364702</v>
      </c>
    </row>
    <row r="331" spans="1:5" x14ac:dyDescent="0.3">
      <c r="A331" t="s">
        <v>693</v>
      </c>
      <c r="B331" t="s">
        <v>841</v>
      </c>
      <c r="C331" t="s">
        <v>803</v>
      </c>
      <c r="D331" s="20" t="s">
        <v>439</v>
      </c>
      <c r="E331">
        <v>358.82908558845497</v>
      </c>
    </row>
    <row r="332" spans="1:5" x14ac:dyDescent="0.3">
      <c r="A332" t="s">
        <v>693</v>
      </c>
      <c r="B332" t="s">
        <v>843</v>
      </c>
      <c r="C332" t="s">
        <v>844</v>
      </c>
      <c r="D332" t="s">
        <v>38</v>
      </c>
      <c r="E332">
        <v>0.24561905860900801</v>
      </c>
    </row>
    <row r="333" spans="1:5" x14ac:dyDescent="0.3">
      <c r="A333" t="s">
        <v>693</v>
      </c>
      <c r="B333" t="s">
        <v>845</v>
      </c>
      <c r="C333" t="s">
        <v>846</v>
      </c>
      <c r="D333" t="s">
        <v>38</v>
      </c>
      <c r="E333">
        <v>9.4904184341430595E-2</v>
      </c>
    </row>
    <row r="334" spans="1:5" x14ac:dyDescent="0.3">
      <c r="A334" t="s">
        <v>693</v>
      </c>
      <c r="B334" t="s">
        <v>845</v>
      </c>
      <c r="C334" t="s">
        <v>848</v>
      </c>
      <c r="D334" t="s">
        <v>38</v>
      </c>
      <c r="E334">
        <v>0.228164672851562</v>
      </c>
    </row>
    <row r="335" spans="1:5" x14ac:dyDescent="0.3">
      <c r="A335" t="s">
        <v>693</v>
      </c>
      <c r="B335" t="s">
        <v>850</v>
      </c>
      <c r="C335" t="s">
        <v>851</v>
      </c>
      <c r="D335" t="s">
        <v>38</v>
      </c>
      <c r="E335">
        <v>0.10849118232726999</v>
      </c>
    </row>
    <row r="336" spans="1:5" x14ac:dyDescent="0.3">
      <c r="A336" t="s">
        <v>693</v>
      </c>
      <c r="B336" t="s">
        <v>852</v>
      </c>
      <c r="C336" t="s">
        <v>144</v>
      </c>
      <c r="D336" t="s">
        <v>38</v>
      </c>
      <c r="E336">
        <v>4.5462846755981397E-2</v>
      </c>
    </row>
    <row r="337" spans="1:5" x14ac:dyDescent="0.3">
      <c r="A337" t="s">
        <v>693</v>
      </c>
      <c r="B337" t="s">
        <v>853</v>
      </c>
      <c r="C337" t="s">
        <v>853</v>
      </c>
      <c r="D337" t="s">
        <v>38</v>
      </c>
      <c r="E337">
        <v>24.732072591781598</v>
      </c>
    </row>
    <row r="338" spans="1:5" x14ac:dyDescent="0.3">
      <c r="A338" t="s">
        <v>693</v>
      </c>
      <c r="B338" t="s">
        <v>853</v>
      </c>
      <c r="C338" t="s">
        <v>855</v>
      </c>
      <c r="D338" s="20" t="s">
        <v>106</v>
      </c>
      <c r="E338">
        <v>8.0574274063110296E-2</v>
      </c>
    </row>
    <row r="339" spans="1:5" x14ac:dyDescent="0.3">
      <c r="A339" t="s">
        <v>693</v>
      </c>
      <c r="B339" t="s">
        <v>789</v>
      </c>
      <c r="C339" t="s">
        <v>790</v>
      </c>
      <c r="D339" t="s">
        <v>38</v>
      </c>
      <c r="E339">
        <v>6.0740232467651298E-2</v>
      </c>
    </row>
    <row r="340" spans="1:5" x14ac:dyDescent="0.3">
      <c r="A340" t="s">
        <v>693</v>
      </c>
      <c r="B340" t="s">
        <v>856</v>
      </c>
      <c r="C340" t="s">
        <v>857</v>
      </c>
      <c r="D340" t="s">
        <v>38</v>
      </c>
      <c r="E340">
        <v>0.11673545837402299</v>
      </c>
    </row>
    <row r="341" spans="1:5" x14ac:dyDescent="0.3">
      <c r="A341" t="s">
        <v>693</v>
      </c>
      <c r="B341" t="s">
        <v>858</v>
      </c>
      <c r="C341" t="s">
        <v>859</v>
      </c>
      <c r="D341" s="20" t="s">
        <v>163</v>
      </c>
      <c r="E341">
        <v>301.16580986976601</v>
      </c>
    </row>
    <row r="342" spans="1:5" x14ac:dyDescent="0.3">
      <c r="A342" t="s">
        <v>693</v>
      </c>
      <c r="B342" t="s">
        <v>865</v>
      </c>
      <c r="C342" t="s">
        <v>866</v>
      </c>
      <c r="D342" t="s">
        <v>38</v>
      </c>
      <c r="E342">
        <v>0.157990932464599</v>
      </c>
    </row>
    <row r="343" spans="1:5" x14ac:dyDescent="0.3">
      <c r="A343" t="s">
        <v>693</v>
      </c>
      <c r="B343" t="s">
        <v>860</v>
      </c>
      <c r="C343" t="s">
        <v>861</v>
      </c>
      <c r="D343" s="20" t="s">
        <v>439</v>
      </c>
      <c r="E343">
        <v>595.08525156974702</v>
      </c>
    </row>
    <row r="344" spans="1:5" x14ac:dyDescent="0.3">
      <c r="A344" t="s">
        <v>693</v>
      </c>
      <c r="B344" t="s">
        <v>867</v>
      </c>
      <c r="C344" s="15" t="s">
        <v>742</v>
      </c>
      <c r="D344" t="s">
        <v>38</v>
      </c>
      <c r="E344">
        <v>0.220272541046142</v>
      </c>
    </row>
    <row r="345" spans="1:5" x14ac:dyDescent="0.3">
      <c r="A345" t="s">
        <v>693</v>
      </c>
      <c r="B345" t="s">
        <v>867</v>
      </c>
      <c r="C345" s="15" t="s">
        <v>868</v>
      </c>
      <c r="D345" t="s">
        <v>38</v>
      </c>
      <c r="E345">
        <v>0.17105913162231401</v>
      </c>
    </row>
    <row r="346" spans="1:5" x14ac:dyDescent="0.3">
      <c r="A346" t="s">
        <v>693</v>
      </c>
      <c r="B346" t="s">
        <v>867</v>
      </c>
      <c r="C346" s="15" t="s">
        <v>869</v>
      </c>
      <c r="D346" t="s">
        <v>38</v>
      </c>
      <c r="E346">
        <v>8.12199115753173E-2</v>
      </c>
    </row>
    <row r="347" spans="1:5" x14ac:dyDescent="0.3">
      <c r="A347" t="s">
        <v>693</v>
      </c>
      <c r="B347" t="s">
        <v>867</v>
      </c>
      <c r="C347" s="15" t="s">
        <v>870</v>
      </c>
      <c r="D347" t="s">
        <v>38</v>
      </c>
      <c r="E347">
        <v>6.9927215576171806E-2</v>
      </c>
    </row>
    <row r="348" spans="1:5" x14ac:dyDescent="0.3">
      <c r="A348" t="s">
        <v>693</v>
      </c>
      <c r="B348" t="s">
        <v>867</v>
      </c>
      <c r="C348" s="15" t="s">
        <v>871</v>
      </c>
      <c r="D348" t="s">
        <v>38</v>
      </c>
      <c r="E348">
        <v>6.20191097259521E-2</v>
      </c>
    </row>
    <row r="349" spans="1:5" x14ac:dyDescent="0.3">
      <c r="A349" t="s">
        <v>693</v>
      </c>
      <c r="B349" t="s">
        <v>867</v>
      </c>
      <c r="C349" s="16" t="s">
        <v>872</v>
      </c>
      <c r="D349" t="s">
        <v>38</v>
      </c>
      <c r="E349">
        <v>0.57967352867126398</v>
      </c>
    </row>
    <row r="350" spans="1:5" x14ac:dyDescent="0.3">
      <c r="A350" t="s">
        <v>693</v>
      </c>
      <c r="B350" t="s">
        <v>878</v>
      </c>
      <c r="C350" t="s">
        <v>879</v>
      </c>
      <c r="D350" t="s">
        <v>38</v>
      </c>
      <c r="E350">
        <v>254.89006662368701</v>
      </c>
    </row>
    <row r="351" spans="1:5" x14ac:dyDescent="0.3">
      <c r="A351" t="s">
        <v>693</v>
      </c>
      <c r="B351" t="s">
        <v>878</v>
      </c>
      <c r="C351" t="s">
        <v>885</v>
      </c>
      <c r="D351" t="s">
        <v>38</v>
      </c>
      <c r="E351">
        <v>49.309830188751199</v>
      </c>
    </row>
    <row r="352" spans="1:5" x14ac:dyDescent="0.3">
      <c r="A352" t="s">
        <v>693</v>
      </c>
      <c r="B352" t="s">
        <v>878</v>
      </c>
      <c r="C352" t="s">
        <v>891</v>
      </c>
      <c r="D352" t="s">
        <v>38</v>
      </c>
      <c r="E352">
        <v>180.61706161499001</v>
      </c>
    </row>
    <row r="353" spans="1:5" x14ac:dyDescent="0.3">
      <c r="A353" t="s">
        <v>693</v>
      </c>
      <c r="B353" t="s">
        <v>862</v>
      </c>
      <c r="C353" t="s">
        <v>863</v>
      </c>
      <c r="D353" t="s">
        <v>38</v>
      </c>
      <c r="E353">
        <v>0.14353299140930101</v>
      </c>
    </row>
    <row r="354" spans="1:5" x14ac:dyDescent="0.3">
      <c r="A354" t="s">
        <v>693</v>
      </c>
      <c r="B354" t="s">
        <v>862</v>
      </c>
      <c r="C354" t="s">
        <v>864</v>
      </c>
      <c r="D354" t="s">
        <v>38</v>
      </c>
      <c r="E354">
        <v>7.7540397644042899E-2</v>
      </c>
    </row>
    <row r="355" spans="1:5" x14ac:dyDescent="0.3">
      <c r="A355" t="s">
        <v>693</v>
      </c>
      <c r="B355" t="s">
        <v>897</v>
      </c>
      <c r="C355" t="s">
        <v>898</v>
      </c>
      <c r="D355" t="s">
        <v>38</v>
      </c>
      <c r="E355">
        <v>0.20276951789855899</v>
      </c>
    </row>
    <row r="356" spans="1:5" x14ac:dyDescent="0.3">
      <c r="A356" t="s">
        <v>693</v>
      </c>
      <c r="B356" t="s">
        <v>897</v>
      </c>
      <c r="C356" t="s">
        <v>903</v>
      </c>
      <c r="D356" t="s">
        <v>38</v>
      </c>
      <c r="E356">
        <v>0.205265522003173</v>
      </c>
    </row>
    <row r="357" spans="1:5" x14ac:dyDescent="0.3">
      <c r="A357" t="s">
        <v>693</v>
      </c>
      <c r="B357" t="s">
        <v>908</v>
      </c>
      <c r="C357" t="s">
        <v>909</v>
      </c>
      <c r="D357" t="s">
        <v>38</v>
      </c>
      <c r="E357">
        <v>8.1259965896606404E-2</v>
      </c>
    </row>
    <row r="358" spans="1:5" x14ac:dyDescent="0.3">
      <c r="A358" t="s">
        <v>693</v>
      </c>
      <c r="B358" t="s">
        <v>910</v>
      </c>
      <c r="C358" t="s">
        <v>911</v>
      </c>
      <c r="D358" t="s">
        <v>38</v>
      </c>
      <c r="E358">
        <v>0.112996578216552</v>
      </c>
    </row>
    <row r="359" spans="1:5" x14ac:dyDescent="0.3">
      <c r="A359" t="s">
        <v>693</v>
      </c>
      <c r="B359" t="s">
        <v>912</v>
      </c>
      <c r="C359" t="s">
        <v>911</v>
      </c>
      <c r="D359" t="s">
        <v>38</v>
      </c>
      <c r="E359">
        <v>0.115944862365722</v>
      </c>
    </row>
    <row r="360" spans="1:5" x14ac:dyDescent="0.3">
      <c r="A360" t="s">
        <v>693</v>
      </c>
      <c r="B360" t="s">
        <v>913</v>
      </c>
      <c r="C360" t="s">
        <v>914</v>
      </c>
      <c r="D360" t="s">
        <v>38</v>
      </c>
      <c r="E360">
        <v>6.4833879470825195E-2</v>
      </c>
    </row>
    <row r="361" spans="1:5" x14ac:dyDescent="0.3">
      <c r="A361" t="s">
        <v>693</v>
      </c>
      <c r="B361" t="s">
        <v>913</v>
      </c>
      <c r="C361" t="s">
        <v>915</v>
      </c>
      <c r="D361" t="s">
        <v>38</v>
      </c>
      <c r="E361">
        <v>2.6870012283325102E-2</v>
      </c>
    </row>
    <row r="362" spans="1:5" x14ac:dyDescent="0.3">
      <c r="A362" t="s">
        <v>693</v>
      </c>
      <c r="B362" t="s">
        <v>913</v>
      </c>
      <c r="C362" s="15" t="s">
        <v>916</v>
      </c>
      <c r="D362" t="s">
        <v>38</v>
      </c>
      <c r="E362">
        <v>4.98089790344238E-2</v>
      </c>
    </row>
    <row r="363" spans="1:5" x14ac:dyDescent="0.3">
      <c r="A363" t="s">
        <v>693</v>
      </c>
      <c r="B363" t="s">
        <v>913</v>
      </c>
      <c r="C363" s="15" t="s">
        <v>917</v>
      </c>
      <c r="D363" t="s">
        <v>38</v>
      </c>
      <c r="E363">
        <v>6.7481040954589802E-2</v>
      </c>
    </row>
    <row r="364" spans="1:5" x14ac:dyDescent="0.3">
      <c r="A364" t="s">
        <v>693</v>
      </c>
      <c r="B364" t="s">
        <v>913</v>
      </c>
      <c r="C364" t="s">
        <v>918</v>
      </c>
      <c r="D364" t="s">
        <v>38</v>
      </c>
      <c r="E364">
        <v>0.118924140930175</v>
      </c>
    </row>
    <row r="365" spans="1:5" x14ac:dyDescent="0.3">
      <c r="A365" t="s">
        <v>693</v>
      </c>
      <c r="B365" t="s">
        <v>913</v>
      </c>
      <c r="C365" t="s">
        <v>920</v>
      </c>
      <c r="D365" t="s">
        <v>38</v>
      </c>
      <c r="E365">
        <v>0.161505222320556</v>
      </c>
    </row>
    <row r="366" spans="1:5" x14ac:dyDescent="0.3">
      <c r="A366" t="s">
        <v>693</v>
      </c>
      <c r="B366" t="s">
        <v>913</v>
      </c>
      <c r="C366" t="s">
        <v>922</v>
      </c>
      <c r="D366" t="s">
        <v>38</v>
      </c>
      <c r="E366">
        <v>0.107536792755126</v>
      </c>
    </row>
    <row r="367" spans="1:5" x14ac:dyDescent="0.3">
      <c r="A367" t="s">
        <v>693</v>
      </c>
      <c r="B367" t="s">
        <v>913</v>
      </c>
      <c r="C367" t="s">
        <v>708</v>
      </c>
      <c r="D367" t="s">
        <v>38</v>
      </c>
      <c r="E367">
        <v>6.8934202194213798E-2</v>
      </c>
    </row>
    <row r="368" spans="1:5" x14ac:dyDescent="0.3">
      <c r="A368" t="s">
        <v>693</v>
      </c>
      <c r="B368" t="s">
        <v>913</v>
      </c>
      <c r="C368" s="15" t="s">
        <v>924</v>
      </c>
      <c r="D368" t="s">
        <v>38</v>
      </c>
      <c r="E368">
        <v>0.200619220733642</v>
      </c>
    </row>
    <row r="369" spans="1:5" x14ac:dyDescent="0.3">
      <c r="A369" t="s">
        <v>693</v>
      </c>
      <c r="B369" t="s">
        <v>913</v>
      </c>
      <c r="C369" t="s">
        <v>925</v>
      </c>
      <c r="D369" s="20" t="s">
        <v>163</v>
      </c>
      <c r="E369">
        <v>301.021805763244</v>
      </c>
    </row>
    <row r="370" spans="1:5" x14ac:dyDescent="0.3">
      <c r="A370" t="s">
        <v>693</v>
      </c>
      <c r="B370" t="s">
        <v>913</v>
      </c>
      <c r="C370" s="15" t="s">
        <v>926</v>
      </c>
      <c r="D370" t="s">
        <v>38</v>
      </c>
      <c r="E370">
        <v>1.14455842971801</v>
      </c>
    </row>
    <row r="371" spans="1:5" x14ac:dyDescent="0.3">
      <c r="A371" t="s">
        <v>693</v>
      </c>
      <c r="B371" t="s">
        <v>927</v>
      </c>
      <c r="C371" t="s">
        <v>928</v>
      </c>
      <c r="D371" t="s">
        <v>38</v>
      </c>
      <c r="E371">
        <v>0.32955074310302701</v>
      </c>
    </row>
    <row r="372" spans="1:5" x14ac:dyDescent="0.3">
      <c r="A372" t="s">
        <v>693</v>
      </c>
      <c r="B372" t="s">
        <v>927</v>
      </c>
      <c r="C372" t="s">
        <v>929</v>
      </c>
      <c r="D372" t="s">
        <v>38</v>
      </c>
      <c r="E372">
        <v>4.0955543518066399E-2</v>
      </c>
    </row>
    <row r="373" spans="1:5" x14ac:dyDescent="0.3">
      <c r="A373" t="s">
        <v>693</v>
      </c>
      <c r="B373" t="s">
        <v>930</v>
      </c>
      <c r="C373" t="s">
        <v>931</v>
      </c>
      <c r="D373" t="s">
        <v>38</v>
      </c>
      <c r="E373">
        <v>5.0344467163085903E-2</v>
      </c>
    </row>
    <row r="374" spans="1:5" x14ac:dyDescent="0.3">
      <c r="A374" t="s">
        <v>693</v>
      </c>
      <c r="B374" t="s">
        <v>932</v>
      </c>
      <c r="C374" t="s">
        <v>933</v>
      </c>
      <c r="D374" t="s">
        <v>38</v>
      </c>
      <c r="E374">
        <v>4.7068595886230399E-2</v>
      </c>
    </row>
    <row r="375" spans="1:5" x14ac:dyDescent="0.3">
      <c r="A375" t="s">
        <v>693</v>
      </c>
      <c r="B375" t="s">
        <v>932</v>
      </c>
      <c r="C375" t="s">
        <v>934</v>
      </c>
      <c r="D375" t="s">
        <v>38</v>
      </c>
      <c r="E375">
        <v>0.11299920082092201</v>
      </c>
    </row>
    <row r="376" spans="1:5" x14ac:dyDescent="0.3">
      <c r="A376" t="s">
        <v>693</v>
      </c>
      <c r="B376" t="s">
        <v>936</v>
      </c>
      <c r="C376" t="s">
        <v>937</v>
      </c>
      <c r="D376" t="s">
        <v>38</v>
      </c>
      <c r="E376">
        <v>7.44650363922119E-2</v>
      </c>
    </row>
    <row r="377" spans="1:5" x14ac:dyDescent="0.3">
      <c r="A377" t="s">
        <v>693</v>
      </c>
      <c r="B377" t="s">
        <v>938</v>
      </c>
      <c r="C377" s="15" t="s">
        <v>939</v>
      </c>
      <c r="D377" t="s">
        <v>38</v>
      </c>
      <c r="E377">
        <v>0.22366929054260201</v>
      </c>
    </row>
    <row r="378" spans="1:5" x14ac:dyDescent="0.3">
      <c r="A378" t="s">
        <v>693</v>
      </c>
      <c r="B378" t="s">
        <v>938</v>
      </c>
      <c r="C378" s="16" t="s">
        <v>941</v>
      </c>
      <c r="D378" t="s">
        <v>38</v>
      </c>
      <c r="E378">
        <v>0.18575048446655201</v>
      </c>
    </row>
    <row r="379" spans="1:5" x14ac:dyDescent="0.3">
      <c r="A379" t="s">
        <v>693</v>
      </c>
      <c r="B379" t="s">
        <v>938</v>
      </c>
      <c r="C379" s="15" t="s">
        <v>704</v>
      </c>
      <c r="D379" t="s">
        <v>38</v>
      </c>
      <c r="E379">
        <v>0.111683845520019</v>
      </c>
    </row>
    <row r="380" spans="1:5" x14ac:dyDescent="0.3">
      <c r="A380" t="s">
        <v>693</v>
      </c>
      <c r="B380" t="s">
        <v>938</v>
      </c>
      <c r="C380" s="15" t="s">
        <v>945</v>
      </c>
      <c r="D380" t="s">
        <v>38</v>
      </c>
      <c r="E380">
        <v>3.4049272537231397E-2</v>
      </c>
    </row>
    <row r="381" spans="1:5" x14ac:dyDescent="0.3">
      <c r="A381" t="s">
        <v>693</v>
      </c>
      <c r="B381" t="s">
        <v>946</v>
      </c>
      <c r="C381" t="s">
        <v>819</v>
      </c>
      <c r="D381" t="s">
        <v>38</v>
      </c>
      <c r="E381">
        <v>0.29927325248718201</v>
      </c>
    </row>
    <row r="382" spans="1:5" x14ac:dyDescent="0.3">
      <c r="A382" t="s">
        <v>693</v>
      </c>
      <c r="B382" t="s">
        <v>948</v>
      </c>
      <c r="C382" t="s">
        <v>949</v>
      </c>
      <c r="D382" t="s">
        <v>38</v>
      </c>
      <c r="E382">
        <v>3.75783991813659</v>
      </c>
    </row>
    <row r="383" spans="1:5" x14ac:dyDescent="0.3">
      <c r="A383" t="s">
        <v>693</v>
      </c>
      <c r="B383" t="s">
        <v>951</v>
      </c>
      <c r="C383" t="s">
        <v>952</v>
      </c>
      <c r="D383" t="s">
        <v>38</v>
      </c>
      <c r="E383">
        <v>0.110721588134765</v>
      </c>
    </row>
    <row r="384" spans="1:5" x14ac:dyDescent="0.3">
      <c r="A384" t="s">
        <v>693</v>
      </c>
      <c r="B384" t="s">
        <v>953</v>
      </c>
      <c r="C384" t="s">
        <v>952</v>
      </c>
      <c r="D384" t="s">
        <v>38</v>
      </c>
      <c r="E384">
        <v>6.4980030059814398E-2</v>
      </c>
    </row>
    <row r="385" spans="1:5" x14ac:dyDescent="0.3">
      <c r="A385" t="s">
        <v>693</v>
      </c>
      <c r="B385" t="s">
        <v>956</v>
      </c>
      <c r="C385" t="s">
        <v>957</v>
      </c>
      <c r="D385" t="s">
        <v>38</v>
      </c>
      <c r="E385">
        <v>0.20668530464172299</v>
      </c>
    </row>
    <row r="386" spans="1:5" x14ac:dyDescent="0.3">
      <c r="A386" t="s">
        <v>693</v>
      </c>
      <c r="B386" t="s">
        <v>956</v>
      </c>
      <c r="C386" t="s">
        <v>962</v>
      </c>
      <c r="D386" t="s">
        <v>38</v>
      </c>
      <c r="E386">
        <v>0.16943359375</v>
      </c>
    </row>
    <row r="387" spans="1:5" x14ac:dyDescent="0.3">
      <c r="A387" t="s">
        <v>693</v>
      </c>
      <c r="B387" t="s">
        <v>956</v>
      </c>
      <c r="C387" t="s">
        <v>964</v>
      </c>
      <c r="D387" s="20" t="s">
        <v>106</v>
      </c>
      <c r="E387">
        <v>2.7060410976409899</v>
      </c>
    </row>
    <row r="388" spans="1:5" x14ac:dyDescent="0.3">
      <c r="A388" t="s">
        <v>693</v>
      </c>
      <c r="B388" t="s">
        <v>956</v>
      </c>
      <c r="C388" t="s">
        <v>965</v>
      </c>
      <c r="D388" t="s">
        <v>38</v>
      </c>
      <c r="E388">
        <v>8.7316036224365207E-2</v>
      </c>
    </row>
    <row r="389" spans="1:5" x14ac:dyDescent="0.3">
      <c r="A389" t="s">
        <v>693</v>
      </c>
      <c r="B389" t="s">
        <v>966</v>
      </c>
      <c r="C389" t="s">
        <v>967</v>
      </c>
      <c r="D389" s="20" t="s">
        <v>106</v>
      </c>
      <c r="E389">
        <v>3.17509174346923E-2</v>
      </c>
    </row>
    <row r="390" spans="1:5" x14ac:dyDescent="0.3">
      <c r="A390" t="s">
        <v>693</v>
      </c>
      <c r="B390" t="s">
        <v>968</v>
      </c>
      <c r="C390" t="s">
        <v>969</v>
      </c>
      <c r="D390" s="20" t="s">
        <v>106</v>
      </c>
      <c r="E390">
        <v>2.90064811706542E-2</v>
      </c>
    </row>
    <row r="391" spans="1:5" x14ac:dyDescent="0.3">
      <c r="A391" t="s">
        <v>693</v>
      </c>
      <c r="B391" t="s">
        <v>970</v>
      </c>
      <c r="C391" t="s">
        <v>971</v>
      </c>
      <c r="D391" t="s">
        <v>38</v>
      </c>
      <c r="E391">
        <v>0.21001315116882299</v>
      </c>
    </row>
    <row r="392" spans="1:5" x14ac:dyDescent="0.3">
      <c r="A392" t="s">
        <v>693</v>
      </c>
      <c r="B392" t="s">
        <v>973</v>
      </c>
      <c r="C392" t="s">
        <v>974</v>
      </c>
      <c r="D392" t="s">
        <v>38</v>
      </c>
      <c r="E392">
        <v>0.20432424545288</v>
      </c>
    </row>
    <row r="393" spans="1:5" x14ac:dyDescent="0.3">
      <c r="A393" t="s">
        <v>693</v>
      </c>
      <c r="B393" t="s">
        <v>976</v>
      </c>
      <c r="C393" t="s">
        <v>977</v>
      </c>
      <c r="D393" t="s">
        <v>38</v>
      </c>
      <c r="E393">
        <v>5.6998252868652302E-2</v>
      </c>
    </row>
    <row r="394" spans="1:5" x14ac:dyDescent="0.3">
      <c r="A394" t="s">
        <v>693</v>
      </c>
      <c r="B394" t="s">
        <v>976</v>
      </c>
      <c r="C394" t="s">
        <v>978</v>
      </c>
      <c r="D394" t="s">
        <v>38</v>
      </c>
      <c r="E394">
        <v>0.117252111434936</v>
      </c>
    </row>
    <row r="395" spans="1:5" x14ac:dyDescent="0.3">
      <c r="A395" t="s">
        <v>693</v>
      </c>
      <c r="B395" t="s">
        <v>976</v>
      </c>
      <c r="C395" t="s">
        <v>979</v>
      </c>
      <c r="D395" t="s">
        <v>38</v>
      </c>
      <c r="E395">
        <v>0.167164802551269</v>
      </c>
    </row>
    <row r="396" spans="1:5" x14ac:dyDescent="0.3">
      <c r="A396" t="s">
        <v>693</v>
      </c>
      <c r="B396" t="s">
        <v>976</v>
      </c>
      <c r="C396" t="s">
        <v>980</v>
      </c>
      <c r="D396" t="s">
        <v>38</v>
      </c>
      <c r="E396">
        <v>8.5685491561889607E-2</v>
      </c>
    </row>
    <row r="397" spans="1:5" x14ac:dyDescent="0.3">
      <c r="A397" t="s">
        <v>693</v>
      </c>
      <c r="B397" t="s">
        <v>976</v>
      </c>
      <c r="C397" t="s">
        <v>981</v>
      </c>
      <c r="D397" t="s">
        <v>38</v>
      </c>
      <c r="E397">
        <v>2.1842613220214799</v>
      </c>
    </row>
    <row r="398" spans="1:5" x14ac:dyDescent="0.3">
      <c r="A398" t="s">
        <v>693</v>
      </c>
      <c r="B398" t="s">
        <v>982</v>
      </c>
      <c r="C398" t="s">
        <v>983</v>
      </c>
      <c r="D398" t="s">
        <v>38</v>
      </c>
      <c r="E398">
        <v>9.0907812118530204E-2</v>
      </c>
    </row>
    <row r="399" spans="1:5" x14ac:dyDescent="0.3">
      <c r="A399" t="s">
        <v>693</v>
      </c>
      <c r="B399" t="s">
        <v>982</v>
      </c>
      <c r="C399" t="s">
        <v>984</v>
      </c>
      <c r="D399" s="20" t="s">
        <v>106</v>
      </c>
      <c r="E399">
        <v>5.7126979827880797</v>
      </c>
    </row>
    <row r="400" spans="1:5" x14ac:dyDescent="0.3">
      <c r="A400" t="s">
        <v>693</v>
      </c>
      <c r="B400" t="s">
        <v>985</v>
      </c>
      <c r="C400" t="s">
        <v>986</v>
      </c>
      <c r="D400" t="s">
        <v>38</v>
      </c>
      <c r="E400">
        <v>7.4851512908935505E-2</v>
      </c>
    </row>
    <row r="401" spans="1:5" x14ac:dyDescent="0.3">
      <c r="A401" t="s">
        <v>693</v>
      </c>
      <c r="B401" t="s">
        <v>985</v>
      </c>
      <c r="C401" t="s">
        <v>987</v>
      </c>
      <c r="D401" t="s">
        <v>38</v>
      </c>
      <c r="E401">
        <v>4.4440746307372998E-2</v>
      </c>
    </row>
    <row r="402" spans="1:5" x14ac:dyDescent="0.3">
      <c r="A402" t="s">
        <v>693</v>
      </c>
      <c r="B402" t="s">
        <v>985</v>
      </c>
      <c r="C402" t="s">
        <v>988</v>
      </c>
      <c r="D402" t="s">
        <v>38</v>
      </c>
      <c r="E402">
        <v>6.4019441604614202E-2</v>
      </c>
    </row>
    <row r="403" spans="1:5" x14ac:dyDescent="0.3">
      <c r="A403" t="s">
        <v>693</v>
      </c>
      <c r="B403" t="s">
        <v>985</v>
      </c>
      <c r="C403" t="s">
        <v>989</v>
      </c>
      <c r="D403" t="s">
        <v>38</v>
      </c>
      <c r="E403">
        <v>12.4827558994293</v>
      </c>
    </row>
    <row r="404" spans="1:5" x14ac:dyDescent="0.3">
      <c r="A404" t="s">
        <v>693</v>
      </c>
      <c r="B404" t="s">
        <v>995</v>
      </c>
      <c r="C404" t="s">
        <v>996</v>
      </c>
      <c r="D404" s="20" t="s">
        <v>439</v>
      </c>
      <c r="E404">
        <v>303.569231986999</v>
      </c>
    </row>
    <row r="405" spans="1:5" x14ac:dyDescent="0.3">
      <c r="A405" t="s">
        <v>693</v>
      </c>
      <c r="B405" t="s">
        <v>995</v>
      </c>
      <c r="C405" t="s">
        <v>997</v>
      </c>
      <c r="D405" t="s">
        <v>38</v>
      </c>
      <c r="E405">
        <v>0.16313672065734799</v>
      </c>
    </row>
    <row r="406" spans="1:5" x14ac:dyDescent="0.3">
      <c r="A406" t="s">
        <v>693</v>
      </c>
      <c r="B406" t="s">
        <v>998</v>
      </c>
      <c r="C406" t="s">
        <v>750</v>
      </c>
      <c r="D406" t="s">
        <v>38</v>
      </c>
      <c r="E406">
        <v>5.5896282196044901E-2</v>
      </c>
    </row>
    <row r="407" spans="1:5" x14ac:dyDescent="0.3">
      <c r="A407" t="s">
        <v>693</v>
      </c>
      <c r="B407" t="s">
        <v>999</v>
      </c>
      <c r="C407" t="s">
        <v>1000</v>
      </c>
      <c r="D407" s="20" t="s">
        <v>106</v>
      </c>
      <c r="E407">
        <v>2.42078304290771E-2</v>
      </c>
    </row>
    <row r="408" spans="1:5" x14ac:dyDescent="0.3">
      <c r="A408" t="s">
        <v>693</v>
      </c>
      <c r="B408" t="s">
        <v>1001</v>
      </c>
      <c r="C408" t="s">
        <v>1002</v>
      </c>
      <c r="D408" s="20" t="s">
        <v>106</v>
      </c>
      <c r="E408">
        <v>0.33167529106140098</v>
      </c>
    </row>
    <row r="409" spans="1:5" x14ac:dyDescent="0.3">
      <c r="A409" t="s">
        <v>693</v>
      </c>
      <c r="B409" t="s">
        <v>1001</v>
      </c>
      <c r="C409" t="s">
        <v>1003</v>
      </c>
      <c r="D409" t="s">
        <v>38</v>
      </c>
      <c r="E409">
        <v>6.1765193939208901E-2</v>
      </c>
    </row>
    <row r="410" spans="1:5" x14ac:dyDescent="0.3">
      <c r="A410" t="s">
        <v>693</v>
      </c>
      <c r="B410" t="s">
        <v>1001</v>
      </c>
      <c r="C410" t="s">
        <v>1004</v>
      </c>
      <c r="D410" t="s">
        <v>38</v>
      </c>
      <c r="E410">
        <v>2.28530550003051</v>
      </c>
    </row>
    <row r="411" spans="1:5" x14ac:dyDescent="0.3">
      <c r="A411" t="s">
        <v>693</v>
      </c>
      <c r="B411" t="s">
        <v>954</v>
      </c>
      <c r="C411" t="s">
        <v>955</v>
      </c>
      <c r="D411" s="20" t="s">
        <v>163</v>
      </c>
      <c r="E411">
        <v>301.26977348327603</v>
      </c>
    </row>
    <row r="412" spans="1:5" x14ac:dyDescent="0.3">
      <c r="A412" t="s">
        <v>693</v>
      </c>
      <c r="B412" t="s">
        <v>1006</v>
      </c>
      <c r="C412" t="s">
        <v>733</v>
      </c>
      <c r="D412" t="s">
        <v>38</v>
      </c>
      <c r="E412">
        <v>45.788719892501803</v>
      </c>
    </row>
    <row r="413" spans="1:5" x14ac:dyDescent="0.3">
      <c r="A413" t="s">
        <v>693</v>
      </c>
      <c r="B413" t="s">
        <v>1008</v>
      </c>
      <c r="C413" t="s">
        <v>757</v>
      </c>
      <c r="D413" t="s">
        <v>38</v>
      </c>
      <c r="E413">
        <v>1.8803896903991699</v>
      </c>
    </row>
    <row r="414" spans="1:5" x14ac:dyDescent="0.3">
      <c r="A414" t="s">
        <v>693</v>
      </c>
      <c r="B414" t="s">
        <v>1013</v>
      </c>
      <c r="C414" t="s">
        <v>1014</v>
      </c>
      <c r="D414" t="s">
        <v>38</v>
      </c>
      <c r="E414">
        <v>0.46613717079162598</v>
      </c>
    </row>
    <row r="415" spans="1:5" x14ac:dyDescent="0.3">
      <c r="A415" t="s">
        <v>693</v>
      </c>
      <c r="B415" t="s">
        <v>1022</v>
      </c>
      <c r="C415" t="s">
        <v>1023</v>
      </c>
      <c r="D415" t="s">
        <v>38</v>
      </c>
      <c r="E415">
        <v>8.1602749824523908</v>
      </c>
    </row>
    <row r="416" spans="1:5" x14ac:dyDescent="0.3">
      <c r="A416" t="s">
        <v>693</v>
      </c>
      <c r="B416" t="s">
        <v>1022</v>
      </c>
      <c r="C416" t="s">
        <v>1029</v>
      </c>
      <c r="D416" t="s">
        <v>38</v>
      </c>
      <c r="E416">
        <v>0.13583064079284601</v>
      </c>
    </row>
    <row r="417" spans="1:5" x14ac:dyDescent="0.3">
      <c r="A417" t="s">
        <v>693</v>
      </c>
      <c r="B417" t="s">
        <v>1022</v>
      </c>
      <c r="C417" t="s">
        <v>1030</v>
      </c>
      <c r="D417" t="s">
        <v>38</v>
      </c>
      <c r="E417">
        <v>2.77521610260009E-2</v>
      </c>
    </row>
    <row r="418" spans="1:5" x14ac:dyDescent="0.3">
      <c r="A418" t="s">
        <v>693</v>
      </c>
      <c r="B418" t="s">
        <v>1022</v>
      </c>
      <c r="C418" t="s">
        <v>1031</v>
      </c>
      <c r="D418" t="s">
        <v>38</v>
      </c>
      <c r="E418">
        <v>26.411662101745598</v>
      </c>
    </row>
    <row r="419" spans="1:5" x14ac:dyDescent="0.3">
      <c r="A419" t="s">
        <v>693</v>
      </c>
      <c r="B419" t="s">
        <v>1037</v>
      </c>
      <c r="C419" t="s">
        <v>1038</v>
      </c>
      <c r="D419" t="s">
        <v>38</v>
      </c>
      <c r="E419">
        <v>0.361666679382324</v>
      </c>
    </row>
    <row r="420" spans="1:5" x14ac:dyDescent="0.3">
      <c r="A420" t="s">
        <v>693</v>
      </c>
      <c r="B420" t="s">
        <v>1037</v>
      </c>
      <c r="C420" t="s">
        <v>1040</v>
      </c>
      <c r="D420" t="s">
        <v>38</v>
      </c>
      <c r="E420">
        <v>0.114166259765625</v>
      </c>
    </row>
    <row r="421" spans="1:5" x14ac:dyDescent="0.3">
      <c r="A421" t="s">
        <v>693</v>
      </c>
      <c r="B421" t="s">
        <v>1043</v>
      </c>
      <c r="C421" t="s">
        <v>952</v>
      </c>
      <c r="D421" t="s">
        <v>38</v>
      </c>
      <c r="E421">
        <v>0.51425361633300704</v>
      </c>
    </row>
    <row r="422" spans="1:5" x14ac:dyDescent="0.3">
      <c r="A422" t="s">
        <v>693</v>
      </c>
      <c r="B422" t="s">
        <v>1045</v>
      </c>
      <c r="C422" t="s">
        <v>1046</v>
      </c>
      <c r="D422" t="s">
        <v>38</v>
      </c>
      <c r="E422">
        <v>7.8475039005279497</v>
      </c>
    </row>
    <row r="423" spans="1:5" x14ac:dyDescent="0.3">
      <c r="A423" t="s">
        <v>693</v>
      </c>
      <c r="B423" t="s">
        <v>1045</v>
      </c>
      <c r="C423" t="s">
        <v>1051</v>
      </c>
      <c r="D423" t="s">
        <v>38</v>
      </c>
      <c r="E423">
        <v>0.44481992721557601</v>
      </c>
    </row>
    <row r="424" spans="1:5" x14ac:dyDescent="0.3">
      <c r="A424" t="s">
        <v>693</v>
      </c>
      <c r="B424" t="s">
        <v>1015</v>
      </c>
      <c r="C424" t="s">
        <v>1016</v>
      </c>
      <c r="D424" t="s">
        <v>38</v>
      </c>
      <c r="E424">
        <v>0.68620276451110795</v>
      </c>
    </row>
    <row r="425" spans="1:5" x14ac:dyDescent="0.3">
      <c r="A425" t="s">
        <v>693</v>
      </c>
      <c r="B425" t="s">
        <v>1015</v>
      </c>
      <c r="C425" t="s">
        <v>1021</v>
      </c>
      <c r="D425" t="s">
        <v>38</v>
      </c>
      <c r="E425">
        <v>4.7038555145263602E-2</v>
      </c>
    </row>
    <row r="426" spans="1:5" x14ac:dyDescent="0.3">
      <c r="A426" t="s">
        <v>693</v>
      </c>
      <c r="B426" t="s">
        <v>1057</v>
      </c>
      <c r="C426" t="s">
        <v>766</v>
      </c>
      <c r="D426" t="s">
        <v>38</v>
      </c>
      <c r="E426">
        <v>9.2678785324096596E-2</v>
      </c>
    </row>
    <row r="427" spans="1:5" x14ac:dyDescent="0.3">
      <c r="A427" t="s">
        <v>693</v>
      </c>
      <c r="B427" t="s">
        <v>1057</v>
      </c>
      <c r="C427" t="s">
        <v>773</v>
      </c>
      <c r="D427" t="s">
        <v>38</v>
      </c>
      <c r="E427">
        <v>0.18195223808288499</v>
      </c>
    </row>
    <row r="428" spans="1:5" x14ac:dyDescent="0.3">
      <c r="A428" t="s">
        <v>693</v>
      </c>
      <c r="B428" t="s">
        <v>1057</v>
      </c>
      <c r="C428" t="s">
        <v>778</v>
      </c>
      <c r="D428" s="20" t="s">
        <v>439</v>
      </c>
      <c r="E428">
        <v>302.88431930541901</v>
      </c>
    </row>
    <row r="429" spans="1:5" x14ac:dyDescent="0.3">
      <c r="A429" t="s">
        <v>693</v>
      </c>
      <c r="B429" t="s">
        <v>1057</v>
      </c>
      <c r="C429" t="s">
        <v>925</v>
      </c>
      <c r="D429" s="20" t="s">
        <v>163</v>
      </c>
      <c r="E429">
        <v>301.063081264495</v>
      </c>
    </row>
    <row r="430" spans="1:5" x14ac:dyDescent="0.3">
      <c r="A430" t="s">
        <v>693</v>
      </c>
      <c r="B430" t="s">
        <v>1058</v>
      </c>
      <c r="C430" t="s">
        <v>1059</v>
      </c>
      <c r="D430" t="s">
        <v>38</v>
      </c>
      <c r="E430">
        <v>0.15047478675842199</v>
      </c>
    </row>
    <row r="431" spans="1:5" x14ac:dyDescent="0.3">
      <c r="A431" t="s">
        <v>693</v>
      </c>
      <c r="B431" t="s">
        <v>1058</v>
      </c>
      <c r="C431" t="s">
        <v>1060</v>
      </c>
      <c r="D431" t="s">
        <v>38</v>
      </c>
      <c r="E431">
        <v>0.15086960792541501</v>
      </c>
    </row>
    <row r="432" spans="1:5" x14ac:dyDescent="0.3">
      <c r="A432" t="s">
        <v>693</v>
      </c>
      <c r="B432" t="s">
        <v>1058</v>
      </c>
      <c r="C432" t="s">
        <v>767</v>
      </c>
      <c r="D432" t="s">
        <v>38</v>
      </c>
      <c r="E432">
        <v>0.14161229133605899</v>
      </c>
    </row>
    <row r="433" spans="1:5" x14ac:dyDescent="0.3">
      <c r="A433" t="s">
        <v>693</v>
      </c>
      <c r="B433" t="s">
        <v>1058</v>
      </c>
      <c r="C433" t="s">
        <v>769</v>
      </c>
      <c r="D433" t="s">
        <v>38</v>
      </c>
      <c r="E433">
        <v>3.0928373336791899E-2</v>
      </c>
    </row>
    <row r="434" spans="1:5" x14ac:dyDescent="0.3">
      <c r="A434" t="s">
        <v>693</v>
      </c>
      <c r="B434" t="s">
        <v>1058</v>
      </c>
      <c r="C434" t="s">
        <v>771</v>
      </c>
      <c r="D434" t="s">
        <v>38</v>
      </c>
      <c r="E434">
        <v>0.14295029640197701</v>
      </c>
    </row>
    <row r="435" spans="1:5" x14ac:dyDescent="0.3">
      <c r="A435" t="s">
        <v>693</v>
      </c>
      <c r="B435" t="s">
        <v>1058</v>
      </c>
      <c r="C435" t="s">
        <v>1066</v>
      </c>
      <c r="D435" s="20" t="s">
        <v>163</v>
      </c>
      <c r="E435">
        <v>305.47243785858097</v>
      </c>
    </row>
    <row r="436" spans="1:5" x14ac:dyDescent="0.3">
      <c r="A436" t="s">
        <v>693</v>
      </c>
      <c r="B436" t="s">
        <v>1058</v>
      </c>
      <c r="C436" t="s">
        <v>925</v>
      </c>
      <c r="D436" s="20" t="s">
        <v>163</v>
      </c>
      <c r="E436">
        <v>301.230192661285</v>
      </c>
    </row>
    <row r="437" spans="1:5" x14ac:dyDescent="0.3">
      <c r="A437" t="s">
        <v>693</v>
      </c>
      <c r="B437" t="s">
        <v>1067</v>
      </c>
      <c r="C437" t="s">
        <v>1068</v>
      </c>
      <c r="D437" t="s">
        <v>38</v>
      </c>
      <c r="E437">
        <v>7.0341362953186</v>
      </c>
    </row>
    <row r="438" spans="1:5" x14ac:dyDescent="0.3">
      <c r="A438" t="s">
        <v>693</v>
      </c>
      <c r="B438" t="s">
        <v>1070</v>
      </c>
      <c r="C438" t="s">
        <v>773</v>
      </c>
      <c r="D438" t="s">
        <v>38</v>
      </c>
      <c r="E438">
        <v>0.74359154701232899</v>
      </c>
    </row>
    <row r="439" spans="1:5" x14ac:dyDescent="0.3">
      <c r="A439" t="s">
        <v>693</v>
      </c>
      <c r="B439" t="s">
        <v>1070</v>
      </c>
      <c r="C439" t="s">
        <v>786</v>
      </c>
      <c r="D439" s="20" t="s">
        <v>439</v>
      </c>
      <c r="E439">
        <v>302.936143398284</v>
      </c>
    </row>
    <row r="440" spans="1:5" x14ac:dyDescent="0.3">
      <c r="A440" t="s">
        <v>693</v>
      </c>
      <c r="B440" t="s">
        <v>1071</v>
      </c>
      <c r="C440" t="s">
        <v>1072</v>
      </c>
      <c r="D440" s="20" t="s">
        <v>106</v>
      </c>
      <c r="E440">
        <v>5.5443286895751898E-2</v>
      </c>
    </row>
    <row r="441" spans="1:5" x14ac:dyDescent="0.3">
      <c r="A441" t="s">
        <v>693</v>
      </c>
      <c r="B441" t="s">
        <v>1071</v>
      </c>
      <c r="C441" t="s">
        <v>1073</v>
      </c>
      <c r="D441" s="20" t="s">
        <v>106</v>
      </c>
      <c r="E441">
        <v>2.8267860412597601E-2</v>
      </c>
    </row>
    <row r="442" spans="1:5" x14ac:dyDescent="0.3">
      <c r="A442" t="s">
        <v>693</v>
      </c>
      <c r="B442" t="s">
        <v>1071</v>
      </c>
      <c r="C442" t="s">
        <v>1074</v>
      </c>
      <c r="D442" s="20" t="s">
        <v>106</v>
      </c>
      <c r="E442">
        <v>2.85303592681884E-2</v>
      </c>
    </row>
    <row r="443" spans="1:5" x14ac:dyDescent="0.3">
      <c r="A443" t="s">
        <v>693</v>
      </c>
      <c r="B443" t="s">
        <v>1075</v>
      </c>
      <c r="C443" t="s">
        <v>1076</v>
      </c>
      <c r="D443" s="20" t="s">
        <v>106</v>
      </c>
      <c r="E443">
        <v>2.3190498352050701E-2</v>
      </c>
    </row>
    <row r="444" spans="1:5" x14ac:dyDescent="0.3">
      <c r="A444" t="s">
        <v>693</v>
      </c>
      <c r="B444" t="s">
        <v>1075</v>
      </c>
      <c r="C444" t="s">
        <v>54</v>
      </c>
      <c r="D444" t="s">
        <v>38</v>
      </c>
      <c r="E444">
        <v>4.0580987930297803E-2</v>
      </c>
    </row>
    <row r="445" spans="1:5" x14ac:dyDescent="0.3">
      <c r="A445" t="s">
        <v>693</v>
      </c>
      <c r="B445" t="s">
        <v>1075</v>
      </c>
      <c r="C445" t="s">
        <v>1077</v>
      </c>
      <c r="D445" t="s">
        <v>38</v>
      </c>
      <c r="E445">
        <v>0.30611324310302701</v>
      </c>
    </row>
    <row r="446" spans="1:5" x14ac:dyDescent="0.3">
      <c r="A446" t="s">
        <v>693</v>
      </c>
      <c r="B446" t="s">
        <v>1075</v>
      </c>
      <c r="C446" t="s">
        <v>1082</v>
      </c>
      <c r="D446" t="s">
        <v>38</v>
      </c>
      <c r="E446">
        <v>0.26343798637390098</v>
      </c>
    </row>
    <row r="447" spans="1:5" x14ac:dyDescent="0.3">
      <c r="A447" t="s">
        <v>693</v>
      </c>
      <c r="B447" t="s">
        <v>1075</v>
      </c>
      <c r="C447" t="s">
        <v>1083</v>
      </c>
      <c r="D447" t="s">
        <v>38</v>
      </c>
      <c r="E447">
        <v>0.15325284004211401</v>
      </c>
    </row>
    <row r="448" spans="1:5" x14ac:dyDescent="0.3">
      <c r="A448" t="s">
        <v>693</v>
      </c>
      <c r="B448" t="s">
        <v>1085</v>
      </c>
      <c r="C448" t="s">
        <v>1046</v>
      </c>
      <c r="D448" t="s">
        <v>38</v>
      </c>
      <c r="E448">
        <v>2.46884942054748</v>
      </c>
    </row>
    <row r="449" spans="1:5" x14ac:dyDescent="0.3">
      <c r="A449" t="s">
        <v>693</v>
      </c>
      <c r="B449" t="s">
        <v>1090</v>
      </c>
      <c r="C449" t="s">
        <v>861</v>
      </c>
      <c r="D449" t="s">
        <v>38</v>
      </c>
      <c r="E449">
        <v>21.092569589614801</v>
      </c>
    </row>
    <row r="450" spans="1:5" x14ac:dyDescent="0.3">
      <c r="A450" t="s">
        <v>693</v>
      </c>
      <c r="B450" t="s">
        <v>1092</v>
      </c>
      <c r="C450" t="s">
        <v>1093</v>
      </c>
      <c r="D450" t="s">
        <v>38</v>
      </c>
      <c r="E450">
        <v>0.15502762794494601</v>
      </c>
    </row>
    <row r="451" spans="1:5" x14ac:dyDescent="0.3">
      <c r="A451" t="s">
        <v>693</v>
      </c>
      <c r="B451" t="s">
        <v>1092</v>
      </c>
      <c r="C451" t="s">
        <v>1095</v>
      </c>
      <c r="D451" t="s">
        <v>38</v>
      </c>
      <c r="E451">
        <v>0.34477949142455999</v>
      </c>
    </row>
    <row r="452" spans="1:5" x14ac:dyDescent="0.3">
      <c r="A452" t="s">
        <v>693</v>
      </c>
      <c r="B452" t="s">
        <v>1092</v>
      </c>
      <c r="C452" t="s">
        <v>1097</v>
      </c>
      <c r="D452" t="s">
        <v>38</v>
      </c>
      <c r="E452">
        <v>6.4726352691650293E-2</v>
      </c>
    </row>
    <row r="453" spans="1:5" x14ac:dyDescent="0.3">
      <c r="A453" t="s">
        <v>693</v>
      </c>
      <c r="B453" t="s">
        <v>1092</v>
      </c>
      <c r="C453" t="s">
        <v>1098</v>
      </c>
      <c r="D453" t="s">
        <v>38</v>
      </c>
      <c r="E453">
        <v>0.248010873794555</v>
      </c>
    </row>
    <row r="454" spans="1:5" x14ac:dyDescent="0.3">
      <c r="A454" t="s">
        <v>693</v>
      </c>
      <c r="B454" t="s">
        <v>1092</v>
      </c>
      <c r="C454" t="s">
        <v>1100</v>
      </c>
      <c r="D454" t="s">
        <v>38</v>
      </c>
      <c r="E454">
        <v>9.4548463821411105E-2</v>
      </c>
    </row>
    <row r="455" spans="1:5" x14ac:dyDescent="0.3">
      <c r="A455" t="s">
        <v>693</v>
      </c>
      <c r="B455" t="s">
        <v>1092</v>
      </c>
      <c r="C455" t="s">
        <v>1101</v>
      </c>
      <c r="D455" t="s">
        <v>38</v>
      </c>
      <c r="E455">
        <v>0.157594203948974</v>
      </c>
    </row>
    <row r="456" spans="1:5" x14ac:dyDescent="0.3">
      <c r="A456" t="s">
        <v>693</v>
      </c>
      <c r="B456" t="s">
        <v>1087</v>
      </c>
      <c r="C456" t="s">
        <v>1088</v>
      </c>
      <c r="D456" t="s">
        <v>38</v>
      </c>
      <c r="E456">
        <v>6.9395542144775293E-2</v>
      </c>
    </row>
    <row r="457" spans="1:5" x14ac:dyDescent="0.3">
      <c r="A457" t="s">
        <v>693</v>
      </c>
      <c r="B457" t="s">
        <v>1087</v>
      </c>
      <c r="C457" t="s">
        <v>1089</v>
      </c>
      <c r="D457" t="s">
        <v>38</v>
      </c>
      <c r="E457">
        <v>4.6695709228515597E-2</v>
      </c>
    </row>
    <row r="458" spans="1:5" x14ac:dyDescent="0.3">
      <c r="A458" t="s">
        <v>693</v>
      </c>
      <c r="B458" t="s">
        <v>1102</v>
      </c>
      <c r="C458" t="s">
        <v>1103</v>
      </c>
      <c r="D458" t="s">
        <v>38</v>
      </c>
      <c r="E458">
        <v>8.0767869949340806E-2</v>
      </c>
    </row>
    <row r="459" spans="1:5" x14ac:dyDescent="0.3">
      <c r="A459" t="s">
        <v>693</v>
      </c>
      <c r="B459" t="s">
        <v>1104</v>
      </c>
      <c r="C459" t="s">
        <v>1105</v>
      </c>
      <c r="D459" t="s">
        <v>38</v>
      </c>
      <c r="E459">
        <v>4.7159194946289E-2</v>
      </c>
    </row>
    <row r="460" spans="1:5" x14ac:dyDescent="0.3">
      <c r="A460" t="s">
        <v>693</v>
      </c>
      <c r="B460" t="s">
        <v>1106</v>
      </c>
      <c r="C460" t="s">
        <v>1107</v>
      </c>
      <c r="D460" t="s">
        <v>38</v>
      </c>
      <c r="E460">
        <v>5.3894519805908203E-2</v>
      </c>
    </row>
    <row r="461" spans="1:5" x14ac:dyDescent="0.3">
      <c r="A461" t="s">
        <v>693</v>
      </c>
      <c r="B461" t="s">
        <v>1106</v>
      </c>
      <c r="C461" t="s">
        <v>1108</v>
      </c>
      <c r="D461" t="s">
        <v>38</v>
      </c>
      <c r="E461">
        <v>0.10563397407531699</v>
      </c>
    </row>
    <row r="462" spans="1:5" x14ac:dyDescent="0.3">
      <c r="A462" t="s">
        <v>693</v>
      </c>
      <c r="B462" t="s">
        <v>1106</v>
      </c>
      <c r="C462" t="s">
        <v>1109</v>
      </c>
      <c r="D462" t="s">
        <v>38</v>
      </c>
      <c r="E462">
        <v>0.586869716644287</v>
      </c>
    </row>
    <row r="463" spans="1:5" x14ac:dyDescent="0.3">
      <c r="A463" t="s">
        <v>693</v>
      </c>
      <c r="B463" t="s">
        <v>1106</v>
      </c>
      <c r="C463" t="s">
        <v>1115</v>
      </c>
      <c r="D463" t="s">
        <v>38</v>
      </c>
      <c r="E463">
        <v>5.7996273040771401E-2</v>
      </c>
    </row>
    <row r="464" spans="1:5" x14ac:dyDescent="0.3">
      <c r="A464" t="s">
        <v>693</v>
      </c>
      <c r="B464" t="s">
        <v>1106</v>
      </c>
      <c r="C464" t="s">
        <v>1116</v>
      </c>
      <c r="D464" t="s">
        <v>38</v>
      </c>
      <c r="E464">
        <v>0.15275549888610801</v>
      </c>
    </row>
    <row r="465" spans="1:5" x14ac:dyDescent="0.3">
      <c r="A465" t="s">
        <v>693</v>
      </c>
      <c r="B465" t="s">
        <v>1117</v>
      </c>
      <c r="C465" t="s">
        <v>1118</v>
      </c>
      <c r="D465" t="s">
        <v>38</v>
      </c>
      <c r="E465">
        <v>12.5382988452911</v>
      </c>
    </row>
    <row r="466" spans="1:5" x14ac:dyDescent="0.3">
      <c r="A466" t="s">
        <v>693</v>
      </c>
      <c r="B466" t="s">
        <v>1120</v>
      </c>
      <c r="C466" t="s">
        <v>1121</v>
      </c>
      <c r="D466" t="s">
        <v>38</v>
      </c>
      <c r="E466">
        <v>0.752771615982055</v>
      </c>
    </row>
    <row r="467" spans="1:5" x14ac:dyDescent="0.3">
      <c r="A467" t="s">
        <v>693</v>
      </c>
      <c r="B467" t="s">
        <v>1120</v>
      </c>
      <c r="C467" t="s">
        <v>1123</v>
      </c>
      <c r="D467" t="s">
        <v>38</v>
      </c>
      <c r="E467">
        <v>0.96596813201904297</v>
      </c>
    </row>
    <row r="468" spans="1:5" x14ac:dyDescent="0.3">
      <c r="A468" t="s">
        <v>693</v>
      </c>
      <c r="B468" t="s">
        <v>1120</v>
      </c>
      <c r="C468" t="s">
        <v>733</v>
      </c>
      <c r="D468" t="s">
        <v>38</v>
      </c>
      <c r="E468">
        <v>208.32511258125299</v>
      </c>
    </row>
    <row r="469" spans="1:5" x14ac:dyDescent="0.3">
      <c r="A469" t="s">
        <v>693</v>
      </c>
      <c r="B469" t="s">
        <v>1126</v>
      </c>
      <c r="C469" t="s">
        <v>704</v>
      </c>
      <c r="D469" t="s">
        <v>38</v>
      </c>
      <c r="E469">
        <v>4.2646324634552002</v>
      </c>
    </row>
    <row r="470" spans="1:5" x14ac:dyDescent="0.3">
      <c r="A470" t="s">
        <v>693</v>
      </c>
      <c r="B470" t="s">
        <v>1131</v>
      </c>
      <c r="C470" t="s">
        <v>1132</v>
      </c>
      <c r="D470" t="s">
        <v>38</v>
      </c>
      <c r="E470">
        <v>9.9373340606689398E-2</v>
      </c>
    </row>
    <row r="471" spans="1:5" x14ac:dyDescent="0.3">
      <c r="A471" t="s">
        <v>693</v>
      </c>
      <c r="B471" t="s">
        <v>1131</v>
      </c>
      <c r="C471" t="s">
        <v>1133</v>
      </c>
      <c r="D471" t="s">
        <v>38</v>
      </c>
      <c r="E471">
        <v>7.1261167526245103E-2</v>
      </c>
    </row>
    <row r="472" spans="1:5" x14ac:dyDescent="0.3">
      <c r="A472" t="s">
        <v>693</v>
      </c>
      <c r="B472" t="s">
        <v>1131</v>
      </c>
      <c r="C472" t="s">
        <v>54</v>
      </c>
      <c r="D472" t="s">
        <v>38</v>
      </c>
      <c r="E472">
        <v>0.23997688293457001</v>
      </c>
    </row>
    <row r="473" spans="1:5" x14ac:dyDescent="0.3">
      <c r="A473" t="s">
        <v>693</v>
      </c>
      <c r="B473" t="s">
        <v>1131</v>
      </c>
      <c r="C473" t="s">
        <v>1135</v>
      </c>
      <c r="D473" t="s">
        <v>38</v>
      </c>
      <c r="E473">
        <v>0.25179529190063399</v>
      </c>
    </row>
    <row r="474" spans="1:5" x14ac:dyDescent="0.3">
      <c r="A474" t="s">
        <v>693</v>
      </c>
      <c r="B474" t="s">
        <v>1131</v>
      </c>
      <c r="C474" t="s">
        <v>1137</v>
      </c>
      <c r="D474" t="s">
        <v>38</v>
      </c>
      <c r="E474">
        <v>8.2509756088256794E-2</v>
      </c>
    </row>
    <row r="475" spans="1:5" x14ac:dyDescent="0.3">
      <c r="A475" t="s">
        <v>693</v>
      </c>
      <c r="B475" t="s">
        <v>1131</v>
      </c>
      <c r="C475" t="s">
        <v>1138</v>
      </c>
      <c r="D475" t="s">
        <v>38</v>
      </c>
      <c r="E475">
        <v>0.15031814575195299</v>
      </c>
    </row>
    <row r="476" spans="1:5" x14ac:dyDescent="0.3">
      <c r="A476" t="s">
        <v>693</v>
      </c>
      <c r="B476" t="s">
        <v>1131</v>
      </c>
      <c r="C476" t="s">
        <v>1140</v>
      </c>
      <c r="D476" t="s">
        <v>38</v>
      </c>
      <c r="E476">
        <v>0.63392996788024902</v>
      </c>
    </row>
    <row r="477" spans="1:5" x14ac:dyDescent="0.3">
      <c r="A477" t="s">
        <v>693</v>
      </c>
      <c r="B477" t="s">
        <v>1131</v>
      </c>
      <c r="C477" t="s">
        <v>1146</v>
      </c>
      <c r="D477" t="s">
        <v>38</v>
      </c>
      <c r="E477">
        <v>0.161930561065673</v>
      </c>
    </row>
    <row r="478" spans="1:5" x14ac:dyDescent="0.3">
      <c r="A478" t="s">
        <v>693</v>
      </c>
      <c r="B478" t="s">
        <v>1131</v>
      </c>
      <c r="C478" t="s">
        <v>704</v>
      </c>
      <c r="D478" t="s">
        <v>38</v>
      </c>
      <c r="E478">
        <v>0.108783721923828</v>
      </c>
    </row>
    <row r="479" spans="1:5" x14ac:dyDescent="0.3">
      <c r="A479" t="s">
        <v>693</v>
      </c>
      <c r="B479" t="s">
        <v>1148</v>
      </c>
      <c r="C479" t="s">
        <v>750</v>
      </c>
      <c r="D479" t="s">
        <v>38</v>
      </c>
      <c r="E479">
        <v>5.9252500534057603E-2</v>
      </c>
    </row>
    <row r="480" spans="1:5" x14ac:dyDescent="0.3">
      <c r="A480" t="s">
        <v>693</v>
      </c>
      <c r="B480" t="s">
        <v>1149</v>
      </c>
      <c r="C480" t="s">
        <v>952</v>
      </c>
      <c r="D480" t="s">
        <v>38</v>
      </c>
      <c r="E480">
        <v>0.379483222961425</v>
      </c>
    </row>
    <row r="481" spans="1:5" x14ac:dyDescent="0.3">
      <c r="A481" t="s">
        <v>693</v>
      </c>
      <c r="B481" t="s">
        <v>1154</v>
      </c>
      <c r="C481" t="s">
        <v>1155</v>
      </c>
      <c r="D481" t="s">
        <v>38</v>
      </c>
      <c r="E481">
        <v>2.1436214447021401E-2</v>
      </c>
    </row>
    <row r="482" spans="1:5" x14ac:dyDescent="0.3">
      <c r="A482" t="s">
        <v>693</v>
      </c>
      <c r="B482" t="s">
        <v>1156</v>
      </c>
      <c r="C482" s="15" t="s">
        <v>1157</v>
      </c>
      <c r="D482" t="s">
        <v>38</v>
      </c>
      <c r="E482">
        <v>7.2732686996459905E-2</v>
      </c>
    </row>
    <row r="483" spans="1:5" x14ac:dyDescent="0.3">
      <c r="A483" t="s">
        <v>693</v>
      </c>
      <c r="B483" t="s">
        <v>1156</v>
      </c>
      <c r="C483" s="15" t="s">
        <v>1046</v>
      </c>
      <c r="D483" t="s">
        <v>38</v>
      </c>
      <c r="E483">
        <v>2.0858616828918399</v>
      </c>
    </row>
    <row r="484" spans="1:5" x14ac:dyDescent="0.3">
      <c r="A484" t="s">
        <v>693</v>
      </c>
      <c r="B484" t="s">
        <v>1156</v>
      </c>
      <c r="C484" s="15" t="s">
        <v>1107</v>
      </c>
      <c r="D484" t="s">
        <v>38</v>
      </c>
      <c r="E484">
        <v>6.6246271133422796E-2</v>
      </c>
    </row>
    <row r="485" spans="1:5" x14ac:dyDescent="0.3">
      <c r="A485" t="s">
        <v>693</v>
      </c>
      <c r="B485" t="s">
        <v>1156</v>
      </c>
      <c r="C485" s="15" t="s">
        <v>1108</v>
      </c>
      <c r="D485" t="s">
        <v>38</v>
      </c>
      <c r="E485">
        <v>8.9890956878662095E-2</v>
      </c>
    </row>
    <row r="486" spans="1:5" x14ac:dyDescent="0.3">
      <c r="A486" t="s">
        <v>693</v>
      </c>
      <c r="B486" t="s">
        <v>1156</v>
      </c>
      <c r="C486" s="15" t="s">
        <v>1109</v>
      </c>
      <c r="D486" t="s">
        <v>38</v>
      </c>
      <c r="E486">
        <v>0.54813718795776301</v>
      </c>
    </row>
    <row r="487" spans="1:5" x14ac:dyDescent="0.3">
      <c r="A487" t="s">
        <v>693</v>
      </c>
      <c r="B487" t="s">
        <v>1156</v>
      </c>
      <c r="C487" s="15" t="s">
        <v>1115</v>
      </c>
      <c r="D487" t="s">
        <v>38</v>
      </c>
      <c r="E487">
        <v>4.2124748229980399E-2</v>
      </c>
    </row>
    <row r="488" spans="1:5" x14ac:dyDescent="0.3">
      <c r="A488" t="s">
        <v>693</v>
      </c>
      <c r="B488" t="s">
        <v>1156</v>
      </c>
      <c r="C488" s="15" t="s">
        <v>1116</v>
      </c>
      <c r="D488" t="s">
        <v>38</v>
      </c>
      <c r="E488">
        <v>0.11206936836242599</v>
      </c>
    </row>
    <row r="489" spans="1:5" x14ac:dyDescent="0.3">
      <c r="A489" t="s">
        <v>693</v>
      </c>
      <c r="B489" t="s">
        <v>1156</v>
      </c>
      <c r="C489" s="15" t="s">
        <v>1163</v>
      </c>
      <c r="D489" t="s">
        <v>38</v>
      </c>
      <c r="E489">
        <v>9.1654539108276298E-2</v>
      </c>
    </row>
    <row r="490" spans="1:5" x14ac:dyDescent="0.3">
      <c r="A490" t="s">
        <v>693</v>
      </c>
      <c r="B490" t="s">
        <v>1156</v>
      </c>
      <c r="C490" s="16" t="s">
        <v>701</v>
      </c>
      <c r="D490" t="s">
        <v>38</v>
      </c>
      <c r="E490">
        <v>6.5523624420166002E-2</v>
      </c>
    </row>
    <row r="491" spans="1:5" x14ac:dyDescent="0.3">
      <c r="A491" t="s">
        <v>693</v>
      </c>
      <c r="B491" t="s">
        <v>1156</v>
      </c>
      <c r="C491" s="15" t="s">
        <v>1164</v>
      </c>
      <c r="D491" t="s">
        <v>38</v>
      </c>
      <c r="E491">
        <v>7.6827049255371094E-2</v>
      </c>
    </row>
    <row r="492" spans="1:5" x14ac:dyDescent="0.3">
      <c r="A492" t="s">
        <v>693</v>
      </c>
      <c r="B492" t="s">
        <v>1167</v>
      </c>
      <c r="C492" t="s">
        <v>1168</v>
      </c>
      <c r="D492" t="s">
        <v>38</v>
      </c>
      <c r="E492">
        <v>12.403292417526201</v>
      </c>
    </row>
    <row r="493" spans="1:5" x14ac:dyDescent="0.3">
      <c r="A493" t="s">
        <v>693</v>
      </c>
      <c r="B493" t="s">
        <v>1174</v>
      </c>
      <c r="C493" t="s">
        <v>952</v>
      </c>
      <c r="D493" t="s">
        <v>38</v>
      </c>
      <c r="E493">
        <v>37.8027212619781</v>
      </c>
    </row>
    <row r="494" spans="1:5" x14ac:dyDescent="0.3">
      <c r="A494" t="s">
        <v>693</v>
      </c>
      <c r="B494" t="s">
        <v>1180</v>
      </c>
      <c r="C494" t="s">
        <v>1181</v>
      </c>
      <c r="D494" t="s">
        <v>38</v>
      </c>
      <c r="E494">
        <v>8.9938640594482394E-2</v>
      </c>
    </row>
    <row r="495" spans="1:5" x14ac:dyDescent="0.3">
      <c r="A495" t="s">
        <v>693</v>
      </c>
      <c r="B495" t="s">
        <v>1182</v>
      </c>
      <c r="C495" t="s">
        <v>1183</v>
      </c>
      <c r="D495" t="s">
        <v>38</v>
      </c>
      <c r="E495">
        <v>0.16459226608276301</v>
      </c>
    </row>
    <row r="496" spans="1:5" x14ac:dyDescent="0.3">
      <c r="A496" t="s">
        <v>693</v>
      </c>
      <c r="B496" t="s">
        <v>1182</v>
      </c>
      <c r="C496" t="s">
        <v>1014</v>
      </c>
      <c r="D496" t="s">
        <v>38</v>
      </c>
      <c r="E496">
        <v>8.3021879196166895E-2</v>
      </c>
    </row>
    <row r="497" spans="1:5" x14ac:dyDescent="0.3">
      <c r="A497" t="s">
        <v>693</v>
      </c>
      <c r="B497" t="s">
        <v>1184</v>
      </c>
      <c r="C497" t="s">
        <v>1185</v>
      </c>
      <c r="D497" s="20" t="s">
        <v>106</v>
      </c>
      <c r="E497">
        <v>2.2038459777832E-2</v>
      </c>
    </row>
    <row r="498" spans="1:5" x14ac:dyDescent="0.3">
      <c r="A498" t="s">
        <v>693</v>
      </c>
      <c r="B498" t="s">
        <v>1186</v>
      </c>
      <c r="C498" t="s">
        <v>915</v>
      </c>
      <c r="D498" t="s">
        <v>38</v>
      </c>
      <c r="E498">
        <v>2.82256603240966E-2</v>
      </c>
    </row>
    <row r="499" spans="1:5" x14ac:dyDescent="0.3">
      <c r="A499" t="s">
        <v>693</v>
      </c>
      <c r="B499" t="s">
        <v>1186</v>
      </c>
      <c r="C499" t="s">
        <v>922</v>
      </c>
      <c r="D499" t="s">
        <v>38</v>
      </c>
      <c r="E499">
        <v>0.18471145629882799</v>
      </c>
    </row>
    <row r="500" spans="1:5" x14ac:dyDescent="0.3">
      <c r="A500" t="s">
        <v>693</v>
      </c>
      <c r="B500" t="s">
        <v>1186</v>
      </c>
      <c r="C500" t="s">
        <v>708</v>
      </c>
      <c r="D500" t="s">
        <v>38</v>
      </c>
      <c r="E500">
        <v>7.2170495986938393E-2</v>
      </c>
    </row>
    <row r="501" spans="1:5" x14ac:dyDescent="0.3">
      <c r="A501" t="s">
        <v>693</v>
      </c>
      <c r="B501" t="s">
        <v>1187</v>
      </c>
      <c r="C501" t="s">
        <v>1188</v>
      </c>
      <c r="D501" t="s">
        <v>38</v>
      </c>
      <c r="E501">
        <v>0.20724582672119099</v>
      </c>
    </row>
    <row r="502" spans="1:5" x14ac:dyDescent="0.3">
      <c r="A502" t="s">
        <v>693</v>
      </c>
      <c r="B502" t="s">
        <v>1190</v>
      </c>
      <c r="C502" t="s">
        <v>1191</v>
      </c>
      <c r="D502" t="s">
        <v>38</v>
      </c>
      <c r="E502">
        <v>6.08158111572265E-2</v>
      </c>
    </row>
    <row r="503" spans="1:5" x14ac:dyDescent="0.3">
      <c r="A503" t="s">
        <v>693</v>
      </c>
      <c r="B503" t="s">
        <v>1192</v>
      </c>
      <c r="C503" t="s">
        <v>1193</v>
      </c>
      <c r="D503" t="s">
        <v>38</v>
      </c>
      <c r="E503">
        <v>0.227455139160156</v>
      </c>
    </row>
    <row r="504" spans="1:5" x14ac:dyDescent="0.3">
      <c r="A504" t="s">
        <v>693</v>
      </c>
      <c r="B504" t="s">
        <v>1194</v>
      </c>
      <c r="C504" t="s">
        <v>1193</v>
      </c>
      <c r="D504" t="s">
        <v>38</v>
      </c>
      <c r="E504">
        <v>8.7062597274780204E-2</v>
      </c>
    </row>
    <row r="505" spans="1:5" x14ac:dyDescent="0.3">
      <c r="A505" t="s">
        <v>693</v>
      </c>
      <c r="B505" t="s">
        <v>1196</v>
      </c>
      <c r="C505" t="s">
        <v>1197</v>
      </c>
      <c r="D505" t="s">
        <v>38</v>
      </c>
      <c r="E505">
        <v>1.42371654510498</v>
      </c>
    </row>
    <row r="506" spans="1:5" x14ac:dyDescent="0.3">
      <c r="A506" t="s">
        <v>693</v>
      </c>
      <c r="B506" t="s">
        <v>1202</v>
      </c>
      <c r="C506" t="s">
        <v>977</v>
      </c>
      <c r="D506" t="s">
        <v>38</v>
      </c>
      <c r="E506">
        <v>7.3204994201660101E-2</v>
      </c>
    </row>
    <row r="507" spans="1:5" x14ac:dyDescent="0.3">
      <c r="A507" t="s">
        <v>693</v>
      </c>
      <c r="B507" t="s">
        <v>1202</v>
      </c>
      <c r="C507" t="s">
        <v>1191</v>
      </c>
      <c r="D507" t="s">
        <v>38</v>
      </c>
      <c r="E507">
        <v>0.66790628433227495</v>
      </c>
    </row>
    <row r="508" spans="1:5" x14ac:dyDescent="0.3">
      <c r="A508" t="s">
        <v>693</v>
      </c>
      <c r="B508" t="s">
        <v>1202</v>
      </c>
      <c r="C508" t="s">
        <v>978</v>
      </c>
      <c r="D508" t="s">
        <v>38</v>
      </c>
      <c r="E508">
        <v>8.9928865432739202E-2</v>
      </c>
    </row>
    <row r="509" spans="1:5" x14ac:dyDescent="0.3">
      <c r="A509" t="s">
        <v>693</v>
      </c>
      <c r="B509" t="s">
        <v>1202</v>
      </c>
      <c r="C509" t="s">
        <v>979</v>
      </c>
      <c r="D509" t="s">
        <v>38</v>
      </c>
      <c r="E509">
        <v>0.14012193679809501</v>
      </c>
    </row>
    <row r="510" spans="1:5" x14ac:dyDescent="0.3">
      <c r="A510" t="s">
        <v>693</v>
      </c>
      <c r="B510" s="16" t="s">
        <v>1203</v>
      </c>
      <c r="C510" t="s">
        <v>733</v>
      </c>
      <c r="D510" t="s">
        <v>38</v>
      </c>
      <c r="E510">
        <v>55.072164058685303</v>
      </c>
    </row>
    <row r="511" spans="1:5" x14ac:dyDescent="0.3">
      <c r="A511" t="s">
        <v>693</v>
      </c>
      <c r="B511" t="s">
        <v>1205</v>
      </c>
      <c r="C511" t="s">
        <v>1206</v>
      </c>
      <c r="D511" t="s">
        <v>38</v>
      </c>
      <c r="E511">
        <v>0.80500507354736295</v>
      </c>
    </row>
    <row r="512" spans="1:5" x14ac:dyDescent="0.3">
      <c r="A512" t="s">
        <v>693</v>
      </c>
      <c r="B512" t="s">
        <v>1207</v>
      </c>
      <c r="C512" t="s">
        <v>1208</v>
      </c>
      <c r="D512" t="s">
        <v>38</v>
      </c>
      <c r="E512">
        <v>0.129554748535156</v>
      </c>
    </row>
    <row r="513" spans="1:5" x14ac:dyDescent="0.3">
      <c r="A513" t="s">
        <v>693</v>
      </c>
      <c r="B513" t="s">
        <v>1209</v>
      </c>
      <c r="C513" t="s">
        <v>1210</v>
      </c>
      <c r="D513" t="s">
        <v>38</v>
      </c>
      <c r="E513">
        <v>0.58555078506469704</v>
      </c>
    </row>
    <row r="514" spans="1:5" x14ac:dyDescent="0.3">
      <c r="A514" t="s">
        <v>693</v>
      </c>
      <c r="B514" t="s">
        <v>1215</v>
      </c>
      <c r="C514" t="s">
        <v>861</v>
      </c>
      <c r="D514" t="s">
        <v>38</v>
      </c>
      <c r="E514">
        <v>6.5769910812377902E-2</v>
      </c>
    </row>
    <row r="515" spans="1:5" x14ac:dyDescent="0.3">
      <c r="A515" t="s">
        <v>693</v>
      </c>
      <c r="B515" t="s">
        <v>1216</v>
      </c>
      <c r="C515" t="s">
        <v>1217</v>
      </c>
      <c r="D515" t="s">
        <v>38</v>
      </c>
      <c r="E515">
        <v>1.60685133934021</v>
      </c>
    </row>
    <row r="516" spans="1:5" x14ac:dyDescent="0.3">
      <c r="A516" t="s">
        <v>693</v>
      </c>
      <c r="B516" t="s">
        <v>1221</v>
      </c>
      <c r="C516" t="s">
        <v>1222</v>
      </c>
      <c r="D516" t="s">
        <v>38</v>
      </c>
      <c r="E516">
        <v>6.3499927520751898E-2</v>
      </c>
    </row>
    <row r="517" spans="1:5" x14ac:dyDescent="0.3">
      <c r="A517" t="s">
        <v>693</v>
      </c>
      <c r="B517" t="s">
        <v>1221</v>
      </c>
      <c r="C517" t="s">
        <v>1223</v>
      </c>
      <c r="D517" t="s">
        <v>38</v>
      </c>
      <c r="E517">
        <v>5.2535533905029297E-2</v>
      </c>
    </row>
    <row r="518" spans="1:5" x14ac:dyDescent="0.3">
      <c r="A518" t="s">
        <v>693</v>
      </c>
      <c r="B518" t="s">
        <v>1224</v>
      </c>
      <c r="C518" t="s">
        <v>1225</v>
      </c>
      <c r="D518" s="20" t="s">
        <v>106</v>
      </c>
      <c r="E518">
        <v>2.96657085418701E-2</v>
      </c>
    </row>
    <row r="519" spans="1:5" x14ac:dyDescent="0.3">
      <c r="A519" t="s">
        <v>693</v>
      </c>
      <c r="B519" t="s">
        <v>1224</v>
      </c>
      <c r="C519" t="s">
        <v>1226</v>
      </c>
      <c r="D519" t="s">
        <v>38</v>
      </c>
      <c r="E519">
        <v>0.388417959213256</v>
      </c>
    </row>
    <row r="520" spans="1:5" x14ac:dyDescent="0.3">
      <c r="A520" t="s">
        <v>693</v>
      </c>
      <c r="B520" t="s">
        <v>1224</v>
      </c>
      <c r="C520" t="s">
        <v>1231</v>
      </c>
      <c r="D520" s="20" t="s">
        <v>106</v>
      </c>
      <c r="E520">
        <v>2.7552843093872001E-2</v>
      </c>
    </row>
    <row r="521" spans="1:5" x14ac:dyDescent="0.3">
      <c r="A521" t="s">
        <v>693</v>
      </c>
      <c r="B521" t="s">
        <v>1232</v>
      </c>
      <c r="C521" t="s">
        <v>1233</v>
      </c>
      <c r="D521" t="s">
        <v>38</v>
      </c>
      <c r="E521">
        <v>0.19344639778137199</v>
      </c>
    </row>
    <row r="522" spans="1:5" x14ac:dyDescent="0.3">
      <c r="A522" t="s">
        <v>693</v>
      </c>
      <c r="B522" t="s">
        <v>1232</v>
      </c>
      <c r="C522" t="s">
        <v>869</v>
      </c>
      <c r="D522" t="s">
        <v>38</v>
      </c>
      <c r="E522">
        <v>4.541015625E-2</v>
      </c>
    </row>
    <row r="523" spans="1:5" x14ac:dyDescent="0.3">
      <c r="A523" t="s">
        <v>693</v>
      </c>
      <c r="B523" t="s">
        <v>1232</v>
      </c>
      <c r="C523" t="s">
        <v>711</v>
      </c>
      <c r="D523" t="s">
        <v>38</v>
      </c>
      <c r="E523">
        <v>1.47463703155517</v>
      </c>
    </row>
    <row r="524" spans="1:5" x14ac:dyDescent="0.3">
      <c r="A524" t="s">
        <v>693</v>
      </c>
      <c r="B524" t="s">
        <v>1238</v>
      </c>
      <c r="C524" t="s">
        <v>1239</v>
      </c>
      <c r="D524" t="s">
        <v>38</v>
      </c>
      <c r="E524">
        <v>9.2068433761596596E-2</v>
      </c>
    </row>
    <row r="525" spans="1:5" x14ac:dyDescent="0.3">
      <c r="A525" t="s">
        <v>693</v>
      </c>
      <c r="B525" t="s">
        <v>1238</v>
      </c>
      <c r="C525" t="s">
        <v>952</v>
      </c>
      <c r="D525" t="s">
        <v>38</v>
      </c>
      <c r="E525">
        <v>0.79664683341979903</v>
      </c>
    </row>
    <row r="526" spans="1:5" x14ac:dyDescent="0.3">
      <c r="A526" t="s">
        <v>693</v>
      </c>
      <c r="B526" t="s">
        <v>1238</v>
      </c>
      <c r="C526" t="s">
        <v>870</v>
      </c>
      <c r="D526" t="s">
        <v>38</v>
      </c>
      <c r="E526">
        <v>8.9926004409789997E-2</v>
      </c>
    </row>
    <row r="527" spans="1:5" x14ac:dyDescent="0.3">
      <c r="A527" t="s">
        <v>693</v>
      </c>
      <c r="B527" t="s">
        <v>1238</v>
      </c>
      <c r="C527" t="s">
        <v>1245</v>
      </c>
      <c r="D527" t="s">
        <v>38</v>
      </c>
      <c r="E527">
        <v>6.3395500183105399E-2</v>
      </c>
    </row>
    <row r="528" spans="1:5" x14ac:dyDescent="0.3">
      <c r="A528" t="s">
        <v>693</v>
      </c>
      <c r="B528" t="s">
        <v>1246</v>
      </c>
      <c r="C528" t="s">
        <v>704</v>
      </c>
      <c r="D528" t="s">
        <v>38</v>
      </c>
      <c r="E528">
        <v>8.1750631332397405E-2</v>
      </c>
    </row>
    <row r="529" spans="1:5" x14ac:dyDescent="0.3">
      <c r="A529" t="s">
        <v>693</v>
      </c>
      <c r="B529" t="s">
        <v>1247</v>
      </c>
      <c r="C529" t="s">
        <v>952</v>
      </c>
      <c r="D529" t="s">
        <v>38</v>
      </c>
      <c r="E529">
        <v>4.8964500427245997E-2</v>
      </c>
    </row>
    <row r="530" spans="1:5" x14ac:dyDescent="0.3">
      <c r="A530" t="s">
        <v>693</v>
      </c>
      <c r="B530" t="s">
        <v>1248</v>
      </c>
      <c r="C530" t="s">
        <v>952</v>
      </c>
      <c r="D530" t="s">
        <v>38</v>
      </c>
      <c r="E530">
        <v>0.15289139747619601</v>
      </c>
    </row>
    <row r="531" spans="1:5" x14ac:dyDescent="0.3">
      <c r="A531" t="s">
        <v>693</v>
      </c>
      <c r="B531" t="s">
        <v>1249</v>
      </c>
      <c r="C531" t="s">
        <v>952</v>
      </c>
      <c r="D531" t="s">
        <v>38</v>
      </c>
      <c r="E531">
        <v>0.152194023132324</v>
      </c>
    </row>
    <row r="532" spans="1:5" x14ac:dyDescent="0.3">
      <c r="A532" t="s">
        <v>693</v>
      </c>
      <c r="B532" t="s">
        <v>1249</v>
      </c>
      <c r="C532" t="s">
        <v>1250</v>
      </c>
      <c r="D532" t="s">
        <v>38</v>
      </c>
      <c r="E532">
        <v>4.9964427947997998E-2</v>
      </c>
    </row>
    <row r="533" spans="1:5" x14ac:dyDescent="0.3">
      <c r="A533" t="s">
        <v>693</v>
      </c>
      <c r="B533" t="s">
        <v>1253</v>
      </c>
      <c r="C533" t="s">
        <v>715</v>
      </c>
      <c r="D533" t="s">
        <v>38</v>
      </c>
      <c r="E533">
        <v>8.8224172592163003E-2</v>
      </c>
    </row>
    <row r="534" spans="1:5" x14ac:dyDescent="0.3">
      <c r="A534" t="s">
        <v>693</v>
      </c>
      <c r="B534" t="s">
        <v>1251</v>
      </c>
      <c r="C534" t="s">
        <v>952</v>
      </c>
      <c r="D534" t="s">
        <v>38</v>
      </c>
      <c r="E534">
        <v>0.6504487991333</v>
      </c>
    </row>
    <row r="535" spans="1:5" x14ac:dyDescent="0.3">
      <c r="A535" t="s">
        <v>693</v>
      </c>
      <c r="B535" t="s">
        <v>1251</v>
      </c>
      <c r="C535" t="s">
        <v>773</v>
      </c>
      <c r="D535" t="s">
        <v>38</v>
      </c>
      <c r="E535">
        <v>0.18734622001647899</v>
      </c>
    </row>
    <row r="536" spans="1:5" x14ac:dyDescent="0.3">
      <c r="A536" t="s">
        <v>693</v>
      </c>
      <c r="B536" t="s">
        <v>1255</v>
      </c>
      <c r="C536" t="s">
        <v>952</v>
      </c>
      <c r="D536" t="s">
        <v>38</v>
      </c>
      <c r="E536">
        <v>6.7746877670288003E-2</v>
      </c>
    </row>
    <row r="537" spans="1:5" x14ac:dyDescent="0.3">
      <c r="A537" t="s">
        <v>693</v>
      </c>
      <c r="B537" t="s">
        <v>1256</v>
      </c>
      <c r="C537" t="s">
        <v>1257</v>
      </c>
      <c r="D537" t="s">
        <v>38</v>
      </c>
      <c r="E537">
        <v>0.44776606559753401</v>
      </c>
    </row>
    <row r="538" spans="1:5" x14ac:dyDescent="0.3">
      <c r="A538" t="s">
        <v>693</v>
      </c>
      <c r="B538" t="s">
        <v>1258</v>
      </c>
      <c r="C538" t="s">
        <v>1259</v>
      </c>
      <c r="D538" t="s">
        <v>38</v>
      </c>
      <c r="E538">
        <v>0.2997407913208</v>
      </c>
    </row>
    <row r="539" spans="1:5" x14ac:dyDescent="0.3">
      <c r="A539" t="s">
        <v>693</v>
      </c>
      <c r="B539" t="s">
        <v>1258</v>
      </c>
      <c r="C539" t="s">
        <v>1260</v>
      </c>
      <c r="D539" t="s">
        <v>38</v>
      </c>
      <c r="E539">
        <v>0.93909573554992598</v>
      </c>
    </row>
    <row r="540" spans="1:5" x14ac:dyDescent="0.3">
      <c r="A540" t="s">
        <v>693</v>
      </c>
      <c r="B540" t="s">
        <v>1265</v>
      </c>
      <c r="C540" t="s">
        <v>1266</v>
      </c>
      <c r="D540" t="s">
        <v>38</v>
      </c>
      <c r="E540">
        <v>4.0751683712005597</v>
      </c>
    </row>
    <row r="541" spans="1:5" x14ac:dyDescent="0.3">
      <c r="A541" t="s">
        <v>693</v>
      </c>
      <c r="B541" t="s">
        <v>1265</v>
      </c>
      <c r="C541" t="s">
        <v>1268</v>
      </c>
      <c r="D541" t="s">
        <v>38</v>
      </c>
      <c r="E541">
        <v>1.6501722335815401</v>
      </c>
    </row>
    <row r="542" spans="1:5" x14ac:dyDescent="0.3">
      <c r="A542" t="s">
        <v>693</v>
      </c>
      <c r="B542" t="s">
        <v>1265</v>
      </c>
      <c r="C542" t="s">
        <v>1270</v>
      </c>
      <c r="D542" t="s">
        <v>38</v>
      </c>
      <c r="E542">
        <v>27.761876821517902</v>
      </c>
    </row>
    <row r="543" spans="1:5" x14ac:dyDescent="0.3">
      <c r="A543" t="s">
        <v>693</v>
      </c>
      <c r="B543" t="s">
        <v>1272</v>
      </c>
      <c r="C543" t="s">
        <v>1273</v>
      </c>
      <c r="D543" t="s">
        <v>38</v>
      </c>
      <c r="E543">
        <v>0.55037140846252397</v>
      </c>
    </row>
    <row r="544" spans="1:5" x14ac:dyDescent="0.3">
      <c r="A544" t="s">
        <v>693</v>
      </c>
      <c r="B544" t="s">
        <v>1272</v>
      </c>
      <c r="C544" t="s">
        <v>1274</v>
      </c>
      <c r="D544" t="s">
        <v>38</v>
      </c>
      <c r="E544">
        <v>6.3338756561279297E-2</v>
      </c>
    </row>
    <row r="545" spans="1:5" x14ac:dyDescent="0.3">
      <c r="A545" t="s">
        <v>693</v>
      </c>
      <c r="B545" t="s">
        <v>1272</v>
      </c>
      <c r="C545" t="s">
        <v>1275</v>
      </c>
      <c r="D545" t="s">
        <v>38</v>
      </c>
      <c r="E545">
        <v>0.64965152740478505</v>
      </c>
    </row>
    <row r="546" spans="1:5" x14ac:dyDescent="0.3">
      <c r="A546" t="s">
        <v>693</v>
      </c>
      <c r="B546" t="s">
        <v>1272</v>
      </c>
      <c r="C546" t="s">
        <v>1276</v>
      </c>
      <c r="D546" t="s">
        <v>38</v>
      </c>
      <c r="E546">
        <v>29.597328901290801</v>
      </c>
    </row>
    <row r="547" spans="1:5" x14ac:dyDescent="0.3">
      <c r="A547" t="s">
        <v>693</v>
      </c>
      <c r="B547" t="s">
        <v>1281</v>
      </c>
      <c r="C547" t="s">
        <v>1282</v>
      </c>
      <c r="D547" t="s">
        <v>38</v>
      </c>
      <c r="E547">
        <v>7.8838586807250893E-2</v>
      </c>
    </row>
    <row r="548" spans="1:5" x14ac:dyDescent="0.3">
      <c r="A548" t="s">
        <v>693</v>
      </c>
      <c r="B548" t="s">
        <v>1281</v>
      </c>
      <c r="C548" t="s">
        <v>1283</v>
      </c>
      <c r="D548" t="s">
        <v>38</v>
      </c>
      <c r="E548">
        <v>3.2855749130249001</v>
      </c>
    </row>
    <row r="549" spans="1:5" x14ac:dyDescent="0.3">
      <c r="A549" t="s">
        <v>693</v>
      </c>
      <c r="B549" t="s">
        <v>1281</v>
      </c>
      <c r="C549" t="s">
        <v>1289</v>
      </c>
      <c r="D549" s="20" t="s">
        <v>163</v>
      </c>
      <c r="E549">
        <v>300.674359798431</v>
      </c>
    </row>
    <row r="550" spans="1:5" x14ac:dyDescent="0.3">
      <c r="A550" t="s">
        <v>693</v>
      </c>
      <c r="B550" t="s">
        <v>1281</v>
      </c>
      <c r="C550" t="s">
        <v>1290</v>
      </c>
      <c r="D550" t="s">
        <v>38</v>
      </c>
      <c r="E550">
        <v>8.7148666381835896E-2</v>
      </c>
    </row>
    <row r="551" spans="1:5" x14ac:dyDescent="0.3">
      <c r="A551" t="s">
        <v>693</v>
      </c>
      <c r="B551" t="s">
        <v>1281</v>
      </c>
      <c r="C551" t="s">
        <v>1291</v>
      </c>
      <c r="D551" t="s">
        <v>38</v>
      </c>
      <c r="E551">
        <v>1.70842957496643</v>
      </c>
    </row>
    <row r="552" spans="1:5" x14ac:dyDescent="0.3">
      <c r="A552" t="s">
        <v>693</v>
      </c>
      <c r="B552" t="s">
        <v>1281</v>
      </c>
      <c r="C552" t="s">
        <v>1293</v>
      </c>
      <c r="D552" t="s">
        <v>38</v>
      </c>
      <c r="E552">
        <v>1.2240908145904501</v>
      </c>
    </row>
    <row r="553" spans="1:5" x14ac:dyDescent="0.3">
      <c r="A553" t="s">
        <v>693</v>
      </c>
      <c r="B553" t="s">
        <v>1281</v>
      </c>
      <c r="C553" t="s">
        <v>1295</v>
      </c>
      <c r="D553" t="s">
        <v>38</v>
      </c>
      <c r="E553">
        <v>0.80809307098388605</v>
      </c>
    </row>
    <row r="554" spans="1:5" x14ac:dyDescent="0.3">
      <c r="A554" t="s">
        <v>693</v>
      </c>
      <c r="B554" t="s">
        <v>1281</v>
      </c>
      <c r="C554" t="s">
        <v>1296</v>
      </c>
      <c r="D554" t="s">
        <v>38</v>
      </c>
      <c r="E554">
        <v>1.5351653099060001</v>
      </c>
    </row>
    <row r="555" spans="1:5" x14ac:dyDescent="0.3">
      <c r="A555" t="s">
        <v>693</v>
      </c>
      <c r="B555" t="s">
        <v>1297</v>
      </c>
      <c r="C555" t="s">
        <v>1298</v>
      </c>
      <c r="D555" s="20" t="s">
        <v>106</v>
      </c>
      <c r="E555">
        <v>4.6957015991210903E-2</v>
      </c>
    </row>
    <row r="556" spans="1:5" x14ac:dyDescent="0.3">
      <c r="A556" t="s">
        <v>693</v>
      </c>
      <c r="B556" t="s">
        <v>1299</v>
      </c>
      <c r="C556" t="s">
        <v>1300</v>
      </c>
      <c r="D556" t="s">
        <v>38</v>
      </c>
      <c r="E556">
        <v>3.3163056373596098</v>
      </c>
    </row>
    <row r="557" spans="1:5" x14ac:dyDescent="0.3">
      <c r="A557" t="s">
        <v>693</v>
      </c>
      <c r="B557" t="s">
        <v>1299</v>
      </c>
      <c r="C557" t="s">
        <v>1301</v>
      </c>
      <c r="D557" t="s">
        <v>38</v>
      </c>
      <c r="E557">
        <v>0.432903051376342</v>
      </c>
    </row>
    <row r="558" spans="1:5" x14ac:dyDescent="0.3">
      <c r="A558" t="s">
        <v>693</v>
      </c>
      <c r="B558" t="s">
        <v>1299</v>
      </c>
      <c r="C558" t="s">
        <v>1302</v>
      </c>
      <c r="D558" t="s">
        <v>38</v>
      </c>
      <c r="E558">
        <v>11.002774477005</v>
      </c>
    </row>
    <row r="559" spans="1:5" x14ac:dyDescent="0.3">
      <c r="A559" t="s">
        <v>693</v>
      </c>
      <c r="B559" t="s">
        <v>1299</v>
      </c>
      <c r="C559" t="s">
        <v>1303</v>
      </c>
      <c r="D559" t="s">
        <v>38</v>
      </c>
      <c r="E559">
        <v>1.95829057693481</v>
      </c>
    </row>
    <row r="560" spans="1:5" x14ac:dyDescent="0.3">
      <c r="A560" t="s">
        <v>693</v>
      </c>
      <c r="B560" t="s">
        <v>1305</v>
      </c>
      <c r="C560" t="s">
        <v>1306</v>
      </c>
      <c r="D560" t="s">
        <v>38</v>
      </c>
      <c r="E560">
        <v>7.7831745147704995E-2</v>
      </c>
    </row>
    <row r="561" spans="1:5" x14ac:dyDescent="0.3">
      <c r="A561" t="s">
        <v>693</v>
      </c>
      <c r="B561" t="s">
        <v>1307</v>
      </c>
      <c r="C561" t="s">
        <v>1308</v>
      </c>
      <c r="D561" t="s">
        <v>38</v>
      </c>
      <c r="E561">
        <v>0.116551876068115</v>
      </c>
    </row>
    <row r="562" spans="1:5" x14ac:dyDescent="0.3">
      <c r="A562" t="s">
        <v>693</v>
      </c>
      <c r="B562" t="s">
        <v>1307</v>
      </c>
      <c r="C562" t="s">
        <v>1309</v>
      </c>
      <c r="D562" t="s">
        <v>38</v>
      </c>
      <c r="E562">
        <v>6.4233303070068304E-2</v>
      </c>
    </row>
    <row r="563" spans="1:5" x14ac:dyDescent="0.3">
      <c r="A563" t="s">
        <v>693</v>
      </c>
      <c r="B563" t="s">
        <v>1307</v>
      </c>
      <c r="C563" t="s">
        <v>1310</v>
      </c>
      <c r="D563" t="s">
        <v>38</v>
      </c>
      <c r="E563">
        <v>5.0337791442870997E-2</v>
      </c>
    </row>
    <row r="564" spans="1:5" x14ac:dyDescent="0.3">
      <c r="A564" t="s">
        <v>693</v>
      </c>
      <c r="B564" t="s">
        <v>1307</v>
      </c>
      <c r="C564" t="s">
        <v>1311</v>
      </c>
      <c r="D564" t="s">
        <v>38</v>
      </c>
      <c r="E564">
        <v>0.211215019226074</v>
      </c>
    </row>
    <row r="565" spans="1:5" x14ac:dyDescent="0.3">
      <c r="A565" t="s">
        <v>693</v>
      </c>
      <c r="B565" t="s">
        <v>1307</v>
      </c>
      <c r="C565" t="s">
        <v>1312</v>
      </c>
      <c r="D565" t="s">
        <v>38</v>
      </c>
      <c r="E565">
        <v>8.4116697311401298E-2</v>
      </c>
    </row>
    <row r="566" spans="1:5" x14ac:dyDescent="0.3">
      <c r="A566" t="s">
        <v>693</v>
      </c>
      <c r="B566" t="s">
        <v>1307</v>
      </c>
      <c r="C566" t="s">
        <v>1313</v>
      </c>
      <c r="D566" t="s">
        <v>38</v>
      </c>
      <c r="E566">
        <v>6.6318511962890597E-2</v>
      </c>
    </row>
    <row r="567" spans="1:5" x14ac:dyDescent="0.3">
      <c r="A567" t="s">
        <v>693</v>
      </c>
      <c r="B567" t="s">
        <v>1314</v>
      </c>
      <c r="C567" t="s">
        <v>1315</v>
      </c>
      <c r="D567" t="s">
        <v>38</v>
      </c>
      <c r="E567">
        <v>1.06747269630432</v>
      </c>
    </row>
    <row r="568" spans="1:5" x14ac:dyDescent="0.3">
      <c r="A568" t="s">
        <v>693</v>
      </c>
      <c r="B568" t="s">
        <v>1317</v>
      </c>
      <c r="C568" t="s">
        <v>1318</v>
      </c>
      <c r="D568" t="s">
        <v>38</v>
      </c>
      <c r="E568">
        <v>8.3817005157470703E-2</v>
      </c>
    </row>
    <row r="569" spans="1:5" x14ac:dyDescent="0.3">
      <c r="A569" t="s">
        <v>693</v>
      </c>
      <c r="B569" t="s">
        <v>1317</v>
      </c>
      <c r="C569" t="s">
        <v>1319</v>
      </c>
      <c r="D569" t="s">
        <v>38</v>
      </c>
      <c r="E569">
        <v>8.6729526519775293E-2</v>
      </c>
    </row>
    <row r="570" spans="1:5" x14ac:dyDescent="0.3">
      <c r="A570" t="s">
        <v>693</v>
      </c>
      <c r="B570" t="s">
        <v>1317</v>
      </c>
      <c r="C570" t="s">
        <v>1320</v>
      </c>
      <c r="D570" t="s">
        <v>38</v>
      </c>
      <c r="E570">
        <v>5.4911375045776298E-2</v>
      </c>
    </row>
    <row r="571" spans="1:5" x14ac:dyDescent="0.3">
      <c r="A571" t="s">
        <v>693</v>
      </c>
      <c r="B571" t="s">
        <v>1324</v>
      </c>
      <c r="C571" t="s">
        <v>861</v>
      </c>
      <c r="D571" t="s">
        <v>163</v>
      </c>
      <c r="E571">
        <v>300.75308179855301</v>
      </c>
    </row>
    <row r="572" spans="1:5" x14ac:dyDescent="0.3">
      <c r="A572" t="s">
        <v>693</v>
      </c>
      <c r="B572" t="s">
        <v>1325</v>
      </c>
      <c r="C572" t="s">
        <v>1326</v>
      </c>
      <c r="D572" t="s">
        <v>38</v>
      </c>
      <c r="E572">
        <v>0.61773610115051203</v>
      </c>
    </row>
    <row r="573" spans="1:5" x14ac:dyDescent="0.3">
      <c r="A573" t="s">
        <v>693</v>
      </c>
      <c r="B573" t="s">
        <v>1325</v>
      </c>
      <c r="C573" t="s">
        <v>1328</v>
      </c>
      <c r="D573" t="s">
        <v>38</v>
      </c>
      <c r="E573">
        <v>0.47097134590148898</v>
      </c>
    </row>
    <row r="574" spans="1:5" x14ac:dyDescent="0.3">
      <c r="A574" t="s">
        <v>693</v>
      </c>
      <c r="B574" t="s">
        <v>1325</v>
      </c>
      <c r="C574" t="s">
        <v>1329</v>
      </c>
      <c r="D574" t="s">
        <v>38</v>
      </c>
      <c r="E574">
        <v>0.12743592262268</v>
      </c>
    </row>
    <row r="575" spans="1:5" x14ac:dyDescent="0.3">
      <c r="A575" t="s">
        <v>693</v>
      </c>
      <c r="B575" t="s">
        <v>1325</v>
      </c>
      <c r="C575" t="s">
        <v>1330</v>
      </c>
      <c r="D575" t="s">
        <v>38</v>
      </c>
      <c r="E575">
        <v>42.870278358459402</v>
      </c>
    </row>
    <row r="576" spans="1:5" x14ac:dyDescent="0.3">
      <c r="A576" t="s">
        <v>693</v>
      </c>
      <c r="B576" t="s">
        <v>1336</v>
      </c>
      <c r="C576" t="s">
        <v>861</v>
      </c>
      <c r="D576" t="s">
        <v>38</v>
      </c>
      <c r="E576">
        <v>0.49219346046447698</v>
      </c>
    </row>
    <row r="577" spans="1:5" x14ac:dyDescent="0.3">
      <c r="A577" t="s">
        <v>693</v>
      </c>
      <c r="B577" t="s">
        <v>1321</v>
      </c>
      <c r="C577" t="s">
        <v>1322</v>
      </c>
      <c r="D577" t="s">
        <v>38</v>
      </c>
      <c r="E577">
        <v>0.143162250518798</v>
      </c>
    </row>
    <row r="578" spans="1:5" x14ac:dyDescent="0.3">
      <c r="A578" t="s">
        <v>693</v>
      </c>
      <c r="B578" t="s">
        <v>1321</v>
      </c>
      <c r="C578" t="s">
        <v>1323</v>
      </c>
      <c r="D578" t="s">
        <v>38</v>
      </c>
      <c r="E578">
        <v>5.5698633193969699E-2</v>
      </c>
    </row>
    <row r="579" spans="1:5" x14ac:dyDescent="0.3">
      <c r="A579" t="s">
        <v>693</v>
      </c>
      <c r="B579" t="s">
        <v>1337</v>
      </c>
      <c r="C579" t="s">
        <v>1338</v>
      </c>
      <c r="D579" t="s">
        <v>38</v>
      </c>
      <c r="E579">
        <v>6.0697793960571199E-2</v>
      </c>
    </row>
    <row r="580" spans="1:5" x14ac:dyDescent="0.3">
      <c r="A580" t="s">
        <v>693</v>
      </c>
      <c r="B580" t="s">
        <v>1337</v>
      </c>
      <c r="C580" t="s">
        <v>1339</v>
      </c>
      <c r="D580" t="s">
        <v>38</v>
      </c>
      <c r="E580">
        <v>4.89040184020996</v>
      </c>
    </row>
    <row r="581" spans="1:5" x14ac:dyDescent="0.3">
      <c r="A581" t="s">
        <v>693</v>
      </c>
      <c r="B581" t="s">
        <v>1344</v>
      </c>
      <c r="C581" t="s">
        <v>1345</v>
      </c>
      <c r="D581" t="s">
        <v>38</v>
      </c>
      <c r="E581">
        <v>6.8545103073120103E-2</v>
      </c>
    </row>
    <row r="582" spans="1:5" x14ac:dyDescent="0.3">
      <c r="A582" t="s">
        <v>693</v>
      </c>
      <c r="B582" t="s">
        <v>1344</v>
      </c>
      <c r="C582" t="s">
        <v>1346</v>
      </c>
      <c r="D582" t="s">
        <v>38</v>
      </c>
      <c r="E582">
        <v>3.4065911769866899</v>
      </c>
    </row>
    <row r="583" spans="1:5" x14ac:dyDescent="0.3">
      <c r="A583" t="s">
        <v>693</v>
      </c>
      <c r="B583" t="s">
        <v>1344</v>
      </c>
      <c r="C583" t="s">
        <v>1351</v>
      </c>
      <c r="D583" t="s">
        <v>38</v>
      </c>
      <c r="E583">
        <v>0.12267875671386699</v>
      </c>
    </row>
    <row r="584" spans="1:5" x14ac:dyDescent="0.3">
      <c r="A584" t="s">
        <v>693</v>
      </c>
      <c r="B584" t="s">
        <v>1344</v>
      </c>
      <c r="C584" t="s">
        <v>1352</v>
      </c>
      <c r="D584" t="s">
        <v>38</v>
      </c>
      <c r="E584">
        <v>3.8711309432983398E-2</v>
      </c>
    </row>
    <row r="585" spans="1:5" x14ac:dyDescent="0.3">
      <c r="A585" t="s">
        <v>693</v>
      </c>
      <c r="B585" t="s">
        <v>1344</v>
      </c>
      <c r="C585" t="s">
        <v>1353</v>
      </c>
      <c r="D585" t="s">
        <v>38</v>
      </c>
      <c r="E585">
        <v>3.5208463668823201E-2</v>
      </c>
    </row>
    <row r="586" spans="1:5" x14ac:dyDescent="0.3">
      <c r="A586" t="s">
        <v>693</v>
      </c>
      <c r="B586" t="s">
        <v>1344</v>
      </c>
      <c r="C586" t="s">
        <v>1354</v>
      </c>
      <c r="D586" t="s">
        <v>106</v>
      </c>
      <c r="E586">
        <v>2.50487327575683E-2</v>
      </c>
    </row>
    <row r="587" spans="1:5" x14ac:dyDescent="0.3">
      <c r="A587" t="s">
        <v>693</v>
      </c>
      <c r="B587" t="s">
        <v>1344</v>
      </c>
      <c r="C587" t="s">
        <v>1355</v>
      </c>
      <c r="D587" t="s">
        <v>38</v>
      </c>
      <c r="E587">
        <v>6.7265272140502902E-2</v>
      </c>
    </row>
    <row r="588" spans="1:5" x14ac:dyDescent="0.3">
      <c r="A588" t="s">
        <v>693</v>
      </c>
      <c r="B588" t="s">
        <v>1356</v>
      </c>
      <c r="C588" t="s">
        <v>757</v>
      </c>
      <c r="D588" t="s">
        <v>38</v>
      </c>
      <c r="E588">
        <v>0.203447580337524</v>
      </c>
    </row>
    <row r="589" spans="1:5" x14ac:dyDescent="0.3">
      <c r="A589" t="s">
        <v>693</v>
      </c>
      <c r="B589" t="s">
        <v>1356</v>
      </c>
      <c r="C589" t="s">
        <v>803</v>
      </c>
      <c r="D589" t="s">
        <v>38</v>
      </c>
      <c r="E589">
        <v>52.6365871429443</v>
      </c>
    </row>
    <row r="590" spans="1:5" x14ac:dyDescent="0.3">
      <c r="A590" t="s">
        <v>693</v>
      </c>
      <c r="B590" t="s">
        <v>1359</v>
      </c>
      <c r="C590" t="s">
        <v>757</v>
      </c>
      <c r="D590" t="s">
        <v>38</v>
      </c>
      <c r="E590">
        <v>0.18660759925842199</v>
      </c>
    </row>
    <row r="591" spans="1:5" x14ac:dyDescent="0.3">
      <c r="A591" t="s">
        <v>693</v>
      </c>
      <c r="B591" t="s">
        <v>1361</v>
      </c>
      <c r="C591" t="s">
        <v>819</v>
      </c>
      <c r="D591" t="s">
        <v>38</v>
      </c>
      <c r="E591">
        <v>7.1415097713470397</v>
      </c>
    </row>
    <row r="592" spans="1:5" x14ac:dyDescent="0.3">
      <c r="A592" t="s">
        <v>693</v>
      </c>
      <c r="B592" t="s">
        <v>1361</v>
      </c>
      <c r="C592" t="s">
        <v>1363</v>
      </c>
      <c r="D592" t="s">
        <v>439</v>
      </c>
      <c r="E592">
        <v>300.55451726913401</v>
      </c>
    </row>
    <row r="593" spans="1:5" x14ac:dyDescent="0.3">
      <c r="A593" t="s">
        <v>693</v>
      </c>
      <c r="B593" t="s">
        <v>1364</v>
      </c>
      <c r="C593" t="s">
        <v>809</v>
      </c>
      <c r="D593" t="s">
        <v>38</v>
      </c>
      <c r="E593">
        <v>5.5590915679931596</v>
      </c>
    </row>
    <row r="594" spans="1:5" x14ac:dyDescent="0.3">
      <c r="A594" t="s">
        <v>693</v>
      </c>
      <c r="B594" t="s">
        <v>1364</v>
      </c>
      <c r="C594" t="s">
        <v>810</v>
      </c>
      <c r="D594" t="s">
        <v>38</v>
      </c>
      <c r="E594">
        <v>6.8793773651123005E-2</v>
      </c>
    </row>
    <row r="595" spans="1:5" x14ac:dyDescent="0.3">
      <c r="A595" t="s">
        <v>693</v>
      </c>
      <c r="B595" t="s">
        <v>1364</v>
      </c>
      <c r="C595" t="s">
        <v>811</v>
      </c>
      <c r="D595" t="s">
        <v>38</v>
      </c>
      <c r="E595">
        <v>1.1357834339141799</v>
      </c>
    </row>
    <row r="596" spans="1:5" x14ac:dyDescent="0.3">
      <c r="A596" t="s">
        <v>693</v>
      </c>
      <c r="B596" t="s">
        <v>1364</v>
      </c>
      <c r="C596" t="s">
        <v>813</v>
      </c>
      <c r="D596" t="s">
        <v>163</v>
      </c>
      <c r="E596">
        <v>300.96757125854401</v>
      </c>
    </row>
    <row r="597" spans="1:5" x14ac:dyDescent="0.3">
      <c r="A597" t="s">
        <v>693</v>
      </c>
      <c r="B597" t="s">
        <v>1364</v>
      </c>
      <c r="C597" t="s">
        <v>814</v>
      </c>
      <c r="D597" t="s">
        <v>439</v>
      </c>
      <c r="E597">
        <v>392.64624834060601</v>
      </c>
    </row>
    <row r="598" spans="1:5" x14ac:dyDescent="0.3">
      <c r="A598" t="s">
        <v>693</v>
      </c>
      <c r="B598" t="s">
        <v>1364</v>
      </c>
      <c r="C598" t="s">
        <v>816</v>
      </c>
      <c r="D598" t="s">
        <v>163</v>
      </c>
      <c r="E598">
        <v>322.878432035446</v>
      </c>
    </row>
    <row r="599" spans="1:5" x14ac:dyDescent="0.3">
      <c r="A599" t="s">
        <v>693</v>
      </c>
      <c r="B599" t="s">
        <v>1364</v>
      </c>
      <c r="C599" t="s">
        <v>1367</v>
      </c>
      <c r="D599" t="s">
        <v>38</v>
      </c>
      <c r="E599">
        <v>0.31454372406005798</v>
      </c>
    </row>
    <row r="600" spans="1:5" x14ac:dyDescent="0.3">
      <c r="A600" t="s">
        <v>693</v>
      </c>
      <c r="B600" t="s">
        <v>1364</v>
      </c>
      <c r="C600" t="s">
        <v>1368</v>
      </c>
      <c r="D600" t="s">
        <v>106</v>
      </c>
      <c r="E600">
        <v>7.7253341674804604E-2</v>
      </c>
    </row>
    <row r="601" spans="1:5" x14ac:dyDescent="0.3">
      <c r="A601" t="s">
        <v>693</v>
      </c>
      <c r="B601" t="s">
        <v>1369</v>
      </c>
      <c r="C601" t="s">
        <v>952</v>
      </c>
      <c r="D601" t="s">
        <v>38</v>
      </c>
      <c r="E601">
        <v>21.787506818771298</v>
      </c>
    </row>
    <row r="602" spans="1:5" x14ac:dyDescent="0.3">
      <c r="A602" t="s">
        <v>693</v>
      </c>
      <c r="B602" t="s">
        <v>1369</v>
      </c>
      <c r="C602" t="s">
        <v>1374</v>
      </c>
      <c r="D602" t="s">
        <v>38</v>
      </c>
      <c r="E602">
        <v>0.13188815116882299</v>
      </c>
    </row>
    <row r="603" spans="1:5" x14ac:dyDescent="0.3">
      <c r="A603" t="s">
        <v>693</v>
      </c>
      <c r="B603" t="s">
        <v>1375</v>
      </c>
      <c r="C603" t="s">
        <v>819</v>
      </c>
      <c r="D603" t="s">
        <v>38</v>
      </c>
      <c r="E603">
        <v>2.2754919528961102</v>
      </c>
    </row>
    <row r="604" spans="1:5" x14ac:dyDescent="0.3">
      <c r="A604" t="s">
        <v>693</v>
      </c>
      <c r="B604" t="s">
        <v>1377</v>
      </c>
      <c r="C604" t="s">
        <v>704</v>
      </c>
      <c r="D604" t="s">
        <v>38</v>
      </c>
      <c r="E604">
        <v>1.7234733104705799</v>
      </c>
    </row>
    <row r="605" spans="1:5" x14ac:dyDescent="0.3">
      <c r="A605" t="s">
        <v>693</v>
      </c>
      <c r="B605" t="s">
        <v>1379</v>
      </c>
      <c r="C605" t="s">
        <v>1380</v>
      </c>
      <c r="D605" t="s">
        <v>38</v>
      </c>
      <c r="E605">
        <v>0.27431917190551702</v>
      </c>
    </row>
    <row r="606" spans="1:5" x14ac:dyDescent="0.3">
      <c r="A606" t="s">
        <v>693</v>
      </c>
      <c r="B606" t="s">
        <v>1379</v>
      </c>
      <c r="C606" t="s">
        <v>704</v>
      </c>
      <c r="D606" t="s">
        <v>439</v>
      </c>
      <c r="E606">
        <v>303.46279835700898</v>
      </c>
    </row>
    <row r="607" spans="1:5" x14ac:dyDescent="0.3">
      <c r="A607" t="s">
        <v>693</v>
      </c>
      <c r="B607" t="s">
        <v>1381</v>
      </c>
      <c r="C607" t="s">
        <v>1382</v>
      </c>
      <c r="D607" t="s">
        <v>38</v>
      </c>
      <c r="E607">
        <v>10.1741948127746</v>
      </c>
    </row>
    <row r="608" spans="1:5" x14ac:dyDescent="0.3">
      <c r="A608" t="s">
        <v>693</v>
      </c>
      <c r="B608" t="s">
        <v>1384</v>
      </c>
      <c r="C608" t="s">
        <v>1385</v>
      </c>
      <c r="D608" t="s">
        <v>38</v>
      </c>
      <c r="E608">
        <v>0.25312852859496998</v>
      </c>
    </row>
    <row r="609" spans="1:5" x14ac:dyDescent="0.3">
      <c r="A609" t="s">
        <v>693</v>
      </c>
      <c r="B609" t="s">
        <v>1384</v>
      </c>
      <c r="C609" t="s">
        <v>1386</v>
      </c>
      <c r="D609" t="s">
        <v>38</v>
      </c>
      <c r="E609">
        <v>0.10270571708679101</v>
      </c>
    </row>
    <row r="610" spans="1:5" x14ac:dyDescent="0.3">
      <c r="A610" t="s">
        <v>693</v>
      </c>
      <c r="B610" t="s">
        <v>1384</v>
      </c>
      <c r="C610" t="s">
        <v>1387</v>
      </c>
      <c r="D610" t="s">
        <v>439</v>
      </c>
      <c r="E610">
        <v>303.50881195068303</v>
      </c>
    </row>
    <row r="611" spans="1:5" x14ac:dyDescent="0.3">
      <c r="A611" t="s">
        <v>693</v>
      </c>
      <c r="B611" t="s">
        <v>1388</v>
      </c>
      <c r="C611" t="s">
        <v>1389</v>
      </c>
      <c r="D611" t="s">
        <v>38</v>
      </c>
      <c r="E611">
        <v>0.60636258125305098</v>
      </c>
    </row>
    <row r="612" spans="1:5" x14ac:dyDescent="0.3">
      <c r="A612" t="s">
        <v>693</v>
      </c>
      <c r="B612" t="s">
        <v>1390</v>
      </c>
      <c r="C612" t="s">
        <v>952</v>
      </c>
      <c r="D612" t="s">
        <v>106</v>
      </c>
      <c r="E612">
        <v>290.904771804809</v>
      </c>
    </row>
    <row r="613" spans="1:5" x14ac:dyDescent="0.3">
      <c r="A613" t="s">
        <v>693</v>
      </c>
      <c r="B613" t="s">
        <v>1402</v>
      </c>
      <c r="C613" t="s">
        <v>1392</v>
      </c>
      <c r="D613" t="s">
        <v>38</v>
      </c>
      <c r="E613">
        <v>0.156967163085937</v>
      </c>
    </row>
    <row r="614" spans="1:5" x14ac:dyDescent="0.3">
      <c r="A614" t="s">
        <v>693</v>
      </c>
      <c r="B614" t="s">
        <v>1402</v>
      </c>
      <c r="C614" t="s">
        <v>1403</v>
      </c>
      <c r="D614" t="s">
        <v>38</v>
      </c>
      <c r="E614">
        <v>4.3446779251098598E-2</v>
      </c>
    </row>
    <row r="615" spans="1:5" x14ac:dyDescent="0.3">
      <c r="A615" t="s">
        <v>693</v>
      </c>
      <c r="B615" t="s">
        <v>1402</v>
      </c>
      <c r="C615" t="s">
        <v>952</v>
      </c>
      <c r="D615" t="s">
        <v>38</v>
      </c>
      <c r="E615">
        <v>3.5950660705566399E-2</v>
      </c>
    </row>
    <row r="616" spans="1:5" x14ac:dyDescent="0.3">
      <c r="A616" t="s">
        <v>693</v>
      </c>
      <c r="B616" t="s">
        <v>1402</v>
      </c>
      <c r="C616" t="s">
        <v>869</v>
      </c>
      <c r="D616" t="s">
        <v>38</v>
      </c>
      <c r="E616">
        <v>2.7568817138671799E-2</v>
      </c>
    </row>
    <row r="617" spans="1:5" x14ac:dyDescent="0.3">
      <c r="A617" t="s">
        <v>693</v>
      </c>
      <c r="B617" t="s">
        <v>1402</v>
      </c>
      <c r="C617" t="s">
        <v>870</v>
      </c>
      <c r="D617" t="s">
        <v>163</v>
      </c>
      <c r="E617">
        <v>300.45884895324701</v>
      </c>
    </row>
    <row r="618" spans="1:5" x14ac:dyDescent="0.3">
      <c r="A618" t="s">
        <v>693</v>
      </c>
      <c r="B618" t="s">
        <v>1402</v>
      </c>
      <c r="C618" t="s">
        <v>1393</v>
      </c>
      <c r="D618" t="s">
        <v>38</v>
      </c>
      <c r="E618">
        <v>0.23947715759277299</v>
      </c>
    </row>
    <row r="619" spans="1:5" x14ac:dyDescent="0.3">
      <c r="A619" t="s">
        <v>693</v>
      </c>
      <c r="B619" t="s">
        <v>1402</v>
      </c>
      <c r="C619" t="s">
        <v>1395</v>
      </c>
      <c r="D619" t="s">
        <v>38</v>
      </c>
      <c r="E619">
        <v>0.113934993743896</v>
      </c>
    </row>
    <row r="620" spans="1:5" x14ac:dyDescent="0.3">
      <c r="A620" t="s">
        <v>693</v>
      </c>
      <c r="B620" t="s">
        <v>1402</v>
      </c>
      <c r="C620" t="s">
        <v>1245</v>
      </c>
      <c r="D620" t="s">
        <v>163</v>
      </c>
      <c r="E620">
        <v>300.48310327529902</v>
      </c>
    </row>
    <row r="621" spans="1:5" x14ac:dyDescent="0.3">
      <c r="A621" t="s">
        <v>693</v>
      </c>
      <c r="B621" t="s">
        <v>1402</v>
      </c>
      <c r="C621" t="s">
        <v>1396</v>
      </c>
      <c r="D621" t="s">
        <v>38</v>
      </c>
      <c r="E621">
        <v>5.6158304214477497E-2</v>
      </c>
    </row>
    <row r="622" spans="1:5" x14ac:dyDescent="0.3">
      <c r="A622" t="s">
        <v>693</v>
      </c>
      <c r="B622" t="s">
        <v>1402</v>
      </c>
      <c r="C622" t="s">
        <v>1404</v>
      </c>
      <c r="D622" t="s">
        <v>38</v>
      </c>
      <c r="E622">
        <v>0.294909477233886</v>
      </c>
    </row>
    <row r="623" spans="1:5" x14ac:dyDescent="0.3">
      <c r="A623" t="s">
        <v>693</v>
      </c>
      <c r="B623" t="s">
        <v>1402</v>
      </c>
      <c r="C623" t="s">
        <v>1405</v>
      </c>
      <c r="D623" t="s">
        <v>38</v>
      </c>
      <c r="E623">
        <v>6.0055732727050698E-2</v>
      </c>
    </row>
    <row r="624" spans="1:5" x14ac:dyDescent="0.3">
      <c r="A624" t="s">
        <v>693</v>
      </c>
      <c r="B624" t="s">
        <v>1402</v>
      </c>
      <c r="C624" t="s">
        <v>1406</v>
      </c>
      <c r="D624" t="s">
        <v>38</v>
      </c>
      <c r="E624">
        <v>0.21007156372070299</v>
      </c>
    </row>
    <row r="625" spans="1:5" x14ac:dyDescent="0.3">
      <c r="A625" t="s">
        <v>693</v>
      </c>
      <c r="B625" t="s">
        <v>1391</v>
      </c>
      <c r="C625" t="s">
        <v>1392</v>
      </c>
      <c r="D625" t="s">
        <v>38</v>
      </c>
      <c r="E625">
        <v>0.16744589805603</v>
      </c>
    </row>
    <row r="626" spans="1:5" x14ac:dyDescent="0.3">
      <c r="A626" t="s">
        <v>693</v>
      </c>
      <c r="B626" t="s">
        <v>1391</v>
      </c>
      <c r="C626" t="s">
        <v>869</v>
      </c>
      <c r="D626" t="s">
        <v>38</v>
      </c>
      <c r="E626">
        <v>3.1031847000122001E-2</v>
      </c>
    </row>
    <row r="627" spans="1:5" x14ac:dyDescent="0.3">
      <c r="A627" t="s">
        <v>693</v>
      </c>
      <c r="B627" t="s">
        <v>1391</v>
      </c>
      <c r="C627" t="s">
        <v>1393</v>
      </c>
      <c r="D627" t="s">
        <v>38</v>
      </c>
      <c r="E627">
        <v>0.12989854812622001</v>
      </c>
    </row>
    <row r="628" spans="1:5" x14ac:dyDescent="0.3">
      <c r="A628" t="s">
        <v>693</v>
      </c>
      <c r="B628" t="s">
        <v>1391</v>
      </c>
      <c r="C628" t="s">
        <v>1394</v>
      </c>
      <c r="D628" t="s">
        <v>38</v>
      </c>
      <c r="E628">
        <v>6.8238735198974595E-2</v>
      </c>
    </row>
    <row r="629" spans="1:5" x14ac:dyDescent="0.3">
      <c r="A629" t="s">
        <v>693</v>
      </c>
      <c r="B629" t="s">
        <v>1391</v>
      </c>
      <c r="C629" t="s">
        <v>1395</v>
      </c>
      <c r="D629" t="s">
        <v>38</v>
      </c>
      <c r="E629">
        <v>0.14157056808471599</v>
      </c>
    </row>
    <row r="630" spans="1:5" x14ac:dyDescent="0.3">
      <c r="A630" t="s">
        <v>693</v>
      </c>
      <c r="B630" t="s">
        <v>1391</v>
      </c>
      <c r="C630" t="s">
        <v>1245</v>
      </c>
      <c r="D630" t="s">
        <v>163</v>
      </c>
      <c r="E630">
        <v>400.06343507766701</v>
      </c>
    </row>
    <row r="631" spans="1:5" x14ac:dyDescent="0.3">
      <c r="A631" t="s">
        <v>693</v>
      </c>
      <c r="B631" t="s">
        <v>1391</v>
      </c>
      <c r="C631" t="s">
        <v>1396</v>
      </c>
      <c r="D631" t="s">
        <v>38</v>
      </c>
      <c r="E631">
        <v>9.0059995651245103E-2</v>
      </c>
    </row>
    <row r="632" spans="1:5" x14ac:dyDescent="0.3">
      <c r="A632" t="s">
        <v>693</v>
      </c>
      <c r="B632" t="s">
        <v>1391</v>
      </c>
      <c r="C632" t="s">
        <v>1397</v>
      </c>
      <c r="D632" t="s">
        <v>38</v>
      </c>
      <c r="E632">
        <v>0.11069440841674801</v>
      </c>
    </row>
    <row r="633" spans="1:5" x14ac:dyDescent="0.3">
      <c r="A633" t="s">
        <v>693</v>
      </c>
      <c r="B633" t="s">
        <v>1391</v>
      </c>
      <c r="C633" t="s">
        <v>1398</v>
      </c>
      <c r="D633" t="s">
        <v>38</v>
      </c>
      <c r="E633">
        <v>2.9969737529754599</v>
      </c>
    </row>
    <row r="634" spans="1:5" x14ac:dyDescent="0.3">
      <c r="A634" t="s">
        <v>693</v>
      </c>
      <c r="B634" t="s">
        <v>1391</v>
      </c>
      <c r="C634" t="s">
        <v>1399</v>
      </c>
      <c r="D634" t="s">
        <v>38</v>
      </c>
      <c r="E634">
        <v>8.10589504241943</v>
      </c>
    </row>
    <row r="635" spans="1:5" x14ac:dyDescent="0.3">
      <c r="A635" t="s">
        <v>693</v>
      </c>
      <c r="B635" t="s">
        <v>1391</v>
      </c>
      <c r="C635" t="s">
        <v>1401</v>
      </c>
      <c r="D635" t="s">
        <v>38</v>
      </c>
      <c r="E635">
        <v>5.1514625549316399E-2</v>
      </c>
    </row>
    <row r="636" spans="1:5" x14ac:dyDescent="0.3">
      <c r="A636" t="s">
        <v>693</v>
      </c>
      <c r="B636" t="s">
        <v>1410</v>
      </c>
      <c r="C636" t="s">
        <v>952</v>
      </c>
      <c r="D636" t="s">
        <v>163</v>
      </c>
      <c r="E636">
        <v>302.39133572578402</v>
      </c>
    </row>
    <row r="637" spans="1:5" x14ac:dyDescent="0.3">
      <c r="A637" t="s">
        <v>693</v>
      </c>
      <c r="B637" t="s">
        <v>1411</v>
      </c>
      <c r="C637" t="s">
        <v>952</v>
      </c>
      <c r="D637" t="s">
        <v>38</v>
      </c>
      <c r="E637">
        <v>0.29280996322631803</v>
      </c>
    </row>
    <row r="638" spans="1:5" x14ac:dyDescent="0.3">
      <c r="A638" t="s">
        <v>693</v>
      </c>
      <c r="B638" t="s">
        <v>1416</v>
      </c>
      <c r="C638" t="s">
        <v>1417</v>
      </c>
      <c r="D638" t="s">
        <v>38</v>
      </c>
      <c r="E638">
        <v>6.6077947616577107E-2</v>
      </c>
    </row>
    <row r="639" spans="1:5" x14ac:dyDescent="0.3">
      <c r="A639" t="s">
        <v>693</v>
      </c>
      <c r="B639" t="s">
        <v>1416</v>
      </c>
      <c r="C639" t="s">
        <v>1418</v>
      </c>
      <c r="D639" t="s">
        <v>38</v>
      </c>
      <c r="E639">
        <v>0.87012863159179599</v>
      </c>
    </row>
    <row r="640" spans="1:5" x14ac:dyDescent="0.3">
      <c r="A640" t="s">
        <v>693</v>
      </c>
      <c r="B640" t="s">
        <v>1420</v>
      </c>
      <c r="C640" t="s">
        <v>1421</v>
      </c>
      <c r="D640" t="s">
        <v>38</v>
      </c>
      <c r="E640">
        <v>5.2355527877807603E-2</v>
      </c>
    </row>
    <row r="641" spans="1:5" x14ac:dyDescent="0.3">
      <c r="A641" t="s">
        <v>693</v>
      </c>
      <c r="B641" t="s">
        <v>1422</v>
      </c>
      <c r="C641" t="s">
        <v>755</v>
      </c>
      <c r="D641" t="s">
        <v>163</v>
      </c>
      <c r="E641">
        <v>302.64656925201399</v>
      </c>
    </row>
    <row r="642" spans="1:5" x14ac:dyDescent="0.3">
      <c r="A642" t="s">
        <v>693</v>
      </c>
      <c r="B642" t="s">
        <v>1422</v>
      </c>
      <c r="C642" t="s">
        <v>757</v>
      </c>
      <c r="D642" t="s">
        <v>38</v>
      </c>
      <c r="E642">
        <v>0.91671919822692804</v>
      </c>
    </row>
    <row r="643" spans="1:5" x14ac:dyDescent="0.3">
      <c r="A643" t="s">
        <v>693</v>
      </c>
      <c r="B643" t="s">
        <v>1422</v>
      </c>
      <c r="C643" t="s">
        <v>803</v>
      </c>
      <c r="D643" t="s">
        <v>163</v>
      </c>
      <c r="E643">
        <v>300.41231226921002</v>
      </c>
    </row>
    <row r="644" spans="1:5" x14ac:dyDescent="0.3">
      <c r="A644" t="s">
        <v>693</v>
      </c>
      <c r="B644" t="s">
        <v>1428</v>
      </c>
      <c r="C644" t="s">
        <v>1074</v>
      </c>
      <c r="D644" t="s">
        <v>38</v>
      </c>
      <c r="E644">
        <v>1.35492968559265</v>
      </c>
    </row>
    <row r="645" spans="1:5" x14ac:dyDescent="0.3">
      <c r="A645" t="s">
        <v>693</v>
      </c>
      <c r="B645" t="s">
        <v>1430</v>
      </c>
      <c r="C645" t="s">
        <v>1431</v>
      </c>
      <c r="D645" t="s">
        <v>38</v>
      </c>
      <c r="E645">
        <v>6.4519405364990207E-2</v>
      </c>
    </row>
    <row r="646" spans="1:5" x14ac:dyDescent="0.3">
      <c r="A646" t="s">
        <v>693</v>
      </c>
      <c r="B646" t="s">
        <v>1432</v>
      </c>
      <c r="C646" t="s">
        <v>1433</v>
      </c>
      <c r="D646" t="s">
        <v>38</v>
      </c>
      <c r="E646">
        <v>0.17820119857788</v>
      </c>
    </row>
    <row r="647" spans="1:5" x14ac:dyDescent="0.3">
      <c r="A647" t="s">
        <v>693</v>
      </c>
      <c r="B647" t="s">
        <v>1434</v>
      </c>
      <c r="C647" t="s">
        <v>1435</v>
      </c>
      <c r="D647" t="s">
        <v>106</v>
      </c>
      <c r="E647">
        <v>3.1536579132080002E-2</v>
      </c>
    </row>
    <row r="648" spans="1:5" x14ac:dyDescent="0.3">
      <c r="A648" t="s">
        <v>693</v>
      </c>
      <c r="B648" t="s">
        <v>1436</v>
      </c>
      <c r="C648" t="s">
        <v>732</v>
      </c>
      <c r="D648" t="s">
        <v>38</v>
      </c>
      <c r="E648">
        <v>3.9978504180908203E-2</v>
      </c>
    </row>
    <row r="649" spans="1:5" x14ac:dyDescent="0.3">
      <c r="A649" t="s">
        <v>693</v>
      </c>
      <c r="B649" t="s">
        <v>1436</v>
      </c>
      <c r="C649" t="s">
        <v>1437</v>
      </c>
      <c r="D649" t="s">
        <v>38</v>
      </c>
      <c r="E649">
        <v>5.9008836746215799E-2</v>
      </c>
    </row>
    <row r="650" spans="1:5" x14ac:dyDescent="0.3">
      <c r="A650" t="s">
        <v>693</v>
      </c>
      <c r="B650" t="s">
        <v>1438</v>
      </c>
      <c r="C650" t="s">
        <v>1439</v>
      </c>
      <c r="D650" t="s">
        <v>38</v>
      </c>
      <c r="E650">
        <v>32.384067058563197</v>
      </c>
    </row>
    <row r="651" spans="1:5" x14ac:dyDescent="0.3">
      <c r="A651" t="s">
        <v>693</v>
      </c>
      <c r="B651" t="s">
        <v>1438</v>
      </c>
      <c r="C651" t="s">
        <v>1441</v>
      </c>
      <c r="D651" t="s">
        <v>38</v>
      </c>
      <c r="E651">
        <v>0.172252416610717</v>
      </c>
    </row>
    <row r="652" spans="1:5" x14ac:dyDescent="0.3">
      <c r="A652" t="s">
        <v>693</v>
      </c>
      <c r="B652" t="s">
        <v>1438</v>
      </c>
      <c r="C652" t="s">
        <v>861</v>
      </c>
      <c r="D652" t="s">
        <v>38</v>
      </c>
      <c r="E652">
        <v>3.40723299980163</v>
      </c>
    </row>
    <row r="653" spans="1:5" x14ac:dyDescent="0.3">
      <c r="A653" t="s">
        <v>693</v>
      </c>
      <c r="B653" t="s">
        <v>1446</v>
      </c>
      <c r="C653" t="s">
        <v>1439</v>
      </c>
      <c r="D653" t="s">
        <v>163</v>
      </c>
      <c r="E653">
        <v>313.24391198158202</v>
      </c>
    </row>
    <row r="654" spans="1:5" x14ac:dyDescent="0.3">
      <c r="A654" t="s">
        <v>693</v>
      </c>
      <c r="B654" t="s">
        <v>1446</v>
      </c>
      <c r="C654" t="s">
        <v>1447</v>
      </c>
      <c r="D654" t="s">
        <v>38</v>
      </c>
      <c r="E654">
        <v>0.166704416275024</v>
      </c>
    </row>
    <row r="655" spans="1:5" x14ac:dyDescent="0.3">
      <c r="A655" t="s">
        <v>693</v>
      </c>
      <c r="B655" t="s">
        <v>1446</v>
      </c>
      <c r="C655" t="s">
        <v>1441</v>
      </c>
      <c r="D655" t="s">
        <v>38</v>
      </c>
      <c r="E655">
        <v>0.55006694793701105</v>
      </c>
    </row>
    <row r="656" spans="1:5" x14ac:dyDescent="0.3">
      <c r="A656" t="s">
        <v>693</v>
      </c>
      <c r="B656" t="s">
        <v>1446</v>
      </c>
      <c r="C656" t="s">
        <v>861</v>
      </c>
      <c r="D656" t="s">
        <v>38</v>
      </c>
      <c r="E656">
        <v>0.93438887596130304</v>
      </c>
    </row>
    <row r="657" spans="1:5" x14ac:dyDescent="0.3">
      <c r="A657" t="s">
        <v>693</v>
      </c>
      <c r="B657" t="s">
        <v>1456</v>
      </c>
      <c r="C657" t="s">
        <v>1457</v>
      </c>
      <c r="D657" t="s">
        <v>38</v>
      </c>
      <c r="E657">
        <v>0.25303840637206998</v>
      </c>
    </row>
    <row r="658" spans="1:5" x14ac:dyDescent="0.3">
      <c r="A658" t="s">
        <v>693</v>
      </c>
      <c r="B658" t="s">
        <v>1456</v>
      </c>
      <c r="C658" t="s">
        <v>1458</v>
      </c>
      <c r="D658" t="s">
        <v>38</v>
      </c>
      <c r="E658">
        <v>1.70234751701354</v>
      </c>
    </row>
    <row r="659" spans="1:5" x14ac:dyDescent="0.3">
      <c r="A659" t="s">
        <v>693</v>
      </c>
      <c r="B659" t="s">
        <v>1456</v>
      </c>
      <c r="C659" t="s">
        <v>1460</v>
      </c>
      <c r="D659" t="s">
        <v>38</v>
      </c>
      <c r="E659">
        <v>7.7181646823883003</v>
      </c>
    </row>
    <row r="660" spans="1:5" x14ac:dyDescent="0.3">
      <c r="A660" t="s">
        <v>693</v>
      </c>
      <c r="B660" t="s">
        <v>1462</v>
      </c>
      <c r="C660" t="s">
        <v>1463</v>
      </c>
      <c r="D660" t="s">
        <v>38</v>
      </c>
      <c r="E660">
        <v>6.3293695449829102E-2</v>
      </c>
    </row>
    <row r="661" spans="1:5" x14ac:dyDescent="0.3">
      <c r="A661" t="s">
        <v>693</v>
      </c>
      <c r="B661" t="s">
        <v>1462</v>
      </c>
      <c r="C661" t="s">
        <v>1464</v>
      </c>
      <c r="D661" t="s">
        <v>38</v>
      </c>
      <c r="E661">
        <v>7.6535940170288003E-2</v>
      </c>
    </row>
    <row r="662" spans="1:5" x14ac:dyDescent="0.3">
      <c r="A662" t="s">
        <v>693</v>
      </c>
      <c r="B662" t="s">
        <v>1462</v>
      </c>
      <c r="C662" t="s">
        <v>1465</v>
      </c>
      <c r="D662" t="s">
        <v>38</v>
      </c>
      <c r="E662">
        <v>3.4246683120727497E-2</v>
      </c>
    </row>
    <row r="663" spans="1:5" x14ac:dyDescent="0.3">
      <c r="A663" t="s">
        <v>693</v>
      </c>
      <c r="B663" t="s">
        <v>1466</v>
      </c>
      <c r="C663" t="s">
        <v>757</v>
      </c>
      <c r="D663" t="s">
        <v>38</v>
      </c>
      <c r="E663">
        <v>8.6417436599731404E-2</v>
      </c>
    </row>
    <row r="664" spans="1:5" x14ac:dyDescent="0.3">
      <c r="A664" t="s">
        <v>693</v>
      </c>
      <c r="B664" t="s">
        <v>1467</v>
      </c>
      <c r="C664" t="s">
        <v>1468</v>
      </c>
      <c r="D664" t="s">
        <v>38</v>
      </c>
      <c r="E664">
        <v>0.21415257453918399</v>
      </c>
    </row>
    <row r="665" spans="1:5" x14ac:dyDescent="0.3">
      <c r="A665" t="s">
        <v>693</v>
      </c>
      <c r="B665" t="s">
        <v>1470</v>
      </c>
      <c r="C665" t="s">
        <v>1226</v>
      </c>
      <c r="D665" t="s">
        <v>38</v>
      </c>
      <c r="E665">
        <v>5.1499366760253899E-2</v>
      </c>
    </row>
    <row r="666" spans="1:5" x14ac:dyDescent="0.3">
      <c r="A666" t="s">
        <v>693</v>
      </c>
      <c r="B666" t="s">
        <v>1471</v>
      </c>
      <c r="C666" t="s">
        <v>1472</v>
      </c>
      <c r="D666" t="s">
        <v>163</v>
      </c>
      <c r="E666">
        <v>300.44072127342201</v>
      </c>
    </row>
    <row r="667" spans="1:5" x14ac:dyDescent="0.3">
      <c r="A667" t="s">
        <v>693</v>
      </c>
      <c r="B667" t="s">
        <v>1471</v>
      </c>
      <c r="C667" t="s">
        <v>742</v>
      </c>
      <c r="D667" t="s">
        <v>38</v>
      </c>
      <c r="E667">
        <v>0.15231561660766599</v>
      </c>
    </row>
    <row r="668" spans="1:5" x14ac:dyDescent="0.3">
      <c r="A668" t="s">
        <v>693</v>
      </c>
      <c r="B668" t="s">
        <v>1471</v>
      </c>
      <c r="C668" t="s">
        <v>1473</v>
      </c>
      <c r="D668" t="s">
        <v>38</v>
      </c>
      <c r="E668">
        <v>3.6433935165405197E-2</v>
      </c>
    </row>
    <row r="669" spans="1:5" x14ac:dyDescent="0.3">
      <c r="A669" t="s">
        <v>693</v>
      </c>
      <c r="B669" t="s">
        <v>1474</v>
      </c>
      <c r="C669" t="s">
        <v>755</v>
      </c>
      <c r="D669" t="s">
        <v>163</v>
      </c>
      <c r="E669">
        <v>300.65239548683098</v>
      </c>
    </row>
    <row r="670" spans="1:5" x14ac:dyDescent="0.3">
      <c r="A670" t="s">
        <v>693</v>
      </c>
      <c r="B670" t="s">
        <v>1474</v>
      </c>
      <c r="C670" t="s">
        <v>757</v>
      </c>
      <c r="D670" t="s">
        <v>38</v>
      </c>
      <c r="E670">
        <v>0.55218505859375</v>
      </c>
    </row>
    <row r="671" spans="1:5" x14ac:dyDescent="0.3">
      <c r="A671" t="s">
        <v>693</v>
      </c>
      <c r="B671" t="s">
        <v>1474</v>
      </c>
      <c r="C671" t="s">
        <v>803</v>
      </c>
      <c r="D671" t="s">
        <v>163</v>
      </c>
      <c r="E671">
        <v>398.37736463546702</v>
      </c>
    </row>
    <row r="672" spans="1:5" x14ac:dyDescent="0.3">
      <c r="A672" t="s">
        <v>693</v>
      </c>
      <c r="B672" t="s">
        <v>1479</v>
      </c>
      <c r="C672" t="s">
        <v>755</v>
      </c>
      <c r="D672" t="s">
        <v>38</v>
      </c>
      <c r="E672">
        <v>10.4918549060821</v>
      </c>
    </row>
    <row r="673" spans="1:5" x14ac:dyDescent="0.3">
      <c r="A673" t="s">
        <v>693</v>
      </c>
      <c r="B673" t="s">
        <v>1479</v>
      </c>
      <c r="C673" t="s">
        <v>803</v>
      </c>
      <c r="D673" t="s">
        <v>163</v>
      </c>
      <c r="E673">
        <v>301.59960579872097</v>
      </c>
    </row>
    <row r="674" spans="1:5" x14ac:dyDescent="0.3">
      <c r="A674" t="s">
        <v>693</v>
      </c>
      <c r="B674" t="s">
        <v>1484</v>
      </c>
      <c r="C674" t="s">
        <v>1485</v>
      </c>
      <c r="D674" t="s">
        <v>38</v>
      </c>
      <c r="E674">
        <v>0.18412685394287101</v>
      </c>
    </row>
    <row r="675" spans="1:5" x14ac:dyDescent="0.3">
      <c r="A675" t="s">
        <v>693</v>
      </c>
      <c r="B675" t="s">
        <v>1487</v>
      </c>
      <c r="C675" t="s">
        <v>1489</v>
      </c>
      <c r="D675" t="s">
        <v>38</v>
      </c>
      <c r="E675">
        <v>9.46044921875E-2</v>
      </c>
    </row>
    <row r="676" spans="1:5" x14ac:dyDescent="0.3">
      <c r="A676" t="s">
        <v>693</v>
      </c>
      <c r="B676" t="s">
        <v>1487</v>
      </c>
      <c r="C676" t="s">
        <v>1490</v>
      </c>
      <c r="D676" t="s">
        <v>163</v>
      </c>
      <c r="E676">
        <v>303.11122345924298</v>
      </c>
    </row>
    <row r="677" spans="1:5" x14ac:dyDescent="0.3">
      <c r="A677" t="s">
        <v>693</v>
      </c>
      <c r="B677" t="s">
        <v>1491</v>
      </c>
      <c r="C677" t="s">
        <v>1492</v>
      </c>
      <c r="D677" t="s">
        <v>38</v>
      </c>
      <c r="E677">
        <v>1.10500717163085</v>
      </c>
    </row>
    <row r="678" spans="1:5" x14ac:dyDescent="0.3">
      <c r="A678" t="s">
        <v>693</v>
      </c>
      <c r="B678" t="s">
        <v>1497</v>
      </c>
      <c r="C678" t="s">
        <v>952</v>
      </c>
      <c r="D678" t="s">
        <v>38</v>
      </c>
      <c r="E678">
        <v>0.36951541900634699</v>
      </c>
    </row>
    <row r="679" spans="1:5" x14ac:dyDescent="0.3">
      <c r="A679" t="s">
        <v>693</v>
      </c>
      <c r="B679" t="s">
        <v>1498</v>
      </c>
      <c r="C679" t="s">
        <v>1499</v>
      </c>
      <c r="D679" t="s">
        <v>38</v>
      </c>
      <c r="E679">
        <v>0.35086989402770902</v>
      </c>
    </row>
    <row r="680" spans="1:5" x14ac:dyDescent="0.3">
      <c r="A680" t="s">
        <v>693</v>
      </c>
      <c r="B680" t="s">
        <v>1500</v>
      </c>
      <c r="C680" t="s">
        <v>1501</v>
      </c>
      <c r="D680" t="s">
        <v>38</v>
      </c>
      <c r="E680">
        <v>0.14456415176391599</v>
      </c>
    </row>
    <row r="681" spans="1:5" x14ac:dyDescent="0.3">
      <c r="A681" t="s">
        <v>693</v>
      </c>
      <c r="B681" t="s">
        <v>1503</v>
      </c>
      <c r="C681" t="s">
        <v>1504</v>
      </c>
      <c r="D681" t="s">
        <v>38</v>
      </c>
      <c r="E681">
        <v>6.5134098529815603</v>
      </c>
    </row>
    <row r="682" spans="1:5" x14ac:dyDescent="0.3">
      <c r="A682" t="s">
        <v>693</v>
      </c>
      <c r="B682" t="s">
        <v>1506</v>
      </c>
      <c r="C682" t="s">
        <v>704</v>
      </c>
      <c r="D682" t="s">
        <v>38</v>
      </c>
      <c r="E682">
        <v>0.314285278320312</v>
      </c>
    </row>
    <row r="683" spans="1:5" x14ac:dyDescent="0.3">
      <c r="A683" t="s">
        <v>693</v>
      </c>
      <c r="B683" t="s">
        <v>1521</v>
      </c>
      <c r="C683" t="s">
        <v>1522</v>
      </c>
      <c r="D683" t="s">
        <v>38</v>
      </c>
      <c r="E683">
        <v>0.27525234222412098</v>
      </c>
    </row>
    <row r="684" spans="1:5" x14ac:dyDescent="0.3">
      <c r="A684" t="s">
        <v>693</v>
      </c>
      <c r="B684" t="s">
        <v>1521</v>
      </c>
      <c r="C684" t="s">
        <v>1523</v>
      </c>
      <c r="D684" t="s">
        <v>38</v>
      </c>
      <c r="E684">
        <v>7.684326171875E-2</v>
      </c>
    </row>
    <row r="685" spans="1:5" x14ac:dyDescent="0.3">
      <c r="A685" t="s">
        <v>693</v>
      </c>
      <c r="B685" t="s">
        <v>1521</v>
      </c>
      <c r="C685" t="s">
        <v>1524</v>
      </c>
      <c r="D685" t="s">
        <v>38</v>
      </c>
      <c r="E685">
        <v>154.99844169616699</v>
      </c>
    </row>
    <row r="686" spans="1:5" x14ac:dyDescent="0.3">
      <c r="A686" t="s">
        <v>693</v>
      </c>
      <c r="B686" t="s">
        <v>1521</v>
      </c>
      <c r="C686" t="s">
        <v>1530</v>
      </c>
      <c r="D686" t="s">
        <v>38</v>
      </c>
      <c r="E686">
        <v>8.0873012542724595E-2</v>
      </c>
    </row>
    <row r="687" spans="1:5" x14ac:dyDescent="0.3">
      <c r="A687" t="s">
        <v>693</v>
      </c>
      <c r="B687" t="s">
        <v>1531</v>
      </c>
      <c r="C687" t="s">
        <v>996</v>
      </c>
      <c r="D687" t="s">
        <v>38</v>
      </c>
      <c r="E687">
        <v>1.96861171722412</v>
      </c>
    </row>
    <row r="688" spans="1:5" x14ac:dyDescent="0.3">
      <c r="A688" t="s">
        <v>693</v>
      </c>
      <c r="B688" t="s">
        <v>1533</v>
      </c>
      <c r="C688" t="s">
        <v>704</v>
      </c>
      <c r="D688" t="s">
        <v>38</v>
      </c>
      <c r="E688">
        <v>0.35532808303833002</v>
      </c>
    </row>
    <row r="689" spans="1:5" x14ac:dyDescent="0.3">
      <c r="A689" t="s">
        <v>693</v>
      </c>
      <c r="B689" t="s">
        <v>1534</v>
      </c>
      <c r="C689" t="s">
        <v>704</v>
      </c>
      <c r="D689" t="s">
        <v>38</v>
      </c>
      <c r="E689">
        <v>0.16281771659850999</v>
      </c>
    </row>
    <row r="690" spans="1:5" x14ac:dyDescent="0.3">
      <c r="A690" t="s">
        <v>693</v>
      </c>
      <c r="B690" t="s">
        <v>1508</v>
      </c>
      <c r="C690" t="s">
        <v>757</v>
      </c>
      <c r="D690" t="s">
        <v>38</v>
      </c>
      <c r="E690">
        <v>0.198096513748168</v>
      </c>
    </row>
    <row r="691" spans="1:5" x14ac:dyDescent="0.3">
      <c r="A691" t="s">
        <v>693</v>
      </c>
      <c r="B691" t="s">
        <v>1535</v>
      </c>
      <c r="C691" t="s">
        <v>755</v>
      </c>
      <c r="D691" t="s">
        <v>439</v>
      </c>
      <c r="E691">
        <v>303.18814754485999</v>
      </c>
    </row>
    <row r="692" spans="1:5" x14ac:dyDescent="0.3">
      <c r="A692" t="s">
        <v>693</v>
      </c>
      <c r="B692" t="s">
        <v>1535</v>
      </c>
      <c r="C692" t="s">
        <v>757</v>
      </c>
      <c r="D692" t="s">
        <v>38</v>
      </c>
      <c r="E692">
        <v>0.19823932647705</v>
      </c>
    </row>
    <row r="693" spans="1:5" x14ac:dyDescent="0.3">
      <c r="A693" t="s">
        <v>693</v>
      </c>
      <c r="B693" t="s">
        <v>1536</v>
      </c>
      <c r="C693" t="s">
        <v>1537</v>
      </c>
      <c r="D693" t="s">
        <v>38</v>
      </c>
      <c r="E693">
        <v>0.19439864158630299</v>
      </c>
    </row>
    <row r="694" spans="1:5" x14ac:dyDescent="0.3">
      <c r="A694" t="s">
        <v>693</v>
      </c>
      <c r="B694" t="s">
        <v>1536</v>
      </c>
      <c r="C694" t="s">
        <v>1538</v>
      </c>
      <c r="D694" t="s">
        <v>38</v>
      </c>
      <c r="E694">
        <v>0.528248071670532</v>
      </c>
    </row>
    <row r="695" spans="1:5" x14ac:dyDescent="0.3">
      <c r="A695" t="s">
        <v>693</v>
      </c>
      <c r="B695" t="s">
        <v>1536</v>
      </c>
      <c r="C695" t="s">
        <v>1543</v>
      </c>
      <c r="D695" t="s">
        <v>38</v>
      </c>
      <c r="E695">
        <v>2.6177544593811</v>
      </c>
    </row>
    <row r="696" spans="1:5" x14ac:dyDescent="0.3">
      <c r="A696" t="s">
        <v>693</v>
      </c>
      <c r="B696" t="s">
        <v>1536</v>
      </c>
      <c r="C696" t="s">
        <v>1544</v>
      </c>
      <c r="D696" t="s">
        <v>38</v>
      </c>
      <c r="E696">
        <v>1.3472998142242401</v>
      </c>
    </row>
    <row r="697" spans="1:5" x14ac:dyDescent="0.3">
      <c r="A697" t="s">
        <v>693</v>
      </c>
      <c r="B697" t="s">
        <v>1536</v>
      </c>
      <c r="C697" t="s">
        <v>1546</v>
      </c>
      <c r="D697" t="s">
        <v>38</v>
      </c>
      <c r="E697">
        <v>15.4774787425994</v>
      </c>
    </row>
    <row r="698" spans="1:5" x14ac:dyDescent="0.3">
      <c r="A698" t="s">
        <v>693</v>
      </c>
      <c r="B698" t="s">
        <v>1548</v>
      </c>
      <c r="C698" t="s">
        <v>732</v>
      </c>
      <c r="D698" t="s">
        <v>38</v>
      </c>
      <c r="E698">
        <v>0.16205692291259699</v>
      </c>
    </row>
    <row r="699" spans="1:5" x14ac:dyDescent="0.3">
      <c r="A699" t="s">
        <v>693</v>
      </c>
      <c r="B699" t="s">
        <v>1553</v>
      </c>
      <c r="C699" t="s">
        <v>1554</v>
      </c>
      <c r="D699" t="s">
        <v>163</v>
      </c>
      <c r="E699">
        <v>303.200386047363</v>
      </c>
    </row>
    <row r="700" spans="1:5" x14ac:dyDescent="0.3">
      <c r="A700" t="s">
        <v>693</v>
      </c>
      <c r="B700" t="s">
        <v>1553</v>
      </c>
      <c r="C700" t="s">
        <v>1555</v>
      </c>
      <c r="D700" t="s">
        <v>38</v>
      </c>
      <c r="E700">
        <v>1.1073474884033201</v>
      </c>
    </row>
    <row r="701" spans="1:5" x14ac:dyDescent="0.3">
      <c r="A701" t="s">
        <v>693</v>
      </c>
      <c r="B701" t="s">
        <v>1560</v>
      </c>
      <c r="C701" t="s">
        <v>1563</v>
      </c>
      <c r="D701" t="s">
        <v>38</v>
      </c>
      <c r="E701">
        <v>27.112367630004801</v>
      </c>
    </row>
    <row r="702" spans="1:5" x14ac:dyDescent="0.3">
      <c r="A702" t="s">
        <v>693</v>
      </c>
      <c r="B702" t="s">
        <v>1560</v>
      </c>
      <c r="C702" t="s">
        <v>1565</v>
      </c>
      <c r="D702" t="s">
        <v>38</v>
      </c>
      <c r="E702">
        <v>0.11573576927185</v>
      </c>
    </row>
    <row r="703" spans="1:5" x14ac:dyDescent="0.3">
      <c r="A703" t="s">
        <v>693</v>
      </c>
      <c r="B703" t="s">
        <v>1560</v>
      </c>
      <c r="C703" t="s">
        <v>1566</v>
      </c>
      <c r="D703" t="s">
        <v>38</v>
      </c>
      <c r="E703">
        <v>4.2172966003417898</v>
      </c>
    </row>
    <row r="704" spans="1:5" x14ac:dyDescent="0.3">
      <c r="A704" t="s">
        <v>693</v>
      </c>
      <c r="B704" t="s">
        <v>1560</v>
      </c>
      <c r="C704" t="s">
        <v>1567</v>
      </c>
      <c r="D704" t="s">
        <v>38</v>
      </c>
      <c r="E704">
        <v>0.69236302375793402</v>
      </c>
    </row>
    <row r="705" spans="1:5" x14ac:dyDescent="0.3">
      <c r="A705" t="s">
        <v>693</v>
      </c>
      <c r="B705" t="s">
        <v>1560</v>
      </c>
      <c r="C705" t="s">
        <v>1561</v>
      </c>
      <c r="D705" t="s">
        <v>38</v>
      </c>
      <c r="E705">
        <v>0.107363224029541</v>
      </c>
    </row>
    <row r="706" spans="1:5" x14ac:dyDescent="0.3">
      <c r="A706" t="s">
        <v>693</v>
      </c>
      <c r="B706" t="s">
        <v>1560</v>
      </c>
      <c r="C706" t="s">
        <v>1562</v>
      </c>
      <c r="D706" t="s">
        <v>38</v>
      </c>
      <c r="E706">
        <v>0.12782454490661599</v>
      </c>
    </row>
    <row r="707" spans="1:5" x14ac:dyDescent="0.3">
      <c r="A707" t="s">
        <v>693</v>
      </c>
      <c r="B707" t="s">
        <v>1560</v>
      </c>
      <c r="C707" t="s">
        <v>1571</v>
      </c>
      <c r="D707" t="s">
        <v>38</v>
      </c>
      <c r="E707">
        <v>6.7444694042205802</v>
      </c>
    </row>
    <row r="708" spans="1:5" x14ac:dyDescent="0.3">
      <c r="A708" t="s">
        <v>693</v>
      </c>
      <c r="B708" t="s">
        <v>1560</v>
      </c>
      <c r="C708" t="s">
        <v>1577</v>
      </c>
      <c r="D708" t="s">
        <v>38</v>
      </c>
      <c r="E708">
        <v>0.152403354644775</v>
      </c>
    </row>
    <row r="709" spans="1:5" x14ac:dyDescent="0.3">
      <c r="A709" t="s">
        <v>693</v>
      </c>
      <c r="B709" t="s">
        <v>1560</v>
      </c>
      <c r="C709" t="s">
        <v>1578</v>
      </c>
      <c r="D709" t="s">
        <v>38</v>
      </c>
      <c r="E709">
        <v>0.17594051361083901</v>
      </c>
    </row>
    <row r="710" spans="1:5" x14ac:dyDescent="0.3">
      <c r="A710" t="s">
        <v>693</v>
      </c>
      <c r="B710" t="s">
        <v>1560</v>
      </c>
      <c r="C710" t="s">
        <v>1579</v>
      </c>
      <c r="D710" t="s">
        <v>38</v>
      </c>
      <c r="E710">
        <v>0.46440744400024397</v>
      </c>
    </row>
    <row r="711" spans="1:5" x14ac:dyDescent="0.3">
      <c r="A711" t="s">
        <v>693</v>
      </c>
      <c r="B711" t="s">
        <v>1560</v>
      </c>
      <c r="C711" t="s">
        <v>1580</v>
      </c>
      <c r="D711" t="s">
        <v>38</v>
      </c>
      <c r="E711">
        <v>4.66961860656738E-2</v>
      </c>
    </row>
    <row r="712" spans="1:5" x14ac:dyDescent="0.3">
      <c r="A712" t="s">
        <v>693</v>
      </c>
      <c r="B712" t="s">
        <v>1510</v>
      </c>
      <c r="C712" t="s">
        <v>1511</v>
      </c>
      <c r="D712" t="s">
        <v>38</v>
      </c>
      <c r="E712">
        <v>167.15948438644401</v>
      </c>
    </row>
    <row r="713" spans="1:5" x14ac:dyDescent="0.3">
      <c r="A713" t="s">
        <v>693</v>
      </c>
      <c r="B713" t="s">
        <v>1581</v>
      </c>
      <c r="C713" t="s">
        <v>952</v>
      </c>
      <c r="D713" t="s">
        <v>38</v>
      </c>
      <c r="E713">
        <v>0.27218842506408603</v>
      </c>
    </row>
    <row r="714" spans="1:5" x14ac:dyDescent="0.3">
      <c r="A714" t="s">
        <v>693</v>
      </c>
      <c r="B714" t="s">
        <v>1584</v>
      </c>
      <c r="C714" t="s">
        <v>534</v>
      </c>
      <c r="D714" t="s">
        <v>38</v>
      </c>
      <c r="E714">
        <v>0.33825492858886702</v>
      </c>
    </row>
    <row r="715" spans="1:5" x14ac:dyDescent="0.3">
      <c r="A715" t="s">
        <v>693</v>
      </c>
      <c r="B715" t="s">
        <v>1582</v>
      </c>
      <c r="C715" t="s">
        <v>730</v>
      </c>
      <c r="D715" t="s">
        <v>38</v>
      </c>
      <c r="E715">
        <v>0.22117257118225001</v>
      </c>
    </row>
    <row r="716" spans="1:5" x14ac:dyDescent="0.3">
      <c r="A716" t="s">
        <v>693</v>
      </c>
      <c r="B716" t="s">
        <v>1582</v>
      </c>
      <c r="C716" t="s">
        <v>1583</v>
      </c>
      <c r="D716" t="s">
        <v>439</v>
      </c>
      <c r="E716">
        <v>314.44009590148897</v>
      </c>
    </row>
    <row r="717" spans="1:5" x14ac:dyDescent="0.3">
      <c r="A717" t="s">
        <v>693</v>
      </c>
      <c r="B717" t="s">
        <v>1586</v>
      </c>
      <c r="C717" t="s">
        <v>1587</v>
      </c>
      <c r="D717" t="s">
        <v>38</v>
      </c>
      <c r="E717">
        <v>6.9746971130371094E-2</v>
      </c>
    </row>
    <row r="718" spans="1:5" x14ac:dyDescent="0.3">
      <c r="A718" t="s">
        <v>693</v>
      </c>
      <c r="B718" t="s">
        <v>1586</v>
      </c>
      <c r="C718" t="s">
        <v>1233</v>
      </c>
      <c r="D718" t="s">
        <v>38</v>
      </c>
      <c r="E718">
        <v>0.21138501167297299</v>
      </c>
    </row>
    <row r="719" spans="1:5" x14ac:dyDescent="0.3">
      <c r="A719" t="s">
        <v>693</v>
      </c>
      <c r="B719" t="s">
        <v>1586</v>
      </c>
      <c r="C719" t="s">
        <v>869</v>
      </c>
      <c r="D719" t="s">
        <v>38</v>
      </c>
      <c r="E719">
        <v>7.2583675384521401E-2</v>
      </c>
    </row>
    <row r="720" spans="1:5" x14ac:dyDescent="0.3">
      <c r="A720" t="s">
        <v>693</v>
      </c>
      <c r="B720" t="s">
        <v>1586</v>
      </c>
      <c r="C720" t="s">
        <v>1588</v>
      </c>
      <c r="D720" t="s">
        <v>38</v>
      </c>
      <c r="E720">
        <v>3.94751596450805</v>
      </c>
    </row>
    <row r="721" spans="1:5" x14ac:dyDescent="0.3">
      <c r="A721" t="s">
        <v>693</v>
      </c>
      <c r="B721" t="s">
        <v>1586</v>
      </c>
      <c r="C721" t="s">
        <v>706</v>
      </c>
      <c r="D721" t="s">
        <v>38</v>
      </c>
      <c r="E721">
        <v>0.17701077461242601</v>
      </c>
    </row>
    <row r="722" spans="1:5" x14ac:dyDescent="0.3">
      <c r="A722" t="s">
        <v>693</v>
      </c>
      <c r="B722" t="s">
        <v>1586</v>
      </c>
      <c r="C722" t="s">
        <v>1593</v>
      </c>
      <c r="D722" t="s">
        <v>38</v>
      </c>
      <c r="E722">
        <v>0.107501983642578</v>
      </c>
    </row>
    <row r="723" spans="1:5" x14ac:dyDescent="0.3">
      <c r="A723" t="s">
        <v>693</v>
      </c>
      <c r="B723" t="s">
        <v>1586</v>
      </c>
      <c r="C723" t="s">
        <v>1594</v>
      </c>
      <c r="D723" t="s">
        <v>38</v>
      </c>
      <c r="E723">
        <v>5.0696372985839802E-2</v>
      </c>
    </row>
    <row r="724" spans="1:5" x14ac:dyDescent="0.3">
      <c r="A724" t="s">
        <v>693</v>
      </c>
      <c r="B724" t="s">
        <v>1586</v>
      </c>
      <c r="C724" t="s">
        <v>711</v>
      </c>
      <c r="D724" t="s">
        <v>38</v>
      </c>
      <c r="E724">
        <v>0.59856724739074696</v>
      </c>
    </row>
    <row r="725" spans="1:5" x14ac:dyDescent="0.3">
      <c r="A725" t="s">
        <v>693</v>
      </c>
      <c r="B725" t="s">
        <v>1586</v>
      </c>
      <c r="C725" t="s">
        <v>1596</v>
      </c>
      <c r="D725" t="s">
        <v>38</v>
      </c>
      <c r="E725">
        <v>0.86645984649658203</v>
      </c>
    </row>
    <row r="726" spans="1:5" x14ac:dyDescent="0.3">
      <c r="A726" t="s">
        <v>693</v>
      </c>
      <c r="B726" t="s">
        <v>1586</v>
      </c>
      <c r="C726" t="s">
        <v>1598</v>
      </c>
      <c r="D726" t="s">
        <v>38</v>
      </c>
      <c r="E726">
        <v>0.24254488945007299</v>
      </c>
    </row>
    <row r="727" spans="1:5" x14ac:dyDescent="0.3">
      <c r="A727" t="s">
        <v>693</v>
      </c>
      <c r="B727" t="s">
        <v>1586</v>
      </c>
      <c r="C727" t="s">
        <v>1600</v>
      </c>
      <c r="D727" t="s">
        <v>38</v>
      </c>
      <c r="E727">
        <v>0.256834506988525</v>
      </c>
    </row>
    <row r="728" spans="1:5" x14ac:dyDescent="0.3">
      <c r="A728" t="s">
        <v>693</v>
      </c>
      <c r="B728" t="s">
        <v>1605</v>
      </c>
      <c r="C728" t="s">
        <v>1606</v>
      </c>
      <c r="D728" t="s">
        <v>38</v>
      </c>
      <c r="E728">
        <v>0.15316057205200101</v>
      </c>
    </row>
    <row r="729" spans="1:5" x14ac:dyDescent="0.3">
      <c r="A729" t="s">
        <v>693</v>
      </c>
      <c r="B729" t="s">
        <v>1605</v>
      </c>
      <c r="C729" t="s">
        <v>1395</v>
      </c>
      <c r="D729" t="s">
        <v>38</v>
      </c>
      <c r="E729">
        <v>8.2581996917724595E-2</v>
      </c>
    </row>
    <row r="730" spans="1:5" x14ac:dyDescent="0.3">
      <c r="A730" t="s">
        <v>693</v>
      </c>
      <c r="B730" t="s">
        <v>1605</v>
      </c>
      <c r="C730" t="s">
        <v>1607</v>
      </c>
      <c r="D730" t="s">
        <v>38</v>
      </c>
      <c r="E730">
        <v>14.521342515945401</v>
      </c>
    </row>
    <row r="731" spans="1:5" x14ac:dyDescent="0.3">
      <c r="A731" t="s">
        <v>693</v>
      </c>
      <c r="B731" t="s">
        <v>1609</v>
      </c>
      <c r="C731" t="s">
        <v>1610</v>
      </c>
      <c r="D731" t="s">
        <v>38</v>
      </c>
      <c r="E731">
        <v>2.2416691780090301</v>
      </c>
    </row>
    <row r="732" spans="1:5" x14ac:dyDescent="0.3">
      <c r="A732" t="s">
        <v>693</v>
      </c>
      <c r="B732" t="s">
        <v>1612</v>
      </c>
      <c r="C732" t="s">
        <v>59</v>
      </c>
      <c r="D732" t="s">
        <v>38</v>
      </c>
      <c r="E732">
        <v>219.937834501266</v>
      </c>
    </row>
    <row r="733" spans="1:5" x14ac:dyDescent="0.3">
      <c r="A733" t="s">
        <v>693</v>
      </c>
      <c r="B733" t="s">
        <v>1618</v>
      </c>
      <c r="C733" t="s">
        <v>866</v>
      </c>
      <c r="D733" t="s">
        <v>38</v>
      </c>
      <c r="E733">
        <v>0.83305144309997503</v>
      </c>
    </row>
    <row r="734" spans="1:5" x14ac:dyDescent="0.3">
      <c r="A734" t="s">
        <v>693</v>
      </c>
      <c r="B734" t="s">
        <v>1623</v>
      </c>
      <c r="C734" t="s">
        <v>803</v>
      </c>
      <c r="D734" t="s">
        <v>38</v>
      </c>
      <c r="E734">
        <v>170.17127633094699</v>
      </c>
    </row>
    <row r="735" spans="1:5" x14ac:dyDescent="0.3">
      <c r="A735" t="s">
        <v>693</v>
      </c>
      <c r="B735" t="s">
        <v>1625</v>
      </c>
      <c r="C735" t="s">
        <v>755</v>
      </c>
      <c r="D735" t="s">
        <v>38</v>
      </c>
      <c r="E735">
        <v>2.73129081726074</v>
      </c>
    </row>
    <row r="736" spans="1:5" x14ac:dyDescent="0.3">
      <c r="A736" t="s">
        <v>693</v>
      </c>
      <c r="B736" t="s">
        <v>1625</v>
      </c>
      <c r="C736" t="s">
        <v>757</v>
      </c>
      <c r="D736" t="s">
        <v>38</v>
      </c>
      <c r="E736">
        <v>0.49467086791992099</v>
      </c>
    </row>
    <row r="737" spans="1:5" x14ac:dyDescent="0.3">
      <c r="A737" t="s">
        <v>693</v>
      </c>
      <c r="B737" t="s">
        <v>1625</v>
      </c>
      <c r="C737" t="s">
        <v>803</v>
      </c>
      <c r="D737" t="s">
        <v>38</v>
      </c>
      <c r="E737">
        <v>38.2622745037078</v>
      </c>
    </row>
    <row r="738" spans="1:5" x14ac:dyDescent="0.3">
      <c r="A738" t="s">
        <v>693</v>
      </c>
      <c r="B738" t="s">
        <v>1631</v>
      </c>
      <c r="C738" t="s">
        <v>803</v>
      </c>
      <c r="D738" t="s">
        <v>38</v>
      </c>
      <c r="E738">
        <v>19.258863210678101</v>
      </c>
    </row>
    <row r="739" spans="1:5" x14ac:dyDescent="0.3">
      <c r="A739" t="s">
        <v>693</v>
      </c>
      <c r="B739" t="s">
        <v>1633</v>
      </c>
      <c r="C739" t="s">
        <v>757</v>
      </c>
      <c r="D739" t="s">
        <v>38</v>
      </c>
      <c r="E739">
        <v>0.379978656768798</v>
      </c>
    </row>
    <row r="740" spans="1:5" x14ac:dyDescent="0.3">
      <c r="A740" t="s">
        <v>693</v>
      </c>
      <c r="B740" t="s">
        <v>1635</v>
      </c>
      <c r="C740" t="s">
        <v>1636</v>
      </c>
      <c r="D740" t="s">
        <v>38</v>
      </c>
      <c r="E740">
        <v>6.16877079010009E-2</v>
      </c>
    </row>
    <row r="741" spans="1:5" x14ac:dyDescent="0.3">
      <c r="A741" t="s">
        <v>693</v>
      </c>
      <c r="B741" t="s">
        <v>1635</v>
      </c>
      <c r="C741" t="s">
        <v>1637</v>
      </c>
      <c r="D741" t="s">
        <v>38</v>
      </c>
      <c r="E741">
        <v>9.7242832183837793E-2</v>
      </c>
    </row>
    <row r="742" spans="1:5" x14ac:dyDescent="0.3">
      <c r="A742" t="s">
        <v>693</v>
      </c>
      <c r="B742" t="s">
        <v>1638</v>
      </c>
      <c r="C742" t="s">
        <v>1637</v>
      </c>
      <c r="D742" t="s">
        <v>38</v>
      </c>
      <c r="E742">
        <v>2.63932085037231</v>
      </c>
    </row>
    <row r="743" spans="1:5" x14ac:dyDescent="0.3">
      <c r="A743" t="s">
        <v>693</v>
      </c>
      <c r="B743" t="s">
        <v>1644</v>
      </c>
      <c r="C743" t="s">
        <v>1637</v>
      </c>
      <c r="D743" t="s">
        <v>38</v>
      </c>
      <c r="E743">
        <v>0.10581636428832999</v>
      </c>
    </row>
    <row r="744" spans="1:5" x14ac:dyDescent="0.3">
      <c r="A744" t="s">
        <v>693</v>
      </c>
      <c r="B744" t="s">
        <v>1645</v>
      </c>
      <c r="C744" t="s">
        <v>54</v>
      </c>
      <c r="D744" t="s">
        <v>38</v>
      </c>
      <c r="E744">
        <v>0.98574376106262196</v>
      </c>
    </row>
    <row r="745" spans="1:5" x14ac:dyDescent="0.3">
      <c r="A745" t="s">
        <v>693</v>
      </c>
      <c r="B745" t="s">
        <v>1645</v>
      </c>
      <c r="C745" t="s">
        <v>1610</v>
      </c>
      <c r="D745" t="s">
        <v>38</v>
      </c>
      <c r="E745">
        <v>4.9160835742950404</v>
      </c>
    </row>
    <row r="746" spans="1:5" x14ac:dyDescent="0.3">
      <c r="A746" t="s">
        <v>693</v>
      </c>
      <c r="B746" t="s">
        <v>1645</v>
      </c>
      <c r="C746" t="s">
        <v>1651</v>
      </c>
      <c r="D746" t="s">
        <v>38</v>
      </c>
      <c r="E746">
        <v>0.33619809150695801</v>
      </c>
    </row>
    <row r="747" spans="1:5" x14ac:dyDescent="0.3">
      <c r="A747" t="s">
        <v>693</v>
      </c>
      <c r="B747" t="s">
        <v>1645</v>
      </c>
      <c r="C747" t="s">
        <v>778</v>
      </c>
      <c r="D747" t="s">
        <v>38</v>
      </c>
      <c r="E747">
        <v>0.21976590156555101</v>
      </c>
    </row>
    <row r="748" spans="1:5" x14ac:dyDescent="0.3">
      <c r="A748" t="s">
        <v>693</v>
      </c>
      <c r="B748" t="s">
        <v>1645</v>
      </c>
      <c r="C748" t="s">
        <v>1653</v>
      </c>
      <c r="D748" t="s">
        <v>38</v>
      </c>
      <c r="E748">
        <v>0.15035057067870999</v>
      </c>
    </row>
    <row r="749" spans="1:5" x14ac:dyDescent="0.3">
      <c r="A749" t="s">
        <v>693</v>
      </c>
      <c r="B749" t="s">
        <v>1655</v>
      </c>
      <c r="C749" t="s">
        <v>748</v>
      </c>
      <c r="D749" t="s">
        <v>38</v>
      </c>
      <c r="E749">
        <v>0.25422549247741699</v>
      </c>
    </row>
    <row r="750" spans="1:5" x14ac:dyDescent="0.3">
      <c r="A750" t="s">
        <v>693</v>
      </c>
      <c r="B750" t="s">
        <v>1655</v>
      </c>
      <c r="C750" t="s">
        <v>622</v>
      </c>
      <c r="D750" t="s">
        <v>38</v>
      </c>
      <c r="E750">
        <v>9.1393947601318304E-2</v>
      </c>
    </row>
    <row r="751" spans="1:5" x14ac:dyDescent="0.3">
      <c r="A751" t="s">
        <v>693</v>
      </c>
      <c r="B751" t="s">
        <v>1655</v>
      </c>
      <c r="C751" t="s">
        <v>1657</v>
      </c>
      <c r="D751" t="s">
        <v>106</v>
      </c>
      <c r="E751">
        <v>5.6925773620605399E-2</v>
      </c>
    </row>
    <row r="752" spans="1:5" x14ac:dyDescent="0.3">
      <c r="A752" t="s">
        <v>693</v>
      </c>
      <c r="B752" t="s">
        <v>1658</v>
      </c>
      <c r="C752" t="s">
        <v>755</v>
      </c>
      <c r="D752" t="s">
        <v>38</v>
      </c>
      <c r="E752">
        <v>9.3567132949829102E-2</v>
      </c>
    </row>
    <row r="753" spans="1:5" x14ac:dyDescent="0.3">
      <c r="A753" t="s">
        <v>693</v>
      </c>
      <c r="B753" t="s">
        <v>1658</v>
      </c>
      <c r="C753" t="s">
        <v>803</v>
      </c>
      <c r="D753" t="s">
        <v>163</v>
      </c>
      <c r="E753">
        <v>303.00287055969198</v>
      </c>
    </row>
    <row r="754" spans="1:5" x14ac:dyDescent="0.3">
      <c r="A754" t="s">
        <v>693</v>
      </c>
      <c r="B754" t="s">
        <v>1658</v>
      </c>
      <c r="C754" t="s">
        <v>1659</v>
      </c>
      <c r="D754" t="s">
        <v>38</v>
      </c>
      <c r="E754">
        <v>0.17091107368469199</v>
      </c>
    </row>
    <row r="755" spans="1:5" x14ac:dyDescent="0.3">
      <c r="A755" t="s">
        <v>693</v>
      </c>
      <c r="B755" t="s">
        <v>1661</v>
      </c>
      <c r="C755" t="s">
        <v>755</v>
      </c>
      <c r="D755" t="s">
        <v>38</v>
      </c>
      <c r="E755">
        <v>0.41798377037048301</v>
      </c>
    </row>
    <row r="756" spans="1:5" x14ac:dyDescent="0.3">
      <c r="A756" t="s">
        <v>693</v>
      </c>
      <c r="B756" t="s">
        <v>1661</v>
      </c>
      <c r="C756" t="s">
        <v>757</v>
      </c>
      <c r="D756" t="s">
        <v>38</v>
      </c>
      <c r="E756">
        <v>0.57333850860595703</v>
      </c>
    </row>
    <row r="757" spans="1:5" x14ac:dyDescent="0.3">
      <c r="A757" t="s">
        <v>693</v>
      </c>
      <c r="B757" t="s">
        <v>1661</v>
      </c>
      <c r="C757" t="s">
        <v>803</v>
      </c>
      <c r="D757" t="s">
        <v>38</v>
      </c>
      <c r="E757">
        <v>36.261007070541297</v>
      </c>
    </row>
    <row r="758" spans="1:5" x14ac:dyDescent="0.3">
      <c r="A758" t="s">
        <v>693</v>
      </c>
      <c r="B758" t="s">
        <v>1517</v>
      </c>
      <c r="C758" t="s">
        <v>1518</v>
      </c>
      <c r="D758" t="s">
        <v>38</v>
      </c>
      <c r="E758">
        <v>6.6504955291748005E-2</v>
      </c>
    </row>
    <row r="759" spans="1:5" x14ac:dyDescent="0.3">
      <c r="A759" t="s">
        <v>693</v>
      </c>
      <c r="B759" t="s">
        <v>1517</v>
      </c>
      <c r="C759" t="s">
        <v>1519</v>
      </c>
      <c r="D759" t="s">
        <v>38</v>
      </c>
      <c r="E759">
        <v>0.19636869430541901</v>
      </c>
    </row>
    <row r="760" spans="1:5" x14ac:dyDescent="0.3">
      <c r="A760" t="s">
        <v>693</v>
      </c>
      <c r="B760" t="s">
        <v>1517</v>
      </c>
      <c r="C760" t="s">
        <v>1520</v>
      </c>
      <c r="D760" t="s">
        <v>38</v>
      </c>
      <c r="E760">
        <v>0.224797964096069</v>
      </c>
    </row>
    <row r="761" spans="1:5" x14ac:dyDescent="0.3">
      <c r="A761" t="s">
        <v>693</v>
      </c>
      <c r="B761" t="s">
        <v>1668</v>
      </c>
      <c r="C761" t="s">
        <v>755</v>
      </c>
      <c r="D761" t="s">
        <v>38</v>
      </c>
      <c r="E761">
        <v>24.221340179443299</v>
      </c>
    </row>
    <row r="762" spans="1:5" x14ac:dyDescent="0.3">
      <c r="A762" t="s">
        <v>693</v>
      </c>
      <c r="B762" t="s">
        <v>1668</v>
      </c>
      <c r="C762" t="s">
        <v>757</v>
      </c>
      <c r="D762" t="s">
        <v>38</v>
      </c>
      <c r="E762">
        <v>28.660143852233801</v>
      </c>
    </row>
    <row r="763" spans="1:5" x14ac:dyDescent="0.3">
      <c r="A763" t="s">
        <v>693</v>
      </c>
      <c r="B763" t="s">
        <v>1668</v>
      </c>
      <c r="C763" t="s">
        <v>803</v>
      </c>
      <c r="D763" t="s">
        <v>439</v>
      </c>
      <c r="E763">
        <v>329.96199512481599</v>
      </c>
    </row>
    <row r="764" spans="1:5" x14ac:dyDescent="0.3">
      <c r="A764" t="s">
        <v>693</v>
      </c>
      <c r="B764" t="s">
        <v>1678</v>
      </c>
      <c r="C764" t="s">
        <v>755</v>
      </c>
      <c r="D764" t="s">
        <v>38</v>
      </c>
      <c r="E764">
        <v>19.1232299804687</v>
      </c>
    </row>
    <row r="765" spans="1:5" x14ac:dyDescent="0.3">
      <c r="A765" t="s">
        <v>693</v>
      </c>
      <c r="B765" t="s">
        <v>1678</v>
      </c>
      <c r="C765" t="s">
        <v>757</v>
      </c>
      <c r="D765" t="s">
        <v>38</v>
      </c>
      <c r="E765">
        <v>3.8520028591156001</v>
      </c>
    </row>
    <row r="766" spans="1:5" x14ac:dyDescent="0.3">
      <c r="A766" t="s">
        <v>693</v>
      </c>
      <c r="B766" t="s">
        <v>1678</v>
      </c>
      <c r="C766" t="s">
        <v>803</v>
      </c>
      <c r="D766" t="s">
        <v>163</v>
      </c>
      <c r="E766">
        <v>303.01488947868302</v>
      </c>
    </row>
    <row r="767" spans="1:5" x14ac:dyDescent="0.3">
      <c r="A767" t="s">
        <v>693</v>
      </c>
      <c r="B767" t="s">
        <v>1684</v>
      </c>
      <c r="C767" t="s">
        <v>952</v>
      </c>
      <c r="D767" t="s">
        <v>38</v>
      </c>
      <c r="E767">
        <v>0.23165583610534601</v>
      </c>
    </row>
    <row r="768" spans="1:5" x14ac:dyDescent="0.3">
      <c r="A768" t="s">
        <v>693</v>
      </c>
      <c r="B768" t="s">
        <v>1685</v>
      </c>
      <c r="C768" t="s">
        <v>1686</v>
      </c>
      <c r="D768" t="s">
        <v>38</v>
      </c>
      <c r="E768">
        <v>0.12553858757019001</v>
      </c>
    </row>
    <row r="769" spans="1:5" x14ac:dyDescent="0.3">
      <c r="A769" t="s">
        <v>693</v>
      </c>
      <c r="B769" t="s">
        <v>1687</v>
      </c>
      <c r="C769" t="s">
        <v>1688</v>
      </c>
      <c r="D769" t="s">
        <v>38</v>
      </c>
      <c r="E769">
        <v>0.11374807357788</v>
      </c>
    </row>
    <row r="770" spans="1:5" x14ac:dyDescent="0.3">
      <c r="A770" t="s">
        <v>693</v>
      </c>
      <c r="B770" t="s">
        <v>1687</v>
      </c>
      <c r="C770" t="s">
        <v>1538</v>
      </c>
      <c r="D770" t="s">
        <v>38</v>
      </c>
      <c r="E770">
        <v>0.29585027694702098</v>
      </c>
    </row>
    <row r="771" spans="1:5" x14ac:dyDescent="0.3">
      <c r="A771" t="s">
        <v>693</v>
      </c>
      <c r="B771" t="s">
        <v>1689</v>
      </c>
      <c r="C771" t="s">
        <v>952</v>
      </c>
      <c r="D771" t="s">
        <v>38</v>
      </c>
      <c r="E771">
        <v>0.246803998947143</v>
      </c>
    </row>
    <row r="772" spans="1:5" x14ac:dyDescent="0.3">
      <c r="A772" t="s">
        <v>693</v>
      </c>
      <c r="B772" t="s">
        <v>1690</v>
      </c>
      <c r="C772" t="s">
        <v>757</v>
      </c>
      <c r="D772" t="s">
        <v>439</v>
      </c>
      <c r="E772">
        <v>300.61728453636101</v>
      </c>
    </row>
    <row r="773" spans="1:5" x14ac:dyDescent="0.3">
      <c r="A773" t="s">
        <v>693</v>
      </c>
      <c r="B773" t="s">
        <v>1691</v>
      </c>
      <c r="C773" t="s">
        <v>1691</v>
      </c>
      <c r="D773" t="s">
        <v>38</v>
      </c>
      <c r="E773">
        <v>0.11444354057312001</v>
      </c>
    </row>
    <row r="774" spans="1:5" x14ac:dyDescent="0.3">
      <c r="A774" t="s">
        <v>693</v>
      </c>
      <c r="B774" t="s">
        <v>1692</v>
      </c>
      <c r="C774" t="s">
        <v>1693</v>
      </c>
      <c r="D774" t="s">
        <v>38</v>
      </c>
      <c r="E774">
        <v>8.2245588302612305E-2</v>
      </c>
    </row>
    <row r="775" spans="1:5" x14ac:dyDescent="0.3">
      <c r="A775" t="s">
        <v>693</v>
      </c>
      <c r="B775" t="s">
        <v>1692</v>
      </c>
      <c r="C775" t="s">
        <v>1694</v>
      </c>
      <c r="D775" t="s">
        <v>38</v>
      </c>
      <c r="E775">
        <v>7.5380086898803697E-2</v>
      </c>
    </row>
    <row r="776" spans="1:5" x14ac:dyDescent="0.3">
      <c r="A776" t="s">
        <v>693</v>
      </c>
      <c r="B776" t="s">
        <v>1692</v>
      </c>
      <c r="C776" t="s">
        <v>1695</v>
      </c>
      <c r="D776" t="s">
        <v>38</v>
      </c>
      <c r="E776">
        <v>0.11718010902404701</v>
      </c>
    </row>
    <row r="777" spans="1:5" x14ac:dyDescent="0.3">
      <c r="A777" t="s">
        <v>693</v>
      </c>
      <c r="B777" t="s">
        <v>1696</v>
      </c>
      <c r="C777" t="s">
        <v>1697</v>
      </c>
      <c r="D777" t="s">
        <v>38</v>
      </c>
      <c r="E777">
        <v>8.2465887069702107E-2</v>
      </c>
    </row>
    <row r="778" spans="1:5" x14ac:dyDescent="0.3">
      <c r="A778" t="s">
        <v>693</v>
      </c>
      <c r="B778" t="s">
        <v>1698</v>
      </c>
      <c r="C778" t="s">
        <v>934</v>
      </c>
      <c r="D778" t="s">
        <v>38</v>
      </c>
      <c r="E778">
        <v>0.20189213752746499</v>
      </c>
    </row>
    <row r="779" spans="1:5" x14ac:dyDescent="0.3">
      <c r="A779" t="s">
        <v>693</v>
      </c>
      <c r="B779" t="s">
        <v>1698</v>
      </c>
      <c r="C779" t="s">
        <v>1700</v>
      </c>
      <c r="D779" t="s">
        <v>38</v>
      </c>
      <c r="E779">
        <v>0.20175814628600999</v>
      </c>
    </row>
    <row r="780" spans="1:5" x14ac:dyDescent="0.3">
      <c r="A780" t="s">
        <v>693</v>
      </c>
      <c r="B780" t="s">
        <v>1702</v>
      </c>
      <c r="C780" t="s">
        <v>1703</v>
      </c>
      <c r="D780" t="s">
        <v>38</v>
      </c>
      <c r="E780">
        <v>7.6120853424072196E-2</v>
      </c>
    </row>
    <row r="781" spans="1:5" x14ac:dyDescent="0.3">
      <c r="A781" t="s">
        <v>693</v>
      </c>
      <c r="B781" t="s">
        <v>1704</v>
      </c>
      <c r="C781" t="s">
        <v>757</v>
      </c>
      <c r="D781" t="s">
        <v>38</v>
      </c>
      <c r="E781">
        <v>0.19242906570434501</v>
      </c>
    </row>
    <row r="782" spans="1:5" x14ac:dyDescent="0.3">
      <c r="A782" t="s">
        <v>693</v>
      </c>
      <c r="B782" t="s">
        <v>1705</v>
      </c>
      <c r="C782" t="s">
        <v>755</v>
      </c>
      <c r="D782" t="s">
        <v>38</v>
      </c>
      <c r="E782">
        <v>3.5555129051208398</v>
      </c>
    </row>
    <row r="783" spans="1:5" x14ac:dyDescent="0.3">
      <c r="A783" t="s">
        <v>693</v>
      </c>
      <c r="B783" t="s">
        <v>1705</v>
      </c>
      <c r="C783" t="s">
        <v>803</v>
      </c>
      <c r="D783" t="s">
        <v>38</v>
      </c>
      <c r="E783">
        <v>3.5400629043579102</v>
      </c>
    </row>
    <row r="784" spans="1:5" x14ac:dyDescent="0.3">
      <c r="A784" t="s">
        <v>693</v>
      </c>
      <c r="B784" t="s">
        <v>1707</v>
      </c>
      <c r="C784" t="s">
        <v>1226</v>
      </c>
      <c r="D784" t="s">
        <v>38</v>
      </c>
      <c r="E784">
        <v>0.29754447937011702</v>
      </c>
    </row>
    <row r="785" spans="1:5" x14ac:dyDescent="0.3">
      <c r="A785" t="s">
        <v>693</v>
      </c>
      <c r="B785" t="s">
        <v>1712</v>
      </c>
      <c r="C785" t="s">
        <v>861</v>
      </c>
      <c r="D785" t="s">
        <v>38</v>
      </c>
      <c r="E785">
        <v>3.5522897243499698</v>
      </c>
    </row>
    <row r="786" spans="1:5" x14ac:dyDescent="0.3">
      <c r="A786" t="s">
        <v>693</v>
      </c>
      <c r="B786" t="s">
        <v>1714</v>
      </c>
      <c r="C786" t="s">
        <v>1565</v>
      </c>
      <c r="D786" t="s">
        <v>38</v>
      </c>
      <c r="E786">
        <v>0.13219785690307601</v>
      </c>
    </row>
    <row r="787" spans="1:5" x14ac:dyDescent="0.3">
      <c r="A787" t="s">
        <v>693</v>
      </c>
      <c r="B787" t="s">
        <v>1714</v>
      </c>
      <c r="C787" t="s">
        <v>1566</v>
      </c>
      <c r="D787" t="s">
        <v>38</v>
      </c>
      <c r="E787">
        <v>4.2558732032775799</v>
      </c>
    </row>
    <row r="788" spans="1:5" x14ac:dyDescent="0.3">
      <c r="A788" t="s">
        <v>693</v>
      </c>
      <c r="B788" t="s">
        <v>1714</v>
      </c>
      <c r="C788" t="s">
        <v>1571</v>
      </c>
      <c r="D788" t="s">
        <v>38</v>
      </c>
      <c r="E788">
        <v>3.8557472229003902</v>
      </c>
    </row>
    <row r="789" spans="1:5" x14ac:dyDescent="0.3">
      <c r="A789" t="s">
        <v>693</v>
      </c>
      <c r="B789" t="s">
        <v>1714</v>
      </c>
      <c r="C789" t="s">
        <v>1577</v>
      </c>
      <c r="D789" t="s">
        <v>38</v>
      </c>
      <c r="E789">
        <v>0.173314094543457</v>
      </c>
    </row>
    <row r="790" spans="1:5" x14ac:dyDescent="0.3">
      <c r="A790" t="s">
        <v>693</v>
      </c>
      <c r="B790" t="s">
        <v>1714</v>
      </c>
      <c r="C790" t="s">
        <v>1578</v>
      </c>
      <c r="D790" t="s">
        <v>38</v>
      </c>
      <c r="E790">
        <v>0.18266797065734799</v>
      </c>
    </row>
    <row r="791" spans="1:5" x14ac:dyDescent="0.3">
      <c r="A791" t="s">
        <v>693</v>
      </c>
      <c r="B791" t="s">
        <v>1719</v>
      </c>
      <c r="C791" t="s">
        <v>861</v>
      </c>
      <c r="D791" t="s">
        <v>38</v>
      </c>
      <c r="E791">
        <v>0.37069058418273898</v>
      </c>
    </row>
    <row r="792" spans="1:5" x14ac:dyDescent="0.3">
      <c r="A792" t="s">
        <v>693</v>
      </c>
      <c r="B792" t="s">
        <v>1720</v>
      </c>
      <c r="C792" t="s">
        <v>243</v>
      </c>
      <c r="D792" t="s">
        <v>38</v>
      </c>
      <c r="E792">
        <v>6.5260887145996094E-2</v>
      </c>
    </row>
    <row r="793" spans="1:5" x14ac:dyDescent="0.3">
      <c r="A793" t="s">
        <v>693</v>
      </c>
      <c r="B793" t="s">
        <v>1721</v>
      </c>
      <c r="C793" t="s">
        <v>1389</v>
      </c>
      <c r="D793" t="s">
        <v>38</v>
      </c>
      <c r="E793">
        <v>0.60325360298156705</v>
      </c>
    </row>
    <row r="794" spans="1:5" x14ac:dyDescent="0.3">
      <c r="A794" t="s">
        <v>693</v>
      </c>
      <c r="B794" t="s">
        <v>1721</v>
      </c>
      <c r="C794" t="s">
        <v>1722</v>
      </c>
      <c r="D794" t="s">
        <v>38</v>
      </c>
      <c r="E794">
        <v>2.0635693073272701</v>
      </c>
    </row>
    <row r="795" spans="1:5" x14ac:dyDescent="0.3">
      <c r="A795" t="s">
        <v>693</v>
      </c>
      <c r="B795" t="s">
        <v>1724</v>
      </c>
      <c r="C795" t="s">
        <v>704</v>
      </c>
      <c r="D795" t="s">
        <v>38</v>
      </c>
      <c r="E795">
        <v>0.47157931327819802</v>
      </c>
    </row>
    <row r="796" spans="1:5" x14ac:dyDescent="0.3">
      <c r="A796" t="s">
        <v>693</v>
      </c>
      <c r="B796" t="s">
        <v>1725</v>
      </c>
      <c r="C796" t="s">
        <v>755</v>
      </c>
      <c r="D796" t="s">
        <v>38</v>
      </c>
      <c r="E796">
        <v>0.42051577568054199</v>
      </c>
    </row>
    <row r="797" spans="1:5" x14ac:dyDescent="0.3">
      <c r="A797" t="s">
        <v>693</v>
      </c>
      <c r="B797" t="s">
        <v>1725</v>
      </c>
      <c r="C797" t="s">
        <v>803</v>
      </c>
      <c r="D797" t="s">
        <v>38</v>
      </c>
      <c r="E797">
        <v>4.1650226116180402</v>
      </c>
    </row>
    <row r="798" spans="1:5" x14ac:dyDescent="0.3">
      <c r="A798" t="s">
        <v>693</v>
      </c>
      <c r="B798" t="s">
        <v>1731</v>
      </c>
      <c r="C798" t="s">
        <v>1732</v>
      </c>
      <c r="D798" t="s">
        <v>38</v>
      </c>
      <c r="E798">
        <v>0.311375141143798</v>
      </c>
    </row>
    <row r="799" spans="1:5" x14ac:dyDescent="0.3">
      <c r="A799" t="s">
        <v>693</v>
      </c>
      <c r="B799" t="s">
        <v>1731</v>
      </c>
      <c r="C799" t="s">
        <v>1734</v>
      </c>
      <c r="D799" t="s">
        <v>439</v>
      </c>
      <c r="E799">
        <v>301.32994675636201</v>
      </c>
    </row>
    <row r="800" spans="1:5" x14ac:dyDescent="0.3">
      <c r="A800" t="s">
        <v>693</v>
      </c>
      <c r="B800" t="s">
        <v>1735</v>
      </c>
      <c r="C800" t="s">
        <v>790</v>
      </c>
      <c r="D800" t="s">
        <v>38</v>
      </c>
      <c r="E800">
        <v>9.8865270614623996E-2</v>
      </c>
    </row>
    <row r="801" spans="1:5" x14ac:dyDescent="0.3">
      <c r="A801" t="s">
        <v>693</v>
      </c>
      <c r="B801" t="s">
        <v>1735</v>
      </c>
      <c r="C801" t="s">
        <v>1736</v>
      </c>
      <c r="D801" t="s">
        <v>38</v>
      </c>
      <c r="E801">
        <v>0.17614626884460399</v>
      </c>
    </row>
    <row r="802" spans="1:5" x14ac:dyDescent="0.3">
      <c r="A802" t="s">
        <v>693</v>
      </c>
      <c r="B802" t="s">
        <v>1737</v>
      </c>
      <c r="C802" t="s">
        <v>1322</v>
      </c>
      <c r="D802" t="s">
        <v>38</v>
      </c>
      <c r="E802">
        <v>0.19306445121765101</v>
      </c>
    </row>
    <row r="803" spans="1:5" x14ac:dyDescent="0.3">
      <c r="A803" t="s">
        <v>693</v>
      </c>
      <c r="B803" t="s">
        <v>1737</v>
      </c>
      <c r="C803" t="s">
        <v>1323</v>
      </c>
      <c r="D803" t="s">
        <v>38</v>
      </c>
      <c r="E803">
        <v>9.9403619766235296E-2</v>
      </c>
    </row>
    <row r="804" spans="1:5" x14ac:dyDescent="0.3">
      <c r="A804" t="s">
        <v>693</v>
      </c>
      <c r="B804" t="s">
        <v>1737</v>
      </c>
      <c r="C804" t="s">
        <v>1738</v>
      </c>
      <c r="D804" t="s">
        <v>38</v>
      </c>
      <c r="E804">
        <v>0.13990139961242601</v>
      </c>
    </row>
    <row r="805" spans="1:5" x14ac:dyDescent="0.3">
      <c r="A805" t="s">
        <v>280</v>
      </c>
      <c r="B805" t="s">
        <v>2043</v>
      </c>
      <c r="C805" t="s">
        <v>1746</v>
      </c>
      <c r="D805" t="s">
        <v>38</v>
      </c>
      <c r="E805">
        <v>0.22123908996582001</v>
      </c>
    </row>
    <row r="806" spans="1:5" x14ac:dyDescent="0.3">
      <c r="A806" t="s">
        <v>280</v>
      </c>
      <c r="B806" t="s">
        <v>2049</v>
      </c>
      <c r="C806" t="s">
        <v>1853</v>
      </c>
      <c r="D806" t="s">
        <v>38</v>
      </c>
      <c r="E806">
        <v>0.29053735733032199</v>
      </c>
    </row>
    <row r="807" spans="1:5" x14ac:dyDescent="0.3">
      <c r="A807" t="s">
        <v>280</v>
      </c>
      <c r="B807" t="s">
        <v>2050</v>
      </c>
      <c r="C807" t="s">
        <v>1742</v>
      </c>
      <c r="D807" t="s">
        <v>38</v>
      </c>
      <c r="E807">
        <v>0.28411221504211398</v>
      </c>
    </row>
    <row r="808" spans="1:5" x14ac:dyDescent="0.3">
      <c r="A808" t="s">
        <v>280</v>
      </c>
      <c r="B808" t="s">
        <v>2080</v>
      </c>
      <c r="C808" t="s">
        <v>2081</v>
      </c>
      <c r="D808" t="s">
        <v>439</v>
      </c>
      <c r="E808">
        <v>302.41045808792097</v>
      </c>
    </row>
    <row r="809" spans="1:5" x14ac:dyDescent="0.3">
      <c r="A809" t="s">
        <v>280</v>
      </c>
      <c r="B809" t="s">
        <v>2080</v>
      </c>
      <c r="C809" t="s">
        <v>2082</v>
      </c>
      <c r="D809" t="s">
        <v>38</v>
      </c>
      <c r="E809">
        <v>0.14034152030944799</v>
      </c>
    </row>
    <row r="810" spans="1:5" x14ac:dyDescent="0.3">
      <c r="A810" t="s">
        <v>280</v>
      </c>
      <c r="B810" t="s">
        <v>2083</v>
      </c>
      <c r="C810" t="s">
        <v>2084</v>
      </c>
      <c r="D810" t="s">
        <v>163</v>
      </c>
      <c r="E810">
        <v>488.438806772232</v>
      </c>
    </row>
    <row r="811" spans="1:5" x14ac:dyDescent="0.3">
      <c r="A811" t="s">
        <v>280</v>
      </c>
      <c r="B811" t="s">
        <v>2083</v>
      </c>
      <c r="C811" t="s">
        <v>2085</v>
      </c>
      <c r="D811" t="s">
        <v>38</v>
      </c>
      <c r="E811">
        <v>19.086504936218201</v>
      </c>
    </row>
    <row r="812" spans="1:5" x14ac:dyDescent="0.3">
      <c r="A812" t="s">
        <v>280</v>
      </c>
      <c r="B812" t="s">
        <v>2083</v>
      </c>
      <c r="C812" t="s">
        <v>1980</v>
      </c>
      <c r="D812" t="s">
        <v>163</v>
      </c>
      <c r="E812">
        <v>300.77063441276499</v>
      </c>
    </row>
    <row r="813" spans="1:5" x14ac:dyDescent="0.3">
      <c r="A813" t="s">
        <v>280</v>
      </c>
      <c r="B813" t="s">
        <v>2083</v>
      </c>
      <c r="C813" t="s">
        <v>2087</v>
      </c>
      <c r="D813" t="s">
        <v>163</v>
      </c>
      <c r="E813">
        <v>518.04581594467095</v>
      </c>
    </row>
    <row r="814" spans="1:5" x14ac:dyDescent="0.3">
      <c r="A814" t="s">
        <v>280</v>
      </c>
      <c r="B814" t="s">
        <v>2083</v>
      </c>
      <c r="C814" t="s">
        <v>2088</v>
      </c>
      <c r="D814" t="s">
        <v>163</v>
      </c>
      <c r="E814">
        <v>300.93924164772</v>
      </c>
    </row>
    <row r="815" spans="1:5" x14ac:dyDescent="0.3">
      <c r="A815" t="s">
        <v>280</v>
      </c>
      <c r="B815" t="s">
        <v>2041</v>
      </c>
      <c r="C815" t="s">
        <v>2042</v>
      </c>
      <c r="D815" t="s">
        <v>38</v>
      </c>
      <c r="E815">
        <v>0.10349225997924801</v>
      </c>
    </row>
    <row r="816" spans="1:5" x14ac:dyDescent="0.3">
      <c r="A816" t="s">
        <v>280</v>
      </c>
      <c r="B816" t="s">
        <v>2052</v>
      </c>
      <c r="C816" t="s">
        <v>2053</v>
      </c>
      <c r="D816" t="s">
        <v>38</v>
      </c>
      <c r="E816">
        <v>2.5251626968383699E-2</v>
      </c>
    </row>
    <row r="817" spans="1:5" x14ac:dyDescent="0.3">
      <c r="A817" t="s">
        <v>280</v>
      </c>
      <c r="B817" t="s">
        <v>2052</v>
      </c>
      <c r="C817" t="s">
        <v>2054</v>
      </c>
      <c r="D817" t="s">
        <v>38</v>
      </c>
      <c r="E817">
        <v>6.3620805740356404E-2</v>
      </c>
    </row>
    <row r="818" spans="1:5" x14ac:dyDescent="0.3">
      <c r="A818" t="s">
        <v>280</v>
      </c>
      <c r="B818" t="s">
        <v>2052</v>
      </c>
      <c r="C818" t="s">
        <v>2055</v>
      </c>
      <c r="D818" t="s">
        <v>38</v>
      </c>
      <c r="E818">
        <v>1.69272422790527E-2</v>
      </c>
    </row>
    <row r="819" spans="1:5" x14ac:dyDescent="0.3">
      <c r="A819" t="s">
        <v>280</v>
      </c>
      <c r="B819" t="s">
        <v>2052</v>
      </c>
      <c r="C819" t="s">
        <v>2057</v>
      </c>
      <c r="D819" t="s">
        <v>38</v>
      </c>
      <c r="E819">
        <v>2.0849227905273399E-2</v>
      </c>
    </row>
    <row r="820" spans="1:5" x14ac:dyDescent="0.3">
      <c r="A820" t="s">
        <v>280</v>
      </c>
      <c r="B820" t="s">
        <v>281</v>
      </c>
      <c r="C820" t="s">
        <v>282</v>
      </c>
      <c r="D820" t="s">
        <v>38</v>
      </c>
      <c r="E820">
        <v>8.0542802810668904E-2</v>
      </c>
    </row>
    <row r="821" spans="1:5" x14ac:dyDescent="0.3">
      <c r="A821" t="s">
        <v>280</v>
      </c>
      <c r="B821" t="s">
        <v>281</v>
      </c>
      <c r="C821" t="s">
        <v>284</v>
      </c>
      <c r="D821" t="s">
        <v>38</v>
      </c>
      <c r="E821">
        <v>4.8533201217651298E-2</v>
      </c>
    </row>
    <row r="822" spans="1:5" x14ac:dyDescent="0.3">
      <c r="A822" t="s">
        <v>280</v>
      </c>
      <c r="B822" t="s">
        <v>281</v>
      </c>
      <c r="C822" t="s">
        <v>285</v>
      </c>
      <c r="D822" t="s">
        <v>38</v>
      </c>
      <c r="E822">
        <v>4.8199415206909103E-2</v>
      </c>
    </row>
    <row r="823" spans="1:5" x14ac:dyDescent="0.3">
      <c r="A823" t="s">
        <v>280</v>
      </c>
      <c r="B823" t="s">
        <v>2058</v>
      </c>
      <c r="C823" t="s">
        <v>1853</v>
      </c>
      <c r="D823" t="s">
        <v>38</v>
      </c>
      <c r="E823">
        <v>2.1654605865478498E-2</v>
      </c>
    </row>
    <row r="824" spans="1:5" x14ac:dyDescent="0.3">
      <c r="A824" t="s">
        <v>280</v>
      </c>
      <c r="B824" t="s">
        <v>2059</v>
      </c>
      <c r="C824" t="s">
        <v>1853</v>
      </c>
      <c r="D824" t="s">
        <v>38</v>
      </c>
      <c r="E824">
        <v>0.17917752265930101</v>
      </c>
    </row>
    <row r="825" spans="1:5" x14ac:dyDescent="0.3">
      <c r="A825" t="s">
        <v>280</v>
      </c>
      <c r="B825" t="s">
        <v>2060</v>
      </c>
      <c r="C825" t="s">
        <v>1746</v>
      </c>
      <c r="D825" t="s">
        <v>38</v>
      </c>
      <c r="E825">
        <v>2.9972076416015601E-2</v>
      </c>
    </row>
    <row r="826" spans="1:5" x14ac:dyDescent="0.3">
      <c r="A826" t="s">
        <v>280</v>
      </c>
      <c r="B826" t="s">
        <v>2061</v>
      </c>
      <c r="C826" t="s">
        <v>2062</v>
      </c>
      <c r="D826" t="s">
        <v>38</v>
      </c>
      <c r="E826">
        <v>0.33047795295715299</v>
      </c>
    </row>
    <row r="827" spans="1:5" x14ac:dyDescent="0.3">
      <c r="A827" t="s">
        <v>280</v>
      </c>
      <c r="B827" t="s">
        <v>2061</v>
      </c>
      <c r="C827" t="s">
        <v>2063</v>
      </c>
      <c r="D827" t="s">
        <v>38</v>
      </c>
      <c r="E827">
        <v>0.22349524497985801</v>
      </c>
    </row>
    <row r="828" spans="1:5" x14ac:dyDescent="0.3">
      <c r="A828" t="s">
        <v>280</v>
      </c>
      <c r="B828" t="s">
        <v>2064</v>
      </c>
      <c r="C828" t="s">
        <v>1853</v>
      </c>
      <c r="D828" t="s">
        <v>38</v>
      </c>
      <c r="E828">
        <v>9.8195314407348605E-2</v>
      </c>
    </row>
    <row r="829" spans="1:5" x14ac:dyDescent="0.3">
      <c r="A829" t="s">
        <v>280</v>
      </c>
      <c r="B829" t="s">
        <v>2069</v>
      </c>
      <c r="C829" t="s">
        <v>2013</v>
      </c>
      <c r="D829" t="s">
        <v>106</v>
      </c>
      <c r="E829">
        <v>1.90377235412597E-2</v>
      </c>
    </row>
    <row r="830" spans="1:5" x14ac:dyDescent="0.3">
      <c r="A830" t="s">
        <v>280</v>
      </c>
      <c r="B830" t="s">
        <v>2069</v>
      </c>
      <c r="C830" t="s">
        <v>1853</v>
      </c>
      <c r="D830" t="s">
        <v>38</v>
      </c>
      <c r="E830">
        <v>10.86536860466</v>
      </c>
    </row>
    <row r="831" spans="1:5" x14ac:dyDescent="0.3">
      <c r="A831" t="s">
        <v>280</v>
      </c>
      <c r="B831" t="s">
        <v>2075</v>
      </c>
      <c r="C831" t="s">
        <v>1832</v>
      </c>
      <c r="D831" t="s">
        <v>38</v>
      </c>
      <c r="E831">
        <v>0.15239000320434501</v>
      </c>
    </row>
    <row r="832" spans="1:5" x14ac:dyDescent="0.3">
      <c r="A832" t="s">
        <v>280</v>
      </c>
      <c r="B832" t="s">
        <v>286</v>
      </c>
      <c r="C832" s="15" t="s">
        <v>1743</v>
      </c>
      <c r="D832" t="s">
        <v>38</v>
      </c>
      <c r="E832">
        <v>2.5091886520385701E-2</v>
      </c>
    </row>
    <row r="833" spans="1:5" x14ac:dyDescent="0.3">
      <c r="A833" t="s">
        <v>280</v>
      </c>
      <c r="B833" t="s">
        <v>286</v>
      </c>
      <c r="C833" s="15" t="s">
        <v>1739</v>
      </c>
      <c r="D833" t="s">
        <v>38</v>
      </c>
      <c r="E833">
        <v>9.8469495773315402E-2</v>
      </c>
    </row>
    <row r="834" spans="1:5" x14ac:dyDescent="0.3">
      <c r="A834" t="s">
        <v>280</v>
      </c>
      <c r="B834" t="s">
        <v>286</v>
      </c>
      <c r="C834" s="15" t="s">
        <v>1742</v>
      </c>
      <c r="D834" t="s">
        <v>38</v>
      </c>
      <c r="E834">
        <v>6.9756507873535101E-2</v>
      </c>
    </row>
    <row r="835" spans="1:5" x14ac:dyDescent="0.3">
      <c r="A835" t="s">
        <v>280</v>
      </c>
      <c r="B835" t="s">
        <v>286</v>
      </c>
      <c r="C835" s="15" t="s">
        <v>287</v>
      </c>
      <c r="D835" t="s">
        <v>38</v>
      </c>
      <c r="E835">
        <v>8.3107233047485296E-2</v>
      </c>
    </row>
    <row r="836" spans="1:5" x14ac:dyDescent="0.3">
      <c r="A836" t="s">
        <v>280</v>
      </c>
      <c r="B836" t="s">
        <v>286</v>
      </c>
      <c r="C836" s="15" t="s">
        <v>289</v>
      </c>
      <c r="D836" t="s">
        <v>38</v>
      </c>
      <c r="E836">
        <v>0.25650835037231401</v>
      </c>
    </row>
    <row r="837" spans="1:5" x14ac:dyDescent="0.3">
      <c r="A837" t="s">
        <v>280</v>
      </c>
      <c r="B837" t="s">
        <v>286</v>
      </c>
      <c r="C837" s="15" t="s">
        <v>294</v>
      </c>
      <c r="D837" t="s">
        <v>106</v>
      </c>
      <c r="E837">
        <v>105.947192668914</v>
      </c>
    </row>
    <row r="838" spans="1:5" x14ac:dyDescent="0.3">
      <c r="A838" t="s">
        <v>280</v>
      </c>
      <c r="B838" t="s">
        <v>286</v>
      </c>
      <c r="C838" s="15" t="s">
        <v>295</v>
      </c>
      <c r="D838" t="s">
        <v>106</v>
      </c>
      <c r="E838">
        <v>0.10894203186035099</v>
      </c>
    </row>
    <row r="839" spans="1:5" x14ac:dyDescent="0.3">
      <c r="A839" t="s">
        <v>280</v>
      </c>
      <c r="B839" t="s">
        <v>1745</v>
      </c>
      <c r="C839" t="s">
        <v>1745</v>
      </c>
      <c r="D839" t="s">
        <v>38</v>
      </c>
      <c r="E839">
        <v>7.7037096023559501E-2</v>
      </c>
    </row>
    <row r="840" spans="1:5" x14ac:dyDescent="0.3">
      <c r="A840" t="s">
        <v>280</v>
      </c>
      <c r="B840" t="s">
        <v>1745</v>
      </c>
      <c r="C840" t="s">
        <v>1746</v>
      </c>
      <c r="D840" t="s">
        <v>38</v>
      </c>
      <c r="E840">
        <v>2.5048255920410101E-2</v>
      </c>
    </row>
    <row r="841" spans="1:5" x14ac:dyDescent="0.3">
      <c r="A841" t="s">
        <v>280</v>
      </c>
      <c r="B841" t="s">
        <v>1747</v>
      </c>
      <c r="C841" t="s">
        <v>1748</v>
      </c>
      <c r="D841" t="s">
        <v>38</v>
      </c>
      <c r="E841">
        <v>2.0359039306640601E-2</v>
      </c>
    </row>
    <row r="842" spans="1:5" x14ac:dyDescent="0.3">
      <c r="A842" t="s">
        <v>280</v>
      </c>
      <c r="B842" t="s">
        <v>1749</v>
      </c>
      <c r="C842" t="s">
        <v>1750</v>
      </c>
      <c r="D842" t="s">
        <v>106</v>
      </c>
      <c r="E842">
        <v>1.5007972717285101E-2</v>
      </c>
    </row>
    <row r="843" spans="1:5" x14ac:dyDescent="0.3">
      <c r="A843" t="s">
        <v>280</v>
      </c>
      <c r="B843" t="s">
        <v>1751</v>
      </c>
      <c r="C843" t="s">
        <v>1751</v>
      </c>
      <c r="D843" t="s">
        <v>106</v>
      </c>
      <c r="E843">
        <v>1.8098115921020501E-2</v>
      </c>
    </row>
    <row r="844" spans="1:5" x14ac:dyDescent="0.3">
      <c r="A844" t="s">
        <v>280</v>
      </c>
      <c r="B844" t="s">
        <v>1751</v>
      </c>
      <c r="C844" t="s">
        <v>1752</v>
      </c>
      <c r="D844" t="s">
        <v>38</v>
      </c>
      <c r="E844">
        <v>3.6552667617797803E-2</v>
      </c>
    </row>
    <row r="845" spans="1:5" x14ac:dyDescent="0.3">
      <c r="A845" t="s">
        <v>280</v>
      </c>
      <c r="B845" t="s">
        <v>1751</v>
      </c>
      <c r="C845" t="s">
        <v>1753</v>
      </c>
      <c r="D845" t="s">
        <v>38</v>
      </c>
      <c r="E845">
        <v>1.90277099609375E-2</v>
      </c>
    </row>
    <row r="846" spans="1:5" x14ac:dyDescent="0.3">
      <c r="A846" t="s">
        <v>280</v>
      </c>
      <c r="B846" t="s">
        <v>1751</v>
      </c>
      <c r="C846" t="s">
        <v>1754</v>
      </c>
      <c r="D846" t="s">
        <v>38</v>
      </c>
      <c r="E846">
        <v>2.45029926300048E-2</v>
      </c>
    </row>
    <row r="847" spans="1:5" x14ac:dyDescent="0.3">
      <c r="A847" t="s">
        <v>280</v>
      </c>
      <c r="B847" t="s">
        <v>1751</v>
      </c>
      <c r="C847" t="s">
        <v>1755</v>
      </c>
      <c r="D847" t="s">
        <v>38</v>
      </c>
      <c r="E847">
        <v>2.9042482376098602E-2</v>
      </c>
    </row>
    <row r="848" spans="1:5" x14ac:dyDescent="0.3">
      <c r="A848" t="s">
        <v>280</v>
      </c>
      <c r="B848" t="s">
        <v>1756</v>
      </c>
      <c r="C848" t="s">
        <v>1756</v>
      </c>
      <c r="D848" t="s">
        <v>38</v>
      </c>
      <c r="E848">
        <v>0.20823216438293399</v>
      </c>
    </row>
    <row r="849" spans="1:5" x14ac:dyDescent="0.3">
      <c r="A849" t="s">
        <v>280</v>
      </c>
      <c r="B849" t="s">
        <v>1756</v>
      </c>
      <c r="C849" t="s">
        <v>1758</v>
      </c>
      <c r="D849" t="s">
        <v>38</v>
      </c>
      <c r="E849">
        <v>0.25677108764648399</v>
      </c>
    </row>
    <row r="850" spans="1:5" x14ac:dyDescent="0.3">
      <c r="A850" t="s">
        <v>280</v>
      </c>
      <c r="B850" t="s">
        <v>1764</v>
      </c>
      <c r="C850" t="s">
        <v>1765</v>
      </c>
      <c r="D850" t="s">
        <v>38</v>
      </c>
      <c r="E850">
        <v>0.14055895805358801</v>
      </c>
    </row>
    <row r="851" spans="1:5" x14ac:dyDescent="0.3">
      <c r="A851" t="s">
        <v>280</v>
      </c>
      <c r="B851" t="s">
        <v>296</v>
      </c>
      <c r="C851" t="s">
        <v>1767</v>
      </c>
      <c r="D851" t="s">
        <v>106</v>
      </c>
      <c r="E851">
        <v>1.7571449279785101E-2</v>
      </c>
    </row>
    <row r="852" spans="1:5" x14ac:dyDescent="0.3">
      <c r="A852" t="s">
        <v>280</v>
      </c>
      <c r="B852" t="s">
        <v>296</v>
      </c>
      <c r="C852" t="s">
        <v>1768</v>
      </c>
      <c r="D852" t="s">
        <v>106</v>
      </c>
      <c r="E852">
        <v>1.5738248825073201E-2</v>
      </c>
    </row>
    <row r="853" spans="1:5" x14ac:dyDescent="0.3">
      <c r="A853" t="s">
        <v>280</v>
      </c>
      <c r="B853" t="s">
        <v>296</v>
      </c>
      <c r="C853" t="s">
        <v>297</v>
      </c>
      <c r="D853" t="s">
        <v>38</v>
      </c>
      <c r="E853">
        <v>4.8944234848022398E-2</v>
      </c>
    </row>
    <row r="854" spans="1:5" x14ac:dyDescent="0.3">
      <c r="A854" t="s">
        <v>280</v>
      </c>
      <c r="B854" t="s">
        <v>296</v>
      </c>
      <c r="C854" t="s">
        <v>298</v>
      </c>
      <c r="D854" t="s">
        <v>38</v>
      </c>
      <c r="E854">
        <v>4.8171281814575098E-2</v>
      </c>
    </row>
    <row r="855" spans="1:5" x14ac:dyDescent="0.3">
      <c r="A855" t="s">
        <v>280</v>
      </c>
      <c r="B855" t="s">
        <v>296</v>
      </c>
      <c r="C855" t="s">
        <v>299</v>
      </c>
      <c r="D855" t="s">
        <v>38</v>
      </c>
      <c r="E855">
        <v>4.8789024353027302E-2</v>
      </c>
    </row>
    <row r="856" spans="1:5" x14ac:dyDescent="0.3">
      <c r="A856" t="s">
        <v>280</v>
      </c>
      <c r="B856" t="s">
        <v>1829</v>
      </c>
      <c r="C856" s="15" t="s">
        <v>1829</v>
      </c>
      <c r="D856" t="s">
        <v>38</v>
      </c>
      <c r="E856">
        <v>1.7946720123290998E-2</v>
      </c>
    </row>
    <row r="857" spans="1:5" x14ac:dyDescent="0.3">
      <c r="A857" t="s">
        <v>280</v>
      </c>
      <c r="B857" t="s">
        <v>1829</v>
      </c>
      <c r="C857" s="15" t="s">
        <v>549</v>
      </c>
      <c r="D857" t="s">
        <v>38</v>
      </c>
      <c r="E857">
        <v>0.39848303794860801</v>
      </c>
    </row>
    <row r="858" spans="1:5" x14ac:dyDescent="0.3">
      <c r="A858" t="s">
        <v>280</v>
      </c>
      <c r="B858" t="s">
        <v>1829</v>
      </c>
      <c r="C858" s="15" t="s">
        <v>1746</v>
      </c>
      <c r="D858" t="s">
        <v>106</v>
      </c>
      <c r="E858">
        <v>9.2943611145019496</v>
      </c>
    </row>
    <row r="859" spans="1:5" x14ac:dyDescent="0.3">
      <c r="A859" t="s">
        <v>280</v>
      </c>
      <c r="B859" t="s">
        <v>1829</v>
      </c>
      <c r="C859" s="15" t="s">
        <v>1831</v>
      </c>
      <c r="D859" t="s">
        <v>106</v>
      </c>
      <c r="E859">
        <v>5.3933382034301702E-2</v>
      </c>
    </row>
    <row r="860" spans="1:5" x14ac:dyDescent="0.3">
      <c r="A860" t="s">
        <v>280</v>
      </c>
      <c r="B860" t="s">
        <v>1829</v>
      </c>
      <c r="C860" s="15" t="s">
        <v>1742</v>
      </c>
      <c r="D860" t="s">
        <v>38</v>
      </c>
      <c r="E860">
        <v>4.35307025909423E-2</v>
      </c>
    </row>
    <row r="861" spans="1:5" x14ac:dyDescent="0.3">
      <c r="A861" t="s">
        <v>280</v>
      </c>
      <c r="B861" t="s">
        <v>1829</v>
      </c>
      <c r="C861" s="15" t="s">
        <v>1832</v>
      </c>
      <c r="D861" t="s">
        <v>38</v>
      </c>
      <c r="E861">
        <v>14.555091857910099</v>
      </c>
    </row>
    <row r="862" spans="1:5" x14ac:dyDescent="0.3">
      <c r="A862" t="s">
        <v>280</v>
      </c>
      <c r="B862" t="s">
        <v>1829</v>
      </c>
      <c r="C862" s="15" t="s">
        <v>1837</v>
      </c>
      <c r="D862" t="s">
        <v>38</v>
      </c>
      <c r="E862">
        <v>0.18263268470764099</v>
      </c>
    </row>
    <row r="863" spans="1:5" x14ac:dyDescent="0.3">
      <c r="A863" t="s">
        <v>280</v>
      </c>
      <c r="B863" t="s">
        <v>1839</v>
      </c>
      <c r="C863" t="s">
        <v>1839</v>
      </c>
      <c r="D863" t="s">
        <v>38</v>
      </c>
      <c r="E863">
        <v>0.21287012100219699</v>
      </c>
    </row>
    <row r="864" spans="1:5" x14ac:dyDescent="0.3">
      <c r="A864" t="s">
        <v>280</v>
      </c>
      <c r="B864" t="s">
        <v>1839</v>
      </c>
      <c r="C864" t="s">
        <v>570</v>
      </c>
      <c r="D864" t="s">
        <v>439</v>
      </c>
      <c r="E864">
        <v>300.71103644370999</v>
      </c>
    </row>
    <row r="865" spans="1:5" x14ac:dyDescent="0.3">
      <c r="A865" t="s">
        <v>280</v>
      </c>
      <c r="B865" t="s">
        <v>1839</v>
      </c>
      <c r="C865" t="s">
        <v>1845</v>
      </c>
      <c r="D865" t="s">
        <v>38</v>
      </c>
      <c r="E865">
        <v>6.2374591827392502E-2</v>
      </c>
    </row>
    <row r="866" spans="1:5" x14ac:dyDescent="0.3">
      <c r="A866" t="s">
        <v>280</v>
      </c>
      <c r="B866" t="s">
        <v>1839</v>
      </c>
      <c r="C866" t="s">
        <v>1846</v>
      </c>
      <c r="D866" t="s">
        <v>38</v>
      </c>
      <c r="E866">
        <v>0.149261474609375</v>
      </c>
    </row>
    <row r="867" spans="1:5" x14ac:dyDescent="0.3">
      <c r="A867" t="s">
        <v>280</v>
      </c>
      <c r="B867" t="s">
        <v>1839</v>
      </c>
      <c r="C867" t="s">
        <v>1848</v>
      </c>
      <c r="D867" t="s">
        <v>38</v>
      </c>
      <c r="E867">
        <v>2.6734113693237301E-2</v>
      </c>
    </row>
    <row r="868" spans="1:5" x14ac:dyDescent="0.3">
      <c r="A868" t="s">
        <v>280</v>
      </c>
      <c r="B868" t="s">
        <v>1839</v>
      </c>
      <c r="C868" t="s">
        <v>1849</v>
      </c>
      <c r="D868" t="s">
        <v>38</v>
      </c>
      <c r="E868">
        <v>1.9735813140869099E-2</v>
      </c>
    </row>
    <row r="869" spans="1:5" x14ac:dyDescent="0.3">
      <c r="A869" t="s">
        <v>280</v>
      </c>
      <c r="B869" t="s">
        <v>1839</v>
      </c>
      <c r="C869" t="s">
        <v>1850</v>
      </c>
      <c r="D869" t="s">
        <v>38</v>
      </c>
      <c r="E869">
        <v>2.33769416809082E-2</v>
      </c>
    </row>
    <row r="870" spans="1:5" x14ac:dyDescent="0.3">
      <c r="A870" t="s">
        <v>280</v>
      </c>
      <c r="B870" t="s">
        <v>1851</v>
      </c>
      <c r="C870" t="s">
        <v>1851</v>
      </c>
      <c r="D870" t="s">
        <v>38</v>
      </c>
      <c r="E870">
        <v>1.64427757263183E-2</v>
      </c>
    </row>
    <row r="871" spans="1:5" x14ac:dyDescent="0.3">
      <c r="A871" t="s">
        <v>280</v>
      </c>
      <c r="B871" t="s">
        <v>1851</v>
      </c>
      <c r="C871" t="s">
        <v>1852</v>
      </c>
      <c r="D871" t="s">
        <v>38</v>
      </c>
      <c r="E871">
        <v>5.6967496871948201E-2</v>
      </c>
    </row>
    <row r="872" spans="1:5" x14ac:dyDescent="0.3">
      <c r="A872" t="s">
        <v>280</v>
      </c>
      <c r="B872" t="s">
        <v>1851</v>
      </c>
      <c r="C872" t="s">
        <v>1853</v>
      </c>
      <c r="D872" t="s">
        <v>439</v>
      </c>
      <c r="E872">
        <v>301.04883217811499</v>
      </c>
    </row>
    <row r="873" spans="1:5" x14ac:dyDescent="0.3">
      <c r="A873" t="s">
        <v>280</v>
      </c>
      <c r="B873" t="s">
        <v>1854</v>
      </c>
      <c r="C873" t="s">
        <v>1746</v>
      </c>
      <c r="D873" t="s">
        <v>106</v>
      </c>
      <c r="E873">
        <v>4.9058914184570299E-2</v>
      </c>
    </row>
    <row r="874" spans="1:5" x14ac:dyDescent="0.3">
      <c r="A874" t="s">
        <v>280</v>
      </c>
      <c r="B874" t="s">
        <v>1854</v>
      </c>
      <c r="C874" t="s">
        <v>1855</v>
      </c>
      <c r="D874" t="s">
        <v>38</v>
      </c>
      <c r="E874">
        <v>0.26130890846252403</v>
      </c>
    </row>
    <row r="875" spans="1:5" x14ac:dyDescent="0.3">
      <c r="A875" t="s">
        <v>280</v>
      </c>
      <c r="B875" t="s">
        <v>1854</v>
      </c>
      <c r="C875" t="s">
        <v>1860</v>
      </c>
      <c r="D875" t="s">
        <v>38</v>
      </c>
      <c r="E875">
        <v>0.12472343444824199</v>
      </c>
    </row>
    <row r="876" spans="1:5" x14ac:dyDescent="0.3">
      <c r="A876" t="s">
        <v>280</v>
      </c>
      <c r="B876" t="s">
        <v>1854</v>
      </c>
      <c r="C876" t="s">
        <v>1865</v>
      </c>
      <c r="D876" t="s">
        <v>38</v>
      </c>
      <c r="E876">
        <v>0.224186897277832</v>
      </c>
    </row>
    <row r="877" spans="1:5" x14ac:dyDescent="0.3">
      <c r="A877" t="s">
        <v>280</v>
      </c>
      <c r="B877" t="s">
        <v>1854</v>
      </c>
      <c r="C877" t="s">
        <v>1853</v>
      </c>
      <c r="D877" t="s">
        <v>38</v>
      </c>
      <c r="E877">
        <v>4.6875E-2</v>
      </c>
    </row>
    <row r="878" spans="1:5" x14ac:dyDescent="0.3">
      <c r="A878" t="s">
        <v>280</v>
      </c>
      <c r="B878" t="s">
        <v>1871</v>
      </c>
      <c r="C878" t="s">
        <v>1746</v>
      </c>
      <c r="D878" t="s">
        <v>106</v>
      </c>
      <c r="E878">
        <v>2.032470703125E-2</v>
      </c>
    </row>
    <row r="879" spans="1:5" x14ac:dyDescent="0.3">
      <c r="A879" t="s">
        <v>280</v>
      </c>
      <c r="B879" t="s">
        <v>1871</v>
      </c>
      <c r="C879" t="s">
        <v>1855</v>
      </c>
      <c r="D879" t="s">
        <v>38</v>
      </c>
      <c r="E879">
        <v>0.20921778678894001</v>
      </c>
    </row>
    <row r="880" spans="1:5" x14ac:dyDescent="0.3">
      <c r="A880" t="s">
        <v>280</v>
      </c>
      <c r="B880" t="s">
        <v>1871</v>
      </c>
      <c r="C880" t="s">
        <v>1860</v>
      </c>
      <c r="D880" t="s">
        <v>38</v>
      </c>
      <c r="E880">
        <v>0.125049352645874</v>
      </c>
    </row>
    <row r="881" spans="1:5" x14ac:dyDescent="0.3">
      <c r="A881" t="s">
        <v>280</v>
      </c>
      <c r="B881" t="s">
        <v>1871</v>
      </c>
      <c r="C881" t="s">
        <v>1865</v>
      </c>
      <c r="D881" t="s">
        <v>38</v>
      </c>
      <c r="E881">
        <v>0.154534816741943</v>
      </c>
    </row>
    <row r="882" spans="1:5" x14ac:dyDescent="0.3">
      <c r="A882" t="s">
        <v>280</v>
      </c>
      <c r="B882" t="s">
        <v>1871</v>
      </c>
      <c r="C882" t="s">
        <v>1853</v>
      </c>
      <c r="D882" t="s">
        <v>38</v>
      </c>
      <c r="E882">
        <v>3.45685482025146E-2</v>
      </c>
    </row>
    <row r="883" spans="1:5" x14ac:dyDescent="0.3">
      <c r="A883" t="s">
        <v>280</v>
      </c>
      <c r="B883" t="s">
        <v>1769</v>
      </c>
      <c r="C883" t="s">
        <v>1770</v>
      </c>
      <c r="D883" t="s">
        <v>38</v>
      </c>
      <c r="E883">
        <v>0.169301033020019</v>
      </c>
    </row>
    <row r="884" spans="1:5" x14ac:dyDescent="0.3">
      <c r="A884" t="s">
        <v>280</v>
      </c>
      <c r="B884" t="s">
        <v>300</v>
      </c>
      <c r="C884" t="s">
        <v>1775</v>
      </c>
      <c r="D884" t="s">
        <v>38</v>
      </c>
      <c r="E884">
        <v>3.8537025451660101E-2</v>
      </c>
    </row>
    <row r="885" spans="1:5" x14ac:dyDescent="0.3">
      <c r="A885" t="s">
        <v>280</v>
      </c>
      <c r="B885" t="s">
        <v>300</v>
      </c>
      <c r="C885" t="s">
        <v>1776</v>
      </c>
      <c r="D885" t="s">
        <v>38</v>
      </c>
      <c r="E885">
        <v>0.201690673828125</v>
      </c>
    </row>
    <row r="886" spans="1:5" x14ac:dyDescent="0.3">
      <c r="A886" t="s">
        <v>280</v>
      </c>
      <c r="B886" t="s">
        <v>300</v>
      </c>
      <c r="C886" t="s">
        <v>1781</v>
      </c>
      <c r="D886" t="s">
        <v>38</v>
      </c>
      <c r="E886">
        <v>2.95257568359375E-2</v>
      </c>
    </row>
    <row r="887" spans="1:5" x14ac:dyDescent="0.3">
      <c r="A887" t="s">
        <v>280</v>
      </c>
      <c r="B887" t="s">
        <v>300</v>
      </c>
      <c r="C887" t="s">
        <v>301</v>
      </c>
      <c r="D887" t="s">
        <v>106</v>
      </c>
      <c r="E887">
        <v>1.7869234085083001E-2</v>
      </c>
    </row>
    <row r="888" spans="1:5" x14ac:dyDescent="0.3">
      <c r="A888" t="s">
        <v>280</v>
      </c>
      <c r="B888" t="s">
        <v>300</v>
      </c>
      <c r="C888" t="s">
        <v>1782</v>
      </c>
      <c r="D888" t="s">
        <v>106</v>
      </c>
      <c r="E888">
        <v>1.50091648101806E-2</v>
      </c>
    </row>
    <row r="889" spans="1:5" x14ac:dyDescent="0.3">
      <c r="A889" t="s">
        <v>280</v>
      </c>
      <c r="B889" t="s">
        <v>300</v>
      </c>
      <c r="C889" t="s">
        <v>1783</v>
      </c>
      <c r="D889" t="s">
        <v>106</v>
      </c>
      <c r="E889">
        <v>1.80637836456298E-2</v>
      </c>
    </row>
    <row r="890" spans="1:5" x14ac:dyDescent="0.3">
      <c r="A890" t="s">
        <v>280</v>
      </c>
      <c r="B890" t="s">
        <v>300</v>
      </c>
      <c r="C890" t="s">
        <v>1784</v>
      </c>
      <c r="D890" t="s">
        <v>106</v>
      </c>
      <c r="E890">
        <v>1.5970945358276301E-2</v>
      </c>
    </row>
    <row r="891" spans="1:5" x14ac:dyDescent="0.3">
      <c r="A891" t="s">
        <v>280</v>
      </c>
      <c r="B891" t="s">
        <v>300</v>
      </c>
      <c r="C891" t="s">
        <v>1785</v>
      </c>
      <c r="D891" t="s">
        <v>106</v>
      </c>
      <c r="E891">
        <v>1.5239238739013601E-2</v>
      </c>
    </row>
    <row r="892" spans="1:5" x14ac:dyDescent="0.3">
      <c r="A892" t="s">
        <v>280</v>
      </c>
      <c r="B892" t="s">
        <v>300</v>
      </c>
      <c r="C892" t="s">
        <v>1786</v>
      </c>
      <c r="D892" t="s">
        <v>38</v>
      </c>
      <c r="E892">
        <v>2.4619102478027299E-2</v>
      </c>
    </row>
    <row r="893" spans="1:5" x14ac:dyDescent="0.3">
      <c r="A893" t="s">
        <v>280</v>
      </c>
      <c r="B893" t="s">
        <v>300</v>
      </c>
      <c r="C893" t="s">
        <v>1787</v>
      </c>
      <c r="D893" t="s">
        <v>106</v>
      </c>
      <c r="E893">
        <v>2.0949125289916899E-2</v>
      </c>
    </row>
    <row r="894" spans="1:5" x14ac:dyDescent="0.3">
      <c r="A894" t="s">
        <v>280</v>
      </c>
      <c r="B894" t="s">
        <v>300</v>
      </c>
      <c r="C894" t="s">
        <v>1788</v>
      </c>
      <c r="D894" t="s">
        <v>106</v>
      </c>
      <c r="E894">
        <v>1.6581773757934501E-2</v>
      </c>
    </row>
    <row r="895" spans="1:5" x14ac:dyDescent="0.3">
      <c r="A895" t="s">
        <v>280</v>
      </c>
      <c r="B895" t="s">
        <v>300</v>
      </c>
      <c r="C895" t="s">
        <v>1789</v>
      </c>
      <c r="D895" t="s">
        <v>106</v>
      </c>
      <c r="E895">
        <v>8.8354349136352497E-2</v>
      </c>
    </row>
    <row r="896" spans="1:5" x14ac:dyDescent="0.3">
      <c r="A896" t="s">
        <v>280</v>
      </c>
      <c r="B896" t="s">
        <v>300</v>
      </c>
      <c r="C896" t="s">
        <v>1790</v>
      </c>
      <c r="D896" t="s">
        <v>106</v>
      </c>
      <c r="E896">
        <v>2.1297931671142498E-2</v>
      </c>
    </row>
    <row r="897" spans="1:5" x14ac:dyDescent="0.3">
      <c r="A897" t="s">
        <v>280</v>
      </c>
      <c r="B897" t="s">
        <v>300</v>
      </c>
      <c r="C897" t="s">
        <v>1791</v>
      </c>
      <c r="D897" t="s">
        <v>106</v>
      </c>
      <c r="E897">
        <v>1.6933202743530201E-2</v>
      </c>
    </row>
    <row r="898" spans="1:5" x14ac:dyDescent="0.3">
      <c r="A898" t="s">
        <v>280</v>
      </c>
      <c r="B898" t="s">
        <v>300</v>
      </c>
      <c r="C898" t="s">
        <v>1792</v>
      </c>
      <c r="D898" t="s">
        <v>106</v>
      </c>
      <c r="E898">
        <v>1.9145727157592701E-2</v>
      </c>
    </row>
    <row r="899" spans="1:5" x14ac:dyDescent="0.3">
      <c r="A899" t="s">
        <v>280</v>
      </c>
      <c r="B899" t="s">
        <v>300</v>
      </c>
      <c r="C899" t="s">
        <v>1793</v>
      </c>
      <c r="D899" t="s">
        <v>106</v>
      </c>
      <c r="E899">
        <v>1.8583536148071199E-2</v>
      </c>
    </row>
    <row r="900" spans="1:5" x14ac:dyDescent="0.3">
      <c r="A900" t="s">
        <v>280</v>
      </c>
      <c r="B900" t="s">
        <v>300</v>
      </c>
      <c r="C900" t="s">
        <v>1794</v>
      </c>
      <c r="D900" t="s">
        <v>106</v>
      </c>
      <c r="E900">
        <v>1.78885459899902E-2</v>
      </c>
    </row>
    <row r="901" spans="1:5" x14ac:dyDescent="0.3">
      <c r="A901" t="s">
        <v>280</v>
      </c>
      <c r="B901" t="s">
        <v>300</v>
      </c>
      <c r="C901" t="s">
        <v>1795</v>
      </c>
      <c r="D901" t="s">
        <v>106</v>
      </c>
      <c r="E901">
        <v>2.0120620727539E-2</v>
      </c>
    </row>
    <row r="902" spans="1:5" x14ac:dyDescent="0.3">
      <c r="A902" t="s">
        <v>280</v>
      </c>
      <c r="B902" t="s">
        <v>300</v>
      </c>
      <c r="C902" t="s">
        <v>1796</v>
      </c>
      <c r="D902" t="s">
        <v>106</v>
      </c>
      <c r="E902">
        <v>2.1119356155395501E-2</v>
      </c>
    </row>
    <row r="903" spans="1:5" x14ac:dyDescent="0.3">
      <c r="A903" t="s">
        <v>280</v>
      </c>
      <c r="B903" t="s">
        <v>300</v>
      </c>
      <c r="C903" t="s">
        <v>1797</v>
      </c>
      <c r="D903" t="s">
        <v>38</v>
      </c>
      <c r="E903">
        <v>6.8229436874389607E-2</v>
      </c>
    </row>
    <row r="904" spans="1:5" x14ac:dyDescent="0.3">
      <c r="A904" t="s">
        <v>280</v>
      </c>
      <c r="B904" t="s">
        <v>300</v>
      </c>
      <c r="C904" t="s">
        <v>1799</v>
      </c>
      <c r="D904" t="s">
        <v>38</v>
      </c>
      <c r="E904">
        <v>3.8107633590698201E-2</v>
      </c>
    </row>
    <row r="905" spans="1:5" x14ac:dyDescent="0.3">
      <c r="A905" t="s">
        <v>280</v>
      </c>
      <c r="B905" t="s">
        <v>300</v>
      </c>
      <c r="C905" t="s">
        <v>1800</v>
      </c>
      <c r="D905" t="s">
        <v>38</v>
      </c>
      <c r="E905">
        <v>0.24643611907958901</v>
      </c>
    </row>
    <row r="906" spans="1:5" x14ac:dyDescent="0.3">
      <c r="A906" t="s">
        <v>280</v>
      </c>
      <c r="B906" t="s">
        <v>300</v>
      </c>
      <c r="C906" t="s">
        <v>1805</v>
      </c>
      <c r="D906" t="s">
        <v>38</v>
      </c>
      <c r="E906">
        <v>2.5638580322265601E-2</v>
      </c>
    </row>
    <row r="907" spans="1:5" x14ac:dyDescent="0.3">
      <c r="A907" t="s">
        <v>280</v>
      </c>
      <c r="B907" t="s">
        <v>300</v>
      </c>
      <c r="C907" t="s">
        <v>1806</v>
      </c>
      <c r="D907" t="s">
        <v>106</v>
      </c>
      <c r="E907">
        <v>1.5386819839477499E-2</v>
      </c>
    </row>
    <row r="908" spans="1:5" x14ac:dyDescent="0.3">
      <c r="A908" t="s">
        <v>280</v>
      </c>
      <c r="B908" t="s">
        <v>300</v>
      </c>
      <c r="C908" t="s">
        <v>1807</v>
      </c>
      <c r="D908" t="s">
        <v>106</v>
      </c>
      <c r="E908">
        <v>1.6540288925170898E-2</v>
      </c>
    </row>
    <row r="909" spans="1:5" x14ac:dyDescent="0.3">
      <c r="A909" t="s">
        <v>280</v>
      </c>
      <c r="B909" t="s">
        <v>300</v>
      </c>
      <c r="C909" t="s">
        <v>1808</v>
      </c>
      <c r="D909" t="s">
        <v>106</v>
      </c>
      <c r="E909">
        <v>1.61685943603515E-2</v>
      </c>
    </row>
    <row r="910" spans="1:5" x14ac:dyDescent="0.3">
      <c r="A910" t="s">
        <v>280</v>
      </c>
      <c r="B910" t="s">
        <v>300</v>
      </c>
      <c r="C910" t="s">
        <v>1809</v>
      </c>
      <c r="D910" t="s">
        <v>106</v>
      </c>
      <c r="E910">
        <v>1.4705181121826101E-2</v>
      </c>
    </row>
    <row r="911" spans="1:5" x14ac:dyDescent="0.3">
      <c r="A911" t="s">
        <v>280</v>
      </c>
      <c r="B911" t="s">
        <v>300</v>
      </c>
      <c r="C911" t="s">
        <v>1810</v>
      </c>
      <c r="D911" t="s">
        <v>38</v>
      </c>
      <c r="E911">
        <v>2.5995016098022398E-2</v>
      </c>
    </row>
    <row r="912" spans="1:5" x14ac:dyDescent="0.3">
      <c r="A912" t="s">
        <v>280</v>
      </c>
      <c r="B912" t="s">
        <v>300</v>
      </c>
      <c r="C912" t="s">
        <v>1811</v>
      </c>
      <c r="D912" t="s">
        <v>38</v>
      </c>
      <c r="E912">
        <v>0.26650643348693798</v>
      </c>
    </row>
    <row r="913" spans="1:5" x14ac:dyDescent="0.3">
      <c r="A913" t="s">
        <v>280</v>
      </c>
      <c r="B913" t="s">
        <v>300</v>
      </c>
      <c r="C913" t="s">
        <v>1816</v>
      </c>
      <c r="D913" t="s">
        <v>38</v>
      </c>
      <c r="E913">
        <v>7.9809665679931599E-2</v>
      </c>
    </row>
    <row r="914" spans="1:5" x14ac:dyDescent="0.3">
      <c r="A914" t="s">
        <v>280</v>
      </c>
      <c r="B914" t="s">
        <v>300</v>
      </c>
      <c r="C914" t="s">
        <v>1821</v>
      </c>
      <c r="D914" t="s">
        <v>38</v>
      </c>
      <c r="E914">
        <v>0.15521335601806599</v>
      </c>
    </row>
    <row r="915" spans="1:5" x14ac:dyDescent="0.3">
      <c r="A915" t="s">
        <v>280</v>
      </c>
      <c r="B915" t="s">
        <v>300</v>
      </c>
      <c r="C915" t="s">
        <v>1824</v>
      </c>
      <c r="D915" t="s">
        <v>38</v>
      </c>
      <c r="E915">
        <v>0.31448578834533603</v>
      </c>
    </row>
    <row r="916" spans="1:5" x14ac:dyDescent="0.3">
      <c r="A916" t="s">
        <v>280</v>
      </c>
      <c r="B916" t="s">
        <v>300</v>
      </c>
      <c r="C916" t="s">
        <v>1826</v>
      </c>
      <c r="D916" t="s">
        <v>106</v>
      </c>
      <c r="E916">
        <v>2.12397575378417E-2</v>
      </c>
    </row>
    <row r="917" spans="1:5" x14ac:dyDescent="0.3">
      <c r="A917" t="s">
        <v>280</v>
      </c>
      <c r="B917" t="s">
        <v>300</v>
      </c>
      <c r="C917" t="s">
        <v>1827</v>
      </c>
      <c r="D917" t="s">
        <v>106</v>
      </c>
      <c r="E917">
        <v>1.7097473144531201E-2</v>
      </c>
    </row>
    <row r="918" spans="1:5" x14ac:dyDescent="0.3">
      <c r="A918" t="s">
        <v>280</v>
      </c>
      <c r="B918" t="s">
        <v>300</v>
      </c>
      <c r="C918" t="s">
        <v>1828</v>
      </c>
      <c r="D918" t="s">
        <v>106</v>
      </c>
      <c r="E918">
        <v>1.5231370925903299E-2</v>
      </c>
    </row>
    <row r="919" spans="1:5" x14ac:dyDescent="0.3">
      <c r="A919" t="s">
        <v>280</v>
      </c>
      <c r="B919" t="s">
        <v>300</v>
      </c>
      <c r="C919" t="s">
        <v>302</v>
      </c>
      <c r="D919" t="s">
        <v>106</v>
      </c>
      <c r="E919">
        <v>1.4005899429321201E-2</v>
      </c>
    </row>
    <row r="920" spans="1:5" x14ac:dyDescent="0.3">
      <c r="A920" t="s">
        <v>280</v>
      </c>
      <c r="B920" t="s">
        <v>300</v>
      </c>
      <c r="C920" t="s">
        <v>303</v>
      </c>
      <c r="D920" t="s">
        <v>38</v>
      </c>
      <c r="E920">
        <v>0.16750669479370101</v>
      </c>
    </row>
    <row r="921" spans="1:5" x14ac:dyDescent="0.3">
      <c r="A921" t="s">
        <v>280</v>
      </c>
      <c r="B921" t="s">
        <v>300</v>
      </c>
      <c r="C921" t="s">
        <v>308</v>
      </c>
      <c r="D921" t="s">
        <v>106</v>
      </c>
      <c r="E921">
        <v>2.0664453506469699E-2</v>
      </c>
    </row>
    <row r="922" spans="1:5" x14ac:dyDescent="0.3">
      <c r="A922" t="s">
        <v>280</v>
      </c>
      <c r="B922" t="s">
        <v>1880</v>
      </c>
      <c r="C922" t="s">
        <v>1881</v>
      </c>
      <c r="D922" t="s">
        <v>38</v>
      </c>
      <c r="E922">
        <v>0.14881730079650801</v>
      </c>
    </row>
    <row r="923" spans="1:5" x14ac:dyDescent="0.3">
      <c r="A923" t="s">
        <v>280</v>
      </c>
      <c r="B923" t="s">
        <v>309</v>
      </c>
      <c r="C923" t="s">
        <v>1883</v>
      </c>
      <c r="D923" t="s">
        <v>38</v>
      </c>
      <c r="E923">
        <v>7.3466062545776298E-2</v>
      </c>
    </row>
    <row r="924" spans="1:5" x14ac:dyDescent="0.3">
      <c r="A924" t="s">
        <v>280</v>
      </c>
      <c r="B924" t="s">
        <v>309</v>
      </c>
      <c r="C924" t="s">
        <v>1884</v>
      </c>
      <c r="D924" t="s">
        <v>38</v>
      </c>
      <c r="E924">
        <v>1.8728256225585899E-2</v>
      </c>
    </row>
    <row r="925" spans="1:5" x14ac:dyDescent="0.3">
      <c r="A925" t="s">
        <v>280</v>
      </c>
      <c r="B925" t="s">
        <v>309</v>
      </c>
      <c r="C925" t="s">
        <v>1885</v>
      </c>
      <c r="D925" t="s">
        <v>38</v>
      </c>
      <c r="E925">
        <v>0.26754093170165999</v>
      </c>
    </row>
    <row r="926" spans="1:5" x14ac:dyDescent="0.3">
      <c r="A926" t="s">
        <v>280</v>
      </c>
      <c r="B926" t="s">
        <v>309</v>
      </c>
      <c r="C926" t="s">
        <v>589</v>
      </c>
      <c r="D926" t="s">
        <v>38</v>
      </c>
      <c r="E926">
        <v>9.6423387527465806E-2</v>
      </c>
    </row>
    <row r="927" spans="1:5" x14ac:dyDescent="0.3">
      <c r="A927" t="s">
        <v>280</v>
      </c>
      <c r="B927" t="s">
        <v>309</v>
      </c>
      <c r="C927" t="s">
        <v>1891</v>
      </c>
      <c r="D927" t="s">
        <v>38</v>
      </c>
      <c r="E927">
        <v>8.9203596115112305E-2</v>
      </c>
    </row>
    <row r="928" spans="1:5" x14ac:dyDescent="0.3">
      <c r="A928" t="s">
        <v>280</v>
      </c>
      <c r="B928" t="s">
        <v>309</v>
      </c>
      <c r="C928" t="s">
        <v>1893</v>
      </c>
      <c r="D928" t="s">
        <v>38</v>
      </c>
      <c r="E928">
        <v>2.4372339248657199E-2</v>
      </c>
    </row>
    <row r="929" spans="1:5" x14ac:dyDescent="0.3">
      <c r="A929" t="s">
        <v>280</v>
      </c>
      <c r="B929" t="s">
        <v>309</v>
      </c>
      <c r="C929" t="s">
        <v>1894</v>
      </c>
      <c r="D929" t="s">
        <v>38</v>
      </c>
      <c r="E929">
        <v>2.43856906890869E-2</v>
      </c>
    </row>
    <row r="930" spans="1:5" x14ac:dyDescent="0.3">
      <c r="A930" t="s">
        <v>280</v>
      </c>
      <c r="B930" t="s">
        <v>309</v>
      </c>
      <c r="C930" t="s">
        <v>1895</v>
      </c>
      <c r="D930" t="s">
        <v>38</v>
      </c>
      <c r="E930">
        <v>7.3639631271362305E-2</v>
      </c>
    </row>
    <row r="931" spans="1:5" x14ac:dyDescent="0.3">
      <c r="A931" t="s">
        <v>280</v>
      </c>
      <c r="B931" t="s">
        <v>309</v>
      </c>
      <c r="C931" t="s">
        <v>1900</v>
      </c>
      <c r="D931" t="s">
        <v>38</v>
      </c>
      <c r="E931">
        <v>1.0472943782806301</v>
      </c>
    </row>
    <row r="932" spans="1:5" x14ac:dyDescent="0.3">
      <c r="A932" t="s">
        <v>280</v>
      </c>
      <c r="B932" t="s">
        <v>309</v>
      </c>
      <c r="C932" t="s">
        <v>1905</v>
      </c>
      <c r="D932" t="s">
        <v>163</v>
      </c>
      <c r="E932">
        <v>302.41432237625099</v>
      </c>
    </row>
    <row r="933" spans="1:5" x14ac:dyDescent="0.3">
      <c r="A933" t="s">
        <v>280</v>
      </c>
      <c r="B933" t="s">
        <v>309</v>
      </c>
      <c r="C933" t="s">
        <v>1906</v>
      </c>
      <c r="D933" t="s">
        <v>38</v>
      </c>
      <c r="E933">
        <v>4.7102928161620997E-2</v>
      </c>
    </row>
    <row r="934" spans="1:5" x14ac:dyDescent="0.3">
      <c r="A934" t="s">
        <v>280</v>
      </c>
      <c r="B934" t="s">
        <v>309</v>
      </c>
      <c r="C934" t="s">
        <v>1907</v>
      </c>
      <c r="D934" t="s">
        <v>38</v>
      </c>
      <c r="E934">
        <v>0.22577714920043901</v>
      </c>
    </row>
    <row r="935" spans="1:5" x14ac:dyDescent="0.3">
      <c r="A935" t="s">
        <v>280</v>
      </c>
      <c r="B935" t="s">
        <v>309</v>
      </c>
      <c r="C935" t="s">
        <v>1912</v>
      </c>
      <c r="D935" t="s">
        <v>38</v>
      </c>
      <c r="E935">
        <v>4.9532413482666002E-2</v>
      </c>
    </row>
    <row r="936" spans="1:5" x14ac:dyDescent="0.3">
      <c r="A936" t="s">
        <v>280</v>
      </c>
      <c r="B936" t="s">
        <v>309</v>
      </c>
      <c r="C936" t="s">
        <v>1913</v>
      </c>
      <c r="D936" t="s">
        <v>38</v>
      </c>
      <c r="E936">
        <v>0.19038295745849601</v>
      </c>
    </row>
    <row r="937" spans="1:5" x14ac:dyDescent="0.3">
      <c r="A937" t="s">
        <v>280</v>
      </c>
      <c r="B937" t="s">
        <v>309</v>
      </c>
      <c r="C937" t="s">
        <v>1918</v>
      </c>
      <c r="D937" t="s">
        <v>106</v>
      </c>
      <c r="E937">
        <v>0.31423020362853998</v>
      </c>
    </row>
    <row r="938" spans="1:5" x14ac:dyDescent="0.3">
      <c r="A938" t="s">
        <v>280</v>
      </c>
      <c r="B938" t="s">
        <v>309</v>
      </c>
      <c r="C938" t="s">
        <v>1919</v>
      </c>
      <c r="D938" t="s">
        <v>38</v>
      </c>
      <c r="E938">
        <v>3.4584045410156201E-2</v>
      </c>
    </row>
    <row r="939" spans="1:5" x14ac:dyDescent="0.3">
      <c r="A939" t="s">
        <v>280</v>
      </c>
      <c r="B939" t="s">
        <v>309</v>
      </c>
      <c r="C939" t="s">
        <v>1920</v>
      </c>
      <c r="D939" t="s">
        <v>106</v>
      </c>
      <c r="E939">
        <v>2.0748615264892498E-2</v>
      </c>
    </row>
    <row r="940" spans="1:5" x14ac:dyDescent="0.3">
      <c r="A940" t="s">
        <v>280</v>
      </c>
      <c r="B940" t="s">
        <v>309</v>
      </c>
      <c r="C940" t="s">
        <v>310</v>
      </c>
      <c r="D940" t="s">
        <v>38</v>
      </c>
      <c r="E940">
        <v>3.93750667572021E-2</v>
      </c>
    </row>
    <row r="941" spans="1:5" x14ac:dyDescent="0.3">
      <c r="A941" t="s">
        <v>280</v>
      </c>
      <c r="B941" t="s">
        <v>309</v>
      </c>
      <c r="C941" t="s">
        <v>311</v>
      </c>
      <c r="D941" t="s">
        <v>38</v>
      </c>
      <c r="E941">
        <v>1.32453942298889</v>
      </c>
    </row>
    <row r="942" spans="1:5" x14ac:dyDescent="0.3">
      <c r="A942" t="s">
        <v>280</v>
      </c>
      <c r="B942" t="s">
        <v>1921</v>
      </c>
      <c r="C942" t="s">
        <v>1922</v>
      </c>
      <c r="D942" t="s">
        <v>38</v>
      </c>
      <c r="E942">
        <v>2.3313522338867101E-2</v>
      </c>
    </row>
    <row r="943" spans="1:5" x14ac:dyDescent="0.3">
      <c r="A943" t="s">
        <v>280</v>
      </c>
      <c r="B943" t="s">
        <v>1921</v>
      </c>
      <c r="C943" t="s">
        <v>746</v>
      </c>
      <c r="D943" t="s">
        <v>38</v>
      </c>
      <c r="E943">
        <v>3.3380746841430602E-2</v>
      </c>
    </row>
    <row r="944" spans="1:5" x14ac:dyDescent="0.3">
      <c r="A944" t="s">
        <v>280</v>
      </c>
      <c r="B944" t="s">
        <v>317</v>
      </c>
      <c r="C944" s="15" t="s">
        <v>1923</v>
      </c>
      <c r="D944" t="s">
        <v>38</v>
      </c>
      <c r="E944">
        <v>2.5458097457885701E-2</v>
      </c>
    </row>
    <row r="945" spans="1:5" x14ac:dyDescent="0.3">
      <c r="A945" t="s">
        <v>280</v>
      </c>
      <c r="B945" t="s">
        <v>317</v>
      </c>
      <c r="C945" s="15" t="s">
        <v>1928</v>
      </c>
      <c r="D945" t="s">
        <v>38</v>
      </c>
      <c r="E945">
        <v>2.1067857742309501E-2</v>
      </c>
    </row>
    <row r="946" spans="1:5" x14ac:dyDescent="0.3">
      <c r="A946" t="s">
        <v>280</v>
      </c>
      <c r="B946" t="s">
        <v>317</v>
      </c>
      <c r="C946" s="15" t="s">
        <v>1783</v>
      </c>
      <c r="D946" t="s">
        <v>106</v>
      </c>
      <c r="E946">
        <v>2.07493305206298E-2</v>
      </c>
    </row>
    <row r="947" spans="1:5" x14ac:dyDescent="0.3">
      <c r="A947" t="s">
        <v>280</v>
      </c>
      <c r="B947" t="s">
        <v>317</v>
      </c>
      <c r="C947" s="15" t="s">
        <v>1785</v>
      </c>
      <c r="D947" t="s">
        <v>106</v>
      </c>
      <c r="E947">
        <v>1.8594503402709898E-2</v>
      </c>
    </row>
    <row r="948" spans="1:5" x14ac:dyDescent="0.3">
      <c r="A948" t="s">
        <v>280</v>
      </c>
      <c r="B948" t="s">
        <v>317</v>
      </c>
      <c r="C948" s="15" t="s">
        <v>1788</v>
      </c>
      <c r="D948" t="s">
        <v>106</v>
      </c>
      <c r="E948">
        <v>1.62470340728759E-2</v>
      </c>
    </row>
    <row r="949" spans="1:5" x14ac:dyDescent="0.3">
      <c r="A949" t="s">
        <v>280</v>
      </c>
      <c r="B949" t="s">
        <v>317</v>
      </c>
      <c r="C949" s="15" t="s">
        <v>1789</v>
      </c>
      <c r="D949" t="s">
        <v>106</v>
      </c>
      <c r="E949">
        <v>1.6953945159912099E-2</v>
      </c>
    </row>
    <row r="950" spans="1:5" x14ac:dyDescent="0.3">
      <c r="A950" t="s">
        <v>280</v>
      </c>
      <c r="B950" t="s">
        <v>317</v>
      </c>
      <c r="C950" s="15" t="s">
        <v>1795</v>
      </c>
      <c r="D950" t="s">
        <v>106</v>
      </c>
      <c r="E950">
        <v>2.8132438659667899E-2</v>
      </c>
    </row>
    <row r="951" spans="1:5" x14ac:dyDescent="0.3">
      <c r="A951" t="s">
        <v>280</v>
      </c>
      <c r="B951" t="s">
        <v>317</v>
      </c>
      <c r="C951" s="15" t="s">
        <v>1797</v>
      </c>
      <c r="D951" t="s">
        <v>106</v>
      </c>
      <c r="E951">
        <v>2.7779579162597601E-2</v>
      </c>
    </row>
    <row r="952" spans="1:5" x14ac:dyDescent="0.3">
      <c r="A952" t="s">
        <v>280</v>
      </c>
      <c r="B952" t="s">
        <v>317</v>
      </c>
      <c r="C952" s="15" t="s">
        <v>1799</v>
      </c>
      <c r="D952" t="s">
        <v>38</v>
      </c>
      <c r="E952">
        <v>8.7667703628539997E-2</v>
      </c>
    </row>
    <row r="953" spans="1:5" x14ac:dyDescent="0.3">
      <c r="A953" t="s">
        <v>280</v>
      </c>
      <c r="B953" t="s">
        <v>317</v>
      </c>
      <c r="C953" s="16" t="s">
        <v>1800</v>
      </c>
      <c r="D953" t="s">
        <v>106</v>
      </c>
      <c r="E953">
        <v>3.9257049560546799E-2</v>
      </c>
    </row>
    <row r="954" spans="1:5" x14ac:dyDescent="0.3">
      <c r="A954" t="s">
        <v>280</v>
      </c>
      <c r="B954" t="s">
        <v>317</v>
      </c>
      <c r="C954" s="15" t="s">
        <v>1805</v>
      </c>
      <c r="D954" t="s">
        <v>38</v>
      </c>
      <c r="E954">
        <v>3.3925056457519497E-2</v>
      </c>
    </row>
    <row r="955" spans="1:5" x14ac:dyDescent="0.3">
      <c r="A955" t="s">
        <v>280</v>
      </c>
      <c r="B955" t="s">
        <v>317</v>
      </c>
      <c r="C955" s="15" t="s">
        <v>1939</v>
      </c>
      <c r="D955" t="s">
        <v>106</v>
      </c>
      <c r="E955">
        <v>0.122218370437622</v>
      </c>
    </row>
    <row r="956" spans="1:5" x14ac:dyDescent="0.3">
      <c r="A956" t="s">
        <v>280</v>
      </c>
      <c r="B956" t="s">
        <v>317</v>
      </c>
      <c r="C956" s="15" t="s">
        <v>1808</v>
      </c>
      <c r="D956" t="s">
        <v>106</v>
      </c>
      <c r="E956">
        <v>2.0850658416747998E-2</v>
      </c>
    </row>
    <row r="957" spans="1:5" x14ac:dyDescent="0.3">
      <c r="A957" t="s">
        <v>280</v>
      </c>
      <c r="B957" t="s">
        <v>317</v>
      </c>
      <c r="C957" s="15" t="s">
        <v>1809</v>
      </c>
      <c r="D957" t="s">
        <v>106</v>
      </c>
      <c r="E957">
        <v>1.9065380096435498E-2</v>
      </c>
    </row>
    <row r="958" spans="1:5" x14ac:dyDescent="0.3">
      <c r="A958" t="s">
        <v>280</v>
      </c>
      <c r="B958" t="s">
        <v>317</v>
      </c>
      <c r="C958" s="15" t="s">
        <v>1940</v>
      </c>
      <c r="D958" t="s">
        <v>106</v>
      </c>
      <c r="E958">
        <v>1.75654888153076E-2</v>
      </c>
    </row>
    <row r="959" spans="1:5" x14ac:dyDescent="0.3">
      <c r="A959" t="s">
        <v>280</v>
      </c>
      <c r="B959" t="s">
        <v>317</v>
      </c>
      <c r="C959" s="15" t="s">
        <v>1941</v>
      </c>
      <c r="D959" t="s">
        <v>106</v>
      </c>
      <c r="E959">
        <v>4.5695304870605399E-2</v>
      </c>
    </row>
    <row r="960" spans="1:5" x14ac:dyDescent="0.3">
      <c r="A960" t="s">
        <v>280</v>
      </c>
      <c r="B960" t="s">
        <v>317</v>
      </c>
      <c r="C960" s="15" t="s">
        <v>1942</v>
      </c>
      <c r="D960" t="s">
        <v>106</v>
      </c>
      <c r="E960">
        <v>2.0917415618896401E-2</v>
      </c>
    </row>
    <row r="961" spans="1:5" x14ac:dyDescent="0.3">
      <c r="A961" t="s">
        <v>280</v>
      </c>
      <c r="B961" t="s">
        <v>317</v>
      </c>
      <c r="C961" s="15" t="s">
        <v>318</v>
      </c>
      <c r="D961" t="s">
        <v>106</v>
      </c>
      <c r="E961">
        <v>88.252320289611802</v>
      </c>
    </row>
    <row r="962" spans="1:5" x14ac:dyDescent="0.3">
      <c r="A962" t="s">
        <v>280</v>
      </c>
      <c r="B962" t="s">
        <v>317</v>
      </c>
      <c r="C962" s="15" t="s">
        <v>319</v>
      </c>
      <c r="D962" t="s">
        <v>38</v>
      </c>
      <c r="E962">
        <v>2.1049115657806299</v>
      </c>
    </row>
    <row r="963" spans="1:5" x14ac:dyDescent="0.3">
      <c r="A963" t="s">
        <v>280</v>
      </c>
      <c r="B963" t="s">
        <v>1943</v>
      </c>
      <c r="C963" t="s">
        <v>1944</v>
      </c>
      <c r="D963" t="s">
        <v>38</v>
      </c>
      <c r="E963">
        <v>9.2988491058349595E-2</v>
      </c>
    </row>
    <row r="964" spans="1:5" x14ac:dyDescent="0.3">
      <c r="A964" t="s">
        <v>280</v>
      </c>
      <c r="B964" t="s">
        <v>1946</v>
      </c>
      <c r="C964" t="s">
        <v>1947</v>
      </c>
      <c r="D964" t="s">
        <v>106</v>
      </c>
      <c r="E964">
        <v>2.2372961044311499E-2</v>
      </c>
    </row>
    <row r="965" spans="1:5" x14ac:dyDescent="0.3">
      <c r="A965" t="s">
        <v>280</v>
      </c>
      <c r="B965" t="s">
        <v>1948</v>
      </c>
      <c r="C965" t="s">
        <v>1853</v>
      </c>
      <c r="D965" t="s">
        <v>38</v>
      </c>
      <c r="E965">
        <v>0.46484279632568298</v>
      </c>
    </row>
    <row r="966" spans="1:5" x14ac:dyDescent="0.3">
      <c r="A966" t="s">
        <v>280</v>
      </c>
      <c r="B966" t="s">
        <v>1954</v>
      </c>
      <c r="C966" s="15" t="s">
        <v>1955</v>
      </c>
      <c r="D966" t="s">
        <v>38</v>
      </c>
      <c r="E966">
        <v>3.5816192626953097E-2</v>
      </c>
    </row>
    <row r="967" spans="1:5" x14ac:dyDescent="0.3">
      <c r="A967" t="s">
        <v>280</v>
      </c>
      <c r="B967" t="s">
        <v>1954</v>
      </c>
      <c r="C967" s="16" t="s">
        <v>1956</v>
      </c>
      <c r="D967" t="s">
        <v>106</v>
      </c>
      <c r="E967">
        <v>0.13190793991088801</v>
      </c>
    </row>
    <row r="968" spans="1:5" x14ac:dyDescent="0.3">
      <c r="A968" t="s">
        <v>280</v>
      </c>
      <c r="B968" t="s">
        <v>1957</v>
      </c>
      <c r="C968" t="s">
        <v>1853</v>
      </c>
      <c r="D968" t="s">
        <v>439</v>
      </c>
      <c r="E968">
        <v>300.649897813797</v>
      </c>
    </row>
    <row r="969" spans="1:5" x14ac:dyDescent="0.3">
      <c r="A969" t="s">
        <v>280</v>
      </c>
      <c r="B969" t="s">
        <v>1958</v>
      </c>
      <c r="C969" t="s">
        <v>1746</v>
      </c>
      <c r="D969" t="s">
        <v>106</v>
      </c>
      <c r="E969">
        <v>4.8372983932495103E-2</v>
      </c>
    </row>
    <row r="970" spans="1:5" x14ac:dyDescent="0.3">
      <c r="A970" t="s">
        <v>280</v>
      </c>
      <c r="B970" t="s">
        <v>1958</v>
      </c>
      <c r="C970" t="s">
        <v>1853</v>
      </c>
      <c r="D970" t="s">
        <v>106</v>
      </c>
      <c r="E970">
        <v>0.13691592216491699</v>
      </c>
    </row>
    <row r="971" spans="1:5" x14ac:dyDescent="0.3">
      <c r="A971" t="s">
        <v>280</v>
      </c>
      <c r="B971" t="s">
        <v>1959</v>
      </c>
      <c r="C971" t="s">
        <v>1746</v>
      </c>
      <c r="D971" t="s">
        <v>106</v>
      </c>
      <c r="E971">
        <v>1.8217086791992101E-2</v>
      </c>
    </row>
    <row r="972" spans="1:5" x14ac:dyDescent="0.3">
      <c r="A972" t="s">
        <v>280</v>
      </c>
      <c r="B972" t="s">
        <v>1960</v>
      </c>
      <c r="C972" t="s">
        <v>1746</v>
      </c>
      <c r="D972" t="s">
        <v>38</v>
      </c>
      <c r="E972">
        <v>2.9771089553833001E-2</v>
      </c>
    </row>
    <row r="973" spans="1:5" x14ac:dyDescent="0.3">
      <c r="A973" t="s">
        <v>280</v>
      </c>
      <c r="B973" t="s">
        <v>1960</v>
      </c>
      <c r="C973" t="s">
        <v>1961</v>
      </c>
      <c r="D973" t="s">
        <v>38</v>
      </c>
      <c r="E973">
        <v>0.13260674476623499</v>
      </c>
    </row>
    <row r="974" spans="1:5" x14ac:dyDescent="0.3">
      <c r="A974" t="s">
        <v>280</v>
      </c>
      <c r="B974" t="s">
        <v>1960</v>
      </c>
      <c r="C974" t="s">
        <v>1853</v>
      </c>
      <c r="D974" t="s">
        <v>38</v>
      </c>
      <c r="E974">
        <v>5.5190563201904297E-2</v>
      </c>
    </row>
    <row r="975" spans="1:5" x14ac:dyDescent="0.3">
      <c r="A975" t="s">
        <v>280</v>
      </c>
      <c r="B975" t="s">
        <v>1962</v>
      </c>
      <c r="C975" t="s">
        <v>1853</v>
      </c>
      <c r="D975" t="s">
        <v>38</v>
      </c>
      <c r="E975">
        <v>2.1889209747314401E-2</v>
      </c>
    </row>
    <row r="976" spans="1:5" x14ac:dyDescent="0.3">
      <c r="A976" t="s">
        <v>280</v>
      </c>
      <c r="B976" t="s">
        <v>1963</v>
      </c>
      <c r="C976" t="s">
        <v>1964</v>
      </c>
      <c r="D976" t="s">
        <v>163</v>
      </c>
      <c r="E976">
        <v>300.48181009292603</v>
      </c>
    </row>
    <row r="977" spans="1:5" x14ac:dyDescent="0.3">
      <c r="A977" t="s">
        <v>280</v>
      </c>
      <c r="B977" t="s">
        <v>1963</v>
      </c>
      <c r="C977" t="s">
        <v>1965</v>
      </c>
      <c r="D977" t="s">
        <v>106</v>
      </c>
      <c r="E977">
        <v>0.25318551063537598</v>
      </c>
    </row>
    <row r="978" spans="1:5" x14ac:dyDescent="0.3">
      <c r="A978" t="s">
        <v>280</v>
      </c>
      <c r="B978" t="s">
        <v>1963</v>
      </c>
      <c r="C978" t="s">
        <v>1966</v>
      </c>
      <c r="D978" t="s">
        <v>106</v>
      </c>
      <c r="E978">
        <v>4.5769121646881104</v>
      </c>
    </row>
    <row r="979" spans="1:5" x14ac:dyDescent="0.3">
      <c r="A979" t="s">
        <v>280</v>
      </c>
      <c r="B979" t="s">
        <v>1963</v>
      </c>
      <c r="C979" t="s">
        <v>1967</v>
      </c>
      <c r="D979" t="s">
        <v>38</v>
      </c>
      <c r="E979">
        <v>6.2569379806518499E-2</v>
      </c>
    </row>
    <row r="980" spans="1:5" x14ac:dyDescent="0.3">
      <c r="A980" t="s">
        <v>280</v>
      </c>
      <c r="B980" t="s">
        <v>1968</v>
      </c>
      <c r="C980" t="s">
        <v>1853</v>
      </c>
      <c r="D980" t="s">
        <v>38</v>
      </c>
      <c r="E980">
        <v>0.35016489028930597</v>
      </c>
    </row>
    <row r="981" spans="1:5" x14ac:dyDescent="0.3">
      <c r="A981" t="s">
        <v>280</v>
      </c>
      <c r="B981" t="s">
        <v>1973</v>
      </c>
      <c r="C981" t="s">
        <v>1974</v>
      </c>
      <c r="D981" t="s">
        <v>38</v>
      </c>
      <c r="E981">
        <v>4.8687458038330002E-2</v>
      </c>
    </row>
    <row r="982" spans="1:5" x14ac:dyDescent="0.3">
      <c r="A982" t="s">
        <v>280</v>
      </c>
      <c r="B982" t="s">
        <v>1975</v>
      </c>
      <c r="C982" t="s">
        <v>1976</v>
      </c>
      <c r="D982" t="s">
        <v>439</v>
      </c>
      <c r="E982">
        <v>302.30334615707397</v>
      </c>
    </row>
    <row r="983" spans="1:5" x14ac:dyDescent="0.3">
      <c r="A983" t="s">
        <v>280</v>
      </c>
      <c r="B983" t="s">
        <v>1977</v>
      </c>
      <c r="C983" t="s">
        <v>1976</v>
      </c>
      <c r="D983" t="s">
        <v>163</v>
      </c>
      <c r="E983">
        <v>301.13168549537602</v>
      </c>
    </row>
    <row r="984" spans="1:5" x14ac:dyDescent="0.3">
      <c r="A984" t="s">
        <v>280</v>
      </c>
      <c r="B984" t="s">
        <v>1978</v>
      </c>
      <c r="C984" t="s">
        <v>1976</v>
      </c>
      <c r="D984" t="s">
        <v>38</v>
      </c>
      <c r="E984">
        <v>0.100438117980957</v>
      </c>
    </row>
    <row r="985" spans="1:5" x14ac:dyDescent="0.3">
      <c r="A985" t="s">
        <v>280</v>
      </c>
      <c r="B985" t="s">
        <v>1979</v>
      </c>
      <c r="C985" t="s">
        <v>1980</v>
      </c>
      <c r="D985" t="s">
        <v>106</v>
      </c>
      <c r="E985">
        <v>2.6243925094604399E-2</v>
      </c>
    </row>
    <row r="986" spans="1:5" x14ac:dyDescent="0.3">
      <c r="A986" t="s">
        <v>280</v>
      </c>
      <c r="B986" t="s">
        <v>1979</v>
      </c>
      <c r="C986" t="s">
        <v>1981</v>
      </c>
      <c r="D986" t="s">
        <v>106</v>
      </c>
      <c r="E986">
        <v>0.177904367446899</v>
      </c>
    </row>
    <row r="987" spans="1:5" x14ac:dyDescent="0.3">
      <c r="A987" t="s">
        <v>280</v>
      </c>
      <c r="B987" t="s">
        <v>1982</v>
      </c>
      <c r="C987" t="s">
        <v>1983</v>
      </c>
      <c r="D987" t="s">
        <v>38</v>
      </c>
      <c r="E987">
        <v>4.3819904327392502E-2</v>
      </c>
    </row>
    <row r="988" spans="1:5" x14ac:dyDescent="0.3">
      <c r="A988" t="s">
        <v>280</v>
      </c>
      <c r="B988" t="s">
        <v>1984</v>
      </c>
      <c r="C988" s="18" t="s">
        <v>1853</v>
      </c>
      <c r="D988" t="s">
        <v>38</v>
      </c>
      <c r="E988">
        <v>0.19702410697937001</v>
      </c>
    </row>
    <row r="989" spans="1:5" x14ac:dyDescent="0.3">
      <c r="A989" t="s">
        <v>280</v>
      </c>
      <c r="B989" t="s">
        <v>1984</v>
      </c>
      <c r="C989" s="15" t="s">
        <v>1986</v>
      </c>
      <c r="D989" t="s">
        <v>38</v>
      </c>
      <c r="E989">
        <v>0.17603754997253401</v>
      </c>
    </row>
    <row r="990" spans="1:5" x14ac:dyDescent="0.3">
      <c r="A990" t="s">
        <v>280</v>
      </c>
      <c r="B990" t="s">
        <v>1984</v>
      </c>
      <c r="C990" s="15" t="s">
        <v>1987</v>
      </c>
      <c r="D990" t="s">
        <v>38</v>
      </c>
      <c r="E990">
        <v>2.8251171112060498E-2</v>
      </c>
    </row>
    <row r="991" spans="1:5" x14ac:dyDescent="0.3">
      <c r="A991" t="s">
        <v>280</v>
      </c>
      <c r="B991" t="s">
        <v>1984</v>
      </c>
      <c r="C991" s="15" t="s">
        <v>1988</v>
      </c>
      <c r="D991" t="s">
        <v>38</v>
      </c>
      <c r="E991">
        <v>1.59506797790527E-2</v>
      </c>
    </row>
    <row r="992" spans="1:5" x14ac:dyDescent="0.3">
      <c r="A992" t="s">
        <v>280</v>
      </c>
      <c r="B992" t="s">
        <v>1984</v>
      </c>
      <c r="C992" s="15" t="s">
        <v>1989</v>
      </c>
      <c r="D992" t="s">
        <v>106</v>
      </c>
      <c r="E992">
        <v>0.16195583343505801</v>
      </c>
    </row>
    <row r="993" spans="1:5" x14ac:dyDescent="0.3">
      <c r="A993" t="s">
        <v>280</v>
      </c>
      <c r="B993" t="s">
        <v>1984</v>
      </c>
      <c r="C993" s="15" t="s">
        <v>1990</v>
      </c>
      <c r="D993" t="s">
        <v>38</v>
      </c>
      <c r="E993">
        <v>1.7994165420532199E-2</v>
      </c>
    </row>
    <row r="994" spans="1:5" x14ac:dyDescent="0.3">
      <c r="A994" t="s">
        <v>280</v>
      </c>
      <c r="B994" t="s">
        <v>1984</v>
      </c>
      <c r="C994" s="15" t="s">
        <v>1991</v>
      </c>
      <c r="D994" t="s">
        <v>38</v>
      </c>
      <c r="E994">
        <v>0.47752428054809498</v>
      </c>
    </row>
    <row r="995" spans="1:5" x14ac:dyDescent="0.3">
      <c r="A995" t="s">
        <v>280</v>
      </c>
      <c r="B995" t="s">
        <v>1984</v>
      </c>
      <c r="C995" s="15" t="s">
        <v>1997</v>
      </c>
      <c r="D995" t="s">
        <v>38</v>
      </c>
      <c r="E995">
        <v>3.0732870101928701E-2</v>
      </c>
    </row>
    <row r="996" spans="1:5" x14ac:dyDescent="0.3">
      <c r="A996" t="s">
        <v>280</v>
      </c>
      <c r="B996" t="s">
        <v>1984</v>
      </c>
      <c r="C996" s="16" t="s">
        <v>1998</v>
      </c>
      <c r="D996" t="s">
        <v>106</v>
      </c>
      <c r="E996">
        <v>54.382246017455998</v>
      </c>
    </row>
    <row r="997" spans="1:5" x14ac:dyDescent="0.3">
      <c r="A997" t="s">
        <v>280</v>
      </c>
      <c r="B997" t="s">
        <v>1984</v>
      </c>
      <c r="C997" s="19" t="s">
        <v>1999</v>
      </c>
      <c r="D997" t="s">
        <v>38</v>
      </c>
      <c r="E997">
        <v>0.18778634071350001</v>
      </c>
    </row>
    <row r="998" spans="1:5" x14ac:dyDescent="0.3">
      <c r="A998" t="s">
        <v>280</v>
      </c>
      <c r="B998" t="s">
        <v>2004</v>
      </c>
      <c r="C998" t="s">
        <v>2005</v>
      </c>
      <c r="D998" t="s">
        <v>106</v>
      </c>
      <c r="E998">
        <v>1.6895055770873999E-2</v>
      </c>
    </row>
    <row r="999" spans="1:5" x14ac:dyDescent="0.3">
      <c r="A999" t="s">
        <v>280</v>
      </c>
      <c r="B999" t="s">
        <v>2006</v>
      </c>
      <c r="C999" t="s">
        <v>1746</v>
      </c>
      <c r="D999" t="s">
        <v>106</v>
      </c>
      <c r="E999">
        <v>2.2708177566528299E-2</v>
      </c>
    </row>
    <row r="1000" spans="1:5" x14ac:dyDescent="0.3">
      <c r="A1000" t="s">
        <v>280</v>
      </c>
      <c r="B1000" t="s">
        <v>2007</v>
      </c>
      <c r="C1000" t="s">
        <v>1746</v>
      </c>
      <c r="D1000" t="s">
        <v>106</v>
      </c>
      <c r="E1000">
        <v>7.8448534011840803</v>
      </c>
    </row>
    <row r="1001" spans="1:5" x14ac:dyDescent="0.3">
      <c r="A1001" t="s">
        <v>280</v>
      </c>
      <c r="B1001" t="s">
        <v>2008</v>
      </c>
      <c r="C1001" t="s">
        <v>1746</v>
      </c>
      <c r="D1001" t="s">
        <v>38</v>
      </c>
      <c r="E1001">
        <v>0.103794574737548</v>
      </c>
    </row>
    <row r="1002" spans="1:5" x14ac:dyDescent="0.3">
      <c r="A1002" t="s">
        <v>280</v>
      </c>
      <c r="B1002" t="s">
        <v>2010</v>
      </c>
      <c r="C1002" t="s">
        <v>2011</v>
      </c>
      <c r="D1002" t="s">
        <v>38</v>
      </c>
      <c r="E1002">
        <v>1.8510818481445299E-2</v>
      </c>
    </row>
    <row r="1003" spans="1:5" x14ac:dyDescent="0.3">
      <c r="A1003" t="s">
        <v>280</v>
      </c>
      <c r="B1003" t="s">
        <v>325</v>
      </c>
      <c r="C1003" t="s">
        <v>2012</v>
      </c>
      <c r="D1003" t="s">
        <v>38</v>
      </c>
      <c r="E1003">
        <v>5.14512062072753E-2</v>
      </c>
    </row>
    <row r="1004" spans="1:5" x14ac:dyDescent="0.3">
      <c r="A1004" t="s">
        <v>280</v>
      </c>
      <c r="B1004" t="s">
        <v>325</v>
      </c>
      <c r="C1004" t="s">
        <v>2014</v>
      </c>
      <c r="D1004" t="s">
        <v>38</v>
      </c>
      <c r="E1004">
        <v>1.8951177597045898E-2</v>
      </c>
    </row>
    <row r="1005" spans="1:5" x14ac:dyDescent="0.3">
      <c r="A1005" t="s">
        <v>280</v>
      </c>
      <c r="B1005" t="s">
        <v>325</v>
      </c>
      <c r="C1005" t="s">
        <v>2015</v>
      </c>
      <c r="D1005" t="s">
        <v>38</v>
      </c>
      <c r="E1005">
        <v>2.1590232849121E-2</v>
      </c>
    </row>
    <row r="1006" spans="1:5" x14ac:dyDescent="0.3">
      <c r="A1006" t="s">
        <v>280</v>
      </c>
      <c r="B1006" t="s">
        <v>325</v>
      </c>
      <c r="C1006" t="s">
        <v>2016</v>
      </c>
      <c r="D1006" t="s">
        <v>106</v>
      </c>
      <c r="E1006">
        <v>1.46377086639404E-2</v>
      </c>
    </row>
    <row r="1007" spans="1:5" x14ac:dyDescent="0.3">
      <c r="A1007" t="s">
        <v>280</v>
      </c>
      <c r="B1007" t="s">
        <v>325</v>
      </c>
      <c r="C1007" t="s">
        <v>2017</v>
      </c>
      <c r="D1007" t="s">
        <v>38</v>
      </c>
      <c r="E1007">
        <v>0.24695420265197701</v>
      </c>
    </row>
    <row r="1008" spans="1:5" x14ac:dyDescent="0.3">
      <c r="A1008" t="s">
        <v>280</v>
      </c>
      <c r="B1008" t="s">
        <v>325</v>
      </c>
      <c r="C1008" t="s">
        <v>2022</v>
      </c>
      <c r="D1008" t="s">
        <v>38</v>
      </c>
      <c r="E1008">
        <v>6.7496061325073201E-2</v>
      </c>
    </row>
    <row r="1009" spans="1:5" x14ac:dyDescent="0.3">
      <c r="A1009" t="s">
        <v>280</v>
      </c>
      <c r="B1009" t="s">
        <v>325</v>
      </c>
      <c r="C1009" t="s">
        <v>2023</v>
      </c>
      <c r="D1009" t="s">
        <v>38</v>
      </c>
      <c r="E1009">
        <v>8.9421510696411105E-2</v>
      </c>
    </row>
    <row r="1010" spans="1:5" x14ac:dyDescent="0.3">
      <c r="A1010" t="s">
        <v>280</v>
      </c>
      <c r="B1010" t="s">
        <v>325</v>
      </c>
      <c r="C1010" t="s">
        <v>2026</v>
      </c>
      <c r="D1010" t="s">
        <v>38</v>
      </c>
      <c r="E1010">
        <v>2.9616594314575102E-2</v>
      </c>
    </row>
    <row r="1011" spans="1:5" x14ac:dyDescent="0.3">
      <c r="A1011" t="s">
        <v>280</v>
      </c>
      <c r="B1011" t="s">
        <v>325</v>
      </c>
      <c r="C1011" t="s">
        <v>1846</v>
      </c>
      <c r="D1011" t="s">
        <v>38</v>
      </c>
      <c r="E1011">
        <v>5.1707506179809501E-2</v>
      </c>
    </row>
    <row r="1012" spans="1:5" x14ac:dyDescent="0.3">
      <c r="A1012" t="s">
        <v>280</v>
      </c>
      <c r="B1012" t="s">
        <v>325</v>
      </c>
      <c r="C1012" t="s">
        <v>2027</v>
      </c>
      <c r="D1012" t="s">
        <v>106</v>
      </c>
      <c r="E1012">
        <v>0.27509808540344199</v>
      </c>
    </row>
    <row r="1013" spans="1:5" x14ac:dyDescent="0.3">
      <c r="A1013" t="s">
        <v>280</v>
      </c>
      <c r="B1013" t="s">
        <v>325</v>
      </c>
      <c r="C1013" t="s">
        <v>2028</v>
      </c>
      <c r="D1013" t="s">
        <v>38</v>
      </c>
      <c r="E1013">
        <v>2.51049995422363E-2</v>
      </c>
    </row>
    <row r="1014" spans="1:5" x14ac:dyDescent="0.3">
      <c r="A1014" t="s">
        <v>280</v>
      </c>
      <c r="B1014" t="s">
        <v>325</v>
      </c>
      <c r="C1014" t="s">
        <v>2029</v>
      </c>
      <c r="D1014" t="s">
        <v>38</v>
      </c>
      <c r="E1014">
        <v>2.7985334396362301E-2</v>
      </c>
    </row>
    <row r="1015" spans="1:5" x14ac:dyDescent="0.3">
      <c r="A1015" t="s">
        <v>280</v>
      </c>
      <c r="B1015" t="s">
        <v>325</v>
      </c>
      <c r="C1015" t="s">
        <v>2030</v>
      </c>
      <c r="D1015" t="s">
        <v>38</v>
      </c>
      <c r="E1015">
        <v>4.4404506683349602E-2</v>
      </c>
    </row>
    <row r="1016" spans="1:5" x14ac:dyDescent="0.3">
      <c r="A1016" t="s">
        <v>280</v>
      </c>
      <c r="B1016" t="s">
        <v>325</v>
      </c>
      <c r="C1016" t="s">
        <v>2031</v>
      </c>
      <c r="D1016" t="s">
        <v>38</v>
      </c>
      <c r="E1016">
        <v>4.6085357666015597E-2</v>
      </c>
    </row>
    <row r="1017" spans="1:5" x14ac:dyDescent="0.3">
      <c r="A1017" t="s">
        <v>280</v>
      </c>
      <c r="B1017" t="s">
        <v>325</v>
      </c>
      <c r="C1017" t="s">
        <v>2032</v>
      </c>
      <c r="D1017" t="s">
        <v>106</v>
      </c>
      <c r="E1017">
        <v>1.8553972244262602E-2</v>
      </c>
    </row>
    <row r="1018" spans="1:5" x14ac:dyDescent="0.3">
      <c r="A1018" t="s">
        <v>280</v>
      </c>
      <c r="B1018" t="s">
        <v>325</v>
      </c>
      <c r="C1018" t="s">
        <v>2033</v>
      </c>
      <c r="D1018" t="s">
        <v>38</v>
      </c>
      <c r="E1018">
        <v>1.6668081283569301E-2</v>
      </c>
    </row>
    <row r="1019" spans="1:5" x14ac:dyDescent="0.3">
      <c r="A1019" t="s">
        <v>280</v>
      </c>
      <c r="B1019" t="s">
        <v>325</v>
      </c>
      <c r="C1019" t="s">
        <v>2034</v>
      </c>
      <c r="D1019" t="s">
        <v>38</v>
      </c>
      <c r="E1019">
        <v>1.9114255905151301E-2</v>
      </c>
    </row>
    <row r="1020" spans="1:5" x14ac:dyDescent="0.3">
      <c r="A1020" t="s">
        <v>280</v>
      </c>
      <c r="B1020" t="s">
        <v>325</v>
      </c>
      <c r="C1020" t="s">
        <v>2035</v>
      </c>
      <c r="D1020" t="s">
        <v>38</v>
      </c>
      <c r="E1020">
        <v>2.6206016540527299E-2</v>
      </c>
    </row>
    <row r="1021" spans="1:5" x14ac:dyDescent="0.3">
      <c r="A1021" t="s">
        <v>280</v>
      </c>
      <c r="B1021" t="s">
        <v>325</v>
      </c>
      <c r="C1021" t="s">
        <v>2036</v>
      </c>
      <c r="D1021" t="s">
        <v>38</v>
      </c>
      <c r="E1021">
        <v>2.7197837829589799E-2</v>
      </c>
    </row>
    <row r="1022" spans="1:5" x14ac:dyDescent="0.3">
      <c r="A1022" t="s">
        <v>280</v>
      </c>
      <c r="B1022" t="s">
        <v>325</v>
      </c>
      <c r="C1022" t="s">
        <v>2037</v>
      </c>
      <c r="D1022" t="s">
        <v>38</v>
      </c>
      <c r="E1022">
        <v>3.0488014221191399E-2</v>
      </c>
    </row>
    <row r="1023" spans="1:5" x14ac:dyDescent="0.3">
      <c r="A1023" t="s">
        <v>280</v>
      </c>
      <c r="B1023" t="s">
        <v>325</v>
      </c>
      <c r="C1023" t="s">
        <v>326</v>
      </c>
      <c r="D1023" t="s">
        <v>38</v>
      </c>
      <c r="E1023">
        <v>0.34198307991027799</v>
      </c>
    </row>
    <row r="1024" spans="1:5" x14ac:dyDescent="0.3">
      <c r="A1024" t="s">
        <v>280</v>
      </c>
      <c r="B1024" t="s">
        <v>2038</v>
      </c>
      <c r="C1024" t="s">
        <v>2039</v>
      </c>
      <c r="D1024" t="s">
        <v>106</v>
      </c>
      <c r="E1024">
        <v>2.0722627639770501E-2</v>
      </c>
    </row>
    <row r="1025" spans="1:5" x14ac:dyDescent="0.3">
      <c r="A1025" t="s">
        <v>280</v>
      </c>
      <c r="B1025" t="s">
        <v>2038</v>
      </c>
      <c r="C1025" t="s">
        <v>2040</v>
      </c>
      <c r="D1025" t="s">
        <v>38</v>
      </c>
      <c r="E1025">
        <v>2.0276546478271401E-2</v>
      </c>
    </row>
    <row r="1026" spans="1:5" x14ac:dyDescent="0.3">
      <c r="A1026" t="s">
        <v>2112</v>
      </c>
      <c r="B1026" t="s">
        <v>2114</v>
      </c>
      <c r="C1026" t="s">
        <v>2115</v>
      </c>
      <c r="D1026" t="s">
        <v>38</v>
      </c>
      <c r="E1026">
        <v>0.152302026748657</v>
      </c>
    </row>
    <row r="1027" spans="1:5" x14ac:dyDescent="0.3">
      <c r="A1027" t="s">
        <v>2112</v>
      </c>
      <c r="B1027" t="s">
        <v>2114</v>
      </c>
      <c r="C1027" t="s">
        <v>2117</v>
      </c>
      <c r="D1027" t="s">
        <v>38</v>
      </c>
      <c r="E1027">
        <v>3.1832218170166002E-2</v>
      </c>
    </row>
    <row r="1028" spans="1:5" x14ac:dyDescent="0.3">
      <c r="A1028" t="s">
        <v>2112</v>
      </c>
      <c r="B1028" t="s">
        <v>2113</v>
      </c>
      <c r="C1028" t="s">
        <v>54</v>
      </c>
      <c r="D1028" t="s">
        <v>38</v>
      </c>
      <c r="E1028">
        <v>8.5246801376342704E-2</v>
      </c>
    </row>
    <row r="1029" spans="1:5" x14ac:dyDescent="0.3">
      <c r="A1029" t="s">
        <v>2112</v>
      </c>
      <c r="B1029" t="s">
        <v>2118</v>
      </c>
      <c r="C1029" t="s">
        <v>2119</v>
      </c>
      <c r="D1029" t="s">
        <v>38</v>
      </c>
      <c r="E1029">
        <v>0.66754317283630304</v>
      </c>
    </row>
    <row r="1030" spans="1:5" x14ac:dyDescent="0.3">
      <c r="A1030" t="s">
        <v>2112</v>
      </c>
      <c r="B1030" t="s">
        <v>2118</v>
      </c>
      <c r="C1030" t="s">
        <v>2120</v>
      </c>
      <c r="D1030" t="s">
        <v>38</v>
      </c>
      <c r="E1030">
        <v>4.39832210540771E-2</v>
      </c>
    </row>
    <row r="1031" spans="1:5" x14ac:dyDescent="0.3">
      <c r="A1031" t="s">
        <v>2112</v>
      </c>
      <c r="B1031" t="s">
        <v>2118</v>
      </c>
      <c r="C1031" t="s">
        <v>2121</v>
      </c>
      <c r="D1031" t="s">
        <v>38</v>
      </c>
      <c r="E1031">
        <v>0.13078427314758301</v>
      </c>
    </row>
  </sheetData>
  <conditionalFormatting sqref="B2:C571">
    <cfRule type="expression" dxfId="30" priority="1">
      <formula>COUNTIFS($B:$B, A1047530, $C:$C, B1047530) &gt; 1</formula>
    </cfRule>
  </conditionalFormatting>
  <conditionalFormatting sqref="B572:C659">
    <cfRule type="expression" dxfId="29" priority="9">
      <formula>COUNTIFS($B:$B, A1048101, $C:$C, B1048101) &gt; 1</formula>
    </cfRule>
  </conditionalFormatting>
  <conditionalFormatting sqref="B660:C676">
    <cfRule type="expression" dxfId="28" priority="11">
      <formula>COUNTIFS($B:$B, A1048190, $C:$C, B1048190) &gt; 1</formula>
    </cfRule>
  </conditionalFormatting>
  <conditionalFormatting sqref="B677:C802">
    <cfRule type="expression" dxfId="27" priority="8">
      <formula>COUNTIFS($B:$B, A1048208, $C:$C, B1048208) &gt; 1</formula>
    </cfRule>
  </conditionalFormatting>
  <conditionalFormatting sqref="B803:C804">
    <cfRule type="expression" dxfId="26" priority="10">
      <formula>COUNTIFS($B:$B, A1048335, $C:$C, B1048335) &gt; 1</formula>
    </cfRule>
  </conditionalFormatting>
  <conditionalFormatting sqref="B805:C817">
    <cfRule type="expression" dxfId="25" priority="5">
      <formula>COUNTIFS($B:$B, A1048338, $C:$C, B1048338) &gt; 1</formula>
    </cfRule>
  </conditionalFormatting>
  <conditionalFormatting sqref="B818:C828">
    <cfRule type="expression" dxfId="24" priority="22">
      <formula>COUNTIFS($B:$B, A1048352, $C:$C, B1048352) &gt; 1</formula>
    </cfRule>
  </conditionalFormatting>
  <conditionalFormatting sqref="B829:C846">
    <cfRule type="expression" dxfId="23" priority="17">
      <formula>COUNTIFS($B:$B, A1048366, $C:$C, B1048366) &gt; 1</formula>
    </cfRule>
  </conditionalFormatting>
  <conditionalFormatting sqref="B847:C849">
    <cfRule type="expression" dxfId="22" priority="21">
      <formula>COUNTIFS($B:$B, A1048385, $C:$C, B1048385) &gt; 1</formula>
    </cfRule>
  </conditionalFormatting>
  <conditionalFormatting sqref="B850:C884">
    <cfRule type="expression" dxfId="21" priority="6">
      <formula>COUNTIFS($B:$B, A1048391, $C:$C, B1048391) &gt; 1</formula>
    </cfRule>
  </conditionalFormatting>
  <conditionalFormatting sqref="B885:C911">
    <cfRule type="expression" dxfId="20" priority="12">
      <formula>COUNTIFS($B:$B, A1048427, $C:$C, B1048427) &gt; 1</formula>
    </cfRule>
  </conditionalFormatting>
  <conditionalFormatting sqref="B912:C954">
    <cfRule type="expression" dxfId="19" priority="15">
      <formula>COUNTIFS($B:$B, A1048455, $C:$C, B1048455) &gt; 1</formula>
    </cfRule>
  </conditionalFormatting>
  <conditionalFormatting sqref="B955:C983">
    <cfRule type="expression" dxfId="18" priority="18">
      <formula>COUNTIFS($B:$B, A1048499, $C:$C, B1048499) &gt; 1</formula>
    </cfRule>
  </conditionalFormatting>
  <conditionalFormatting sqref="B984:C993">
    <cfRule type="expression" dxfId="17" priority="16">
      <formula>COUNTIFS($B:$B, A1048529, $C:$C, B1048529) &gt; 1</formula>
    </cfRule>
  </conditionalFormatting>
  <conditionalFormatting sqref="B994:C994">
    <cfRule type="expression" dxfId="16" priority="13">
      <formula>COUNTIFS($B:$B, A1048540, $C:$C, B1048540) &gt; 1</formula>
    </cfRule>
  </conditionalFormatting>
  <conditionalFormatting sqref="B995:C1007">
    <cfRule type="expression" dxfId="15" priority="14">
      <formula>COUNTIFS($B:$B, A1048543, $C:$C, B1048543) &gt; 1</formula>
    </cfRule>
  </conditionalFormatting>
  <conditionalFormatting sqref="B1008:C1010">
    <cfRule type="expression" dxfId="14" priority="4">
      <formula>COUNTIFS($B:$B, A1048557, $C:$C, B1048557) &gt; 1</formula>
    </cfRule>
  </conditionalFormatting>
  <conditionalFormatting sqref="B1011:C1015">
    <cfRule type="expression" dxfId="13" priority="2">
      <formula>COUNTIFS($B:$B, A1048561, $C:$C, B1048561) &gt; 1</formula>
    </cfRule>
  </conditionalFormatting>
  <conditionalFormatting sqref="B1016:C1016">
    <cfRule type="expression" dxfId="12" priority="7">
      <formula>COUNTIFS($B:$B, A1048567, $C:$C, B1048567) &gt; 1</formula>
    </cfRule>
  </conditionalFormatting>
  <conditionalFormatting sqref="B1017:C1025">
    <cfRule type="expression" dxfId="11" priority="3">
      <formula>COUNTIFS($B:$B, A1048569, $C:$C, B1048569) &gt; 1</formula>
    </cfRule>
  </conditionalFormatting>
  <conditionalFormatting sqref="B1026:C1028">
    <cfRule type="expression" dxfId="10" priority="19">
      <formula>COUNTIFS($B:$B, A1048363, $C:$C, B1048363) &gt; 1</formula>
    </cfRule>
  </conditionalFormatting>
  <conditionalFormatting sqref="B1029:C1031">
    <cfRule type="expression" dxfId="9" priority="20">
      <formula>COUNTIFS($B:$B, A1048388, $C:$C, B1048388) &gt; 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406D-35EC-44CA-B03D-A6CEB556E794}">
  <dimension ref="A1:AH55"/>
  <sheetViews>
    <sheetView topLeftCell="A5" workbookViewId="0">
      <selection activeCell="B11" sqref="B11"/>
    </sheetView>
  </sheetViews>
  <sheetFormatPr baseColWidth="10" defaultRowHeight="14.4" x14ac:dyDescent="0.3"/>
  <cols>
    <col min="2" max="2" width="31.109375" customWidth="1"/>
    <col min="3" max="3" width="34.5546875" customWidth="1"/>
  </cols>
  <sheetData>
    <row r="1" spans="1:34" x14ac:dyDescent="0.3">
      <c r="A1" t="s">
        <v>280</v>
      </c>
      <c r="B1" t="s">
        <v>286</v>
      </c>
      <c r="C1" t="s">
        <v>1741</v>
      </c>
      <c r="F1">
        <v>29</v>
      </c>
      <c r="G1">
        <v>874</v>
      </c>
      <c r="H1">
        <v>188</v>
      </c>
      <c r="I1">
        <v>21</v>
      </c>
      <c r="J1" t="s">
        <v>288</v>
      </c>
      <c r="K1">
        <v>2</v>
      </c>
      <c r="L1" t="s">
        <v>288</v>
      </c>
      <c r="M1">
        <v>2</v>
      </c>
      <c r="O1">
        <v>0</v>
      </c>
      <c r="P1">
        <v>7</v>
      </c>
      <c r="Q1">
        <v>14</v>
      </c>
      <c r="R1">
        <v>4</v>
      </c>
      <c r="S1">
        <v>5</v>
      </c>
      <c r="T1">
        <v>4</v>
      </c>
      <c r="U1">
        <v>9</v>
      </c>
      <c r="W1">
        <v>2</v>
      </c>
      <c r="X1">
        <v>5</v>
      </c>
      <c r="Y1">
        <v>4</v>
      </c>
      <c r="Z1">
        <v>7</v>
      </c>
      <c r="AB1">
        <v>1</v>
      </c>
      <c r="AC1">
        <v>2</v>
      </c>
      <c r="AD1">
        <v>2</v>
      </c>
      <c r="AE1">
        <v>6</v>
      </c>
      <c r="AF1" t="s">
        <v>37</v>
      </c>
      <c r="AG1" t="s">
        <v>38</v>
      </c>
      <c r="AH1">
        <v>0.23694419860839799</v>
      </c>
    </row>
    <row r="2" spans="1:34" x14ac:dyDescent="0.3">
      <c r="A2" t="s">
        <v>280</v>
      </c>
      <c r="B2" t="s">
        <v>286</v>
      </c>
      <c r="C2" t="s">
        <v>1741</v>
      </c>
      <c r="F2">
        <v>29</v>
      </c>
      <c r="G2">
        <v>874</v>
      </c>
      <c r="H2">
        <v>188</v>
      </c>
      <c r="I2">
        <v>21</v>
      </c>
      <c r="J2" t="s">
        <v>288</v>
      </c>
      <c r="K2">
        <v>2</v>
      </c>
      <c r="L2" t="s">
        <v>288</v>
      </c>
      <c r="M2">
        <v>2</v>
      </c>
      <c r="O2">
        <v>0</v>
      </c>
      <c r="P2">
        <v>7</v>
      </c>
      <c r="Q2">
        <v>14</v>
      </c>
      <c r="R2">
        <v>4</v>
      </c>
      <c r="S2">
        <v>5</v>
      </c>
      <c r="T2">
        <v>4</v>
      </c>
      <c r="U2">
        <v>9</v>
      </c>
      <c r="W2">
        <v>2</v>
      </c>
      <c r="X2">
        <v>5</v>
      </c>
      <c r="Y2">
        <v>4</v>
      </c>
      <c r="Z2">
        <v>7</v>
      </c>
      <c r="AB2">
        <v>1</v>
      </c>
      <c r="AC2">
        <v>2</v>
      </c>
      <c r="AD2">
        <v>2</v>
      </c>
      <c r="AE2">
        <v>6</v>
      </c>
      <c r="AF2" t="s">
        <v>37</v>
      </c>
      <c r="AG2" t="s">
        <v>38</v>
      </c>
      <c r="AH2">
        <v>6.8761587142944294E-2</v>
      </c>
    </row>
    <row r="4" spans="1:34" x14ac:dyDescent="0.3">
      <c r="A4" t="s">
        <v>280</v>
      </c>
      <c r="B4" t="s">
        <v>286</v>
      </c>
      <c r="C4" t="s">
        <v>1742</v>
      </c>
      <c r="F4">
        <v>49</v>
      </c>
      <c r="G4">
        <v>2454</v>
      </c>
      <c r="H4">
        <v>737</v>
      </c>
      <c r="I4">
        <v>33</v>
      </c>
      <c r="J4" t="s">
        <v>142</v>
      </c>
      <c r="K4">
        <v>1</v>
      </c>
      <c r="L4" t="s">
        <v>142</v>
      </c>
      <c r="M4">
        <v>1</v>
      </c>
      <c r="O4">
        <v>0</v>
      </c>
      <c r="P4">
        <v>19</v>
      </c>
      <c r="Q4">
        <v>14</v>
      </c>
      <c r="R4">
        <v>34</v>
      </c>
      <c r="S4">
        <v>34</v>
      </c>
      <c r="T4">
        <v>34</v>
      </c>
      <c r="U4">
        <v>34</v>
      </c>
      <c r="W4">
        <v>19</v>
      </c>
      <c r="X4">
        <v>19</v>
      </c>
      <c r="Y4">
        <v>19</v>
      </c>
      <c r="Z4">
        <v>19</v>
      </c>
      <c r="AB4">
        <v>4</v>
      </c>
      <c r="AC4">
        <v>4</v>
      </c>
      <c r="AD4">
        <v>4</v>
      </c>
      <c r="AE4">
        <v>8</v>
      </c>
      <c r="AF4" t="s">
        <v>37</v>
      </c>
      <c r="AG4" t="s">
        <v>38</v>
      </c>
      <c r="AH4">
        <v>7.2579145431518499E-2</v>
      </c>
    </row>
    <row r="5" spans="1:34" x14ac:dyDescent="0.3">
      <c r="A5" t="s">
        <v>280</v>
      </c>
      <c r="B5" t="s">
        <v>286</v>
      </c>
      <c r="C5" t="s">
        <v>1742</v>
      </c>
      <c r="F5">
        <v>49</v>
      </c>
      <c r="G5">
        <v>2454</v>
      </c>
      <c r="H5">
        <v>737</v>
      </c>
      <c r="I5">
        <v>33</v>
      </c>
      <c r="J5" t="s">
        <v>142</v>
      </c>
      <c r="K5">
        <v>1</v>
      </c>
      <c r="L5" t="s">
        <v>142</v>
      </c>
      <c r="M5">
        <v>1</v>
      </c>
      <c r="O5">
        <v>0</v>
      </c>
      <c r="P5">
        <v>19</v>
      </c>
      <c r="Q5">
        <v>14</v>
      </c>
      <c r="R5">
        <v>34</v>
      </c>
      <c r="S5">
        <v>34</v>
      </c>
      <c r="T5">
        <v>34</v>
      </c>
      <c r="U5">
        <v>34</v>
      </c>
      <c r="W5">
        <v>19</v>
      </c>
      <c r="X5">
        <v>19</v>
      </c>
      <c r="Y5">
        <v>19</v>
      </c>
      <c r="Z5">
        <v>19</v>
      </c>
      <c r="AB5">
        <v>4</v>
      </c>
      <c r="AC5">
        <v>4</v>
      </c>
      <c r="AD5">
        <v>4</v>
      </c>
      <c r="AE5">
        <v>8</v>
      </c>
      <c r="AF5" t="s">
        <v>37</v>
      </c>
      <c r="AG5" t="s">
        <v>38</v>
      </c>
      <c r="AH5">
        <v>6.9756507873535101E-2</v>
      </c>
    </row>
    <row r="7" spans="1:34" x14ac:dyDescent="0.3">
      <c r="A7" t="s">
        <v>280</v>
      </c>
      <c r="B7" t="s">
        <v>286</v>
      </c>
      <c r="C7" t="s">
        <v>1743</v>
      </c>
      <c r="F7">
        <v>22</v>
      </c>
      <c r="G7">
        <v>510</v>
      </c>
      <c r="H7">
        <v>158</v>
      </c>
      <c r="I7">
        <v>16</v>
      </c>
      <c r="J7" t="s">
        <v>167</v>
      </c>
      <c r="K7">
        <v>1</v>
      </c>
      <c r="L7" t="s">
        <v>167</v>
      </c>
      <c r="M7">
        <v>1</v>
      </c>
      <c r="O7">
        <v>0</v>
      </c>
      <c r="P7">
        <v>4</v>
      </c>
      <c r="Q7">
        <v>12</v>
      </c>
      <c r="R7">
        <v>6</v>
      </c>
      <c r="S7">
        <v>6</v>
      </c>
      <c r="T7">
        <v>6</v>
      </c>
      <c r="U7">
        <v>6</v>
      </c>
      <c r="W7">
        <v>4</v>
      </c>
      <c r="X7">
        <v>4</v>
      </c>
      <c r="Y7">
        <v>4</v>
      </c>
      <c r="Z7">
        <v>4</v>
      </c>
      <c r="AB7">
        <v>2</v>
      </c>
      <c r="AC7">
        <v>2</v>
      </c>
      <c r="AD7">
        <v>2</v>
      </c>
      <c r="AE7">
        <v>4</v>
      </c>
      <c r="AF7" t="s">
        <v>37</v>
      </c>
      <c r="AG7" t="s">
        <v>38</v>
      </c>
      <c r="AH7">
        <v>2.5091886520385701E-2</v>
      </c>
    </row>
    <row r="8" spans="1:34" x14ac:dyDescent="0.3">
      <c r="A8" t="s">
        <v>280</v>
      </c>
      <c r="B8" t="s">
        <v>286</v>
      </c>
      <c r="C8" t="s">
        <v>1743</v>
      </c>
      <c r="F8">
        <v>22</v>
      </c>
      <c r="G8">
        <v>510</v>
      </c>
      <c r="H8">
        <v>158</v>
      </c>
      <c r="I8">
        <v>16</v>
      </c>
      <c r="J8" t="s">
        <v>167</v>
      </c>
      <c r="K8">
        <v>1</v>
      </c>
      <c r="L8" t="s">
        <v>167</v>
      </c>
      <c r="M8">
        <v>1</v>
      </c>
      <c r="O8">
        <v>0</v>
      </c>
      <c r="P8">
        <v>4</v>
      </c>
      <c r="Q8">
        <v>12</v>
      </c>
      <c r="R8">
        <v>6</v>
      </c>
      <c r="S8">
        <v>6</v>
      </c>
      <c r="T8">
        <v>6</v>
      </c>
      <c r="U8">
        <v>6</v>
      </c>
      <c r="W8">
        <v>4</v>
      </c>
      <c r="X8">
        <v>4</v>
      </c>
      <c r="Y8">
        <v>4</v>
      </c>
      <c r="Z8">
        <v>4</v>
      </c>
      <c r="AB8">
        <v>2</v>
      </c>
      <c r="AC8">
        <v>2</v>
      </c>
      <c r="AD8">
        <v>2</v>
      </c>
      <c r="AE8">
        <v>4</v>
      </c>
      <c r="AF8" t="s">
        <v>37</v>
      </c>
      <c r="AG8" t="s">
        <v>38</v>
      </c>
      <c r="AH8">
        <v>2.3267507553100499E-2</v>
      </c>
    </row>
    <row r="10" spans="1:34" x14ac:dyDescent="0.3">
      <c r="A10" t="s">
        <v>280</v>
      </c>
      <c r="B10" t="s">
        <v>286</v>
      </c>
      <c r="C10" t="s">
        <v>1744</v>
      </c>
      <c r="F10">
        <v>199</v>
      </c>
      <c r="G10">
        <v>39804</v>
      </c>
      <c r="H10">
        <v>2368</v>
      </c>
      <c r="AF10" t="s">
        <v>37</v>
      </c>
      <c r="AG10" t="s">
        <v>106</v>
      </c>
      <c r="AH10">
        <v>113.992019891738</v>
      </c>
    </row>
    <row r="11" spans="1:34" x14ac:dyDescent="0.3">
      <c r="A11" t="s">
        <v>280</v>
      </c>
      <c r="B11" t="s">
        <v>286</v>
      </c>
      <c r="C11" t="s">
        <v>1744</v>
      </c>
      <c r="F11">
        <v>199</v>
      </c>
      <c r="G11">
        <v>39804</v>
      </c>
      <c r="H11">
        <v>2368</v>
      </c>
      <c r="AF11" t="s">
        <v>37</v>
      </c>
      <c r="AG11" t="s">
        <v>106</v>
      </c>
      <c r="AH11">
        <v>107.698196887969</v>
      </c>
    </row>
    <row r="13" spans="1:34" x14ac:dyDescent="0.3">
      <c r="A13" t="s">
        <v>280</v>
      </c>
      <c r="B13" t="s">
        <v>317</v>
      </c>
      <c r="C13" t="s">
        <v>319</v>
      </c>
      <c r="F13">
        <v>92</v>
      </c>
      <c r="G13">
        <v>8560</v>
      </c>
      <c r="H13">
        <v>881</v>
      </c>
      <c r="I13">
        <v>135</v>
      </c>
      <c r="J13" t="s">
        <v>320</v>
      </c>
      <c r="K13">
        <v>7</v>
      </c>
      <c r="L13" t="s">
        <v>321</v>
      </c>
      <c r="M13">
        <v>3</v>
      </c>
      <c r="N13" t="s">
        <v>322</v>
      </c>
      <c r="O13">
        <v>4</v>
      </c>
      <c r="P13">
        <v>121</v>
      </c>
      <c r="Q13">
        <v>14</v>
      </c>
      <c r="R13">
        <v>32</v>
      </c>
      <c r="S13">
        <v>90</v>
      </c>
      <c r="T13">
        <v>55</v>
      </c>
      <c r="U13">
        <v>164</v>
      </c>
      <c r="V13" t="s">
        <v>323</v>
      </c>
      <c r="W13">
        <v>26</v>
      </c>
      <c r="X13">
        <v>61</v>
      </c>
      <c r="Y13">
        <v>40</v>
      </c>
      <c r="Z13">
        <v>121</v>
      </c>
      <c r="AA13" t="s">
        <v>324</v>
      </c>
      <c r="AB13">
        <v>0</v>
      </c>
      <c r="AC13">
        <v>1</v>
      </c>
      <c r="AD13">
        <v>0</v>
      </c>
      <c r="AE13">
        <v>2</v>
      </c>
      <c r="AF13" t="s">
        <v>37</v>
      </c>
      <c r="AG13" t="s">
        <v>38</v>
      </c>
      <c r="AH13">
        <v>2.1233434677124001</v>
      </c>
    </row>
    <row r="14" spans="1:34" x14ac:dyDescent="0.3">
      <c r="A14" t="s">
        <v>280</v>
      </c>
      <c r="B14" t="s">
        <v>317</v>
      </c>
      <c r="C14" t="s">
        <v>319</v>
      </c>
      <c r="F14">
        <v>92</v>
      </c>
      <c r="G14">
        <v>8560</v>
      </c>
      <c r="H14">
        <v>881</v>
      </c>
      <c r="I14">
        <v>135</v>
      </c>
      <c r="J14" t="s">
        <v>320</v>
      </c>
      <c r="K14">
        <v>7</v>
      </c>
      <c r="L14" t="s">
        <v>321</v>
      </c>
      <c r="M14">
        <v>3</v>
      </c>
      <c r="N14" t="s">
        <v>322</v>
      </c>
      <c r="O14">
        <v>4</v>
      </c>
      <c r="P14">
        <v>121</v>
      </c>
      <c r="Q14">
        <v>14</v>
      </c>
      <c r="R14">
        <v>32</v>
      </c>
      <c r="S14">
        <v>90</v>
      </c>
      <c r="T14">
        <v>55</v>
      </c>
      <c r="U14">
        <v>164</v>
      </c>
      <c r="V14" t="s">
        <v>323</v>
      </c>
      <c r="W14">
        <v>26</v>
      </c>
      <c r="X14">
        <v>61</v>
      </c>
      <c r="Y14">
        <v>40</v>
      </c>
      <c r="Z14">
        <v>121</v>
      </c>
      <c r="AA14" t="s">
        <v>324</v>
      </c>
      <c r="AB14">
        <v>0</v>
      </c>
      <c r="AC14">
        <v>1</v>
      </c>
      <c r="AD14">
        <v>0</v>
      </c>
      <c r="AE14">
        <v>2</v>
      </c>
      <c r="AF14" t="s">
        <v>37</v>
      </c>
      <c r="AG14" t="s">
        <v>38</v>
      </c>
      <c r="AH14">
        <v>2.1049115657806299</v>
      </c>
    </row>
    <row r="38" spans="1:34" x14ac:dyDescent="0.3">
      <c r="A38" t="s">
        <v>280</v>
      </c>
      <c r="B38" t="s">
        <v>1745</v>
      </c>
      <c r="C38" t="s">
        <v>1745</v>
      </c>
      <c r="F38">
        <v>36</v>
      </c>
      <c r="G38">
        <v>1336</v>
      </c>
      <c r="H38">
        <v>407</v>
      </c>
      <c r="I38">
        <v>33</v>
      </c>
      <c r="J38" t="s">
        <v>195</v>
      </c>
      <c r="K38">
        <v>1</v>
      </c>
      <c r="L38" t="s">
        <v>195</v>
      </c>
      <c r="M38">
        <v>1</v>
      </c>
      <c r="O38">
        <v>0</v>
      </c>
      <c r="P38">
        <v>22</v>
      </c>
      <c r="Q38">
        <v>11</v>
      </c>
      <c r="R38">
        <v>28</v>
      </c>
      <c r="S38">
        <v>28</v>
      </c>
      <c r="T38">
        <v>28</v>
      </c>
      <c r="U38">
        <v>28</v>
      </c>
      <c r="W38">
        <v>22</v>
      </c>
      <c r="X38">
        <v>22</v>
      </c>
      <c r="Y38">
        <v>22</v>
      </c>
      <c r="Z38">
        <v>22</v>
      </c>
      <c r="AB38">
        <v>6</v>
      </c>
      <c r="AC38">
        <v>6</v>
      </c>
      <c r="AD38">
        <v>6</v>
      </c>
      <c r="AE38">
        <v>12</v>
      </c>
      <c r="AF38" t="s">
        <v>37</v>
      </c>
      <c r="AG38" t="s">
        <v>38</v>
      </c>
      <c r="AH38">
        <v>7.7037096023559501E-2</v>
      </c>
    </row>
    <row r="39" spans="1:34" x14ac:dyDescent="0.3">
      <c r="A39" t="s">
        <v>280</v>
      </c>
      <c r="B39" t="s">
        <v>300</v>
      </c>
      <c r="C39" t="s">
        <v>1782</v>
      </c>
      <c r="E39" t="s">
        <v>273</v>
      </c>
      <c r="F39">
        <v>1</v>
      </c>
      <c r="G39">
        <v>6</v>
      </c>
      <c r="H39">
        <v>2</v>
      </c>
      <c r="AF39" t="s">
        <v>37</v>
      </c>
      <c r="AG39" t="s">
        <v>106</v>
      </c>
      <c r="AH39">
        <v>1.50091648101806E-2</v>
      </c>
    </row>
    <row r="40" spans="1:34" x14ac:dyDescent="0.3">
      <c r="A40" t="s">
        <v>280</v>
      </c>
      <c r="B40" t="s">
        <v>300</v>
      </c>
      <c r="C40" t="s">
        <v>1816</v>
      </c>
      <c r="F40">
        <v>14</v>
      </c>
      <c r="G40">
        <v>214</v>
      </c>
      <c r="H40">
        <v>91</v>
      </c>
      <c r="I40">
        <v>44</v>
      </c>
      <c r="J40" t="s">
        <v>1817</v>
      </c>
      <c r="K40">
        <v>4</v>
      </c>
      <c r="L40" t="s">
        <v>328</v>
      </c>
      <c r="M40">
        <v>1</v>
      </c>
      <c r="N40" t="s">
        <v>1818</v>
      </c>
      <c r="O40">
        <v>3</v>
      </c>
      <c r="P40">
        <v>41</v>
      </c>
      <c r="Q40">
        <v>3</v>
      </c>
      <c r="R40">
        <v>74</v>
      </c>
      <c r="S40">
        <v>74</v>
      </c>
      <c r="T40">
        <v>74</v>
      </c>
      <c r="U40">
        <v>74</v>
      </c>
      <c r="V40" t="s">
        <v>1819</v>
      </c>
      <c r="W40">
        <v>41</v>
      </c>
      <c r="X40">
        <v>41</v>
      </c>
      <c r="Y40">
        <v>41</v>
      </c>
      <c r="Z40">
        <v>41</v>
      </c>
      <c r="AA40" t="s">
        <v>1820</v>
      </c>
      <c r="AB40">
        <v>1</v>
      </c>
      <c r="AC40">
        <v>3</v>
      </c>
      <c r="AD40">
        <v>2</v>
      </c>
      <c r="AE40">
        <v>27</v>
      </c>
      <c r="AF40" t="s">
        <v>37</v>
      </c>
      <c r="AG40" t="s">
        <v>38</v>
      </c>
      <c r="AH40">
        <v>7.9809665679931599E-2</v>
      </c>
    </row>
    <row r="45" spans="1:34" x14ac:dyDescent="0.3">
      <c r="A45" t="s">
        <v>280</v>
      </c>
      <c r="B45" t="s">
        <v>2080</v>
      </c>
      <c r="C45" t="s">
        <v>2081</v>
      </c>
      <c r="F45">
        <v>555</v>
      </c>
      <c r="G45">
        <v>308584</v>
      </c>
      <c r="H45">
        <v>143022</v>
      </c>
      <c r="AF45" t="s">
        <v>37</v>
      </c>
      <c r="AG45" t="s">
        <v>439</v>
      </c>
      <c r="AH45">
        <v>302.41045808792097</v>
      </c>
    </row>
    <row r="46" spans="1:34" x14ac:dyDescent="0.3">
      <c r="A46" t="s">
        <v>280</v>
      </c>
      <c r="B46" t="s">
        <v>286</v>
      </c>
      <c r="C46" t="s">
        <v>295</v>
      </c>
      <c r="F46">
        <v>24</v>
      </c>
      <c r="G46">
        <v>604</v>
      </c>
      <c r="H46">
        <v>130</v>
      </c>
      <c r="AF46" t="s">
        <v>37</v>
      </c>
      <c r="AG46" t="s">
        <v>106</v>
      </c>
      <c r="AH46">
        <v>0.12652397155761699</v>
      </c>
    </row>
    <row r="47" spans="1:34" x14ac:dyDescent="0.3">
      <c r="A47" t="s">
        <v>280</v>
      </c>
      <c r="B47" t="s">
        <v>296</v>
      </c>
      <c r="C47" t="s">
        <v>297</v>
      </c>
      <c r="F47">
        <v>33</v>
      </c>
      <c r="G47">
        <v>1126</v>
      </c>
      <c r="H47">
        <v>476</v>
      </c>
      <c r="I47">
        <v>20</v>
      </c>
      <c r="J47" t="s">
        <v>283</v>
      </c>
      <c r="K47">
        <v>1</v>
      </c>
      <c r="L47" t="s">
        <v>283</v>
      </c>
      <c r="M47">
        <v>1</v>
      </c>
      <c r="O47">
        <v>0</v>
      </c>
      <c r="P47">
        <v>5</v>
      </c>
      <c r="Q47">
        <v>15</v>
      </c>
      <c r="R47">
        <v>9</v>
      </c>
      <c r="S47">
        <v>9</v>
      </c>
      <c r="T47">
        <v>9</v>
      </c>
      <c r="U47">
        <v>9</v>
      </c>
      <c r="W47">
        <v>5</v>
      </c>
      <c r="X47">
        <v>5</v>
      </c>
      <c r="Y47">
        <v>5</v>
      </c>
      <c r="Z47">
        <v>5</v>
      </c>
      <c r="AB47">
        <v>7</v>
      </c>
      <c r="AC47">
        <v>7</v>
      </c>
      <c r="AD47">
        <v>7</v>
      </c>
      <c r="AE47">
        <v>21</v>
      </c>
      <c r="AF47" t="s">
        <v>37</v>
      </c>
      <c r="AG47" t="s">
        <v>38</v>
      </c>
      <c r="AH47">
        <v>4.8944234848022398E-2</v>
      </c>
    </row>
    <row r="48" spans="1:34" x14ac:dyDescent="0.3">
      <c r="A48" t="s">
        <v>280</v>
      </c>
      <c r="B48" t="s">
        <v>300</v>
      </c>
      <c r="C48" t="s">
        <v>302</v>
      </c>
      <c r="E48" t="s">
        <v>55</v>
      </c>
      <c r="F48">
        <v>2</v>
      </c>
      <c r="G48">
        <v>10</v>
      </c>
      <c r="H48">
        <v>4</v>
      </c>
      <c r="AF48" t="s">
        <v>37</v>
      </c>
      <c r="AG48" t="s">
        <v>106</v>
      </c>
      <c r="AH48">
        <v>1.4005899429321201E-2</v>
      </c>
    </row>
    <row r="49" spans="1:34" x14ac:dyDescent="0.3">
      <c r="A49" t="s">
        <v>280</v>
      </c>
      <c r="B49" t="s">
        <v>300</v>
      </c>
      <c r="C49" t="s">
        <v>308</v>
      </c>
      <c r="F49">
        <v>10</v>
      </c>
      <c r="G49">
        <v>114</v>
      </c>
      <c r="H49">
        <v>27</v>
      </c>
      <c r="AF49" t="s">
        <v>37</v>
      </c>
      <c r="AG49" t="s">
        <v>106</v>
      </c>
      <c r="AH49">
        <v>2.0664453506469699E-2</v>
      </c>
    </row>
    <row r="51" spans="1:34" x14ac:dyDescent="0.3">
      <c r="A51" t="s">
        <v>280</v>
      </c>
      <c r="B51" t="s">
        <v>325</v>
      </c>
      <c r="C51" t="s">
        <v>326</v>
      </c>
      <c r="F51">
        <v>45</v>
      </c>
      <c r="G51">
        <v>2074</v>
      </c>
      <c r="H51">
        <v>603</v>
      </c>
      <c r="I51">
        <v>67</v>
      </c>
      <c r="J51" t="s">
        <v>327</v>
      </c>
      <c r="K51">
        <v>4</v>
      </c>
      <c r="L51" t="s">
        <v>328</v>
      </c>
      <c r="M51">
        <v>1</v>
      </c>
      <c r="N51" t="s">
        <v>329</v>
      </c>
      <c r="O51">
        <v>1</v>
      </c>
      <c r="P51">
        <v>56</v>
      </c>
      <c r="Q51">
        <v>11</v>
      </c>
      <c r="R51">
        <v>143</v>
      </c>
      <c r="S51">
        <v>143</v>
      </c>
      <c r="T51">
        <v>143</v>
      </c>
      <c r="U51">
        <v>143</v>
      </c>
      <c r="V51" t="s">
        <v>330</v>
      </c>
      <c r="W51">
        <v>56</v>
      </c>
      <c r="X51">
        <v>56</v>
      </c>
      <c r="Y51">
        <v>56</v>
      </c>
      <c r="Z51">
        <v>56</v>
      </c>
      <c r="AA51" t="s">
        <v>331</v>
      </c>
      <c r="AB51">
        <v>3</v>
      </c>
      <c r="AC51">
        <v>4</v>
      </c>
      <c r="AD51">
        <v>3</v>
      </c>
      <c r="AE51">
        <v>26</v>
      </c>
      <c r="AF51" t="s">
        <v>37</v>
      </c>
      <c r="AG51" t="s">
        <v>38</v>
      </c>
      <c r="AH51">
        <v>0.34198307991027799</v>
      </c>
    </row>
    <row r="52" spans="1:34" x14ac:dyDescent="0.3">
      <c r="A52" t="s">
        <v>280</v>
      </c>
      <c r="B52" t="s">
        <v>286</v>
      </c>
      <c r="C52" t="s">
        <v>295</v>
      </c>
      <c r="F52">
        <v>24</v>
      </c>
      <c r="G52">
        <v>604</v>
      </c>
      <c r="H52">
        <v>130</v>
      </c>
      <c r="AF52" t="s">
        <v>37</v>
      </c>
      <c r="AG52" t="s">
        <v>106</v>
      </c>
      <c r="AH52">
        <v>0.10894203186035099</v>
      </c>
    </row>
    <row r="53" spans="1:34" x14ac:dyDescent="0.3">
      <c r="A53" t="s">
        <v>280</v>
      </c>
      <c r="B53" t="s">
        <v>317</v>
      </c>
      <c r="C53" t="s">
        <v>318</v>
      </c>
      <c r="F53">
        <v>122</v>
      </c>
      <c r="G53">
        <v>15010</v>
      </c>
      <c r="H53">
        <v>1003</v>
      </c>
      <c r="AF53" t="s">
        <v>37</v>
      </c>
      <c r="AG53" t="s">
        <v>106</v>
      </c>
      <c r="AH53">
        <v>88.252320289611802</v>
      </c>
    </row>
    <row r="55" spans="1:34" x14ac:dyDescent="0.3">
      <c r="A55" t="s">
        <v>332</v>
      </c>
      <c r="B55" t="s">
        <v>333</v>
      </c>
      <c r="C55" t="s">
        <v>334</v>
      </c>
      <c r="E55" t="s">
        <v>55</v>
      </c>
      <c r="F55">
        <v>5</v>
      </c>
      <c r="G55">
        <v>34</v>
      </c>
      <c r="H55">
        <v>16</v>
      </c>
      <c r="I55">
        <v>19</v>
      </c>
      <c r="J55" t="s">
        <v>335</v>
      </c>
      <c r="K55">
        <v>1</v>
      </c>
      <c r="L55" t="s">
        <v>335</v>
      </c>
      <c r="M55">
        <v>1</v>
      </c>
      <c r="O55">
        <v>0</v>
      </c>
      <c r="P55">
        <v>5</v>
      </c>
      <c r="Q55">
        <v>14</v>
      </c>
      <c r="R55">
        <v>3</v>
      </c>
      <c r="S55">
        <v>3</v>
      </c>
      <c r="T55">
        <v>3</v>
      </c>
      <c r="U55">
        <v>3</v>
      </c>
      <c r="W55">
        <v>5</v>
      </c>
      <c r="X55">
        <v>5</v>
      </c>
      <c r="Y55">
        <v>5</v>
      </c>
      <c r="Z55">
        <v>5</v>
      </c>
      <c r="AB55">
        <v>3</v>
      </c>
      <c r="AC55">
        <v>3</v>
      </c>
      <c r="AD55">
        <v>3</v>
      </c>
      <c r="AE55">
        <v>6</v>
      </c>
      <c r="AF55" t="s">
        <v>37</v>
      </c>
      <c r="AG55" t="s">
        <v>38</v>
      </c>
      <c r="AH55">
        <v>5.5145978927612298E-2</v>
      </c>
    </row>
  </sheetData>
  <conditionalFormatting sqref="B1:C1 B39:C40 B46:C49 B52:C53">
    <cfRule type="expression" dxfId="8" priority="9">
      <formula>COUNTIFS($B:$B, B1048576, $C:$C, C1048576) &gt; 1</formula>
    </cfRule>
  </conditionalFormatting>
  <conditionalFormatting sqref="B2:C2">
    <cfRule type="expression" dxfId="7" priority="14">
      <formula>COUNTIFS($B:$B, B40, $C:$C, C40) &gt; 1</formula>
    </cfRule>
  </conditionalFormatting>
  <conditionalFormatting sqref="B4:C5 B7:C8 B10:C11">
    <cfRule type="expression" dxfId="6" priority="11">
      <formula>COUNTIFS($B:$B, B1, $C:$C, C1) &gt; 1</formula>
    </cfRule>
  </conditionalFormatting>
  <conditionalFormatting sqref="B13:C13">
    <cfRule type="expression" dxfId="5" priority="40">
      <formula>COUNTIFS($B:$B, B49, $C:$C, C49) &gt; 1</formula>
    </cfRule>
  </conditionalFormatting>
  <conditionalFormatting sqref="B14:C14">
    <cfRule type="expression" dxfId="4" priority="46">
      <formula>COUNTIFS($B:$B, B53, $C:$C, C53) &gt; 1</formula>
    </cfRule>
  </conditionalFormatting>
  <conditionalFormatting sqref="B38:C38">
    <cfRule type="expression" dxfId="3" priority="32">
      <formula>COUNTIFS($B:$B, B10, $C:$C, C10) &gt; 1</formula>
    </cfRule>
  </conditionalFormatting>
  <conditionalFormatting sqref="B45:C45">
    <cfRule type="expression" dxfId="2" priority="36">
      <formula>COUNTIFS($B:$B, B11, $C:$C, C11) &gt; 1</formula>
    </cfRule>
  </conditionalFormatting>
  <conditionalFormatting sqref="B51:C51">
    <cfRule type="expression" dxfId="1" priority="41">
      <formula>COUNTIFS($B:$B, B13, $C:$C, C13) &gt; 1</formula>
    </cfRule>
  </conditionalFormatting>
  <conditionalFormatting sqref="B55:C55">
    <cfRule type="expression" dxfId="0" priority="47">
      <formula>COUNTIFS($B:$B, B14, $C:$C, C14) &gt; 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3883-B968-47E5-A807-D4A2D1A9CE68}">
  <dimension ref="A1:AH46"/>
  <sheetViews>
    <sheetView topLeftCell="AA4" workbookViewId="0">
      <selection activeCell="A19" sqref="A19:AH19"/>
    </sheetView>
  </sheetViews>
  <sheetFormatPr baseColWidth="10" defaultRowHeight="14.4" x14ac:dyDescent="0.3"/>
  <cols>
    <col min="1" max="1" width="23.44140625" customWidth="1"/>
    <col min="2" max="2" width="34.109375" customWidth="1"/>
    <col min="3" max="3" width="33.88671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198</v>
      </c>
      <c r="B2" t="s">
        <v>155</v>
      </c>
      <c r="C2" t="s">
        <v>162</v>
      </c>
      <c r="F2">
        <v>172</v>
      </c>
      <c r="G2">
        <v>29760</v>
      </c>
      <c r="H2">
        <v>8605</v>
      </c>
      <c r="AF2" t="s">
        <v>37</v>
      </c>
      <c r="AG2" t="s">
        <v>163</v>
      </c>
      <c r="AH2">
        <v>303.63928723335198</v>
      </c>
    </row>
    <row r="3" spans="1:34" x14ac:dyDescent="0.3">
      <c r="A3" t="s">
        <v>199</v>
      </c>
      <c r="B3" t="s">
        <v>250</v>
      </c>
      <c r="C3" t="s">
        <v>251</v>
      </c>
      <c r="F3">
        <v>151</v>
      </c>
      <c r="G3">
        <v>22956</v>
      </c>
      <c r="H3">
        <v>9038</v>
      </c>
      <c r="AF3" t="s">
        <v>37</v>
      </c>
      <c r="AG3" t="s">
        <v>163</v>
      </c>
      <c r="AH3">
        <v>303.80108451843199</v>
      </c>
    </row>
    <row r="4" spans="1:34" x14ac:dyDescent="0.3">
      <c r="A4" t="s">
        <v>364</v>
      </c>
      <c r="B4" t="s">
        <v>391</v>
      </c>
      <c r="C4" t="s">
        <v>400</v>
      </c>
      <c r="F4">
        <v>129</v>
      </c>
      <c r="G4">
        <v>16774</v>
      </c>
      <c r="H4">
        <v>2693</v>
      </c>
      <c r="AF4" t="s">
        <v>37</v>
      </c>
      <c r="AG4" t="s">
        <v>163</v>
      </c>
      <c r="AH4">
        <v>300.75670814514098</v>
      </c>
    </row>
    <row r="5" spans="1:34" x14ac:dyDescent="0.3">
      <c r="A5" t="s">
        <v>364</v>
      </c>
      <c r="B5" t="s">
        <v>391</v>
      </c>
      <c r="C5" t="s">
        <v>415</v>
      </c>
      <c r="F5">
        <v>258</v>
      </c>
      <c r="G5">
        <v>66826</v>
      </c>
      <c r="H5">
        <v>23806</v>
      </c>
      <c r="AF5" t="s">
        <v>37</v>
      </c>
      <c r="AG5" t="s">
        <v>163</v>
      </c>
      <c r="AH5">
        <v>300.83964443206702</v>
      </c>
    </row>
    <row r="6" spans="1:34" x14ac:dyDescent="0.3">
      <c r="A6" t="s">
        <v>526</v>
      </c>
      <c r="B6" t="s">
        <v>548</v>
      </c>
      <c r="C6" t="s">
        <v>549</v>
      </c>
      <c r="F6">
        <v>374</v>
      </c>
      <c r="G6">
        <v>140254</v>
      </c>
      <c r="H6">
        <v>14884</v>
      </c>
      <c r="AF6" t="s">
        <v>37</v>
      </c>
      <c r="AG6" t="s">
        <v>163</v>
      </c>
      <c r="AH6">
        <v>302.23067617416302</v>
      </c>
    </row>
    <row r="7" spans="1:34" x14ac:dyDescent="0.3">
      <c r="A7" t="s">
        <v>693</v>
      </c>
      <c r="B7" t="s">
        <v>741</v>
      </c>
      <c r="C7" t="s">
        <v>744</v>
      </c>
      <c r="F7">
        <v>314</v>
      </c>
      <c r="G7">
        <v>98914</v>
      </c>
      <c r="H7">
        <v>27527</v>
      </c>
      <c r="AF7" t="s">
        <v>37</v>
      </c>
      <c r="AG7" t="s">
        <v>163</v>
      </c>
      <c r="AH7">
        <v>300.686659097671</v>
      </c>
    </row>
    <row r="8" spans="1:34" x14ac:dyDescent="0.3">
      <c r="A8" t="s">
        <v>693</v>
      </c>
      <c r="B8" t="s">
        <v>747</v>
      </c>
      <c r="C8" t="s">
        <v>748</v>
      </c>
      <c r="F8">
        <v>164</v>
      </c>
      <c r="G8">
        <v>27064</v>
      </c>
      <c r="H8">
        <v>5305</v>
      </c>
      <c r="AF8" t="s">
        <v>37</v>
      </c>
      <c r="AG8" t="s">
        <v>163</v>
      </c>
      <c r="AH8">
        <v>302.08551192283602</v>
      </c>
    </row>
    <row r="9" spans="1:34" x14ac:dyDescent="0.3">
      <c r="A9" t="s">
        <v>693</v>
      </c>
      <c r="B9" t="s">
        <v>754</v>
      </c>
      <c r="C9" t="s">
        <v>757</v>
      </c>
      <c r="F9">
        <v>1097</v>
      </c>
      <c r="G9">
        <v>1204510</v>
      </c>
      <c r="H9">
        <v>348432</v>
      </c>
      <c r="AF9" t="s">
        <v>37</v>
      </c>
      <c r="AG9" t="s">
        <v>163</v>
      </c>
      <c r="AH9">
        <v>365.77689647674498</v>
      </c>
    </row>
    <row r="10" spans="1:34" x14ac:dyDescent="0.3">
      <c r="A10" t="s">
        <v>693</v>
      </c>
      <c r="B10" t="s">
        <v>765</v>
      </c>
      <c r="C10" t="s">
        <v>772</v>
      </c>
      <c r="F10">
        <v>486</v>
      </c>
      <c r="G10">
        <v>236686</v>
      </c>
      <c r="H10">
        <v>84900</v>
      </c>
      <c r="AF10" t="s">
        <v>37</v>
      </c>
      <c r="AG10" t="s">
        <v>163</v>
      </c>
      <c r="AH10">
        <v>302.714210510253</v>
      </c>
    </row>
    <row r="11" spans="1:34" x14ac:dyDescent="0.3">
      <c r="A11" t="s">
        <v>693</v>
      </c>
      <c r="B11" t="s">
        <v>802</v>
      </c>
      <c r="C11" t="s">
        <v>757</v>
      </c>
      <c r="F11">
        <v>450</v>
      </c>
      <c r="G11">
        <v>202954</v>
      </c>
      <c r="H11">
        <v>38702</v>
      </c>
      <c r="AF11" t="s">
        <v>37</v>
      </c>
      <c r="AG11" t="s">
        <v>163</v>
      </c>
      <c r="AH11">
        <v>300.78332495689301</v>
      </c>
    </row>
    <row r="12" spans="1:34" x14ac:dyDescent="0.3">
      <c r="A12" t="s">
        <v>693</v>
      </c>
      <c r="B12" t="s">
        <v>808</v>
      </c>
      <c r="C12" t="s">
        <v>813</v>
      </c>
      <c r="F12">
        <v>350</v>
      </c>
      <c r="G12">
        <v>122854</v>
      </c>
      <c r="H12">
        <v>49593</v>
      </c>
      <c r="AF12" t="s">
        <v>37</v>
      </c>
      <c r="AG12" t="s">
        <v>163</v>
      </c>
      <c r="AH12">
        <v>300.77130436897198</v>
      </c>
    </row>
    <row r="13" spans="1:34" x14ac:dyDescent="0.3">
      <c r="A13" t="s">
        <v>693</v>
      </c>
      <c r="B13" t="s">
        <v>841</v>
      </c>
      <c r="C13" t="s">
        <v>755</v>
      </c>
      <c r="F13">
        <v>162</v>
      </c>
      <c r="G13">
        <v>26410</v>
      </c>
      <c r="H13">
        <v>10705</v>
      </c>
      <c r="AF13" t="s">
        <v>37</v>
      </c>
      <c r="AG13" t="s">
        <v>163</v>
      </c>
      <c r="AH13">
        <v>300.41352009773198</v>
      </c>
    </row>
    <row r="14" spans="1:34" x14ac:dyDescent="0.3">
      <c r="A14" t="s">
        <v>693</v>
      </c>
      <c r="B14" t="s">
        <v>858</v>
      </c>
      <c r="C14" t="s">
        <v>859</v>
      </c>
      <c r="F14">
        <v>441</v>
      </c>
      <c r="G14">
        <v>194926</v>
      </c>
      <c r="H14">
        <v>64787</v>
      </c>
      <c r="AF14" t="s">
        <v>37</v>
      </c>
      <c r="AG14" t="s">
        <v>163</v>
      </c>
      <c r="AH14">
        <v>301.16580986976601</v>
      </c>
    </row>
    <row r="15" spans="1:34" x14ac:dyDescent="0.3">
      <c r="A15" t="s">
        <v>693</v>
      </c>
      <c r="B15" t="s">
        <v>913</v>
      </c>
      <c r="C15" t="s">
        <v>925</v>
      </c>
      <c r="F15">
        <v>415</v>
      </c>
      <c r="G15">
        <v>172644</v>
      </c>
      <c r="H15">
        <v>57909</v>
      </c>
      <c r="AF15" t="s">
        <v>37</v>
      </c>
      <c r="AG15" t="s">
        <v>163</v>
      </c>
      <c r="AH15">
        <v>301.021805763244</v>
      </c>
    </row>
    <row r="16" spans="1:34" x14ac:dyDescent="0.3">
      <c r="A16" t="s">
        <v>693</v>
      </c>
      <c r="B16" t="s">
        <v>954</v>
      </c>
      <c r="C16" t="s">
        <v>955</v>
      </c>
      <c r="F16">
        <v>443</v>
      </c>
      <c r="G16">
        <v>196696</v>
      </c>
      <c r="H16">
        <v>70643</v>
      </c>
      <c r="AF16" t="s">
        <v>37</v>
      </c>
      <c r="AG16" t="s">
        <v>163</v>
      </c>
      <c r="AH16">
        <v>301.26977348327603</v>
      </c>
    </row>
    <row r="17" spans="1:34" x14ac:dyDescent="0.3">
      <c r="A17" t="s">
        <v>693</v>
      </c>
      <c r="B17" t="s">
        <v>1057</v>
      </c>
      <c r="C17" t="s">
        <v>925</v>
      </c>
      <c r="F17">
        <v>416</v>
      </c>
      <c r="G17">
        <v>173476</v>
      </c>
      <c r="H17">
        <v>58136</v>
      </c>
      <c r="AF17" t="s">
        <v>37</v>
      </c>
      <c r="AG17" t="s">
        <v>163</v>
      </c>
      <c r="AH17">
        <v>301.063081264495</v>
      </c>
    </row>
    <row r="18" spans="1:34" x14ac:dyDescent="0.3">
      <c r="A18" t="s">
        <v>693</v>
      </c>
      <c r="B18" t="s">
        <v>1058</v>
      </c>
      <c r="C18" t="s">
        <v>1066</v>
      </c>
      <c r="F18">
        <v>626</v>
      </c>
      <c r="G18">
        <v>392506</v>
      </c>
      <c r="H18">
        <v>140108</v>
      </c>
      <c r="AF18" t="s">
        <v>37</v>
      </c>
      <c r="AG18" t="s">
        <v>163</v>
      </c>
      <c r="AH18">
        <v>305.47243785858097</v>
      </c>
    </row>
    <row r="19" spans="1:34" x14ac:dyDescent="0.3">
      <c r="A19" t="s">
        <v>693</v>
      </c>
      <c r="B19" t="s">
        <v>1058</v>
      </c>
      <c r="C19" t="s">
        <v>925</v>
      </c>
      <c r="F19">
        <v>416</v>
      </c>
      <c r="G19">
        <v>173476</v>
      </c>
      <c r="H19">
        <v>58136</v>
      </c>
      <c r="AF19" t="s">
        <v>37</v>
      </c>
      <c r="AG19" t="s">
        <v>163</v>
      </c>
      <c r="AH19">
        <v>301.230192661285</v>
      </c>
    </row>
    <row r="20" spans="1:34" x14ac:dyDescent="0.3">
      <c r="A20" t="s">
        <v>693</v>
      </c>
      <c r="B20" t="s">
        <v>1281</v>
      </c>
      <c r="C20" t="s">
        <v>1289</v>
      </c>
      <c r="F20">
        <v>230</v>
      </c>
      <c r="G20">
        <v>53134</v>
      </c>
      <c r="H20">
        <v>11414</v>
      </c>
      <c r="AF20" t="s">
        <v>37</v>
      </c>
      <c r="AG20" t="s">
        <v>163</v>
      </c>
      <c r="AH20">
        <v>300.674359798431</v>
      </c>
    </row>
    <row r="21" spans="1:34" x14ac:dyDescent="0.3">
      <c r="A21" t="s">
        <v>693</v>
      </c>
      <c r="B21" t="s">
        <v>1324</v>
      </c>
      <c r="C21" t="s">
        <v>861</v>
      </c>
      <c r="F21">
        <v>263</v>
      </c>
      <c r="G21">
        <v>69436</v>
      </c>
      <c r="H21">
        <v>23161</v>
      </c>
      <c r="AF21" t="s">
        <v>37</v>
      </c>
      <c r="AG21" t="s">
        <v>163</v>
      </c>
      <c r="AH21">
        <v>300.75308179855301</v>
      </c>
    </row>
    <row r="22" spans="1:34" x14ac:dyDescent="0.3">
      <c r="A22" t="s">
        <v>693</v>
      </c>
      <c r="B22" t="s">
        <v>1364</v>
      </c>
      <c r="C22" t="s">
        <v>813</v>
      </c>
      <c r="F22">
        <v>371</v>
      </c>
      <c r="G22">
        <v>138016</v>
      </c>
      <c r="H22">
        <v>55210</v>
      </c>
      <c r="AF22" t="s">
        <v>37</v>
      </c>
      <c r="AG22" t="s">
        <v>163</v>
      </c>
      <c r="AH22">
        <v>300.96757125854401</v>
      </c>
    </row>
    <row r="23" spans="1:34" x14ac:dyDescent="0.3">
      <c r="A23" t="s">
        <v>693</v>
      </c>
      <c r="B23" t="s">
        <v>1364</v>
      </c>
      <c r="C23" t="s">
        <v>816</v>
      </c>
      <c r="F23">
        <v>1023</v>
      </c>
      <c r="G23">
        <v>1047556</v>
      </c>
      <c r="H23">
        <v>271503</v>
      </c>
      <c r="AF23" t="s">
        <v>37</v>
      </c>
      <c r="AG23" t="s">
        <v>163</v>
      </c>
      <c r="AH23">
        <v>322.878432035446</v>
      </c>
    </row>
    <row r="24" spans="1:34" x14ac:dyDescent="0.3">
      <c r="A24" t="s">
        <v>693</v>
      </c>
      <c r="B24" t="s">
        <v>1391</v>
      </c>
      <c r="C24" t="s">
        <v>1245</v>
      </c>
      <c r="F24">
        <v>327</v>
      </c>
      <c r="G24">
        <v>107260</v>
      </c>
      <c r="H24">
        <v>28883</v>
      </c>
      <c r="AF24" t="s">
        <v>37</v>
      </c>
      <c r="AG24" t="s">
        <v>163</v>
      </c>
      <c r="AH24">
        <v>400.06343507766701</v>
      </c>
    </row>
    <row r="25" spans="1:34" x14ac:dyDescent="0.3">
      <c r="A25" t="s">
        <v>693</v>
      </c>
      <c r="B25" t="s">
        <v>1402</v>
      </c>
      <c r="C25" t="s">
        <v>870</v>
      </c>
      <c r="F25">
        <v>393</v>
      </c>
      <c r="G25">
        <v>154846</v>
      </c>
      <c r="H25">
        <v>19902</v>
      </c>
      <c r="AF25" t="s">
        <v>37</v>
      </c>
      <c r="AG25" t="s">
        <v>163</v>
      </c>
      <c r="AH25">
        <v>300.45884895324701</v>
      </c>
    </row>
    <row r="26" spans="1:34" x14ac:dyDescent="0.3">
      <c r="A26" t="s">
        <v>693</v>
      </c>
      <c r="B26" t="s">
        <v>1402</v>
      </c>
      <c r="C26" t="s">
        <v>1245</v>
      </c>
      <c r="F26">
        <v>272</v>
      </c>
      <c r="G26">
        <v>74260</v>
      </c>
      <c r="H26">
        <v>18364</v>
      </c>
      <c r="AF26" t="s">
        <v>37</v>
      </c>
      <c r="AG26" t="s">
        <v>163</v>
      </c>
      <c r="AH26">
        <v>300.48310327529902</v>
      </c>
    </row>
    <row r="27" spans="1:34" x14ac:dyDescent="0.3">
      <c r="A27" t="s">
        <v>693</v>
      </c>
      <c r="B27" t="s">
        <v>1410</v>
      </c>
      <c r="C27" t="s">
        <v>952</v>
      </c>
      <c r="F27">
        <v>535</v>
      </c>
      <c r="G27">
        <v>286764</v>
      </c>
      <c r="H27">
        <v>83383</v>
      </c>
      <c r="AF27" t="s">
        <v>37</v>
      </c>
      <c r="AG27" t="s">
        <v>163</v>
      </c>
      <c r="AH27">
        <v>302.39133572578402</v>
      </c>
    </row>
    <row r="28" spans="1:34" x14ac:dyDescent="0.3">
      <c r="A28" t="s">
        <v>693</v>
      </c>
      <c r="B28" t="s">
        <v>1422</v>
      </c>
      <c r="C28" t="s">
        <v>755</v>
      </c>
      <c r="F28">
        <v>109</v>
      </c>
      <c r="G28">
        <v>11994</v>
      </c>
      <c r="H28">
        <v>5260</v>
      </c>
      <c r="AF28" t="s">
        <v>37</v>
      </c>
      <c r="AG28" t="s">
        <v>163</v>
      </c>
      <c r="AH28">
        <v>302.64656925201399</v>
      </c>
    </row>
    <row r="29" spans="1:34" x14ac:dyDescent="0.3">
      <c r="A29" t="s">
        <v>693</v>
      </c>
      <c r="B29" t="s">
        <v>1422</v>
      </c>
      <c r="C29" t="s">
        <v>803</v>
      </c>
      <c r="F29">
        <v>238</v>
      </c>
      <c r="G29">
        <v>56886</v>
      </c>
      <c r="H29">
        <v>13819</v>
      </c>
      <c r="AF29" t="s">
        <v>37</v>
      </c>
      <c r="AG29" t="s">
        <v>163</v>
      </c>
      <c r="AH29">
        <v>300.41231226921002</v>
      </c>
    </row>
    <row r="30" spans="1:34" x14ac:dyDescent="0.3">
      <c r="A30" t="s">
        <v>693</v>
      </c>
      <c r="B30" t="s">
        <v>1446</v>
      </c>
      <c r="C30" t="s">
        <v>1439</v>
      </c>
      <c r="F30">
        <v>1250</v>
      </c>
      <c r="G30">
        <v>1563754</v>
      </c>
      <c r="H30">
        <v>621888</v>
      </c>
      <c r="AF30" t="s">
        <v>37</v>
      </c>
      <c r="AG30" t="s">
        <v>163</v>
      </c>
      <c r="AH30">
        <v>313.24391198158202</v>
      </c>
    </row>
    <row r="31" spans="1:34" x14ac:dyDescent="0.3">
      <c r="A31" t="s">
        <v>693</v>
      </c>
      <c r="B31" t="s">
        <v>1471</v>
      </c>
      <c r="C31" t="s">
        <v>1472</v>
      </c>
      <c r="F31">
        <v>125</v>
      </c>
      <c r="G31">
        <v>15754</v>
      </c>
      <c r="H31">
        <v>3467</v>
      </c>
      <c r="AF31" t="s">
        <v>37</v>
      </c>
      <c r="AG31" t="s">
        <v>163</v>
      </c>
      <c r="AH31">
        <v>300.44072127342201</v>
      </c>
    </row>
    <row r="32" spans="1:34" x14ac:dyDescent="0.3">
      <c r="A32" t="s">
        <v>693</v>
      </c>
      <c r="B32" t="s">
        <v>1474</v>
      </c>
      <c r="C32" t="s">
        <v>755</v>
      </c>
      <c r="F32">
        <v>147</v>
      </c>
      <c r="G32">
        <v>21760</v>
      </c>
      <c r="H32">
        <v>8847</v>
      </c>
      <c r="AF32" t="s">
        <v>37</v>
      </c>
      <c r="AG32" t="s">
        <v>163</v>
      </c>
      <c r="AH32">
        <v>300.65239548683098</v>
      </c>
    </row>
    <row r="33" spans="1:34" x14ac:dyDescent="0.3">
      <c r="A33" t="s">
        <v>693</v>
      </c>
      <c r="B33" t="s">
        <v>1474</v>
      </c>
      <c r="C33" t="s">
        <v>803</v>
      </c>
      <c r="F33">
        <v>886</v>
      </c>
      <c r="G33">
        <v>785886</v>
      </c>
      <c r="H33">
        <v>230648</v>
      </c>
      <c r="AF33" t="s">
        <v>37</v>
      </c>
      <c r="AG33" t="s">
        <v>163</v>
      </c>
      <c r="AH33">
        <v>398.37736463546702</v>
      </c>
    </row>
    <row r="34" spans="1:34" x14ac:dyDescent="0.3">
      <c r="A34" t="s">
        <v>693</v>
      </c>
      <c r="B34" t="s">
        <v>1479</v>
      </c>
      <c r="C34" t="s">
        <v>803</v>
      </c>
      <c r="F34">
        <v>521</v>
      </c>
      <c r="G34">
        <v>271966</v>
      </c>
      <c r="H34">
        <v>89395</v>
      </c>
      <c r="AF34" t="s">
        <v>37</v>
      </c>
      <c r="AG34" t="s">
        <v>163</v>
      </c>
      <c r="AH34">
        <v>301.59960579872097</v>
      </c>
    </row>
    <row r="35" spans="1:34" x14ac:dyDescent="0.3">
      <c r="A35" t="s">
        <v>693</v>
      </c>
      <c r="B35" t="s">
        <v>1487</v>
      </c>
      <c r="C35" t="s">
        <v>1488</v>
      </c>
      <c r="F35">
        <v>103</v>
      </c>
      <c r="G35">
        <v>10716</v>
      </c>
      <c r="H35">
        <v>2598</v>
      </c>
      <c r="AF35" t="s">
        <v>37</v>
      </c>
      <c r="AG35" t="s">
        <v>163</v>
      </c>
      <c r="AH35">
        <v>303.11122345924298</v>
      </c>
    </row>
    <row r="36" spans="1:34" x14ac:dyDescent="0.3">
      <c r="A36" t="s">
        <v>693</v>
      </c>
      <c r="B36" t="s">
        <v>1487</v>
      </c>
      <c r="C36" t="s">
        <v>1490</v>
      </c>
      <c r="F36">
        <v>103</v>
      </c>
      <c r="G36">
        <v>10716</v>
      </c>
      <c r="H36">
        <v>2598</v>
      </c>
      <c r="AF36" t="s">
        <v>37</v>
      </c>
      <c r="AG36" t="s">
        <v>163</v>
      </c>
      <c r="AH36">
        <v>303.73128771781899</v>
      </c>
    </row>
    <row r="37" spans="1:34" x14ac:dyDescent="0.3">
      <c r="A37" t="s">
        <v>693</v>
      </c>
      <c r="B37" t="s">
        <v>1553</v>
      </c>
      <c r="C37" t="s">
        <v>1554</v>
      </c>
      <c r="F37">
        <v>714</v>
      </c>
      <c r="G37">
        <v>510514</v>
      </c>
      <c r="H37">
        <v>170795</v>
      </c>
      <c r="AF37" t="s">
        <v>37</v>
      </c>
      <c r="AG37" t="s">
        <v>163</v>
      </c>
      <c r="AH37">
        <v>303.200386047363</v>
      </c>
    </row>
    <row r="38" spans="1:34" x14ac:dyDescent="0.3">
      <c r="A38" t="s">
        <v>693</v>
      </c>
      <c r="B38" t="s">
        <v>1658</v>
      </c>
      <c r="C38" t="s">
        <v>803</v>
      </c>
      <c r="F38">
        <v>783</v>
      </c>
      <c r="G38">
        <v>613876</v>
      </c>
      <c r="H38">
        <v>218092</v>
      </c>
      <c r="AF38" t="s">
        <v>37</v>
      </c>
      <c r="AG38" t="s">
        <v>163</v>
      </c>
      <c r="AH38">
        <v>303.00287055969198</v>
      </c>
    </row>
    <row r="39" spans="1:34" x14ac:dyDescent="0.3">
      <c r="A39" t="s">
        <v>693</v>
      </c>
      <c r="B39" t="s">
        <v>1678</v>
      </c>
      <c r="C39" t="s">
        <v>803</v>
      </c>
      <c r="F39">
        <v>813</v>
      </c>
      <c r="G39">
        <v>661786</v>
      </c>
      <c r="H39">
        <v>227233</v>
      </c>
      <c r="AF39" t="s">
        <v>37</v>
      </c>
      <c r="AG39" t="s">
        <v>163</v>
      </c>
      <c r="AH39">
        <v>303.01488947868302</v>
      </c>
    </row>
    <row r="40" spans="1:34" x14ac:dyDescent="0.3">
      <c r="A40" t="s">
        <v>280</v>
      </c>
      <c r="B40" t="s">
        <v>309</v>
      </c>
      <c r="C40" t="s">
        <v>1905</v>
      </c>
      <c r="F40">
        <v>571</v>
      </c>
      <c r="G40">
        <v>326616</v>
      </c>
      <c r="H40">
        <v>11036</v>
      </c>
      <c r="AF40" t="s">
        <v>37</v>
      </c>
      <c r="AG40" t="s">
        <v>163</v>
      </c>
      <c r="AH40">
        <v>302.41432237625099</v>
      </c>
    </row>
    <row r="41" spans="1:34" x14ac:dyDescent="0.3">
      <c r="A41" t="s">
        <v>280</v>
      </c>
      <c r="B41" t="s">
        <v>1963</v>
      </c>
      <c r="C41" t="s">
        <v>1964</v>
      </c>
      <c r="F41">
        <v>109</v>
      </c>
      <c r="G41">
        <v>11994</v>
      </c>
      <c r="H41">
        <v>2176</v>
      </c>
      <c r="AF41" t="s">
        <v>37</v>
      </c>
      <c r="AG41" t="s">
        <v>163</v>
      </c>
      <c r="AH41">
        <v>300.48181009292603</v>
      </c>
    </row>
    <row r="42" spans="1:34" x14ac:dyDescent="0.3">
      <c r="A42" t="s">
        <v>280</v>
      </c>
      <c r="B42" t="s">
        <v>1977</v>
      </c>
      <c r="C42" t="s">
        <v>1976</v>
      </c>
      <c r="F42">
        <v>165</v>
      </c>
      <c r="G42">
        <v>27394</v>
      </c>
      <c r="H42">
        <v>8819</v>
      </c>
      <c r="AF42" t="s">
        <v>37</v>
      </c>
      <c r="AG42" t="s">
        <v>163</v>
      </c>
      <c r="AH42">
        <v>301.13168549537602</v>
      </c>
    </row>
    <row r="43" spans="1:34" x14ac:dyDescent="0.3">
      <c r="A43" t="s">
        <v>280</v>
      </c>
      <c r="B43" t="s">
        <v>2083</v>
      </c>
      <c r="C43" t="s">
        <v>2084</v>
      </c>
      <c r="F43">
        <v>695</v>
      </c>
      <c r="G43">
        <v>483724</v>
      </c>
      <c r="H43">
        <v>213788</v>
      </c>
      <c r="AF43" t="s">
        <v>37</v>
      </c>
      <c r="AG43" t="s">
        <v>163</v>
      </c>
      <c r="AH43">
        <v>488.438806772232</v>
      </c>
    </row>
    <row r="44" spans="1:34" x14ac:dyDescent="0.3">
      <c r="A44" t="s">
        <v>280</v>
      </c>
      <c r="B44" t="s">
        <v>2083</v>
      </c>
      <c r="C44" t="s">
        <v>1980</v>
      </c>
      <c r="F44">
        <v>307</v>
      </c>
      <c r="G44">
        <v>94560</v>
      </c>
      <c r="H44">
        <v>34127</v>
      </c>
      <c r="AF44" t="s">
        <v>37</v>
      </c>
      <c r="AG44" t="s">
        <v>163</v>
      </c>
      <c r="AH44">
        <v>300.77063441276499</v>
      </c>
    </row>
    <row r="45" spans="1:34" x14ac:dyDescent="0.3">
      <c r="A45" t="s">
        <v>280</v>
      </c>
      <c r="B45" t="s">
        <v>2083</v>
      </c>
      <c r="C45" t="s">
        <v>2087</v>
      </c>
      <c r="F45">
        <v>953</v>
      </c>
      <c r="G45">
        <v>909166</v>
      </c>
      <c r="H45">
        <v>240286</v>
      </c>
      <c r="AF45" t="s">
        <v>37</v>
      </c>
      <c r="AG45" t="s">
        <v>163</v>
      </c>
      <c r="AH45">
        <v>518.04581594467095</v>
      </c>
    </row>
    <row r="46" spans="1:34" x14ac:dyDescent="0.3">
      <c r="A46" t="s">
        <v>280</v>
      </c>
      <c r="B46" t="s">
        <v>2083</v>
      </c>
      <c r="C46" t="s">
        <v>2088</v>
      </c>
      <c r="F46">
        <v>493</v>
      </c>
      <c r="G46">
        <v>243546</v>
      </c>
      <c r="H46">
        <v>59985</v>
      </c>
      <c r="AF46" t="s">
        <v>37</v>
      </c>
      <c r="AG46" t="s">
        <v>163</v>
      </c>
      <c r="AH46">
        <v>300.93924164772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D8E6-DB1A-4144-8D0F-414F4C710148}">
  <dimension ref="A1:AH46"/>
  <sheetViews>
    <sheetView topLeftCell="K20" workbookViewId="0">
      <selection activeCell="A26" sqref="A26:AH26"/>
    </sheetView>
  </sheetViews>
  <sheetFormatPr baseColWidth="10" defaultRowHeight="14.4" x14ac:dyDescent="0.3"/>
  <cols>
    <col min="1" max="1" width="16.6640625" customWidth="1"/>
    <col min="2" max="2" width="22.6640625" customWidth="1"/>
    <col min="3" max="3" width="27" customWidth="1"/>
    <col min="10" max="10" width="27.109375" customWidth="1"/>
    <col min="14" max="14" width="102.109375" customWidth="1"/>
    <col min="22" max="22" width="34" customWidth="1"/>
    <col min="27" max="27" width="11.777343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280</v>
      </c>
      <c r="B2" t="s">
        <v>309</v>
      </c>
      <c r="C2" t="s">
        <v>1905</v>
      </c>
      <c r="F2">
        <v>571</v>
      </c>
      <c r="G2">
        <v>326616</v>
      </c>
      <c r="H2">
        <v>11036</v>
      </c>
      <c r="AF2" t="s">
        <v>37</v>
      </c>
      <c r="AG2" t="s">
        <v>163</v>
      </c>
      <c r="AH2">
        <v>3606.4005517959499</v>
      </c>
    </row>
    <row r="3" spans="1:34" x14ac:dyDescent="0.3">
      <c r="A3" t="s">
        <v>280</v>
      </c>
      <c r="B3" t="s">
        <v>1963</v>
      </c>
      <c r="C3" t="s">
        <v>1964</v>
      </c>
      <c r="F3">
        <v>109</v>
      </c>
      <c r="G3">
        <v>11994</v>
      </c>
      <c r="H3">
        <v>2176</v>
      </c>
      <c r="I3">
        <v>95</v>
      </c>
      <c r="J3" t="s">
        <v>2091</v>
      </c>
      <c r="K3">
        <v>8</v>
      </c>
      <c r="L3" t="s">
        <v>2092</v>
      </c>
      <c r="M3">
        <v>2</v>
      </c>
      <c r="N3" t="s">
        <v>2093</v>
      </c>
      <c r="O3">
        <v>2</v>
      </c>
      <c r="P3">
        <v>80</v>
      </c>
      <c r="Q3">
        <v>15</v>
      </c>
      <c r="R3">
        <v>33</v>
      </c>
      <c r="S3">
        <v>142</v>
      </c>
      <c r="T3">
        <v>88</v>
      </c>
      <c r="U3">
        <v>175</v>
      </c>
      <c r="V3" t="s">
        <v>2094</v>
      </c>
      <c r="W3">
        <v>10</v>
      </c>
      <c r="X3">
        <v>70</v>
      </c>
      <c r="Y3">
        <v>40</v>
      </c>
      <c r="Z3">
        <v>80</v>
      </c>
      <c r="AA3" t="s">
        <v>2095</v>
      </c>
      <c r="AB3">
        <v>3</v>
      </c>
      <c r="AC3">
        <v>8</v>
      </c>
      <c r="AD3">
        <v>5</v>
      </c>
      <c r="AE3">
        <v>91</v>
      </c>
      <c r="AF3" t="s">
        <v>37</v>
      </c>
      <c r="AG3" t="s">
        <v>38</v>
      </c>
      <c r="AH3">
        <v>410.88883876800497</v>
      </c>
    </row>
    <row r="4" spans="1:34" x14ac:dyDescent="0.3">
      <c r="A4" t="s">
        <v>280</v>
      </c>
      <c r="B4" t="s">
        <v>2083</v>
      </c>
      <c r="C4" t="s">
        <v>2084</v>
      </c>
      <c r="F4">
        <v>695</v>
      </c>
      <c r="G4">
        <v>483724</v>
      </c>
      <c r="H4">
        <v>213788</v>
      </c>
      <c r="I4">
        <v>34</v>
      </c>
      <c r="J4" t="s">
        <v>2122</v>
      </c>
      <c r="K4">
        <v>1</v>
      </c>
      <c r="L4" t="s">
        <v>2122</v>
      </c>
      <c r="M4">
        <v>1</v>
      </c>
      <c r="O4">
        <v>0</v>
      </c>
      <c r="P4">
        <v>20</v>
      </c>
      <c r="Q4">
        <v>14</v>
      </c>
      <c r="R4">
        <v>55</v>
      </c>
      <c r="S4">
        <v>55</v>
      </c>
      <c r="T4">
        <v>55</v>
      </c>
      <c r="U4">
        <v>55</v>
      </c>
      <c r="W4">
        <v>20</v>
      </c>
      <c r="X4">
        <v>20</v>
      </c>
      <c r="Y4">
        <v>20</v>
      </c>
      <c r="Z4">
        <v>20</v>
      </c>
      <c r="AB4">
        <v>6</v>
      </c>
      <c r="AC4">
        <v>6</v>
      </c>
      <c r="AD4">
        <v>6</v>
      </c>
      <c r="AE4">
        <v>12</v>
      </c>
      <c r="AF4" t="s">
        <v>37</v>
      </c>
      <c r="AG4" t="s">
        <v>38</v>
      </c>
      <c r="AH4">
        <v>626.98112249374299</v>
      </c>
    </row>
    <row r="5" spans="1:34" x14ac:dyDescent="0.3">
      <c r="A5" t="s">
        <v>280</v>
      </c>
      <c r="B5" t="s">
        <v>2083</v>
      </c>
      <c r="C5" t="s">
        <v>1980</v>
      </c>
      <c r="F5">
        <v>307</v>
      </c>
      <c r="G5">
        <v>94560</v>
      </c>
      <c r="H5">
        <v>34127</v>
      </c>
      <c r="I5">
        <v>51</v>
      </c>
      <c r="J5" t="s">
        <v>2123</v>
      </c>
      <c r="K5">
        <v>3</v>
      </c>
      <c r="L5" t="s">
        <v>86</v>
      </c>
      <c r="M5">
        <v>1</v>
      </c>
      <c r="N5" t="s">
        <v>2124</v>
      </c>
      <c r="O5">
        <v>1</v>
      </c>
      <c r="P5">
        <v>40</v>
      </c>
      <c r="Q5">
        <v>11</v>
      </c>
      <c r="R5">
        <v>259</v>
      </c>
      <c r="S5">
        <v>259</v>
      </c>
      <c r="T5">
        <v>259</v>
      </c>
      <c r="U5">
        <v>259</v>
      </c>
      <c r="V5" t="s">
        <v>2125</v>
      </c>
      <c r="W5">
        <v>40</v>
      </c>
      <c r="X5">
        <v>40</v>
      </c>
      <c r="Y5">
        <v>40</v>
      </c>
      <c r="Z5">
        <v>40</v>
      </c>
      <c r="AA5" t="s">
        <v>2126</v>
      </c>
      <c r="AB5">
        <v>8</v>
      </c>
      <c r="AC5">
        <v>9</v>
      </c>
      <c r="AD5">
        <v>8</v>
      </c>
      <c r="AE5">
        <v>66</v>
      </c>
      <c r="AF5" t="s">
        <v>37</v>
      </c>
      <c r="AG5" t="s">
        <v>38</v>
      </c>
      <c r="AH5">
        <v>477.39330458641001</v>
      </c>
    </row>
    <row r="6" spans="1:34" x14ac:dyDescent="0.3">
      <c r="A6" t="s">
        <v>280</v>
      </c>
      <c r="B6" t="s">
        <v>2083</v>
      </c>
      <c r="C6" t="s">
        <v>2087</v>
      </c>
      <c r="F6">
        <v>953</v>
      </c>
      <c r="G6">
        <v>909166</v>
      </c>
      <c r="H6">
        <v>240286</v>
      </c>
      <c r="AF6" t="s">
        <v>37</v>
      </c>
      <c r="AG6" t="s">
        <v>163</v>
      </c>
      <c r="AH6">
        <v>3605.53155827522</v>
      </c>
    </row>
    <row r="7" spans="1:34" x14ac:dyDescent="0.3">
      <c r="A7" t="s">
        <v>280</v>
      </c>
      <c r="B7" t="s">
        <v>2083</v>
      </c>
      <c r="C7" t="s">
        <v>2088</v>
      </c>
      <c r="F7">
        <v>493</v>
      </c>
      <c r="G7">
        <v>243546</v>
      </c>
      <c r="H7">
        <v>59985</v>
      </c>
      <c r="I7">
        <v>44</v>
      </c>
      <c r="J7" t="s">
        <v>2127</v>
      </c>
      <c r="K7">
        <v>2</v>
      </c>
      <c r="L7" t="s">
        <v>2127</v>
      </c>
      <c r="M7">
        <v>2</v>
      </c>
      <c r="O7">
        <v>0</v>
      </c>
      <c r="P7">
        <v>30</v>
      </c>
      <c r="Q7">
        <v>14</v>
      </c>
      <c r="R7">
        <v>49</v>
      </c>
      <c r="S7">
        <v>70</v>
      </c>
      <c r="T7">
        <v>60</v>
      </c>
      <c r="U7">
        <v>119</v>
      </c>
      <c r="W7">
        <v>15</v>
      </c>
      <c r="X7">
        <v>15</v>
      </c>
      <c r="Y7">
        <v>15</v>
      </c>
      <c r="Z7">
        <v>30</v>
      </c>
      <c r="AB7">
        <v>3</v>
      </c>
      <c r="AC7">
        <v>5</v>
      </c>
      <c r="AD7">
        <v>4</v>
      </c>
      <c r="AE7">
        <v>21</v>
      </c>
      <c r="AF7" t="s">
        <v>37</v>
      </c>
      <c r="AG7" t="s">
        <v>38</v>
      </c>
      <c r="AH7">
        <v>599.92166709899902</v>
      </c>
    </row>
    <row r="8" spans="1:34" x14ac:dyDescent="0.3">
      <c r="A8" t="s">
        <v>280</v>
      </c>
      <c r="B8" t="s">
        <v>1977</v>
      </c>
      <c r="C8" t="s">
        <v>1976</v>
      </c>
      <c r="F8">
        <v>165</v>
      </c>
      <c r="G8">
        <v>27394</v>
      </c>
      <c r="H8">
        <v>8819</v>
      </c>
      <c r="AF8" t="s">
        <v>37</v>
      </c>
      <c r="AG8" t="s">
        <v>163</v>
      </c>
      <c r="AH8">
        <v>3605.1368117332399</v>
      </c>
    </row>
    <row r="9" spans="1:34" x14ac:dyDescent="0.3">
      <c r="A9" t="s">
        <v>199</v>
      </c>
      <c r="B9" t="s">
        <v>250</v>
      </c>
      <c r="C9" t="s">
        <v>251</v>
      </c>
      <c r="F9">
        <v>151</v>
      </c>
      <c r="G9">
        <v>22956</v>
      </c>
      <c r="H9">
        <v>9038</v>
      </c>
      <c r="AF9" t="s">
        <v>37</v>
      </c>
      <c r="AG9" t="s">
        <v>163</v>
      </c>
      <c r="AH9">
        <v>3631.3857829570702</v>
      </c>
    </row>
    <row r="10" spans="1:34" x14ac:dyDescent="0.3">
      <c r="A10" t="s">
        <v>198</v>
      </c>
      <c r="B10" t="s">
        <v>155</v>
      </c>
      <c r="C10" t="s">
        <v>162</v>
      </c>
      <c r="F10">
        <v>172</v>
      </c>
      <c r="G10">
        <v>29760</v>
      </c>
      <c r="H10">
        <v>8605</v>
      </c>
      <c r="AF10" t="s">
        <v>37</v>
      </c>
      <c r="AG10" t="s">
        <v>163</v>
      </c>
      <c r="AH10">
        <v>3783.0181784629799</v>
      </c>
    </row>
    <row r="11" spans="1:34" x14ac:dyDescent="0.3">
      <c r="A11" t="s">
        <v>526</v>
      </c>
      <c r="B11" t="s">
        <v>548</v>
      </c>
      <c r="C11" t="s">
        <v>549</v>
      </c>
      <c r="F11">
        <v>374</v>
      </c>
      <c r="G11">
        <v>140254</v>
      </c>
      <c r="H11">
        <v>14884</v>
      </c>
      <c r="AF11" t="s">
        <v>37</v>
      </c>
      <c r="AG11" t="s">
        <v>163</v>
      </c>
      <c r="AH11">
        <v>3629.0642397403699</v>
      </c>
    </row>
    <row r="12" spans="1:34" x14ac:dyDescent="0.3">
      <c r="A12" t="s">
        <v>364</v>
      </c>
      <c r="B12" t="s">
        <v>391</v>
      </c>
      <c r="C12" t="s">
        <v>400</v>
      </c>
      <c r="F12">
        <v>129</v>
      </c>
      <c r="G12">
        <v>16774</v>
      </c>
      <c r="H12">
        <v>2693</v>
      </c>
      <c r="I12">
        <v>126</v>
      </c>
      <c r="J12" t="s">
        <v>2129</v>
      </c>
      <c r="K12">
        <v>27</v>
      </c>
      <c r="L12" t="s">
        <v>124</v>
      </c>
      <c r="M12">
        <v>1</v>
      </c>
      <c r="N12" t="s">
        <v>2130</v>
      </c>
      <c r="O12">
        <v>26</v>
      </c>
      <c r="P12">
        <v>124</v>
      </c>
      <c r="Q12">
        <v>2</v>
      </c>
      <c r="R12">
        <v>274</v>
      </c>
      <c r="S12">
        <v>274</v>
      </c>
      <c r="T12">
        <v>274</v>
      </c>
      <c r="U12">
        <v>274</v>
      </c>
      <c r="V12" t="s">
        <v>2131</v>
      </c>
      <c r="W12">
        <v>124</v>
      </c>
      <c r="X12">
        <v>124</v>
      </c>
      <c r="Y12">
        <v>124</v>
      </c>
      <c r="Z12">
        <v>124</v>
      </c>
      <c r="AA12" t="s">
        <v>2132</v>
      </c>
      <c r="AB12">
        <v>0</v>
      </c>
      <c r="AC12">
        <v>3</v>
      </c>
      <c r="AD12">
        <v>2</v>
      </c>
      <c r="AE12">
        <v>64</v>
      </c>
      <c r="AF12" t="s">
        <v>37</v>
      </c>
      <c r="AG12" t="s">
        <v>38</v>
      </c>
      <c r="AH12">
        <v>607.45311570167496</v>
      </c>
    </row>
    <row r="13" spans="1:34" x14ac:dyDescent="0.3">
      <c r="A13" t="s">
        <v>364</v>
      </c>
      <c r="B13" t="s">
        <v>391</v>
      </c>
      <c r="C13" t="s">
        <v>415</v>
      </c>
      <c r="F13">
        <v>258</v>
      </c>
      <c r="G13">
        <v>66826</v>
      </c>
      <c r="H13">
        <v>23806</v>
      </c>
      <c r="AF13" t="s">
        <v>37</v>
      </c>
      <c r="AG13" t="s">
        <v>163</v>
      </c>
      <c r="AH13">
        <v>3605.2560889720899</v>
      </c>
    </row>
    <row r="14" spans="1:34" x14ac:dyDescent="0.3">
      <c r="A14" t="s">
        <v>693</v>
      </c>
      <c r="B14" t="s">
        <v>741</v>
      </c>
      <c r="C14" t="s">
        <v>744</v>
      </c>
      <c r="F14">
        <v>314</v>
      </c>
      <c r="G14">
        <v>98914</v>
      </c>
      <c r="H14">
        <v>27527</v>
      </c>
      <c r="AF14" t="s">
        <v>37</v>
      </c>
      <c r="AG14" t="s">
        <v>163</v>
      </c>
      <c r="AH14">
        <v>3606.2536993026702</v>
      </c>
    </row>
    <row r="15" spans="1:34" x14ac:dyDescent="0.3">
      <c r="A15" t="s">
        <v>693</v>
      </c>
      <c r="B15" t="s">
        <v>747</v>
      </c>
      <c r="C15" t="s">
        <v>748</v>
      </c>
      <c r="F15">
        <v>164</v>
      </c>
      <c r="G15">
        <v>27064</v>
      </c>
      <c r="H15">
        <v>5305</v>
      </c>
      <c r="AF15" t="s">
        <v>37</v>
      </c>
      <c r="AG15" t="s">
        <v>163</v>
      </c>
      <c r="AH15">
        <v>3719.6624622344898</v>
      </c>
    </row>
    <row r="16" spans="1:34" x14ac:dyDescent="0.3">
      <c r="A16" t="s">
        <v>693</v>
      </c>
      <c r="B16" t="s">
        <v>754</v>
      </c>
      <c r="C16" t="s">
        <v>757</v>
      </c>
      <c r="F16">
        <v>1097</v>
      </c>
      <c r="G16">
        <v>1204510</v>
      </c>
      <c r="H16">
        <v>348432</v>
      </c>
      <c r="AF16" t="s">
        <v>37</v>
      </c>
      <c r="AG16" t="s">
        <v>163</v>
      </c>
      <c r="AH16">
        <v>3604.9667315482998</v>
      </c>
    </row>
    <row r="17" spans="1:34" x14ac:dyDescent="0.3">
      <c r="A17" t="s">
        <v>693</v>
      </c>
      <c r="B17" t="s">
        <v>765</v>
      </c>
      <c r="C17" t="s">
        <v>772</v>
      </c>
      <c r="F17">
        <v>486</v>
      </c>
      <c r="G17">
        <v>236686</v>
      </c>
      <c r="H17">
        <v>84900</v>
      </c>
      <c r="AF17" t="s">
        <v>37</v>
      </c>
      <c r="AG17" t="s">
        <v>163</v>
      </c>
      <c r="AH17">
        <v>3602.3457450866699</v>
      </c>
    </row>
    <row r="18" spans="1:34" x14ac:dyDescent="0.3">
      <c r="A18" t="s">
        <v>693</v>
      </c>
      <c r="B18" t="s">
        <v>802</v>
      </c>
      <c r="C18" t="s">
        <v>757</v>
      </c>
      <c r="F18">
        <v>450</v>
      </c>
      <c r="G18">
        <v>202954</v>
      </c>
      <c r="H18">
        <v>38702</v>
      </c>
      <c r="AF18" t="s">
        <v>37</v>
      </c>
      <c r="AG18" t="s">
        <v>163</v>
      </c>
      <c r="AH18">
        <v>3604.0620803832999</v>
      </c>
    </row>
    <row r="19" spans="1:34" x14ac:dyDescent="0.3">
      <c r="A19" t="s">
        <v>693</v>
      </c>
      <c r="B19" t="s">
        <v>808</v>
      </c>
      <c r="C19" t="s">
        <v>813</v>
      </c>
      <c r="F19">
        <v>350</v>
      </c>
      <c r="G19">
        <v>122854</v>
      </c>
      <c r="H19">
        <v>49593</v>
      </c>
      <c r="I19">
        <v>27</v>
      </c>
      <c r="J19" t="s">
        <v>2136</v>
      </c>
      <c r="K19">
        <v>3</v>
      </c>
      <c r="L19" t="s">
        <v>2137</v>
      </c>
      <c r="M19">
        <v>1</v>
      </c>
      <c r="N19" t="s">
        <v>2138</v>
      </c>
      <c r="O19">
        <v>2</v>
      </c>
      <c r="P19">
        <v>21</v>
      </c>
      <c r="Q19">
        <v>6</v>
      </c>
      <c r="R19">
        <v>83</v>
      </c>
      <c r="S19">
        <v>83</v>
      </c>
      <c r="T19">
        <v>83</v>
      </c>
      <c r="U19">
        <v>83</v>
      </c>
      <c r="V19" t="s">
        <v>2139</v>
      </c>
      <c r="W19">
        <v>21</v>
      </c>
      <c r="X19">
        <v>21</v>
      </c>
      <c r="Y19">
        <v>21</v>
      </c>
      <c r="Z19">
        <v>21</v>
      </c>
      <c r="AA19" t="s">
        <v>2140</v>
      </c>
      <c r="AB19">
        <v>2</v>
      </c>
      <c r="AC19">
        <v>5</v>
      </c>
      <c r="AD19">
        <v>4</v>
      </c>
      <c r="AE19">
        <v>20</v>
      </c>
      <c r="AF19" t="s">
        <v>37</v>
      </c>
      <c r="AG19" t="s">
        <v>38</v>
      </c>
      <c r="AH19">
        <v>449.11660885810801</v>
      </c>
    </row>
    <row r="20" spans="1:34" x14ac:dyDescent="0.3">
      <c r="A20" t="s">
        <v>693</v>
      </c>
      <c r="B20" t="s">
        <v>841</v>
      </c>
      <c r="C20" t="s">
        <v>755</v>
      </c>
      <c r="F20">
        <v>162</v>
      </c>
      <c r="G20">
        <v>26410</v>
      </c>
      <c r="H20">
        <v>10705</v>
      </c>
      <c r="AF20" t="s">
        <v>37</v>
      </c>
      <c r="AG20" t="s">
        <v>163</v>
      </c>
      <c r="AH20">
        <v>3605.7005314826902</v>
      </c>
    </row>
    <row r="21" spans="1:34" x14ac:dyDescent="0.3">
      <c r="A21" t="s">
        <v>693</v>
      </c>
      <c r="B21" t="s">
        <v>858</v>
      </c>
      <c r="C21" t="s">
        <v>859</v>
      </c>
      <c r="F21">
        <v>441</v>
      </c>
      <c r="G21">
        <v>194926</v>
      </c>
      <c r="H21">
        <v>64787</v>
      </c>
      <c r="AF21" t="s">
        <v>37</v>
      </c>
      <c r="AG21" t="s">
        <v>163</v>
      </c>
      <c r="AH21">
        <v>3601.4781830310799</v>
      </c>
    </row>
    <row r="22" spans="1:34" x14ac:dyDescent="0.3">
      <c r="A22" t="s">
        <v>693</v>
      </c>
      <c r="B22" t="s">
        <v>913</v>
      </c>
      <c r="C22" t="s">
        <v>925</v>
      </c>
      <c r="F22">
        <v>415</v>
      </c>
      <c r="G22">
        <v>172644</v>
      </c>
      <c r="H22">
        <v>57909</v>
      </c>
      <c r="AF22" t="s">
        <v>37</v>
      </c>
      <c r="AG22" t="s">
        <v>163</v>
      </c>
      <c r="AH22">
        <v>3601.81227493286</v>
      </c>
    </row>
    <row r="23" spans="1:34" x14ac:dyDescent="0.3">
      <c r="A23" t="s">
        <v>693</v>
      </c>
      <c r="B23" t="s">
        <v>954</v>
      </c>
      <c r="C23" t="s">
        <v>955</v>
      </c>
      <c r="F23">
        <v>443</v>
      </c>
      <c r="G23">
        <v>196696</v>
      </c>
      <c r="H23">
        <v>70643</v>
      </c>
      <c r="AF23" t="s">
        <v>37</v>
      </c>
      <c r="AG23" t="s">
        <v>163</v>
      </c>
      <c r="AH23">
        <v>3601.8121449947298</v>
      </c>
    </row>
    <row r="24" spans="1:34" x14ac:dyDescent="0.3">
      <c r="A24" t="s">
        <v>693</v>
      </c>
      <c r="B24" t="s">
        <v>1057</v>
      </c>
      <c r="C24" t="s">
        <v>925</v>
      </c>
      <c r="F24">
        <v>416</v>
      </c>
      <c r="G24">
        <v>173476</v>
      </c>
      <c r="H24">
        <v>58136</v>
      </c>
      <c r="AF24" t="s">
        <v>37</v>
      </c>
      <c r="AG24" t="s">
        <v>163</v>
      </c>
      <c r="AH24">
        <v>3601.7351744174898</v>
      </c>
    </row>
    <row r="25" spans="1:34" x14ac:dyDescent="0.3">
      <c r="A25" t="s">
        <v>693</v>
      </c>
      <c r="B25" t="s">
        <v>1058</v>
      </c>
      <c r="C25" t="s">
        <v>1066</v>
      </c>
      <c r="F25">
        <v>626</v>
      </c>
      <c r="G25">
        <v>392506</v>
      </c>
      <c r="H25">
        <v>140108</v>
      </c>
      <c r="AF25" t="s">
        <v>37</v>
      </c>
      <c r="AG25" t="s">
        <v>163</v>
      </c>
      <c r="AH25">
        <v>3603.0302143096901</v>
      </c>
    </row>
    <row r="26" spans="1:34" x14ac:dyDescent="0.3">
      <c r="A26" t="s">
        <v>693</v>
      </c>
      <c r="B26" t="s">
        <v>1058</v>
      </c>
      <c r="C26" t="s">
        <v>925</v>
      </c>
      <c r="F26">
        <v>416</v>
      </c>
      <c r="G26">
        <v>173476</v>
      </c>
      <c r="H26">
        <v>58136</v>
      </c>
      <c r="AF26" t="s">
        <v>37</v>
      </c>
      <c r="AG26" t="s">
        <v>163</v>
      </c>
      <c r="AH26">
        <v>301.230192661285</v>
      </c>
    </row>
    <row r="27" spans="1:34" x14ac:dyDescent="0.3">
      <c r="A27" t="s">
        <v>693</v>
      </c>
      <c r="B27" t="s">
        <v>1281</v>
      </c>
      <c r="C27" t="s">
        <v>1289</v>
      </c>
      <c r="F27">
        <v>230</v>
      </c>
      <c r="G27">
        <v>53134</v>
      </c>
      <c r="H27">
        <v>11414</v>
      </c>
      <c r="AF27" t="s">
        <v>37</v>
      </c>
      <c r="AG27" t="s">
        <v>163</v>
      </c>
      <c r="AH27">
        <v>3621.4581921100598</v>
      </c>
    </row>
    <row r="28" spans="1:34" x14ac:dyDescent="0.3">
      <c r="A28" t="s">
        <v>693</v>
      </c>
      <c r="B28" t="s">
        <v>1324</v>
      </c>
      <c r="C28" t="s">
        <v>861</v>
      </c>
      <c r="F28">
        <v>263</v>
      </c>
      <c r="G28">
        <v>69436</v>
      </c>
      <c r="H28">
        <v>23161</v>
      </c>
      <c r="I28">
        <v>63</v>
      </c>
      <c r="J28" t="s">
        <v>2141</v>
      </c>
      <c r="K28">
        <v>3</v>
      </c>
      <c r="L28" t="s">
        <v>2142</v>
      </c>
      <c r="M28">
        <v>1</v>
      </c>
      <c r="N28" t="s">
        <v>2143</v>
      </c>
      <c r="O28">
        <v>1</v>
      </c>
      <c r="P28">
        <v>55</v>
      </c>
      <c r="Q28">
        <v>8</v>
      </c>
      <c r="R28">
        <v>118</v>
      </c>
      <c r="S28">
        <v>118</v>
      </c>
      <c r="T28">
        <v>118</v>
      </c>
      <c r="U28">
        <v>118</v>
      </c>
      <c r="V28" t="s">
        <v>2144</v>
      </c>
      <c r="W28">
        <v>55</v>
      </c>
      <c r="X28">
        <v>55</v>
      </c>
      <c r="Y28">
        <v>55</v>
      </c>
      <c r="Z28">
        <v>55</v>
      </c>
      <c r="AA28" t="s">
        <v>2145</v>
      </c>
      <c r="AB28">
        <v>4</v>
      </c>
      <c r="AC28">
        <v>7</v>
      </c>
      <c r="AD28">
        <v>5</v>
      </c>
      <c r="AE28">
        <v>41</v>
      </c>
      <c r="AF28" t="s">
        <v>37</v>
      </c>
      <c r="AG28" t="s">
        <v>38</v>
      </c>
      <c r="AH28">
        <v>320.26985311508099</v>
      </c>
    </row>
    <row r="29" spans="1:34" x14ac:dyDescent="0.3">
      <c r="A29" t="s">
        <v>693</v>
      </c>
      <c r="B29" t="s">
        <v>1364</v>
      </c>
      <c r="C29" t="s">
        <v>813</v>
      </c>
      <c r="F29">
        <v>371</v>
      </c>
      <c r="G29">
        <v>138016</v>
      </c>
      <c r="H29">
        <v>55210</v>
      </c>
      <c r="I29">
        <v>35</v>
      </c>
      <c r="J29" t="s">
        <v>2146</v>
      </c>
      <c r="K29">
        <v>3</v>
      </c>
      <c r="L29" t="s">
        <v>2147</v>
      </c>
      <c r="M29">
        <v>1</v>
      </c>
      <c r="N29" t="s">
        <v>2148</v>
      </c>
      <c r="O29">
        <v>2</v>
      </c>
      <c r="P29">
        <v>31</v>
      </c>
      <c r="Q29">
        <v>4</v>
      </c>
      <c r="R29">
        <v>109</v>
      </c>
      <c r="S29">
        <v>109</v>
      </c>
      <c r="T29">
        <v>109</v>
      </c>
      <c r="U29">
        <v>109</v>
      </c>
      <c r="V29" t="s">
        <v>2149</v>
      </c>
      <c r="W29">
        <v>31</v>
      </c>
      <c r="X29">
        <v>31</v>
      </c>
      <c r="Y29">
        <v>31</v>
      </c>
      <c r="Z29">
        <v>31</v>
      </c>
      <c r="AA29" t="s">
        <v>2150</v>
      </c>
      <c r="AB29">
        <v>2</v>
      </c>
      <c r="AC29">
        <v>8</v>
      </c>
      <c r="AD29">
        <v>5</v>
      </c>
      <c r="AE29">
        <v>40</v>
      </c>
      <c r="AF29" t="s">
        <v>37</v>
      </c>
      <c r="AG29" t="s">
        <v>38</v>
      </c>
      <c r="AH29">
        <v>725.92347764968804</v>
      </c>
    </row>
    <row r="30" spans="1:34" x14ac:dyDescent="0.3">
      <c r="A30" t="s">
        <v>693</v>
      </c>
      <c r="B30" t="s">
        <v>1364</v>
      </c>
      <c r="C30" t="s">
        <v>816</v>
      </c>
      <c r="F30">
        <v>1023</v>
      </c>
      <c r="G30">
        <v>1047556</v>
      </c>
      <c r="H30">
        <v>271503</v>
      </c>
      <c r="AF30" t="s">
        <v>37</v>
      </c>
      <c r="AG30" t="s">
        <v>163</v>
      </c>
      <c r="AH30">
        <v>3605.6690688133199</v>
      </c>
    </row>
    <row r="31" spans="1:34" x14ac:dyDescent="0.3">
      <c r="A31" t="s">
        <v>693</v>
      </c>
      <c r="B31" t="s">
        <v>1391</v>
      </c>
      <c r="C31" t="s">
        <v>1245</v>
      </c>
      <c r="F31">
        <v>327</v>
      </c>
      <c r="G31">
        <v>107260</v>
      </c>
      <c r="H31">
        <v>28883</v>
      </c>
      <c r="AF31" t="s">
        <v>37</v>
      </c>
      <c r="AG31" t="s">
        <v>163</v>
      </c>
      <c r="AH31">
        <v>3606.8008937835598</v>
      </c>
    </row>
    <row r="32" spans="1:34" x14ac:dyDescent="0.3">
      <c r="A32" t="s">
        <v>693</v>
      </c>
      <c r="B32" t="s">
        <v>1402</v>
      </c>
      <c r="C32" t="s">
        <v>870</v>
      </c>
      <c r="F32">
        <v>393</v>
      </c>
      <c r="G32">
        <v>154846</v>
      </c>
      <c r="H32">
        <v>19902</v>
      </c>
      <c r="AF32" t="s">
        <v>37</v>
      </c>
      <c r="AG32" t="s">
        <v>163</v>
      </c>
      <c r="AH32">
        <v>3604.6662886142699</v>
      </c>
    </row>
    <row r="33" spans="1:34" x14ac:dyDescent="0.3">
      <c r="A33" t="s">
        <v>693</v>
      </c>
      <c r="B33" t="s">
        <v>1402</v>
      </c>
      <c r="C33" t="s">
        <v>1245</v>
      </c>
      <c r="F33">
        <v>272</v>
      </c>
      <c r="G33">
        <v>74260</v>
      </c>
      <c r="H33">
        <v>18364</v>
      </c>
      <c r="AF33" t="s">
        <v>37</v>
      </c>
      <c r="AG33" t="s">
        <v>163</v>
      </c>
      <c r="AH33">
        <v>3605.5614631175899</v>
      </c>
    </row>
    <row r="34" spans="1:34" x14ac:dyDescent="0.3">
      <c r="A34" t="s">
        <v>693</v>
      </c>
      <c r="B34" t="s">
        <v>1410</v>
      </c>
      <c r="C34" t="s">
        <v>952</v>
      </c>
      <c r="F34">
        <v>535</v>
      </c>
      <c r="G34">
        <v>286764</v>
      </c>
      <c r="H34">
        <v>83383</v>
      </c>
      <c r="AF34" t="s">
        <v>37</v>
      </c>
      <c r="AG34" t="s">
        <v>163</v>
      </c>
      <c r="AH34">
        <v>3601.7712957858998</v>
      </c>
    </row>
    <row r="35" spans="1:34" x14ac:dyDescent="0.3">
      <c r="A35" t="s">
        <v>693</v>
      </c>
      <c r="B35" t="s">
        <v>1422</v>
      </c>
      <c r="C35" t="s">
        <v>755</v>
      </c>
      <c r="F35">
        <v>109</v>
      </c>
      <c r="G35">
        <v>11994</v>
      </c>
      <c r="H35">
        <v>5260</v>
      </c>
      <c r="AF35" t="s">
        <v>37</v>
      </c>
      <c r="AG35" t="s">
        <v>163</v>
      </c>
      <c r="AH35">
        <v>3605.9278392791698</v>
      </c>
    </row>
    <row r="36" spans="1:34" x14ac:dyDescent="0.3">
      <c r="A36" t="s">
        <v>693</v>
      </c>
      <c r="B36" t="s">
        <v>1422</v>
      </c>
      <c r="C36" t="s">
        <v>803</v>
      </c>
      <c r="F36">
        <v>238</v>
      </c>
      <c r="G36">
        <v>56886</v>
      </c>
      <c r="H36">
        <v>13819</v>
      </c>
      <c r="I36">
        <v>71</v>
      </c>
      <c r="J36" t="s">
        <v>2151</v>
      </c>
      <c r="K36">
        <v>4</v>
      </c>
      <c r="L36" t="s">
        <v>2152</v>
      </c>
      <c r="M36">
        <v>2</v>
      </c>
      <c r="N36" t="s">
        <v>2153</v>
      </c>
      <c r="O36">
        <v>1</v>
      </c>
      <c r="P36">
        <v>60</v>
      </c>
      <c r="Q36">
        <v>11</v>
      </c>
      <c r="R36">
        <v>8</v>
      </c>
      <c r="S36">
        <v>82</v>
      </c>
      <c r="T36">
        <v>45</v>
      </c>
      <c r="U36">
        <v>90</v>
      </c>
      <c r="V36" t="s">
        <v>2154</v>
      </c>
      <c r="W36">
        <v>13</v>
      </c>
      <c r="X36">
        <v>47</v>
      </c>
      <c r="Y36">
        <v>30</v>
      </c>
      <c r="Z36">
        <v>60</v>
      </c>
      <c r="AA36" t="s">
        <v>2155</v>
      </c>
      <c r="AB36">
        <v>2</v>
      </c>
      <c r="AC36">
        <v>3</v>
      </c>
      <c r="AD36">
        <v>2</v>
      </c>
      <c r="AE36">
        <v>27</v>
      </c>
      <c r="AF36" t="s">
        <v>37</v>
      </c>
      <c r="AG36" t="s">
        <v>38</v>
      </c>
      <c r="AH36">
        <v>415.99156451225201</v>
      </c>
    </row>
    <row r="37" spans="1:34" x14ac:dyDescent="0.3">
      <c r="A37" t="s">
        <v>693</v>
      </c>
      <c r="B37" t="s">
        <v>1446</v>
      </c>
      <c r="C37" t="s">
        <v>1439</v>
      </c>
      <c r="F37">
        <v>1250</v>
      </c>
      <c r="G37">
        <v>1563754</v>
      </c>
      <c r="H37">
        <v>621888</v>
      </c>
      <c r="I37">
        <v>25</v>
      </c>
      <c r="J37" t="s">
        <v>2156</v>
      </c>
      <c r="K37">
        <v>1</v>
      </c>
      <c r="L37" t="s">
        <v>2156</v>
      </c>
      <c r="M37">
        <v>1</v>
      </c>
      <c r="O37">
        <v>0</v>
      </c>
      <c r="P37">
        <v>13</v>
      </c>
      <c r="Q37">
        <v>12</v>
      </c>
      <c r="R37">
        <v>147</v>
      </c>
      <c r="S37">
        <v>147</v>
      </c>
      <c r="T37">
        <v>147</v>
      </c>
      <c r="U37">
        <v>147</v>
      </c>
      <c r="W37">
        <v>13</v>
      </c>
      <c r="X37">
        <v>13</v>
      </c>
      <c r="Y37">
        <v>13</v>
      </c>
      <c r="Z37">
        <v>13</v>
      </c>
      <c r="AB37">
        <v>5</v>
      </c>
      <c r="AC37">
        <v>5</v>
      </c>
      <c r="AD37">
        <v>5</v>
      </c>
      <c r="AE37">
        <v>15</v>
      </c>
      <c r="AF37" t="s">
        <v>37</v>
      </c>
      <c r="AG37" t="s">
        <v>38</v>
      </c>
      <c r="AH37">
        <v>1285.1502311229699</v>
      </c>
    </row>
    <row r="38" spans="1:34" x14ac:dyDescent="0.3">
      <c r="A38" t="s">
        <v>693</v>
      </c>
      <c r="B38" t="s">
        <v>1471</v>
      </c>
      <c r="C38" t="s">
        <v>1472</v>
      </c>
      <c r="F38">
        <v>125</v>
      </c>
      <c r="G38">
        <v>15754</v>
      </c>
      <c r="H38">
        <v>3467</v>
      </c>
      <c r="I38">
        <v>153</v>
      </c>
      <c r="J38" t="s">
        <v>2157</v>
      </c>
      <c r="K38">
        <v>5</v>
      </c>
      <c r="L38" t="s">
        <v>2158</v>
      </c>
      <c r="M38">
        <v>2</v>
      </c>
      <c r="N38" t="s">
        <v>2159</v>
      </c>
      <c r="O38">
        <v>2</v>
      </c>
      <c r="P38">
        <v>144</v>
      </c>
      <c r="Q38">
        <v>9</v>
      </c>
      <c r="R38">
        <v>50</v>
      </c>
      <c r="S38">
        <v>68</v>
      </c>
      <c r="T38">
        <v>59</v>
      </c>
      <c r="U38">
        <v>118</v>
      </c>
      <c r="V38" t="s">
        <v>2160</v>
      </c>
      <c r="W38">
        <v>51</v>
      </c>
      <c r="X38">
        <v>93</v>
      </c>
      <c r="Y38">
        <v>72</v>
      </c>
      <c r="Z38">
        <v>144</v>
      </c>
      <c r="AA38" t="s">
        <v>2161</v>
      </c>
      <c r="AB38">
        <v>1</v>
      </c>
      <c r="AC38">
        <v>4</v>
      </c>
      <c r="AD38">
        <v>2</v>
      </c>
      <c r="AE38">
        <v>20</v>
      </c>
      <c r="AF38" t="s">
        <v>37</v>
      </c>
      <c r="AG38" t="s">
        <v>38</v>
      </c>
      <c r="AH38">
        <v>301.29808211326599</v>
      </c>
    </row>
    <row r="39" spans="1:34" x14ac:dyDescent="0.3">
      <c r="A39" t="s">
        <v>693</v>
      </c>
      <c r="B39" t="s">
        <v>1474</v>
      </c>
      <c r="C39" t="s">
        <v>755</v>
      </c>
      <c r="F39">
        <v>147</v>
      </c>
      <c r="G39">
        <v>21760</v>
      </c>
      <c r="H39">
        <v>8847</v>
      </c>
      <c r="AF39" t="s">
        <v>37</v>
      </c>
      <c r="AG39" t="s">
        <v>163</v>
      </c>
      <c r="AH39">
        <v>3631.8586034774698</v>
      </c>
    </row>
    <row r="40" spans="1:34" x14ac:dyDescent="0.3">
      <c r="A40" t="s">
        <v>693</v>
      </c>
      <c r="B40" t="s">
        <v>1474</v>
      </c>
      <c r="C40" t="s">
        <v>803</v>
      </c>
      <c r="F40">
        <v>886</v>
      </c>
      <c r="G40">
        <v>785886</v>
      </c>
      <c r="H40">
        <v>230648</v>
      </c>
      <c r="AF40" t="s">
        <v>37</v>
      </c>
      <c r="AG40" t="s">
        <v>163</v>
      </c>
      <c r="AH40">
        <v>3604.6497101783698</v>
      </c>
    </row>
    <row r="41" spans="1:34" x14ac:dyDescent="0.3">
      <c r="A41" t="s">
        <v>693</v>
      </c>
      <c r="B41" t="s">
        <v>1479</v>
      </c>
      <c r="C41" t="s">
        <v>803</v>
      </c>
      <c r="F41">
        <v>521</v>
      </c>
      <c r="G41">
        <v>271966</v>
      </c>
      <c r="H41">
        <v>89395</v>
      </c>
      <c r="I41">
        <v>59</v>
      </c>
      <c r="J41" t="s">
        <v>2162</v>
      </c>
      <c r="K41">
        <v>3</v>
      </c>
      <c r="L41" t="s">
        <v>2163</v>
      </c>
      <c r="M41">
        <v>2</v>
      </c>
      <c r="N41" t="s">
        <v>2164</v>
      </c>
      <c r="O41">
        <v>1</v>
      </c>
      <c r="P41">
        <v>52</v>
      </c>
      <c r="Q41">
        <v>7</v>
      </c>
      <c r="R41">
        <v>37</v>
      </c>
      <c r="S41">
        <v>107</v>
      </c>
      <c r="T41">
        <v>72</v>
      </c>
      <c r="U41">
        <v>144</v>
      </c>
      <c r="V41" t="s">
        <v>2165</v>
      </c>
      <c r="W41">
        <v>19</v>
      </c>
      <c r="X41">
        <v>33</v>
      </c>
      <c r="Y41">
        <v>26</v>
      </c>
      <c r="Z41">
        <v>52</v>
      </c>
      <c r="AA41" t="s">
        <v>2166</v>
      </c>
      <c r="AB41">
        <v>3</v>
      </c>
      <c r="AC41">
        <v>4</v>
      </c>
      <c r="AD41">
        <v>3</v>
      </c>
      <c r="AE41">
        <v>43</v>
      </c>
      <c r="AF41" t="s">
        <v>37</v>
      </c>
      <c r="AG41" t="s">
        <v>38</v>
      </c>
      <c r="AH41">
        <v>2450.6565294265702</v>
      </c>
    </row>
    <row r="42" spans="1:34" x14ac:dyDescent="0.3">
      <c r="A42" t="s">
        <v>693</v>
      </c>
      <c r="B42" t="s">
        <v>1487</v>
      </c>
      <c r="C42" t="s">
        <v>1488</v>
      </c>
      <c r="F42">
        <v>103</v>
      </c>
      <c r="G42">
        <v>10716</v>
      </c>
      <c r="H42">
        <v>2598</v>
      </c>
      <c r="I42">
        <v>72</v>
      </c>
      <c r="J42" t="s">
        <v>2167</v>
      </c>
      <c r="K42">
        <v>5</v>
      </c>
      <c r="L42" t="s">
        <v>86</v>
      </c>
      <c r="M42">
        <v>1</v>
      </c>
      <c r="N42" t="s">
        <v>1615</v>
      </c>
      <c r="O42">
        <v>1</v>
      </c>
      <c r="P42">
        <v>65</v>
      </c>
      <c r="Q42">
        <v>7</v>
      </c>
      <c r="R42">
        <v>91</v>
      </c>
      <c r="S42">
        <v>91</v>
      </c>
      <c r="T42">
        <v>91</v>
      </c>
      <c r="U42">
        <v>91</v>
      </c>
      <c r="V42" t="s">
        <v>2168</v>
      </c>
      <c r="W42">
        <v>65</v>
      </c>
      <c r="X42">
        <v>65</v>
      </c>
      <c r="Y42">
        <v>65</v>
      </c>
      <c r="Z42">
        <v>65</v>
      </c>
      <c r="AA42" t="s">
        <v>2169</v>
      </c>
      <c r="AB42">
        <v>2</v>
      </c>
      <c r="AC42">
        <v>2</v>
      </c>
      <c r="AD42">
        <v>2</v>
      </c>
      <c r="AE42">
        <v>22</v>
      </c>
      <c r="AF42" t="s">
        <v>37</v>
      </c>
      <c r="AG42" t="s">
        <v>38</v>
      </c>
      <c r="AH42">
        <v>1325.1561295986101</v>
      </c>
    </row>
    <row r="43" spans="1:34" x14ac:dyDescent="0.3">
      <c r="A43" t="s">
        <v>693</v>
      </c>
      <c r="B43" t="s">
        <v>1487</v>
      </c>
      <c r="C43" t="s">
        <v>1490</v>
      </c>
      <c r="F43">
        <v>103</v>
      </c>
      <c r="G43">
        <v>10716</v>
      </c>
      <c r="H43">
        <v>2598</v>
      </c>
      <c r="I43">
        <v>72</v>
      </c>
      <c r="J43" t="s">
        <v>2167</v>
      </c>
      <c r="K43">
        <v>5</v>
      </c>
      <c r="L43" t="s">
        <v>86</v>
      </c>
      <c r="M43">
        <v>1</v>
      </c>
      <c r="N43" t="s">
        <v>1615</v>
      </c>
      <c r="O43">
        <v>1</v>
      </c>
      <c r="P43">
        <v>65</v>
      </c>
      <c r="Q43">
        <v>7</v>
      </c>
      <c r="R43">
        <v>91</v>
      </c>
      <c r="S43">
        <v>91</v>
      </c>
      <c r="T43">
        <v>91</v>
      </c>
      <c r="U43">
        <v>91</v>
      </c>
      <c r="V43" t="s">
        <v>2168</v>
      </c>
      <c r="W43">
        <v>65</v>
      </c>
      <c r="X43">
        <v>65</v>
      </c>
      <c r="Y43">
        <v>65</v>
      </c>
      <c r="Z43">
        <v>65</v>
      </c>
      <c r="AA43" t="s">
        <v>2169</v>
      </c>
      <c r="AB43">
        <v>2</v>
      </c>
      <c r="AC43">
        <v>2</v>
      </c>
      <c r="AD43">
        <v>2</v>
      </c>
      <c r="AE43">
        <v>22</v>
      </c>
      <c r="AF43" t="s">
        <v>37</v>
      </c>
      <c r="AG43" t="s">
        <v>38</v>
      </c>
      <c r="AH43">
        <v>1343.1291065216001</v>
      </c>
    </row>
    <row r="44" spans="1:34" x14ac:dyDescent="0.3">
      <c r="A44" t="s">
        <v>693</v>
      </c>
      <c r="B44" t="s">
        <v>1553</v>
      </c>
      <c r="C44" t="s">
        <v>1554</v>
      </c>
      <c r="F44">
        <v>714</v>
      </c>
      <c r="G44">
        <v>510514</v>
      </c>
      <c r="H44">
        <v>170795</v>
      </c>
      <c r="AF44" t="s">
        <v>37</v>
      </c>
      <c r="AG44" t="s">
        <v>163</v>
      </c>
      <c r="AH44">
        <v>3604.5120582580498</v>
      </c>
    </row>
    <row r="45" spans="1:34" x14ac:dyDescent="0.3">
      <c r="A45" t="s">
        <v>693</v>
      </c>
      <c r="B45" t="s">
        <v>1658</v>
      </c>
      <c r="C45" t="s">
        <v>803</v>
      </c>
      <c r="F45">
        <v>783</v>
      </c>
      <c r="G45">
        <v>613876</v>
      </c>
      <c r="H45">
        <v>218092</v>
      </c>
      <c r="AF45" t="s">
        <v>37</v>
      </c>
      <c r="AG45" t="s">
        <v>163</v>
      </c>
      <c r="AH45">
        <v>3603.2387480735702</v>
      </c>
    </row>
    <row r="46" spans="1:34" x14ac:dyDescent="0.3">
      <c r="A46" t="s">
        <v>693</v>
      </c>
      <c r="B46" t="s">
        <v>1678</v>
      </c>
      <c r="C46" t="s">
        <v>803</v>
      </c>
      <c r="F46">
        <v>813</v>
      </c>
      <c r="G46">
        <v>661786</v>
      </c>
      <c r="H46">
        <v>227233</v>
      </c>
      <c r="AF46" t="s">
        <v>37</v>
      </c>
      <c r="AG46" t="s">
        <v>163</v>
      </c>
      <c r="AH46">
        <v>3605.45268011093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Tiempos_ejecucion</vt:lpstr>
      <vt:lpstr>repetidos</vt:lpstr>
      <vt:lpstr>Maxtime</vt:lpstr>
      <vt:lpstr>MaxTimeSOLVED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Novoa Hurtado</cp:lastModifiedBy>
  <dcterms:created xsi:type="dcterms:W3CDTF">2025-03-10T17:09:27Z</dcterms:created>
  <dcterms:modified xsi:type="dcterms:W3CDTF">2025-03-15T17:20:57Z</dcterms:modified>
</cp:coreProperties>
</file>