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x\Documents\SCHwash\Doc\"/>
    </mc:Choice>
  </mc:AlternateContent>
  <xr:revisionPtr revIDLastSave="0" documentId="13_ncr:1_{0CE95F4E-0684-48F6-9914-BB7A4ED5DAD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PIO DESCRIPTION" sheetId="1" r:id="rId1"/>
    <sheet name="GPIO Digital Output" sheetId="3" r:id="rId2"/>
    <sheet name="GPIO Digital Input" sheetId="2" r:id="rId3"/>
    <sheet name="PWM" sheetId="4" r:id="rId4"/>
    <sheet name="ADC" sheetId="6" r:id="rId5"/>
    <sheet name="UART-USART" sheetId="7" r:id="rId6"/>
  </sheets>
  <definedNames>
    <definedName name="_xlnm._FilterDatabase" localSheetId="2" hidden="1">'GPIO Digital Input'!$A$2:$G$2</definedName>
    <definedName name="_xlnm._FilterDatabase" localSheetId="1" hidden="1">'GPIO Digital Output'!$F$1:$F$10</definedName>
    <definedName name="_xlnm._FilterDatabase" localSheetId="5" hidden="1">'UART-USART'!$A$2:$AF$2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7" l="1" a="1"/>
  <c r="A4" i="7" s="1"/>
  <c r="A3" i="3" a="1"/>
  <c r="A3" i="3" s="1"/>
  <c r="A3" i="2" a="1"/>
  <c r="A3" i="2" s="1"/>
  <c r="A3" i="6" a="1"/>
  <c r="A3" i="6" s="1"/>
  <c r="A3" i="4" a="1"/>
  <c r="A3" i="4" s="1"/>
  <c r="L16" i="6" a="1"/>
  <c r="L16" i="6" s="1"/>
  <c r="D9" i="2"/>
  <c r="D10" i="2"/>
  <c r="D14" i="2"/>
  <c r="D11" i="2"/>
  <c r="D12" i="2"/>
  <c r="D13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Anh Trần</author>
  </authors>
  <commentList>
    <comment ref="D2" authorId="0" shapeId="0" xr:uid="{127ECF9A-B752-4897-A18A-4BB11998AB6E}">
      <text>
        <r>
          <rPr>
            <b/>
            <sz val="9"/>
            <color indexed="81"/>
            <rFont val="Tahoma"/>
            <charset val="1"/>
          </rPr>
          <t>Hoàng Anh Trần:</t>
        </r>
        <r>
          <rPr>
            <sz val="9"/>
            <color indexed="81"/>
            <rFont val="Tahoma"/>
            <charset val="1"/>
          </rPr>
          <t xml:space="preserve">
Hardware pwm =  using peripherals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<sst xmlns="http://schemas.openxmlformats.org/spreadsheetml/2006/main" count="187" uniqueCount="100">
  <si>
    <t>Pin's Name</t>
  </si>
  <si>
    <t>Pin's user name</t>
  </si>
  <si>
    <t>NUT1</t>
  </si>
  <si>
    <t>NUT2</t>
  </si>
  <si>
    <t>NUT3</t>
  </si>
  <si>
    <t>NUT4</t>
  </si>
  <si>
    <t>RB0</t>
  </si>
  <si>
    <t>zero</t>
  </si>
  <si>
    <t>RB1</t>
  </si>
  <si>
    <t>PWM</t>
  </si>
  <si>
    <t>RA3</t>
  </si>
  <si>
    <t>Van</t>
  </si>
  <si>
    <t>RE0</t>
  </si>
  <si>
    <t>Relay</t>
  </si>
  <si>
    <t>RC1</t>
  </si>
  <si>
    <t>DS1</t>
  </si>
  <si>
    <t>RC2</t>
  </si>
  <si>
    <t>RC3</t>
  </si>
  <si>
    <t>SHCP</t>
  </si>
  <si>
    <t>STCP</t>
  </si>
  <si>
    <t>RC4</t>
  </si>
  <si>
    <t>RC5</t>
  </si>
  <si>
    <t>RC6</t>
  </si>
  <si>
    <t>LED1</t>
  </si>
  <si>
    <t>LED2</t>
  </si>
  <si>
    <t>LED3</t>
  </si>
  <si>
    <t>RD4</t>
  </si>
  <si>
    <t>RD5</t>
  </si>
  <si>
    <t>RD6</t>
  </si>
  <si>
    <t>RD7</t>
  </si>
  <si>
    <t>GPIO Digital input</t>
  </si>
  <si>
    <t>Fequence (Hz)</t>
  </si>
  <si>
    <t>GPIO Digital Output</t>
  </si>
  <si>
    <t>Resolution (bit)</t>
  </si>
  <si>
    <t>DMA - Direct memory access (Y/N)</t>
  </si>
  <si>
    <t>ADC</t>
  </si>
  <si>
    <t>Interrupt/Polling</t>
  </si>
  <si>
    <t>Single/continuous conversion</t>
  </si>
  <si>
    <t>Scan mode</t>
  </si>
  <si>
    <t>sampling time</t>
  </si>
  <si>
    <t>Discontinuous mode</t>
  </si>
  <si>
    <t>Dual/Triple mode</t>
  </si>
  <si>
    <t>Pin's num</t>
  </si>
  <si>
    <t xml:space="preserve">Pin's feature </t>
  </si>
  <si>
    <t>GPIO Digital Input</t>
  </si>
  <si>
    <t>#NC</t>
  </si>
  <si>
    <t>Polling/Interrupt</t>
  </si>
  <si>
    <t>Active Low/High</t>
  </si>
  <si>
    <t>Floating/Pull-up/Down</t>
  </si>
  <si>
    <t>UART-USART</t>
  </si>
  <si>
    <t>Hardware flow control</t>
  </si>
  <si>
    <t>Synchronous mode</t>
  </si>
  <si>
    <t>Single-wire half-duplex</t>
  </si>
  <si>
    <t>USART data length</t>
  </si>
  <si>
    <t>Stop bit</t>
  </si>
  <si>
    <t>Multiprocessor communication</t>
  </si>
  <si>
    <t>Idle character</t>
  </si>
  <si>
    <t>Break character</t>
  </si>
  <si>
    <t>oversampling method</t>
  </si>
  <si>
    <t>baud rate % Error</t>
  </si>
  <si>
    <t>Parity control</t>
  </si>
  <si>
    <t>USART interrupts/ Flag</t>
  </si>
  <si>
    <t>Transmit Data Register Empty</t>
  </si>
  <si>
    <t>Transmission Complete</t>
  </si>
  <si>
    <t>Received Data Ready to be Read</t>
  </si>
  <si>
    <t>Overrun Error Detected</t>
  </si>
  <si>
    <t>Idle Line Detected</t>
  </si>
  <si>
    <t>Parity Error</t>
  </si>
  <si>
    <t>Break Flag</t>
  </si>
  <si>
    <t>Noise Flag</t>
  </si>
  <si>
    <t>Framing Error</t>
  </si>
  <si>
    <t>Polling</t>
  </si>
  <si>
    <t>Baud rate</t>
  </si>
  <si>
    <t>Changeable</t>
  </si>
  <si>
    <t>DMA</t>
  </si>
  <si>
    <t>Open drain</t>
  </si>
  <si>
    <t>Pin</t>
  </si>
  <si>
    <t>TX</t>
  </si>
  <si>
    <t>RX</t>
  </si>
  <si>
    <t>SCKL</t>
  </si>
  <si>
    <t>RTS</t>
  </si>
  <si>
    <t>CTS</t>
  </si>
  <si>
    <t>Periphelra</t>
  </si>
  <si>
    <t>Software/Hardware</t>
  </si>
  <si>
    <t>Interrupt</t>
  </si>
  <si>
    <t>GPIO Description - SCH wash</t>
  </si>
  <si>
    <t>Trigger Signal software/event signal/hardware</t>
  </si>
  <si>
    <t>Software</t>
  </si>
  <si>
    <t xml:space="preserve">Trigger Signal software/event signal/hardware </t>
  </si>
  <si>
    <t>DMA - Direct memory access</t>
  </si>
  <si>
    <t>Open drain/pull-up/pull-down</t>
  </si>
  <si>
    <t>High</t>
  </si>
  <si>
    <t>LOW</t>
  </si>
  <si>
    <t>#NC: No care, No Comment, No Clue, Not Calculated</t>
  </si>
  <si>
    <t>2 Bit</t>
  </si>
  <si>
    <t>N</t>
  </si>
  <si>
    <t>&lt; 60</t>
  </si>
  <si>
    <t>Triger Edge</t>
  </si>
  <si>
    <t>Falling</t>
  </si>
  <si>
    <t>Software Contact Flickering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</si>
</sst>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5" applyNumberFormat="0" applyAlignment="0" applyProtection="0"/>
    <xf numFmtId="0" fontId="6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applyNumberFormat="1"/>
    <xf numFmtId="0" fontId="0" fillId="0" borderId="4" xfId="0" applyBorder="1"/>
    <xf numFmtId="0" fontId="4" fillId="2" borderId="3" xfId="3" applyFill="1"/>
    <xf numFmtId="0" fontId="3" fillId="2" borderId="2" xfId="2" applyFill="1"/>
    <xf numFmtId="0" fontId="3" fillId="2" borderId="2" xfId="2" applyFill="1" applyAlignment="1"/>
    <xf numFmtId="0" fontId="2" fillId="0" borderId="1" xfId="1" applyAlignment="1"/>
    <xf numFmtId="0" fontId="3" fillId="0" borderId="2" xfId="2"/>
    <xf numFmtId="0" fontId="2" fillId="0" borderId="1" xfId="1"/>
    <xf numFmtId="0" fontId="5" fillId="2" borderId="5" xfId="4"/>
    <xf numFmtId="0" fontId="6" fillId="3" borderId="0" xfId="5"/>
    <xf numFmtId="0" fontId="6" fillId="3" borderId="6" xfId="5" applyBorder="1"/>
    <xf numFmtId="0" fontId="2" fillId="0" borderId="1" xfId="1" applyAlignment="1">
      <alignment horizontal="center"/>
    </xf>
    <xf numFmtId="0" fontId="3" fillId="2" borderId="2" xfId="2" applyFill="1" applyAlignment="1">
      <alignment horizontal="center"/>
    </xf>
  </cellXfs>
  <cellStyles count="6">
    <cellStyle name="Heading 1" xfId="1" builtinId="16"/>
    <cellStyle name="Heading 2" xfId="2" builtinId="17"/>
    <cellStyle name="Heading 3" xfId="3" builtinId="18"/>
    <cellStyle name="Neutral" xfId="5" builtinId="28"/>
    <cellStyle name="Normal" xfId="0" builtinId="0"/>
    <cellStyle name="Output" xfId="4" builtinId="21"/>
  </cellStyles>
  <dxfs count="3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  <dxf>
      <fill>
        <patternFill patternType="solid">
          <fgColor indexed="64"/>
          <bgColor rgb="FFF2F2F2"/>
        </patternFill>
      </fill>
    </dxf>
  </dxfs>
  <tableStyles count="1" defaultTableStyle="TableStyleMedium2" defaultPivotStyle="PivotStyleLight16">
    <tableStyle name="Table Style 1" pivot="0" count="0" xr9:uid="{8E46A8BF-B7FB-4125-BB78-D8DEA59B00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E025C4-5B09-4962-A649-7F0F7097458B}" name="Table3" displayName="Table3" ref="A2:D17" totalsRowShown="0" headerRowDxfId="2" headerRowBorderDxfId="1" headerRowCellStyle="Heading 2" dataCellStyle="Output">
  <autoFilter ref="A2:D17" xr:uid="{A7E025C4-5B09-4962-A649-7F0F7097458B}"/>
  <sortState xmlns:xlrd2="http://schemas.microsoft.com/office/spreadsheetml/2017/richdata2" ref="A3:D16">
    <sortCondition ref="A3:A16"/>
  </sortState>
  <tableColumns count="4">
    <tableColumn id="1" xr3:uid="{A81F9EE8-F660-4697-9996-3B100F92A70B}" name="Pin's num" dataCellStyle="Output"/>
    <tableColumn id="2" xr3:uid="{1CBDFF3B-F9A2-4AAE-8B7B-8F65F6143DFA}" name="Pin's Name" dataCellStyle="Output"/>
    <tableColumn id="3" xr3:uid="{F70C26DC-50B0-4E85-BFA0-737199EC209E}" name="Pin's user name" dataCellStyle="Output"/>
    <tableColumn id="4" xr3:uid="{D15DCE28-19C1-4E3A-878D-56B96C75F678}" name="Pin's feature " dataCellStyle="Outpu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511324-B4C4-46C0-B672-1D026B401421}" name="Table8" displayName="Table8" ref="A2:O24" totalsRowShown="0" headerRowBorderDxfId="0" headerRowCellStyle="Heading 2" dataCellStyle="Output">
  <autoFilter ref="A2:O24" xr:uid="{55511324-B4C4-46C0-B672-1D026B401421}"/>
  <tableColumns count="15">
    <tableColumn id="1" xr3:uid="{5C5A58B1-63D2-4536-8983-EE8382A90749}" name="Pin's num" dataCellStyle="Output"/>
    <tableColumn id="2" xr3:uid="{52999488-3FCF-47BC-B3B5-CF7C5F92A960}" name="Pin's Name" dataCellStyle="Output"/>
    <tableColumn id="3" xr3:uid="{CED587F5-DEA3-4D05-B22F-8B92414A6288}" name="Pin's user name" dataCellStyle="Output"/>
    <tableColumn id="4" xr3:uid="{60A8C48F-FA10-4E3D-AE36-380E5F2B4979}" name="Periphelra" dataCellStyle="Output"/>
    <tableColumn id="5" xr3:uid="{C0DD6ECA-5FE1-4633-A069-DFC25965236F}" name="Trigger Signal software/event signal/hardware " dataCellStyle="Output"/>
    <tableColumn id="6" xr3:uid="{0D38C018-7C72-42E3-915C-406AD8FA313D}" name="Resolution (bit)" dataCellStyle="Output"/>
    <tableColumn id="7" xr3:uid="{8D3C633E-1C4A-483C-AF71-8E1D95839935}" name="Interrupt/Polling" dataCellStyle="Output"/>
    <tableColumn id="8" xr3:uid="{7F41C398-F921-4CAA-B15A-F9343E903A12}" name="Single/continuous conversion" dataCellStyle="Output"/>
    <tableColumn id="9" xr3:uid="{138112C5-236E-403B-8D83-355A987EB578}" name="Scan mode" dataCellStyle="Output"/>
    <tableColumn id="10" xr3:uid="{CCB46E50-C141-447C-92D7-809B8F45A49C}" name="sampling time" dataCellStyle="Output"/>
    <tableColumn id="11" xr3:uid="{26639D5C-F0D1-4675-8E95-23C96F845B6C}" name="Trigger Signal software/event signal/hardware" dataCellStyle="Output"/>
    <tableColumn id="12" xr3:uid="{1FBD4041-F06F-4DA6-9091-77D4800BA5D8}" name="Discontinuous mode" dataCellStyle="Output"/>
    <tableColumn id="13" xr3:uid="{43379FD5-F4B3-435B-8DD9-A3E94D5DF788}" name="Dual/Triple mode" dataCellStyle="Output"/>
    <tableColumn id="14" xr3:uid="{93EEB647-4994-420B-A710-215FC619B643}" name="DMA - Direct memory access" dataCellStyle="Output"/>
    <tableColumn id="15" xr3:uid="{0032CAF7-E742-4203-8FF6-5E6E03CC2518}" name="Fequence (Hz)" dataCellStyle="Outpu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D21"/>
  <sheetViews>
    <sheetView zoomScale="145" zoomScaleNormal="145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8.7109375" bestFit="1" customWidth="1"/>
    <col min="5" max="5" width="16.85546875" bestFit="1" customWidth="1"/>
    <col min="6" max="6" width="16.42578125" bestFit="1" customWidth="1"/>
    <col min="7" max="7" width="16.28515625" bestFit="1" customWidth="1"/>
    <col min="8" max="13" width="4.5703125" bestFit="1" customWidth="1"/>
    <col min="14" max="19" width="4.28515625" bestFit="1" customWidth="1"/>
    <col min="20" max="23" width="4.7109375" bestFit="1" customWidth="1"/>
    <col min="24" max="25" width="4.28515625" bestFit="1" customWidth="1"/>
    <col min="26" max="26" width="11.28515625" bestFit="1" customWidth="1"/>
    <col min="27" max="27" width="6.140625" bestFit="1" customWidth="1"/>
    <col min="29" max="29" width="6.140625" bestFit="1" customWidth="1"/>
    <col min="31" max="31" width="6.140625" bestFit="1" customWidth="1"/>
    <col min="33" max="33" width="6.42578125" bestFit="1" customWidth="1"/>
    <col min="34" max="34" width="9.42578125" bestFit="1" customWidth="1"/>
    <col min="35" max="35" width="6.42578125" bestFit="1" customWidth="1"/>
    <col min="36" max="36" width="9.42578125" bestFit="1" customWidth="1"/>
    <col min="37" max="37" width="6.42578125" bestFit="1" customWidth="1"/>
    <col min="38" max="38" width="9.42578125" bestFit="1" customWidth="1"/>
    <col min="39" max="39" width="6.42578125" bestFit="1" customWidth="1"/>
    <col min="40" max="40" width="9.42578125" bestFit="1" customWidth="1"/>
    <col min="41" max="41" width="6" bestFit="1" customWidth="1"/>
    <col min="42" max="42" width="9" bestFit="1" customWidth="1"/>
    <col min="43" max="43" width="6" bestFit="1" customWidth="1"/>
    <col min="44" max="44" width="9" bestFit="1" customWidth="1"/>
    <col min="45" max="45" width="11.28515625" bestFit="1" customWidth="1"/>
  </cols>
  <sheetData>
    <row r="1" spans="1:4" ht="20.25" thickBot="1" x14ac:dyDescent="0.35">
      <c r="A1" s="13" t="s">
        <v>85</v>
      </c>
      <c r="B1" s="13"/>
      <c r="C1" s="13"/>
      <c r="D1" s="13"/>
    </row>
    <row r="2" spans="1:4" ht="18.75" thickTop="1" thickBot="1" x14ac:dyDescent="0.35">
      <c r="A2" s="5" t="s">
        <v>42</v>
      </c>
      <c r="B2" s="5" t="s">
        <v>0</v>
      </c>
      <c r="C2" s="5" t="s">
        <v>1</v>
      </c>
      <c r="D2" s="5" t="s">
        <v>43</v>
      </c>
    </row>
    <row r="3" spans="1:4" ht="15.75" thickTop="1" x14ac:dyDescent="0.25">
      <c r="A3" s="10">
        <v>2</v>
      </c>
      <c r="B3" s="10" t="s">
        <v>26</v>
      </c>
      <c r="C3" s="10" t="s">
        <v>2</v>
      </c>
      <c r="D3" s="10" t="s">
        <v>44</v>
      </c>
    </row>
    <row r="4" spans="1:4" x14ac:dyDescent="0.25">
      <c r="A4" s="10">
        <v>3</v>
      </c>
      <c r="B4" s="10" t="s">
        <v>27</v>
      </c>
      <c r="C4" s="10" t="s">
        <v>3</v>
      </c>
      <c r="D4" s="10" t="s">
        <v>44</v>
      </c>
    </row>
    <row r="5" spans="1:4" x14ac:dyDescent="0.25">
      <c r="A5" s="10">
        <v>4</v>
      </c>
      <c r="B5" s="10" t="s">
        <v>28</v>
      </c>
      <c r="C5" s="10" t="s">
        <v>4</v>
      </c>
      <c r="D5" s="10" t="s">
        <v>44</v>
      </c>
    </row>
    <row r="6" spans="1:4" x14ac:dyDescent="0.25">
      <c r="A6" s="10">
        <v>5</v>
      </c>
      <c r="B6" s="10" t="s">
        <v>29</v>
      </c>
      <c r="C6" s="10" t="s">
        <v>5</v>
      </c>
      <c r="D6" s="10" t="s">
        <v>44</v>
      </c>
    </row>
    <row r="7" spans="1:4" x14ac:dyDescent="0.25">
      <c r="A7" s="10">
        <v>8</v>
      </c>
      <c r="B7" s="10" t="s">
        <v>6</v>
      </c>
      <c r="C7" s="10" t="s">
        <v>7</v>
      </c>
      <c r="D7" s="10" t="s">
        <v>44</v>
      </c>
    </row>
    <row r="8" spans="1:4" x14ac:dyDescent="0.25">
      <c r="A8" s="10">
        <v>9</v>
      </c>
      <c r="B8" s="10" t="s">
        <v>8</v>
      </c>
      <c r="C8" s="10" t="s">
        <v>9</v>
      </c>
      <c r="D8" s="10" t="s">
        <v>9</v>
      </c>
    </row>
    <row r="9" spans="1:4" x14ac:dyDescent="0.25">
      <c r="A9" s="10">
        <v>22</v>
      </c>
      <c r="B9" s="10" t="s">
        <v>10</v>
      </c>
      <c r="C9" s="10" t="s">
        <v>11</v>
      </c>
      <c r="D9" s="10" t="s">
        <v>32</v>
      </c>
    </row>
    <row r="10" spans="1:4" x14ac:dyDescent="0.25">
      <c r="A10" s="10">
        <v>25</v>
      </c>
      <c r="B10" s="10" t="s">
        <v>12</v>
      </c>
      <c r="C10" s="10" t="s">
        <v>13</v>
      </c>
      <c r="D10" s="10" t="s">
        <v>32</v>
      </c>
    </row>
    <row r="11" spans="1:4" x14ac:dyDescent="0.25">
      <c r="A11" s="10">
        <v>35</v>
      </c>
      <c r="B11" s="10" t="s">
        <v>14</v>
      </c>
      <c r="C11" s="10" t="s">
        <v>15</v>
      </c>
      <c r="D11" s="10" t="s">
        <v>32</v>
      </c>
    </row>
    <row r="12" spans="1:4" x14ac:dyDescent="0.25">
      <c r="A12" s="10">
        <v>36</v>
      </c>
      <c r="B12" s="10" t="s">
        <v>16</v>
      </c>
      <c r="C12" s="10" t="s">
        <v>18</v>
      </c>
      <c r="D12" s="10" t="s">
        <v>32</v>
      </c>
    </row>
    <row r="13" spans="1:4" x14ac:dyDescent="0.25">
      <c r="A13" s="10">
        <v>37</v>
      </c>
      <c r="B13" s="10" t="s">
        <v>17</v>
      </c>
      <c r="C13" s="10" t="s">
        <v>19</v>
      </c>
      <c r="D13" s="10" t="s">
        <v>32</v>
      </c>
    </row>
    <row r="14" spans="1:4" x14ac:dyDescent="0.25">
      <c r="A14" s="10">
        <v>42</v>
      </c>
      <c r="B14" s="10" t="s">
        <v>20</v>
      </c>
      <c r="C14" s="10" t="s">
        <v>23</v>
      </c>
      <c r="D14" s="10" t="s">
        <v>32</v>
      </c>
    </row>
    <row r="15" spans="1:4" x14ac:dyDescent="0.25">
      <c r="A15" s="10">
        <v>43</v>
      </c>
      <c r="B15" s="10" t="s">
        <v>21</v>
      </c>
      <c r="C15" s="10" t="s">
        <v>24</v>
      </c>
      <c r="D15" s="10" t="s">
        <v>32</v>
      </c>
    </row>
    <row r="16" spans="1:4" x14ac:dyDescent="0.25">
      <c r="A16" s="10">
        <v>44</v>
      </c>
      <c r="B16" s="10" t="s">
        <v>22</v>
      </c>
      <c r="C16" s="10" t="s">
        <v>25</v>
      </c>
      <c r="D16" s="10" t="s">
        <v>32</v>
      </c>
    </row>
    <row r="17" spans="1:4" x14ac:dyDescent="0.25">
      <c r="A17" s="10"/>
      <c r="B17" s="10"/>
      <c r="C17" s="10"/>
      <c r="D17" s="10"/>
    </row>
    <row r="18" spans="1:4" x14ac:dyDescent="0.25">
      <c r="A18" s="10"/>
      <c r="B18" s="10"/>
      <c r="C18" s="10"/>
      <c r="D18" s="1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</sheetData>
  <mergeCells count="1">
    <mergeCell ref="A1:D1"/>
  </mergeCells>
  <phoneticPr fontId="1" type="noConversion"/>
  <conditionalFormatting sqref="D2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">
    <dataValidation type="list" errorStyle="warning" allowBlank="1" showInputMessage="1" showErrorMessage="1" sqref="D1:D1048576" xr:uid="{0D1BBB56-38B0-43D1-8382-6EEBA2D23AF6}">
      <formula1>"Pin's feature,GPIO Digital Input,GPIO Digital Output,PWM,ADC,#NC, Pin's feature, Timer, UART-USART, SPI, I2C, DAC, Input capture,Output compare 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275402-B602-4D81-941F-5243D5CF83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3BDA-7C29-4ECB-9A7C-E1BC8A53D622}">
  <sheetPr>
    <tabColor theme="5" tint="0.39997558519241921"/>
  </sheetPr>
  <dimension ref="A1:M22"/>
  <sheetViews>
    <sheetView zoomScale="130" zoomScaleNormal="130" workbookViewId="0">
      <selection activeCell="G2" sqref="G2"/>
    </sheetView>
  </sheetViews>
  <sheetFormatPr defaultRowHeight="15" x14ac:dyDescent="0.25"/>
  <cols>
    <col min="1" max="1" width="25.85546875" bestFit="1" customWidth="1"/>
    <col min="2" max="2" width="12.7109375" bestFit="1" customWidth="1"/>
    <col min="3" max="3" width="17.5703125" bestFit="1" customWidth="1"/>
    <col min="4" max="4" width="16.140625" bestFit="1" customWidth="1"/>
    <col min="5" max="5" width="18.5703125" bestFit="1" customWidth="1"/>
    <col min="6" max="6" width="33.28515625" bestFit="1" customWidth="1"/>
  </cols>
  <sheetData>
    <row r="1" spans="1:13" ht="20.25" thickBot="1" x14ac:dyDescent="0.35">
      <c r="A1" s="9" t="s">
        <v>32</v>
      </c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31</v>
      </c>
      <c r="E2" s="5" t="s">
        <v>47</v>
      </c>
      <c r="F2" s="5" t="s">
        <v>90</v>
      </c>
    </row>
    <row r="3" spans="1:13" ht="15.75" thickTop="1" x14ac:dyDescent="0.25">
      <c r="A3" s="10" cm="1">
        <f t="array" ref="A3:C10">_xlfn._xlws.FILTER('GPIO DESCRIPTION'!A3:C17,'GPIO DESCRIPTION'!D3:D17="GPIO Digital Output","")</f>
        <v>22</v>
      </c>
      <c r="B3" s="10" t="str">
        <v>RA3</v>
      </c>
      <c r="C3" s="10" t="str">
        <v>Van</v>
      </c>
      <c r="D3" s="10" t="s">
        <v>92</v>
      </c>
      <c r="E3" s="10" t="s">
        <v>91</v>
      </c>
      <c r="F3" s="10" t="s">
        <v>45</v>
      </c>
      <c r="I3" s="11" t="s">
        <v>93</v>
      </c>
      <c r="J3" s="11"/>
      <c r="K3" s="11"/>
      <c r="L3" s="11"/>
      <c r="M3" s="11"/>
    </row>
    <row r="4" spans="1:13" x14ac:dyDescent="0.25">
      <c r="A4" s="10">
        <v>25</v>
      </c>
      <c r="B4" s="10" t="str">
        <v>RE0</v>
      </c>
      <c r="C4" s="10" t="str">
        <v>Relay</v>
      </c>
      <c r="D4" s="10" t="s">
        <v>92</v>
      </c>
      <c r="E4" s="10" t="s">
        <v>91</v>
      </c>
      <c r="F4" s="10" t="s">
        <v>45</v>
      </c>
    </row>
    <row r="5" spans="1:13" x14ac:dyDescent="0.25">
      <c r="A5" s="10">
        <v>35</v>
      </c>
      <c r="B5" s="10" t="str">
        <v>RC1</v>
      </c>
      <c r="C5" s="10" t="str">
        <v>DS1</v>
      </c>
      <c r="D5" s="10" t="s">
        <v>45</v>
      </c>
      <c r="E5" s="10" t="s">
        <v>91</v>
      </c>
      <c r="F5" s="10" t="s">
        <v>45</v>
      </c>
    </row>
    <row r="6" spans="1:13" x14ac:dyDescent="0.25">
      <c r="A6" s="10">
        <v>36</v>
      </c>
      <c r="B6" s="10" t="str">
        <v>RC2</v>
      </c>
      <c r="C6" s="10" t="str">
        <v>SHCP</v>
      </c>
      <c r="D6" s="10">
        <v>1000000</v>
      </c>
      <c r="E6" s="10" t="s">
        <v>91</v>
      </c>
      <c r="F6" s="10" t="s">
        <v>45</v>
      </c>
    </row>
    <row r="7" spans="1:13" x14ac:dyDescent="0.25">
      <c r="A7" s="10">
        <v>37</v>
      </c>
      <c r="B7" s="10" t="str">
        <v>RC3</v>
      </c>
      <c r="C7" s="10" t="str">
        <v>STCP</v>
      </c>
      <c r="D7" s="10">
        <v>1000000</v>
      </c>
      <c r="E7" s="10" t="s">
        <v>91</v>
      </c>
      <c r="F7" s="10" t="s">
        <v>45</v>
      </c>
    </row>
    <row r="8" spans="1:13" x14ac:dyDescent="0.25">
      <c r="A8" s="10">
        <v>42</v>
      </c>
      <c r="B8" s="10" t="str">
        <v>RC4</v>
      </c>
      <c r="C8" s="10" t="str">
        <v>LED1</v>
      </c>
      <c r="D8" s="10" t="s">
        <v>45</v>
      </c>
      <c r="E8" s="10" t="s">
        <v>91</v>
      </c>
      <c r="F8" s="10" t="s">
        <v>45</v>
      </c>
    </row>
    <row r="9" spans="1:13" x14ac:dyDescent="0.25">
      <c r="A9" s="10">
        <v>43</v>
      </c>
      <c r="B9" s="10" t="str">
        <v>RC5</v>
      </c>
      <c r="C9" s="10" t="str">
        <v>LED2</v>
      </c>
      <c r="D9" s="10" t="s">
        <v>45</v>
      </c>
      <c r="E9" s="10" t="s">
        <v>91</v>
      </c>
      <c r="F9" s="10" t="s">
        <v>45</v>
      </c>
    </row>
    <row r="10" spans="1:13" x14ac:dyDescent="0.25">
      <c r="A10" s="10">
        <v>44</v>
      </c>
      <c r="B10" s="10" t="str">
        <v>RC6</v>
      </c>
      <c r="C10" s="10" t="str">
        <v>LED3</v>
      </c>
      <c r="D10" s="10" t="s">
        <v>45</v>
      </c>
      <c r="E10" s="10" t="s">
        <v>91</v>
      </c>
      <c r="F10" s="10" t="s">
        <v>45</v>
      </c>
    </row>
    <row r="11" spans="1:13" x14ac:dyDescent="0.25">
      <c r="A11" s="10"/>
      <c r="B11" s="10"/>
      <c r="C11" s="10"/>
      <c r="D11" s="10"/>
      <c r="E11" s="10"/>
      <c r="F11" s="10"/>
    </row>
    <row r="12" spans="1:13" x14ac:dyDescent="0.25">
      <c r="A12" s="10"/>
      <c r="B12" s="10"/>
      <c r="C12" s="10"/>
      <c r="D12" s="10"/>
      <c r="E12" s="10"/>
      <c r="F12" s="10"/>
    </row>
    <row r="13" spans="1:13" x14ac:dyDescent="0.25">
      <c r="A13" s="10"/>
      <c r="B13" s="10"/>
      <c r="C13" s="10"/>
      <c r="D13" s="10"/>
      <c r="E13" s="10"/>
      <c r="F13" s="10"/>
    </row>
    <row r="14" spans="1:13" x14ac:dyDescent="0.25">
      <c r="A14" s="10"/>
      <c r="B14" s="10"/>
      <c r="C14" s="10"/>
      <c r="D14" s="10"/>
      <c r="E14" s="10"/>
      <c r="F14" s="10"/>
    </row>
    <row r="15" spans="1:13" x14ac:dyDescent="0.25">
      <c r="A15" s="10"/>
      <c r="B15" s="10"/>
      <c r="C15" s="10"/>
      <c r="D15" s="10"/>
      <c r="E15" s="10"/>
      <c r="F15" s="10"/>
    </row>
    <row r="16" spans="1:13" x14ac:dyDescent="0.25">
      <c r="A16" s="10"/>
      <c r="B16" s="10"/>
      <c r="C16" s="10"/>
      <c r="D16" s="10"/>
      <c r="E16" s="10"/>
      <c r="F16" s="10"/>
    </row>
    <row r="17" spans="1:6" x14ac:dyDescent="0.25">
      <c r="A17" s="10"/>
      <c r="B17" s="10"/>
      <c r="C17" s="10"/>
      <c r="D17" s="10"/>
      <c r="E17" s="10"/>
      <c r="F17" s="10"/>
    </row>
    <row r="18" spans="1:6" x14ac:dyDescent="0.25">
      <c r="A18" s="10"/>
      <c r="B18" s="10"/>
      <c r="C18" s="10"/>
      <c r="D18" s="10"/>
      <c r="E18" s="10"/>
      <c r="F18" s="10"/>
    </row>
    <row r="19" spans="1:6" x14ac:dyDescent="0.25">
      <c r="A19" s="10"/>
      <c r="B19" s="10"/>
      <c r="C19" s="10"/>
      <c r="D19" s="10"/>
      <c r="E19" s="10"/>
      <c r="F19" s="10"/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</sheetData>
  <autoFilter ref="F1:F9" xr:uid="{8D753BDA-7C29-4ECB-9A7C-E1BC8A53D622}"/>
  <dataValidations count="3">
    <dataValidation type="list" allowBlank="1" showInputMessage="1" sqref="E1:E1048576" xr:uid="{12CB44A5-E0AA-4D33-B439-C9FC398BAA13}">
      <formula1>"High, Low, #NC, Changeable"</formula1>
    </dataValidation>
    <dataValidation type="list" allowBlank="1" showInputMessage="1" sqref="F1:F1048576" xr:uid="{5F79AC19-DEA5-416A-9166-AFD6574FBE50}">
      <formula1>"Open drain, Pull-up, Pull-down,#NC, Changable"</formula1>
    </dataValidation>
    <dataValidation allowBlank="1" showInputMessage="1" sqref="A1:D2 A11:D1048576 A3:C10 D4:D10" xr:uid="{1C84FC7B-A820-4CA5-8C24-F5DC41A2D84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A97F8-9BB3-49A8-9A83-B42ED95C8455}">
  <sheetPr>
    <tabColor theme="4" tint="0.39997558519241921"/>
  </sheetPr>
  <dimension ref="A1:M36"/>
  <sheetViews>
    <sheetView tabSelected="1" topLeftCell="C1" zoomScale="145" zoomScaleNormal="145" workbookViewId="0">
      <selection activeCell="H2" sqref="H2"/>
    </sheetView>
  </sheetViews>
  <sheetFormatPr defaultRowHeight="15" x14ac:dyDescent="0.25"/>
  <cols>
    <col min="1" max="1" width="23.42578125" bestFit="1" customWidth="1"/>
    <col min="2" max="2" width="14.85546875" bestFit="1" customWidth="1"/>
    <col min="3" max="3" width="19.85546875" style="2" bestFit="1" customWidth="1"/>
    <col min="4" max="4" width="20.85546875" bestFit="1" customWidth="1"/>
    <col min="5" max="5" width="18.140625" bestFit="1" customWidth="1"/>
    <col min="6" max="6" width="20.42578125" bestFit="1" customWidth="1"/>
    <col min="7" max="7" width="27" bestFit="1" customWidth="1"/>
    <col min="8" max="8" width="24.7109375" bestFit="1" customWidth="1"/>
    <col min="9" max="9" width="37.42578125" bestFit="1" customWidth="1"/>
  </cols>
  <sheetData>
    <row r="1" spans="1:13" ht="20.25" thickBot="1" x14ac:dyDescent="0.35">
      <c r="A1" s="7" t="s">
        <v>30</v>
      </c>
      <c r="B1" s="1"/>
      <c r="C1" s="1"/>
      <c r="D1" s="1"/>
    </row>
    <row r="2" spans="1:13" ht="18.75" thickTop="1" thickBot="1" x14ac:dyDescent="0.35">
      <c r="A2" s="5" t="s">
        <v>42</v>
      </c>
      <c r="B2" s="5" t="s">
        <v>0</v>
      </c>
      <c r="C2" s="5" t="s">
        <v>1</v>
      </c>
      <c r="D2" s="5" t="s">
        <v>46</v>
      </c>
      <c r="E2" s="5" t="s">
        <v>31</v>
      </c>
      <c r="F2" s="5" t="s">
        <v>47</v>
      </c>
      <c r="G2" s="5" t="s">
        <v>48</v>
      </c>
      <c r="H2" s="5" t="s">
        <v>97</v>
      </c>
      <c r="I2" s="5" t="s">
        <v>99</v>
      </c>
    </row>
    <row r="3" spans="1:13" ht="15.75" thickTop="1" x14ac:dyDescent="0.25">
      <c r="A3" s="10" cm="1">
        <f t="array" ref="A3:C7">_xlfn._xlws.FILTER('GPIO DESCRIPTION'!A3:C17,'GPIO DESCRIPTION'!D3:D17="GPIO Digital Input","")</f>
        <v>2</v>
      </c>
      <c r="B3" s="10" t="str">
        <v>RD4</v>
      </c>
      <c r="C3" s="10" t="str">
        <v>NUT1</v>
      </c>
      <c r="D3" s="10" t="s">
        <v>71</v>
      </c>
      <c r="E3" s="10" t="s">
        <v>45</v>
      </c>
      <c r="F3" s="10" t="s">
        <v>45</v>
      </c>
      <c r="G3" s="10" t="s">
        <v>45</v>
      </c>
      <c r="H3" s="10" t="s">
        <v>45</v>
      </c>
      <c r="I3" s="10" t="s">
        <v>45</v>
      </c>
    </row>
    <row r="4" spans="1:13" x14ac:dyDescent="0.25">
      <c r="A4" s="10">
        <v>3</v>
      </c>
      <c r="B4" s="10" t="str">
        <v>RD5</v>
      </c>
      <c r="C4" s="10" t="str">
        <v>NUT2</v>
      </c>
      <c r="D4" s="10" t="s">
        <v>71</v>
      </c>
      <c r="E4" s="10" t="s">
        <v>45</v>
      </c>
      <c r="F4" s="10" t="s">
        <v>73</v>
      </c>
      <c r="G4" s="10" t="s">
        <v>45</v>
      </c>
      <c r="H4" s="10" t="s">
        <v>45</v>
      </c>
      <c r="I4" s="10" t="s">
        <v>45</v>
      </c>
    </row>
    <row r="5" spans="1:13" x14ac:dyDescent="0.25">
      <c r="A5" s="10">
        <v>4</v>
      </c>
      <c r="B5" s="10" t="str">
        <v>RD6</v>
      </c>
      <c r="C5" s="10" t="str">
        <v>NUT3</v>
      </c>
      <c r="D5" s="10" t="s">
        <v>71</v>
      </c>
      <c r="E5" s="10" t="s">
        <v>45</v>
      </c>
      <c r="F5" s="10" t="s">
        <v>45</v>
      </c>
      <c r="G5" s="10" t="s">
        <v>45</v>
      </c>
      <c r="H5" s="10" t="s">
        <v>45</v>
      </c>
      <c r="I5" s="10" t="s">
        <v>45</v>
      </c>
    </row>
    <row r="6" spans="1:13" x14ac:dyDescent="0.25">
      <c r="A6" s="10">
        <v>5</v>
      </c>
      <c r="B6" s="10" t="str">
        <v>RD7</v>
      </c>
      <c r="C6" s="10" t="str">
        <v>NUT4</v>
      </c>
      <c r="D6" s="10" t="s">
        <v>71</v>
      </c>
      <c r="E6" s="10" t="s">
        <v>45</v>
      </c>
      <c r="F6" s="10" t="s">
        <v>45</v>
      </c>
      <c r="G6" s="10" t="s">
        <v>45</v>
      </c>
      <c r="H6" s="10" t="s">
        <v>45</v>
      </c>
      <c r="I6" s="10" t="s">
        <v>45</v>
      </c>
    </row>
    <row r="7" spans="1:13" x14ac:dyDescent="0.25">
      <c r="A7" s="10">
        <v>8</v>
      </c>
      <c r="B7" s="10" t="str">
        <v>RB0</v>
      </c>
      <c r="C7" s="10" t="str">
        <v>zero</v>
      </c>
      <c r="D7" s="10" t="s">
        <v>84</v>
      </c>
      <c r="E7" s="10" t="s">
        <v>96</v>
      </c>
      <c r="F7" s="10" t="s">
        <v>45</v>
      </c>
      <c r="G7" s="10" t="s">
        <v>45</v>
      </c>
      <c r="H7" s="10" t="s">
        <v>98</v>
      </c>
      <c r="I7" s="10"/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3" x14ac:dyDescent="0.25">
      <c r="D9" t="str">
        <f>IF(A9="","")</f>
        <v/>
      </c>
    </row>
    <row r="10" spans="1:13" x14ac:dyDescent="0.25">
      <c r="D10" t="str">
        <f t="shared" ref="D10:D36" si="0">IF(A10="","")</f>
        <v/>
      </c>
    </row>
    <row r="11" spans="1:13" x14ac:dyDescent="0.25">
      <c r="D11" t="str">
        <f t="shared" si="0"/>
        <v/>
      </c>
    </row>
    <row r="12" spans="1:13" x14ac:dyDescent="0.25">
      <c r="D12" t="str">
        <f t="shared" si="0"/>
        <v/>
      </c>
    </row>
    <row r="13" spans="1:13" ht="15.75" thickBot="1" x14ac:dyDescent="0.3">
      <c r="D13" t="str">
        <f t="shared" si="0"/>
        <v/>
      </c>
      <c r="M13" s="12" t="s">
        <v>93</v>
      </c>
    </row>
    <row r="14" spans="1:13" ht="15.75" thickTop="1" x14ac:dyDescent="0.25">
      <c r="D14" t="str">
        <f t="shared" si="0"/>
        <v/>
      </c>
    </row>
    <row r="15" spans="1:13" x14ac:dyDescent="0.25">
      <c r="D15" t="str">
        <f t="shared" si="0"/>
        <v/>
      </c>
    </row>
    <row r="16" spans="1:13" x14ac:dyDescent="0.25">
      <c r="D16" t="str">
        <f t="shared" si="0"/>
        <v/>
      </c>
    </row>
    <row r="17" spans="4:4" x14ac:dyDescent="0.25">
      <c r="D17" t="str">
        <f t="shared" si="0"/>
        <v/>
      </c>
    </row>
    <row r="18" spans="4:4" x14ac:dyDescent="0.25">
      <c r="D18" t="str">
        <f t="shared" si="0"/>
        <v/>
      </c>
    </row>
    <row r="19" spans="4:4" x14ac:dyDescent="0.25">
      <c r="D19" t="str">
        <f t="shared" si="0"/>
        <v/>
      </c>
    </row>
    <row r="20" spans="4:4" x14ac:dyDescent="0.25">
      <c r="D20" t="str">
        <f t="shared" si="0"/>
        <v/>
      </c>
    </row>
    <row r="21" spans="4:4" x14ac:dyDescent="0.25">
      <c r="D21" t="str">
        <f t="shared" si="0"/>
        <v/>
      </c>
    </row>
    <row r="22" spans="4:4" x14ac:dyDescent="0.25">
      <c r="D22" t="str">
        <f t="shared" si="0"/>
        <v/>
      </c>
    </row>
    <row r="23" spans="4:4" x14ac:dyDescent="0.25">
      <c r="D23" t="str">
        <f t="shared" si="0"/>
        <v/>
      </c>
    </row>
    <row r="24" spans="4:4" x14ac:dyDescent="0.25">
      <c r="D24" t="str">
        <f t="shared" si="0"/>
        <v/>
      </c>
    </row>
    <row r="25" spans="4:4" x14ac:dyDescent="0.25">
      <c r="D25" t="str">
        <f t="shared" si="0"/>
        <v/>
      </c>
    </row>
    <row r="26" spans="4:4" x14ac:dyDescent="0.25">
      <c r="D26" t="str">
        <f t="shared" si="0"/>
        <v/>
      </c>
    </row>
    <row r="27" spans="4:4" x14ac:dyDescent="0.25">
      <c r="D27" t="str">
        <f t="shared" si="0"/>
        <v/>
      </c>
    </row>
    <row r="28" spans="4:4" x14ac:dyDescent="0.25">
      <c r="D28" t="str">
        <f t="shared" si="0"/>
        <v/>
      </c>
    </row>
    <row r="29" spans="4:4" x14ac:dyDescent="0.25">
      <c r="D29" t="str">
        <f t="shared" si="0"/>
        <v/>
      </c>
    </row>
    <row r="30" spans="4:4" x14ac:dyDescent="0.25">
      <c r="D30" t="str">
        <f t="shared" si="0"/>
        <v/>
      </c>
    </row>
    <row r="31" spans="4:4" x14ac:dyDescent="0.25">
      <c r="D31" t="str">
        <f t="shared" si="0"/>
        <v/>
      </c>
    </row>
    <row r="32" spans="4:4" x14ac:dyDescent="0.25">
      <c r="D32" t="str">
        <f t="shared" si="0"/>
        <v/>
      </c>
    </row>
    <row r="33" spans="4:4" x14ac:dyDescent="0.25">
      <c r="D33" t="str">
        <f t="shared" si="0"/>
        <v/>
      </c>
    </row>
    <row r="34" spans="4:4" x14ac:dyDescent="0.25">
      <c r="D34" t="str">
        <f t="shared" si="0"/>
        <v/>
      </c>
    </row>
    <row r="35" spans="4:4" x14ac:dyDescent="0.25">
      <c r="D35" t="str">
        <f t="shared" si="0"/>
        <v/>
      </c>
    </row>
    <row r="36" spans="4:4" x14ac:dyDescent="0.25">
      <c r="D36" t="str">
        <f t="shared" si="0"/>
        <v/>
      </c>
    </row>
  </sheetData>
  <autoFilter ref="A2:G2" xr:uid="{E79A97F8-9BB3-49A8-9A83-B42ED95C8455}"/>
  <dataValidations count="6">
    <dataValidation type="list" errorStyle="warning" allowBlank="1" showInputMessage="1" showErrorMessage="1" sqref="A1" xr:uid="{0463820B-1CC9-4AD8-8557-D75A2ECB0B44}">
      <formula1>"Pin's feature,GPIO Digital input,GPIO Digital Output,PWM,ADC,#NC, Pin's feature, "</formula1>
    </dataValidation>
    <dataValidation type="list" allowBlank="1" showInputMessage="1" showErrorMessage="1" sqref="G1:G1048576 H3:H6" xr:uid="{FF7B5517-8322-4A29-A521-266339869E82}">
      <formula1>"Foating, Pull-up,Pull-down, Changeable,#NC"</formula1>
    </dataValidation>
    <dataValidation type="list" errorStyle="warning" allowBlank="1" showInputMessage="1" showErrorMessage="1" sqref="F1:F17 F19:F1048576" xr:uid="{7C12DC85-D587-4CC3-AACE-0FA541CAACB3}">
      <formula1>"Low, High, #NC,Changeable"</formula1>
    </dataValidation>
    <dataValidation type="list" errorStyle="warning" allowBlank="1" showInputMessage="1" sqref="D1:D1048576" xr:uid="{61EFA305-4B4E-454F-B683-01550BF32ED0}">
      <formula1>"Polling, Interrupt,#NC,Changable"</formula1>
    </dataValidation>
    <dataValidation allowBlank="1" showInputMessage="1" sqref="H1:H2 H7:H1048576" xr:uid="{1260AFB8-0754-436E-A73D-C2FF6D43C4C9}"/>
    <dataValidation type="list" allowBlank="1" showInputMessage="1" sqref="I1:I1048576" xr:uid="{C6CC32BC-841F-46CA-BE12-65E78AE3C3C7}">
      <formula1>"Y,N,#NC"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66BB-D7E4-458E-871F-08E6199DD7F5}">
  <sheetPr>
    <tabColor theme="6" tint="0.39997558519241921"/>
  </sheetPr>
  <dimension ref="A1:K24"/>
  <sheetViews>
    <sheetView zoomScale="115" zoomScaleNormal="115" workbookViewId="0">
      <selection activeCell="H2" sqref="H2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7.7109375" bestFit="1" customWidth="1"/>
    <col min="4" max="4" width="22.140625" bestFit="1" customWidth="1"/>
    <col min="5" max="5" width="15.85546875" bestFit="1" customWidth="1"/>
    <col min="6" max="6" width="17.42578125" bestFit="1" customWidth="1"/>
    <col min="7" max="7" width="18.85546875" bestFit="1" customWidth="1"/>
    <col min="8" max="8" width="37.7109375" bestFit="1" customWidth="1"/>
    <col min="9" max="9" width="50.42578125" bestFit="1" customWidth="1"/>
  </cols>
  <sheetData>
    <row r="1" spans="1:11" ht="20.25" thickBot="1" x14ac:dyDescent="0.35">
      <c r="A1" s="7" t="s">
        <v>9</v>
      </c>
      <c r="B1" s="7"/>
      <c r="C1" s="7"/>
      <c r="D1" s="7"/>
    </row>
    <row r="2" spans="1:11" ht="18.75" thickTop="1" thickBot="1" x14ac:dyDescent="0.35">
      <c r="A2" s="5" t="s">
        <v>42</v>
      </c>
      <c r="B2" s="5" t="s">
        <v>0</v>
      </c>
      <c r="C2" s="5" t="s">
        <v>1</v>
      </c>
      <c r="D2" s="5" t="s">
        <v>83</v>
      </c>
      <c r="E2" s="5" t="s">
        <v>31</v>
      </c>
      <c r="F2" s="5" t="s">
        <v>33</v>
      </c>
      <c r="G2" s="5" t="s">
        <v>46</v>
      </c>
      <c r="H2" s="5" t="s">
        <v>34</v>
      </c>
      <c r="I2" s="5" t="s">
        <v>86</v>
      </c>
    </row>
    <row r="3" spans="1:11" ht="15.75" thickTop="1" x14ac:dyDescent="0.25">
      <c r="A3" s="10" cm="1">
        <f t="array" ref="A3:C3">_xlfn._xlws.FILTER('GPIO DESCRIPTION'!A3:C17,'GPIO DESCRIPTION'!D3:D17="PWM","")</f>
        <v>9</v>
      </c>
      <c r="B3" s="10" t="str">
        <v>RB1</v>
      </c>
      <c r="C3" s="10" t="str">
        <v>PWM</v>
      </c>
      <c r="D3" s="10" t="s">
        <v>87</v>
      </c>
      <c r="E3" s="10" t="s">
        <v>45</v>
      </c>
      <c r="F3" s="10" t="s">
        <v>94</v>
      </c>
      <c r="G3" s="10" t="s">
        <v>45</v>
      </c>
      <c r="H3" s="10" t="s">
        <v>95</v>
      </c>
      <c r="I3" s="10" t="s">
        <v>87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K4" s="11" t="s">
        <v>93</v>
      </c>
    </row>
    <row r="5" spans="1:11" x14ac:dyDescent="0.25">
      <c r="A5" s="10"/>
      <c r="B5" s="10"/>
      <c r="C5" s="10"/>
      <c r="D5" s="10"/>
      <c r="E5" s="10"/>
      <c r="F5" s="10"/>
      <c r="G5" s="10"/>
      <c r="H5" s="10"/>
      <c r="I5" s="10"/>
    </row>
    <row r="6" spans="1:11" x14ac:dyDescent="0.25">
      <c r="A6" s="10"/>
      <c r="B6" s="10"/>
      <c r="C6" s="10"/>
      <c r="D6" s="10"/>
      <c r="E6" s="10"/>
      <c r="F6" s="10"/>
      <c r="G6" s="10"/>
      <c r="H6" s="10"/>
      <c r="I6" s="10"/>
    </row>
    <row r="7" spans="1:11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11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1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</sheetData>
  <dataValidations count="4">
    <dataValidation type="list" allowBlank="1" showInputMessage="1" showErrorMessage="1" sqref="D1:D1048576" xr:uid="{2B9369FE-A69C-4887-A89A-09407791B7CC}">
      <formula1>"Hardware, Software, #NC, Changable"</formula1>
    </dataValidation>
    <dataValidation type="list" allowBlank="1" showInputMessage="1" showErrorMessage="1" sqref="G1:G1048576" xr:uid="{80706739-4949-4C86-990D-8E52E8B8C3EB}">
      <formula1>"Polling, Interruptm, #NC, Changeable"</formula1>
    </dataValidation>
    <dataValidation type="list" allowBlank="1" showInputMessage="1" sqref="H1:H1048576" xr:uid="{4492F3E8-5E28-4C91-9312-2C2F8DCE2DA0}">
      <formula1>"Y,N, #NC, CHhangeable"</formula1>
    </dataValidation>
    <dataValidation type="list" allowBlank="1" showInputMessage="1" sqref="I1:I1048576" xr:uid="{49612BD2-28C0-4C54-AC55-57EAF9120F3B}">
      <formula1>"Software, Event, Hardware,#NC,Changeable"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D65F-8B77-4060-A87A-733214EBB6FF}">
  <sheetPr>
    <tabColor theme="7" tint="0.39997558519241921"/>
  </sheetPr>
  <dimension ref="A1:R24"/>
  <sheetViews>
    <sheetView zoomScale="115" zoomScaleNormal="115" workbookViewId="0">
      <selection activeCell="R4" sqref="R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14" bestFit="1" customWidth="1"/>
    <col min="5" max="5" width="52.28515625" bestFit="1" customWidth="1"/>
    <col min="6" max="6" width="19.28515625" bestFit="1" customWidth="1"/>
    <col min="7" max="7" width="20.85546875" bestFit="1" customWidth="1"/>
    <col min="8" max="8" width="34" bestFit="1" customWidth="1"/>
    <col min="9" max="9" width="14.5703125" bestFit="1" customWidth="1"/>
    <col min="10" max="10" width="18" bestFit="1" customWidth="1"/>
    <col min="11" max="11" width="51.7109375" bestFit="1" customWidth="1"/>
    <col min="12" max="12" width="24.7109375" bestFit="1" customWidth="1"/>
    <col min="13" max="13" width="21.5703125" bestFit="1" customWidth="1"/>
    <col min="14" max="14" width="33.5703125" bestFit="1" customWidth="1"/>
    <col min="15" max="15" width="18.140625" bestFit="1" customWidth="1"/>
  </cols>
  <sheetData>
    <row r="1" spans="1:18" ht="20.25" thickBot="1" x14ac:dyDescent="0.3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8" ht="18.75" thickTop="1" thickBot="1" x14ac:dyDescent="0.35">
      <c r="A2" s="8" t="s">
        <v>42</v>
      </c>
      <c r="B2" s="8" t="s">
        <v>0</v>
      </c>
      <c r="C2" s="8" t="s">
        <v>1</v>
      </c>
      <c r="D2" s="8" t="s">
        <v>82</v>
      </c>
      <c r="E2" s="8" t="s">
        <v>88</v>
      </c>
      <c r="F2" s="8" t="s">
        <v>33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86</v>
      </c>
      <c r="L2" s="8" t="s">
        <v>40</v>
      </c>
      <c r="M2" s="8" t="s">
        <v>41</v>
      </c>
      <c r="N2" s="8" t="s">
        <v>89</v>
      </c>
      <c r="O2" s="8" t="s">
        <v>31</v>
      </c>
      <c r="P2" s="8"/>
    </row>
    <row r="3" spans="1:18" ht="15.75" thickTop="1" x14ac:dyDescent="0.25">
      <c r="A3" s="10" t="str" cm="1">
        <f t="array" ref="A3">_xlfn._xlws.FILTER('GPIO DESCRIPTION'!A3:C17,'GPIO DESCRIPTION'!D3:D17="ADC","")</f>
        <v/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8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R4" s="11" t="s">
        <v>93</v>
      </c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8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8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8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8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8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8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8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8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8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8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8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 t="str" cm="1">
        <f t="array" ref="L16">_xlfn._xlws.FILTER('GPIO DESCRIPTION'!A3:C17,'GPIO DESCRIPTION'!D3:D17="ADC","")</f>
        <v/>
      </c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1890-E7B3-444C-80C3-9C6B747497B2}">
  <sheetPr>
    <tabColor theme="3" tint="0.39997558519241921"/>
  </sheetPr>
  <dimension ref="A1:AH22"/>
  <sheetViews>
    <sheetView zoomScale="130" zoomScaleNormal="130" workbookViewId="0">
      <selection activeCell="A4" sqref="A4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9.85546875" bestFit="1" customWidth="1"/>
    <col min="4" max="4" width="20.85546875" bestFit="1" customWidth="1"/>
    <col min="5" max="5" width="13.42578125" bestFit="1" customWidth="1"/>
    <col min="6" max="6" width="26.7109375" bestFit="1" customWidth="1"/>
    <col min="7" max="7" width="23.140625" bestFit="1" customWidth="1"/>
    <col min="8" max="8" width="3.140625" bestFit="1" customWidth="1"/>
    <col min="9" max="9" width="3.28515625" bestFit="1" customWidth="1"/>
    <col min="10" max="10" width="5.140625" bestFit="1" customWidth="1"/>
    <col min="11" max="12" width="4.140625" bestFit="1" customWidth="1"/>
    <col min="13" max="13" width="27.42578125" bestFit="1" customWidth="1"/>
    <col min="14" max="14" width="22.5703125" bestFit="1" customWidth="1"/>
    <col min="15" max="15" width="11.42578125" bestFit="1" customWidth="1"/>
    <col min="16" max="16" width="36.140625" bestFit="1" customWidth="1"/>
    <col min="17" max="17" width="8.7109375" bestFit="1" customWidth="1"/>
    <col min="18" max="18" width="17.5703125" bestFit="1" customWidth="1"/>
    <col min="19" max="19" width="19.5703125" bestFit="1" customWidth="1"/>
    <col min="20" max="20" width="26.140625" bestFit="1" customWidth="1"/>
    <col min="21" max="21" width="21.42578125" bestFit="1" customWidth="1"/>
    <col min="22" max="22" width="17.28515625" bestFit="1" customWidth="1"/>
    <col min="23" max="23" width="27.42578125" bestFit="1" customWidth="1"/>
    <col min="24" max="24" width="22.140625" bestFit="1" customWidth="1"/>
    <col min="25" max="25" width="30" bestFit="1" customWidth="1"/>
    <col min="26" max="26" width="22" bestFit="1" customWidth="1"/>
    <col min="27" max="27" width="17.42578125" bestFit="1" customWidth="1"/>
    <col min="28" max="28" width="11" bestFit="1" customWidth="1"/>
    <col min="29" max="29" width="10" bestFit="1" customWidth="1"/>
    <col min="30" max="30" width="10.140625" bestFit="1" customWidth="1"/>
    <col min="31" max="31" width="12.85546875" bestFit="1" customWidth="1"/>
    <col min="32" max="32" width="14.85546875" bestFit="1" customWidth="1"/>
  </cols>
  <sheetData>
    <row r="1" spans="1:34" ht="20.25" thickBot="1" x14ac:dyDescent="0.35">
      <c r="A1" s="13" t="s">
        <v>49</v>
      </c>
      <c r="B1" s="13"/>
      <c r="C1" s="13"/>
      <c r="D1" s="1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4" ht="18.75" thickTop="1" thickBot="1" x14ac:dyDescent="0.35">
      <c r="A2" s="5" t="s">
        <v>42</v>
      </c>
      <c r="B2" s="5" t="s">
        <v>0</v>
      </c>
      <c r="C2" s="5" t="s">
        <v>1</v>
      </c>
      <c r="D2" s="5" t="s">
        <v>46</v>
      </c>
      <c r="E2" s="5" t="s">
        <v>72</v>
      </c>
      <c r="F2" s="6" t="s">
        <v>50</v>
      </c>
      <c r="G2" s="5" t="s">
        <v>51</v>
      </c>
      <c r="H2" s="14" t="s">
        <v>76</v>
      </c>
      <c r="I2" s="14"/>
      <c r="J2" s="14"/>
      <c r="K2" s="14"/>
      <c r="L2" s="14"/>
      <c r="M2" s="5" t="s">
        <v>52</v>
      </c>
      <c r="N2" s="5" t="s">
        <v>53</v>
      </c>
      <c r="O2" s="5" t="s">
        <v>54</v>
      </c>
      <c r="P2" s="5" t="s">
        <v>55</v>
      </c>
      <c r="Q2" s="5" t="s">
        <v>74</v>
      </c>
      <c r="R2" s="5" t="s">
        <v>56</v>
      </c>
      <c r="S2" s="5" t="s">
        <v>57</v>
      </c>
      <c r="T2" s="5" t="s">
        <v>58</v>
      </c>
      <c r="U2" s="5" t="s">
        <v>59</v>
      </c>
      <c r="V2" s="5" t="s">
        <v>60</v>
      </c>
      <c r="W2" s="14" t="s">
        <v>61</v>
      </c>
      <c r="X2" s="14"/>
      <c r="Y2" s="14"/>
      <c r="Z2" s="14"/>
      <c r="AA2" s="14"/>
      <c r="AB2" s="14"/>
      <c r="AC2" s="14"/>
      <c r="AD2" s="14"/>
      <c r="AE2" s="14"/>
      <c r="AF2" s="5" t="s">
        <v>75</v>
      </c>
    </row>
    <row r="3" spans="1:34" ht="16.5" thickTop="1" thickBot="1" x14ac:dyDescent="0.3">
      <c r="H3" s="4" t="s">
        <v>77</v>
      </c>
      <c r="I3" s="4" t="s">
        <v>78</v>
      </c>
      <c r="J3" s="4" t="s">
        <v>79</v>
      </c>
      <c r="K3" s="4" t="s">
        <v>80</v>
      </c>
      <c r="L3" s="4" t="s">
        <v>81</v>
      </c>
      <c r="W3" s="4" t="s">
        <v>62</v>
      </c>
      <c r="X3" s="4" t="s">
        <v>63</v>
      </c>
      <c r="Y3" s="4" t="s">
        <v>64</v>
      </c>
      <c r="Z3" s="4" t="s">
        <v>65</v>
      </c>
      <c r="AA3" s="4" t="s">
        <v>66</v>
      </c>
      <c r="AB3" s="4" t="s">
        <v>67</v>
      </c>
      <c r="AC3" s="4" t="s">
        <v>68</v>
      </c>
      <c r="AD3" s="4" t="s">
        <v>69</v>
      </c>
      <c r="AE3" s="4" t="s">
        <v>70</v>
      </c>
      <c r="AH3" s="11" t="s">
        <v>93</v>
      </c>
    </row>
    <row r="4" spans="1:34" x14ac:dyDescent="0.25">
      <c r="A4" s="10" t="str" cm="1">
        <f t="array" ref="A4">_xlfn._xlws.FILTER('GPIO DESCRIPTION'!A3:C17,'GPIO DESCRIPTION'!D3:D17="UART-USART","")</f>
        <v/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4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4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4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4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4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4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</sheetData>
  <autoFilter ref="A2:AF2" xr:uid="{DA571890-E7B3-444C-80C3-9C6B747497B2}">
    <filterColumn colId="7" showButton="0"/>
    <filterColumn colId="8" showButton="0"/>
    <filterColumn colId="9" showButton="0"/>
    <filterColumn colId="1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3">
    <mergeCell ref="W2:AE2"/>
    <mergeCell ref="A1:D1"/>
    <mergeCell ref="H2:L2"/>
  </mergeCells>
  <dataValidations count="7">
    <dataValidation type="list" allowBlank="1" showInputMessage="1" showErrorMessage="1" sqref="D4:D27" xr:uid="{B7B2C055-96E7-4166-A2AC-498B8DA177F9}">
      <formula1>"Polling, Interrupt,#NC, Changeable"</formula1>
    </dataValidation>
    <dataValidation type="list" allowBlank="1" showInputMessage="1" showErrorMessage="1" sqref="M5:M32 F4:M4 F5:F33 G5:G30 AF4:AF33" xr:uid="{B5B24D6B-89ED-4D94-BE7F-FA606295D7BB}">
      <formula1>"Y,N,#NC"</formula1>
    </dataValidation>
    <dataValidation type="list" allowBlank="1" showInputMessage="1" showErrorMessage="1" sqref="N4:N30" xr:uid="{A5E3E146-147F-4628-B146-FCE61A8F1B6F}">
      <formula1>"8 bit, 9 bit, #NC"</formula1>
    </dataValidation>
    <dataValidation type="list" errorStyle="information" allowBlank="1" showInputMessage="1" showErrorMessage="1" sqref="O4:O23" xr:uid="{D25843CB-BFD7-445D-B6C9-D732C004DBDF}">
      <formula1>"0.5,1,1.5,2,Changeable, #NC"</formula1>
    </dataValidation>
    <dataValidation type="list" allowBlank="1" showInputMessage="1" showErrorMessage="1" sqref="P4:P25" xr:uid="{AC738066-A70F-4DB9-888C-F24ED5DE37E5}">
      <formula1>"Y,N,#NC, Changeable"</formula1>
    </dataValidation>
    <dataValidation type="list" allowBlank="1" showInputMessage="1" showErrorMessage="1" sqref="Q4:S4 R5:S34 Q5:Q29 W4:AE42" xr:uid="{F5C97784-60BD-483B-AC00-2679B5A20DB3}">
      <formula1>"Y,N,#NC,Changeable"</formula1>
    </dataValidation>
    <dataValidation type="list" allowBlank="1" showInputMessage="1" showErrorMessage="1" sqref="V4:V36" xr:uid="{4FAFA112-E6DF-4A2E-BB37-F192DF3838BA}">
      <formula1>"Even,Odd,N,#NC, Changeable"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0A0E543-E3A8-4F55-B577-969170CB89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GPIO DESCRIPTION</vt:lpstr>
      <vt:lpstr>GPIO Digital Output</vt:lpstr>
      <vt:lpstr>GPIO Digital Input</vt:lpstr>
      <vt:lpstr>PWM</vt:lpstr>
      <vt:lpstr>ADC</vt:lpstr>
      <vt:lpstr>UART-USART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Anh Trần</dc:creator>
  <cp:lastModifiedBy>HoangAnh</cp:lastModifiedBy>
  <dcterms:created xsi:type="dcterms:W3CDTF">2015-06-05T18:17:20Z</dcterms:created>
  <dcterms:modified xsi:type="dcterms:W3CDTF">2022-03-13T04:22:49Z</dcterms:modified>
</cp:coreProperties>
</file>