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280" windowHeight="12600"/>
  </bookViews>
  <sheets>
    <sheet name="Caplet Strip" sheetId="1" r:id="rId1"/>
    <sheet name="BDT Tree" sheetId="2" r:id="rId2"/>
    <sheet name="Caplets" sheetId="3" r:id="rId3"/>
    <sheet name="Bermudan Swaption" sheetId="12" r:id="rId4"/>
    <sheet name="Product" sheetId="4" r:id="rId5"/>
    <sheet name="European Swaption1_1_3" sheetId="26" r:id="rId6"/>
    <sheet name="European Swaption2_2_2" sheetId="10" r:id="rId7"/>
    <sheet name="European Swaption3_3_1" sheetId="11" r:id="rId8"/>
    <sheet name="European Swaption4_1_1" sheetId="20" r:id="rId9"/>
    <sheet name="European Swaption5_1_2" sheetId="21" r:id="rId10"/>
    <sheet name="European Swaption6_2_1" sheetId="22" r:id="rId11"/>
    <sheet name="European Swaption7_0.5_1" sheetId="23" r:id="rId12"/>
    <sheet name="European Swaption8_0.5_2" sheetId="25" r:id="rId13"/>
    <sheet name="European Swaption9_0.5_3" sheetId="5" r:id="rId14"/>
    <sheet name="European Swaption10_0.75_1" sheetId="27" r:id="rId15"/>
    <sheet name="European Swaption11_0.75_2" sheetId="28" r:id="rId16"/>
  </sheets>
  <definedNames>
    <definedName name="solver_adj" localSheetId="1" hidden="1">'BDT Tree'!$AU$6</definedName>
    <definedName name="solver_adj" localSheetId="0" hidden="1">'Caplet Strip'!$E$45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ng" localSheetId="1" hidden="1">1</definedName>
    <definedName name="solver_eng" localSheetId="0" hidden="1">1</definedName>
    <definedName name="solver_eng" localSheetId="2" hidden="1">1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eg" localSheetId="2" hidden="1">1</definedName>
    <definedName name="solver_nod" localSheetId="1" hidden="1">2147483647</definedName>
    <definedName name="solver_nod" localSheetId="0" hidden="1">2147483647</definedName>
    <definedName name="solver_num" localSheetId="1" hidden="1">0</definedName>
    <definedName name="solver_num" localSheetId="0" hidden="1">0</definedName>
    <definedName name="solver_num" localSheetId="2" hidden="1">0</definedName>
    <definedName name="solver_nwt" localSheetId="1" hidden="1">1</definedName>
    <definedName name="solver_nwt" localSheetId="0" hidden="1">1</definedName>
    <definedName name="solver_opt" localSheetId="1" hidden="1">'BDT Tree'!$AU$15</definedName>
    <definedName name="solver_opt" localSheetId="0" hidden="1">'Caplet Strip'!$G$45</definedName>
    <definedName name="solver_opt" localSheetId="2" hidden="1">Caplets!$AM$219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1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1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3</definedName>
    <definedName name="solver_typ" localSheetId="0" hidden="1">3</definedName>
    <definedName name="solver_typ" localSheetId="2" hidden="1">1</definedName>
    <definedName name="solver_val" localSheetId="1" hidden="1">0</definedName>
    <definedName name="solver_val" localSheetId="0" hidden="1">0</definedName>
    <definedName name="solver_val" localSheetId="2" hidden="1">0</definedName>
    <definedName name="solver_ver" localSheetId="1" hidden="1">3</definedName>
    <definedName name="solver_ver" localSheetId="0" hidden="1">3</definedName>
    <definedName name="solver_ver" localSheetId="2" hidden="1">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O6" i="4" l="1"/>
  <c r="AO18" i="4"/>
  <c r="AI6" i="4"/>
  <c r="AC6" i="4"/>
  <c r="W6" i="4"/>
  <c r="Q6" i="4"/>
  <c r="Q20" i="4"/>
  <c r="K6" i="4"/>
  <c r="K37" i="4"/>
  <c r="E6" i="4"/>
  <c r="AI11" i="4" l="1"/>
  <c r="AI12" i="4"/>
  <c r="AI13" i="4"/>
  <c r="AI14" i="4"/>
  <c r="AI15" i="4"/>
  <c r="AI16" i="4"/>
  <c r="AI17" i="4"/>
  <c r="AI10" i="4"/>
  <c r="AO11" i="4"/>
  <c r="AO10" i="4"/>
  <c r="D16" i="23" l="1"/>
  <c r="E16" i="23"/>
  <c r="F16" i="23"/>
  <c r="G16" i="23"/>
  <c r="H16" i="23"/>
  <c r="I16" i="23"/>
  <c r="D17" i="23"/>
  <c r="E17" i="23"/>
  <c r="F17" i="23"/>
  <c r="G17" i="23"/>
  <c r="H17" i="23"/>
  <c r="I17" i="23"/>
  <c r="D18" i="23"/>
  <c r="E18" i="23"/>
  <c r="F18" i="23"/>
  <c r="G18" i="23"/>
  <c r="H18" i="23"/>
  <c r="I18" i="23"/>
  <c r="D19" i="23"/>
  <c r="E19" i="23"/>
  <c r="F19" i="23"/>
  <c r="G19" i="23"/>
  <c r="H19" i="23"/>
  <c r="I19" i="23"/>
  <c r="D20" i="23"/>
  <c r="E20" i="23"/>
  <c r="F20" i="23"/>
  <c r="G20" i="23"/>
  <c r="H20" i="23"/>
  <c r="I20" i="23"/>
  <c r="D21" i="23"/>
  <c r="E21" i="23"/>
  <c r="F21" i="23"/>
  <c r="G21" i="23"/>
  <c r="H21" i="23"/>
  <c r="I21" i="23"/>
  <c r="D22" i="23"/>
  <c r="E22" i="23"/>
  <c r="F22" i="23"/>
  <c r="G22" i="23"/>
  <c r="H22" i="23"/>
  <c r="D23" i="23"/>
  <c r="E23" i="23"/>
  <c r="F23" i="23"/>
  <c r="G23" i="23"/>
  <c r="D24" i="23"/>
  <c r="E24" i="23"/>
  <c r="F24" i="23"/>
  <c r="D25" i="23"/>
  <c r="E25" i="23"/>
  <c r="D26" i="23"/>
  <c r="I15" i="23"/>
  <c r="H15" i="23"/>
  <c r="G15" i="23"/>
  <c r="F15" i="23"/>
  <c r="E15" i="23"/>
  <c r="D15" i="23"/>
  <c r="J16" i="23"/>
  <c r="K16" i="23"/>
  <c r="L16" i="23"/>
  <c r="J17" i="23"/>
  <c r="K17" i="23"/>
  <c r="L17" i="23"/>
  <c r="J18" i="23"/>
  <c r="K18" i="23"/>
  <c r="L18" i="23"/>
  <c r="J19" i="23"/>
  <c r="K19" i="23"/>
  <c r="J20" i="23"/>
  <c r="L15" i="23"/>
  <c r="K15" i="23"/>
  <c r="J15" i="23"/>
  <c r="N16" i="23"/>
  <c r="N15" i="23"/>
  <c r="M16" i="23"/>
  <c r="M17" i="23"/>
  <c r="M15" i="23"/>
  <c r="O15" i="23"/>
  <c r="D16" i="25"/>
  <c r="E16" i="25"/>
  <c r="F16" i="25"/>
  <c r="G16" i="25"/>
  <c r="H16" i="25"/>
  <c r="I16" i="25"/>
  <c r="D17" i="25"/>
  <c r="E17" i="25"/>
  <c r="F17" i="25"/>
  <c r="G17" i="25"/>
  <c r="H17" i="25"/>
  <c r="I17" i="25"/>
  <c r="D18" i="25"/>
  <c r="E18" i="25"/>
  <c r="F18" i="25"/>
  <c r="G18" i="25"/>
  <c r="H18" i="25"/>
  <c r="I18" i="25"/>
  <c r="D19" i="25"/>
  <c r="E19" i="25"/>
  <c r="F19" i="25"/>
  <c r="G19" i="25"/>
  <c r="H19" i="25"/>
  <c r="I19" i="25"/>
  <c r="D20" i="25"/>
  <c r="E20" i="25"/>
  <c r="F20" i="25"/>
  <c r="G20" i="25"/>
  <c r="H20" i="25"/>
  <c r="I20" i="25"/>
  <c r="D21" i="25"/>
  <c r="E21" i="25"/>
  <c r="F21" i="25"/>
  <c r="G21" i="25"/>
  <c r="H21" i="25"/>
  <c r="I21" i="25"/>
  <c r="D22" i="25"/>
  <c r="E22" i="25"/>
  <c r="F22" i="25"/>
  <c r="G22" i="25"/>
  <c r="H22" i="25"/>
  <c r="I22" i="25"/>
  <c r="D23" i="25"/>
  <c r="E23" i="25"/>
  <c r="F23" i="25"/>
  <c r="G23" i="25"/>
  <c r="H23" i="25"/>
  <c r="I23" i="25"/>
  <c r="D24" i="25"/>
  <c r="E24" i="25"/>
  <c r="F24" i="25"/>
  <c r="G24" i="25"/>
  <c r="H24" i="25"/>
  <c r="I24" i="25"/>
  <c r="D25" i="25"/>
  <c r="E25" i="25"/>
  <c r="F25" i="25"/>
  <c r="G25" i="25"/>
  <c r="H25" i="25"/>
  <c r="I25" i="25"/>
  <c r="D26" i="25"/>
  <c r="E26" i="25"/>
  <c r="F26" i="25"/>
  <c r="G26" i="25"/>
  <c r="H26" i="25"/>
  <c r="I26" i="25"/>
  <c r="D27" i="25"/>
  <c r="E27" i="25"/>
  <c r="F27" i="25"/>
  <c r="G27" i="25"/>
  <c r="H27" i="25"/>
  <c r="I27" i="25"/>
  <c r="D28" i="25"/>
  <c r="E28" i="25"/>
  <c r="F28" i="25"/>
  <c r="G28" i="25"/>
  <c r="H28" i="25"/>
  <c r="I28" i="25"/>
  <c r="D29" i="25"/>
  <c r="E29" i="25"/>
  <c r="F29" i="25"/>
  <c r="G29" i="25"/>
  <c r="H29" i="25"/>
  <c r="I29" i="25"/>
  <c r="D30" i="25"/>
  <c r="E30" i="25"/>
  <c r="F30" i="25"/>
  <c r="G30" i="25"/>
  <c r="H30" i="25"/>
  <c r="I30" i="25"/>
  <c r="D31" i="25"/>
  <c r="E31" i="25"/>
  <c r="F31" i="25"/>
  <c r="G31" i="25"/>
  <c r="H31" i="25"/>
  <c r="I31" i="25"/>
  <c r="D32" i="25"/>
  <c r="E32" i="25"/>
  <c r="F32" i="25"/>
  <c r="G32" i="25"/>
  <c r="H32" i="25"/>
  <c r="I32" i="25"/>
  <c r="D33" i="25"/>
  <c r="E33" i="25"/>
  <c r="F33" i="25"/>
  <c r="G33" i="25"/>
  <c r="H33" i="25"/>
  <c r="I33" i="25"/>
  <c r="D34" i="25"/>
  <c r="E34" i="25"/>
  <c r="F34" i="25"/>
  <c r="G34" i="25"/>
  <c r="H34" i="25"/>
  <c r="D35" i="25"/>
  <c r="E35" i="25"/>
  <c r="F35" i="25"/>
  <c r="G35" i="25"/>
  <c r="D36" i="25"/>
  <c r="E36" i="25"/>
  <c r="F36" i="25"/>
  <c r="D37" i="25"/>
  <c r="E37" i="25"/>
  <c r="D38" i="25"/>
  <c r="I15" i="25"/>
  <c r="H15" i="25"/>
  <c r="G15" i="25"/>
  <c r="F15" i="25"/>
  <c r="E15" i="25"/>
  <c r="D15" i="25"/>
  <c r="J15" i="25"/>
  <c r="J16" i="25"/>
  <c r="K16" i="25"/>
  <c r="L16" i="25"/>
  <c r="M16" i="25"/>
  <c r="N16" i="25"/>
  <c r="O16" i="25"/>
  <c r="J17" i="25"/>
  <c r="K17" i="25"/>
  <c r="L17" i="25"/>
  <c r="M17" i="25"/>
  <c r="N17" i="25"/>
  <c r="O17" i="25"/>
  <c r="J18" i="25"/>
  <c r="K18" i="25"/>
  <c r="L18" i="25"/>
  <c r="M18" i="25"/>
  <c r="N18" i="25"/>
  <c r="O18" i="25"/>
  <c r="J19" i="25"/>
  <c r="K19" i="25"/>
  <c r="L19" i="25"/>
  <c r="M19" i="25"/>
  <c r="N19" i="25"/>
  <c r="O19" i="25"/>
  <c r="J20" i="25"/>
  <c r="K20" i="25"/>
  <c r="L20" i="25"/>
  <c r="M20" i="25"/>
  <c r="N20" i="25"/>
  <c r="O20" i="25"/>
  <c r="J21" i="25"/>
  <c r="K21" i="25"/>
  <c r="L21" i="25"/>
  <c r="M21" i="25"/>
  <c r="N21" i="25"/>
  <c r="O21" i="25"/>
  <c r="J22" i="25"/>
  <c r="K22" i="25"/>
  <c r="L22" i="25"/>
  <c r="M22" i="25"/>
  <c r="N22" i="25"/>
  <c r="O22" i="25"/>
  <c r="J23" i="25"/>
  <c r="K23" i="25"/>
  <c r="L23" i="25"/>
  <c r="M23" i="25"/>
  <c r="N23" i="25"/>
  <c r="O23" i="25"/>
  <c r="J24" i="25"/>
  <c r="K24" i="25"/>
  <c r="L24" i="25"/>
  <c r="M24" i="25"/>
  <c r="N24" i="25"/>
  <c r="O24" i="25"/>
  <c r="J25" i="25"/>
  <c r="K25" i="25"/>
  <c r="L25" i="25"/>
  <c r="M25" i="25"/>
  <c r="N25" i="25"/>
  <c r="O25" i="25"/>
  <c r="J26" i="25"/>
  <c r="K26" i="25"/>
  <c r="L26" i="25"/>
  <c r="M26" i="25"/>
  <c r="N26" i="25"/>
  <c r="O26" i="25"/>
  <c r="J27" i="25"/>
  <c r="K27" i="25"/>
  <c r="L27" i="25"/>
  <c r="M27" i="25"/>
  <c r="N27" i="25"/>
  <c r="O27" i="25"/>
  <c r="J28" i="25"/>
  <c r="K28" i="25"/>
  <c r="L28" i="25"/>
  <c r="M28" i="25"/>
  <c r="N28" i="25"/>
  <c r="J29" i="25"/>
  <c r="K29" i="25"/>
  <c r="L29" i="25"/>
  <c r="M29" i="25"/>
  <c r="J30" i="25"/>
  <c r="K30" i="25"/>
  <c r="L30" i="25"/>
  <c r="J31" i="25"/>
  <c r="K31" i="25"/>
  <c r="J32" i="25"/>
  <c r="O15" i="25"/>
  <c r="N15" i="25"/>
  <c r="M15" i="25"/>
  <c r="L15" i="25"/>
  <c r="K15" i="25"/>
  <c r="P16" i="25"/>
  <c r="Q16" i="25"/>
  <c r="R16" i="25"/>
  <c r="S16" i="25"/>
  <c r="T16" i="25"/>
  <c r="U16" i="25"/>
  <c r="P17" i="25"/>
  <c r="Q17" i="25"/>
  <c r="R17" i="25"/>
  <c r="S17" i="25"/>
  <c r="T17" i="25"/>
  <c r="U17" i="25"/>
  <c r="P18" i="25"/>
  <c r="Q18" i="25"/>
  <c r="R18" i="25"/>
  <c r="S18" i="25"/>
  <c r="T18" i="25"/>
  <c r="U18" i="25"/>
  <c r="P19" i="25"/>
  <c r="Q19" i="25"/>
  <c r="R19" i="25"/>
  <c r="S19" i="25"/>
  <c r="T19" i="25"/>
  <c r="U19" i="25"/>
  <c r="P20" i="25"/>
  <c r="Q20" i="25"/>
  <c r="R20" i="25"/>
  <c r="S20" i="25"/>
  <c r="T20" i="25"/>
  <c r="U20" i="25"/>
  <c r="P21" i="25"/>
  <c r="Q21" i="25"/>
  <c r="R21" i="25"/>
  <c r="S21" i="25"/>
  <c r="T21" i="25"/>
  <c r="U21" i="25"/>
  <c r="P22" i="25"/>
  <c r="Q22" i="25"/>
  <c r="R22" i="25"/>
  <c r="S22" i="25"/>
  <c r="T22" i="25"/>
  <c r="P23" i="25"/>
  <c r="Q23" i="25"/>
  <c r="R23" i="25"/>
  <c r="S23" i="25"/>
  <c r="P24" i="25"/>
  <c r="Q24" i="25"/>
  <c r="R24" i="25"/>
  <c r="P25" i="25"/>
  <c r="Q25" i="25"/>
  <c r="P26" i="25"/>
  <c r="U15" i="25"/>
  <c r="T15" i="25"/>
  <c r="S15" i="25"/>
  <c r="R15" i="25"/>
  <c r="Q15" i="25"/>
  <c r="P15" i="25"/>
  <c r="V16" i="25"/>
  <c r="W16" i="25"/>
  <c r="X16" i="25"/>
  <c r="V17" i="25"/>
  <c r="W17" i="25"/>
  <c r="X17" i="25"/>
  <c r="V18" i="25"/>
  <c r="W18" i="25"/>
  <c r="X18" i="25"/>
  <c r="V19" i="25"/>
  <c r="W19" i="25"/>
  <c r="V20" i="25"/>
  <c r="X15" i="25"/>
  <c r="W15" i="25"/>
  <c r="V15" i="25"/>
  <c r="Y16" i="25"/>
  <c r="Y17" i="25"/>
  <c r="Y15" i="25"/>
  <c r="Z16" i="25"/>
  <c r="Z15" i="25"/>
  <c r="AA15" i="25"/>
  <c r="D16" i="26" l="1"/>
  <c r="E16" i="26"/>
  <c r="F16" i="26"/>
  <c r="G16" i="26"/>
  <c r="H16" i="26"/>
  <c r="I16" i="26"/>
  <c r="J16" i="26"/>
  <c r="K16" i="26"/>
  <c r="L16" i="26"/>
  <c r="M16" i="26"/>
  <c r="N16" i="26"/>
  <c r="O16" i="26"/>
  <c r="D17" i="26"/>
  <c r="E17" i="26"/>
  <c r="F17" i="26"/>
  <c r="G17" i="26"/>
  <c r="H17" i="26"/>
  <c r="I17" i="26"/>
  <c r="J17" i="26"/>
  <c r="K17" i="26"/>
  <c r="L17" i="26"/>
  <c r="M17" i="26"/>
  <c r="N17" i="26"/>
  <c r="O17" i="26"/>
  <c r="D18" i="26"/>
  <c r="E18" i="26"/>
  <c r="F18" i="26"/>
  <c r="G18" i="26"/>
  <c r="H18" i="26"/>
  <c r="I18" i="26"/>
  <c r="J18" i="26"/>
  <c r="K18" i="26"/>
  <c r="L18" i="26"/>
  <c r="M18" i="26"/>
  <c r="N18" i="26"/>
  <c r="O18" i="26"/>
  <c r="D19" i="26"/>
  <c r="E19" i="26"/>
  <c r="F19" i="26"/>
  <c r="G19" i="26"/>
  <c r="H19" i="26"/>
  <c r="I19" i="26"/>
  <c r="J19" i="26"/>
  <c r="K19" i="26"/>
  <c r="L19" i="26"/>
  <c r="M19" i="26"/>
  <c r="N19" i="26"/>
  <c r="O19" i="26"/>
  <c r="D20" i="26"/>
  <c r="E20" i="26"/>
  <c r="F20" i="26"/>
  <c r="G20" i="26"/>
  <c r="H20" i="26"/>
  <c r="I20" i="26"/>
  <c r="J20" i="26"/>
  <c r="K20" i="26"/>
  <c r="L20" i="26"/>
  <c r="M20" i="26"/>
  <c r="N20" i="26"/>
  <c r="O20" i="26"/>
  <c r="D21" i="26"/>
  <c r="E21" i="26"/>
  <c r="F21" i="26"/>
  <c r="G21" i="26"/>
  <c r="H21" i="26"/>
  <c r="I21" i="26"/>
  <c r="J21" i="26"/>
  <c r="K21" i="26"/>
  <c r="L21" i="26"/>
  <c r="M21" i="26"/>
  <c r="N21" i="26"/>
  <c r="O21" i="26"/>
  <c r="D22" i="26"/>
  <c r="E22" i="26"/>
  <c r="F22" i="26"/>
  <c r="G22" i="26"/>
  <c r="H22" i="26"/>
  <c r="I22" i="26"/>
  <c r="J22" i="26"/>
  <c r="K22" i="26"/>
  <c r="L22" i="26"/>
  <c r="M22" i="26"/>
  <c r="N22" i="26"/>
  <c r="O22" i="26"/>
  <c r="D23" i="26"/>
  <c r="E23" i="26"/>
  <c r="F23" i="26"/>
  <c r="G23" i="26"/>
  <c r="H23" i="26"/>
  <c r="I23" i="26"/>
  <c r="J23" i="26"/>
  <c r="K23" i="26"/>
  <c r="L23" i="26"/>
  <c r="M23" i="26"/>
  <c r="N23" i="26"/>
  <c r="O23" i="26"/>
  <c r="D24" i="26"/>
  <c r="E24" i="26"/>
  <c r="F24" i="26"/>
  <c r="G24" i="26"/>
  <c r="H24" i="26"/>
  <c r="I24" i="26"/>
  <c r="J24" i="26"/>
  <c r="K24" i="26"/>
  <c r="L24" i="26"/>
  <c r="M24" i="26"/>
  <c r="N24" i="26"/>
  <c r="O24" i="26"/>
  <c r="D25" i="26"/>
  <c r="E25" i="26"/>
  <c r="F25" i="26"/>
  <c r="G25" i="26"/>
  <c r="H25" i="26"/>
  <c r="I25" i="26"/>
  <c r="J25" i="26"/>
  <c r="K25" i="26"/>
  <c r="L25" i="26"/>
  <c r="M25" i="26"/>
  <c r="N25" i="26"/>
  <c r="O25" i="26"/>
  <c r="D26" i="26"/>
  <c r="E26" i="26"/>
  <c r="F26" i="26"/>
  <c r="G26" i="26"/>
  <c r="H26" i="26"/>
  <c r="I26" i="26"/>
  <c r="J26" i="26"/>
  <c r="K26" i="26"/>
  <c r="L26" i="26"/>
  <c r="M26" i="26"/>
  <c r="N26" i="26"/>
  <c r="O26" i="26"/>
  <c r="D27" i="26"/>
  <c r="E27" i="26"/>
  <c r="F27" i="26"/>
  <c r="G27" i="26"/>
  <c r="H27" i="26"/>
  <c r="I27" i="26"/>
  <c r="J27" i="26"/>
  <c r="K27" i="26"/>
  <c r="L27" i="26"/>
  <c r="M27" i="26"/>
  <c r="N27" i="26"/>
  <c r="O27" i="26"/>
  <c r="D28" i="26"/>
  <c r="E28" i="26"/>
  <c r="F28" i="26"/>
  <c r="G28" i="26"/>
  <c r="H28" i="26"/>
  <c r="I28" i="26"/>
  <c r="J28" i="26"/>
  <c r="K28" i="26"/>
  <c r="L28" i="26"/>
  <c r="M28" i="26"/>
  <c r="N28" i="26"/>
  <c r="O28" i="26"/>
  <c r="D29" i="26"/>
  <c r="E29" i="26"/>
  <c r="F29" i="26"/>
  <c r="G29" i="26"/>
  <c r="H29" i="26"/>
  <c r="I29" i="26"/>
  <c r="J29" i="26"/>
  <c r="K29" i="26"/>
  <c r="L29" i="26"/>
  <c r="M29" i="26"/>
  <c r="N29" i="26"/>
  <c r="O29" i="26"/>
  <c r="D30" i="26"/>
  <c r="E30" i="26"/>
  <c r="F30" i="26"/>
  <c r="G30" i="26"/>
  <c r="H30" i="26"/>
  <c r="I30" i="26"/>
  <c r="J30" i="26"/>
  <c r="K30" i="26"/>
  <c r="L30" i="26"/>
  <c r="M30" i="26"/>
  <c r="N30" i="26"/>
  <c r="O30" i="26"/>
  <c r="D31" i="26"/>
  <c r="E31" i="26"/>
  <c r="F31" i="26"/>
  <c r="G31" i="26"/>
  <c r="H31" i="26"/>
  <c r="I31" i="26"/>
  <c r="J31" i="26"/>
  <c r="K31" i="26"/>
  <c r="L31" i="26"/>
  <c r="M31" i="26"/>
  <c r="N31" i="26"/>
  <c r="O31" i="26"/>
  <c r="D32" i="26"/>
  <c r="E32" i="26"/>
  <c r="F32" i="26"/>
  <c r="G32" i="26"/>
  <c r="H32" i="26"/>
  <c r="I32" i="26"/>
  <c r="J32" i="26"/>
  <c r="K32" i="26"/>
  <c r="L32" i="26"/>
  <c r="M32" i="26"/>
  <c r="N32" i="26"/>
  <c r="O32" i="26"/>
  <c r="D33" i="26"/>
  <c r="E33" i="26"/>
  <c r="F33" i="26"/>
  <c r="G33" i="26"/>
  <c r="H33" i="26"/>
  <c r="I33" i="26"/>
  <c r="J33" i="26"/>
  <c r="K33" i="26"/>
  <c r="L33" i="26"/>
  <c r="M33" i="26"/>
  <c r="N33" i="26"/>
  <c r="O33" i="26"/>
  <c r="D34" i="26"/>
  <c r="E34" i="26"/>
  <c r="F34" i="26"/>
  <c r="G34" i="26"/>
  <c r="H34" i="26"/>
  <c r="I34" i="26"/>
  <c r="J34" i="26"/>
  <c r="K34" i="26"/>
  <c r="L34" i="26"/>
  <c r="M34" i="26"/>
  <c r="N34" i="26"/>
  <c r="O34" i="26"/>
  <c r="D35" i="26"/>
  <c r="E35" i="26"/>
  <c r="F35" i="26"/>
  <c r="G35" i="26"/>
  <c r="H35" i="26"/>
  <c r="I35" i="26"/>
  <c r="J35" i="26"/>
  <c r="K35" i="26"/>
  <c r="L35" i="26"/>
  <c r="M35" i="26"/>
  <c r="N35" i="26"/>
  <c r="O35" i="26"/>
  <c r="D36" i="26"/>
  <c r="E36" i="26"/>
  <c r="F36" i="26"/>
  <c r="G36" i="26"/>
  <c r="H36" i="26"/>
  <c r="I36" i="26"/>
  <c r="J36" i="26"/>
  <c r="K36" i="26"/>
  <c r="L36" i="26"/>
  <c r="M36" i="26"/>
  <c r="N36" i="26"/>
  <c r="O36" i="26"/>
  <c r="D37" i="26"/>
  <c r="E37" i="26"/>
  <c r="F37" i="26"/>
  <c r="G37" i="26"/>
  <c r="H37" i="26"/>
  <c r="I37" i="26"/>
  <c r="J37" i="26"/>
  <c r="K37" i="26"/>
  <c r="L37" i="26"/>
  <c r="M37" i="26"/>
  <c r="N37" i="26"/>
  <c r="O37" i="26"/>
  <c r="D38" i="26"/>
  <c r="E38" i="26"/>
  <c r="F38" i="26"/>
  <c r="G38" i="26"/>
  <c r="H38" i="26"/>
  <c r="I38" i="26"/>
  <c r="J38" i="26"/>
  <c r="K38" i="26"/>
  <c r="L38" i="26"/>
  <c r="M38" i="26"/>
  <c r="N38" i="26"/>
  <c r="O38" i="26"/>
  <c r="D39" i="26"/>
  <c r="E39" i="26"/>
  <c r="F39" i="26"/>
  <c r="G39" i="26"/>
  <c r="H39" i="26"/>
  <c r="I39" i="26"/>
  <c r="J39" i="26"/>
  <c r="K39" i="26"/>
  <c r="L39" i="26"/>
  <c r="M39" i="26"/>
  <c r="N39" i="26"/>
  <c r="O39" i="26"/>
  <c r="D40" i="26"/>
  <c r="E40" i="26"/>
  <c r="F40" i="26"/>
  <c r="G40" i="26"/>
  <c r="H40" i="26"/>
  <c r="I40" i="26"/>
  <c r="J40" i="26"/>
  <c r="K40" i="26"/>
  <c r="L40" i="26"/>
  <c r="M40" i="26"/>
  <c r="N40" i="26"/>
  <c r="D41" i="26"/>
  <c r="E41" i="26"/>
  <c r="F41" i="26"/>
  <c r="G41" i="26"/>
  <c r="H41" i="26"/>
  <c r="I41" i="26"/>
  <c r="J41" i="26"/>
  <c r="K41" i="26"/>
  <c r="L41" i="26"/>
  <c r="M41" i="26"/>
  <c r="D42" i="26"/>
  <c r="E42" i="26"/>
  <c r="F42" i="26"/>
  <c r="G42" i="26"/>
  <c r="H42" i="26"/>
  <c r="I42" i="26"/>
  <c r="J42" i="26"/>
  <c r="K42" i="26"/>
  <c r="L42" i="26"/>
  <c r="D43" i="26"/>
  <c r="E43" i="26"/>
  <c r="F43" i="26"/>
  <c r="G43" i="26"/>
  <c r="H43" i="26"/>
  <c r="I43" i="26"/>
  <c r="J43" i="26"/>
  <c r="K43" i="26"/>
  <c r="D44" i="26"/>
  <c r="E44" i="26"/>
  <c r="F44" i="26"/>
  <c r="G44" i="26"/>
  <c r="H44" i="26"/>
  <c r="I44" i="26"/>
  <c r="J44" i="26"/>
  <c r="D45" i="26"/>
  <c r="E45" i="26"/>
  <c r="F45" i="26"/>
  <c r="G45" i="26"/>
  <c r="H45" i="26"/>
  <c r="I45" i="26"/>
  <c r="D46" i="26"/>
  <c r="E46" i="26"/>
  <c r="F46" i="26"/>
  <c r="G46" i="26"/>
  <c r="H46" i="26"/>
  <c r="D47" i="26"/>
  <c r="E47" i="26"/>
  <c r="F47" i="26"/>
  <c r="G47" i="26"/>
  <c r="D48" i="26"/>
  <c r="E48" i="26"/>
  <c r="F48" i="26"/>
  <c r="D49" i="26"/>
  <c r="E49" i="26"/>
  <c r="D50" i="26"/>
  <c r="O15" i="26"/>
  <c r="N15" i="26"/>
  <c r="M15" i="26"/>
  <c r="L15" i="26"/>
  <c r="K15" i="26"/>
  <c r="J15" i="26"/>
  <c r="I15" i="26"/>
  <c r="H15" i="26"/>
  <c r="G15" i="26"/>
  <c r="F15" i="26"/>
  <c r="E15" i="26"/>
  <c r="D15" i="26"/>
  <c r="P16" i="26"/>
  <c r="Q16" i="26"/>
  <c r="R16" i="26"/>
  <c r="S16" i="26"/>
  <c r="T16" i="26"/>
  <c r="U16" i="26"/>
  <c r="V16" i="26"/>
  <c r="W16" i="26"/>
  <c r="X16" i="26"/>
  <c r="Y16" i="26"/>
  <c r="Z16" i="26"/>
  <c r="AA16" i="26"/>
  <c r="P17" i="26"/>
  <c r="Q17" i="26"/>
  <c r="R17" i="26"/>
  <c r="S17" i="26"/>
  <c r="T17" i="26"/>
  <c r="U17" i="26"/>
  <c r="V17" i="26"/>
  <c r="W17" i="26"/>
  <c r="X17" i="26"/>
  <c r="Y17" i="26"/>
  <c r="Z17" i="26"/>
  <c r="AA17" i="26"/>
  <c r="P18" i="26"/>
  <c r="Q18" i="26"/>
  <c r="R18" i="26"/>
  <c r="S18" i="26"/>
  <c r="T18" i="26"/>
  <c r="U18" i="26"/>
  <c r="V18" i="26"/>
  <c r="W18" i="26"/>
  <c r="X18" i="26"/>
  <c r="Y18" i="26"/>
  <c r="Z18" i="26"/>
  <c r="AA18" i="26"/>
  <c r="P19" i="26"/>
  <c r="Q19" i="26"/>
  <c r="R19" i="26"/>
  <c r="S19" i="26"/>
  <c r="T19" i="26"/>
  <c r="U19" i="26"/>
  <c r="V19" i="26"/>
  <c r="W19" i="26"/>
  <c r="X19" i="26"/>
  <c r="Y19" i="26"/>
  <c r="Z19" i="26"/>
  <c r="AA19" i="26"/>
  <c r="P20" i="26"/>
  <c r="Q20" i="26"/>
  <c r="R20" i="26"/>
  <c r="S20" i="26"/>
  <c r="T20" i="26"/>
  <c r="U20" i="26"/>
  <c r="V20" i="26"/>
  <c r="W20" i="26"/>
  <c r="X20" i="26"/>
  <c r="Y20" i="26"/>
  <c r="Z20" i="26"/>
  <c r="AA20" i="26"/>
  <c r="P21" i="26"/>
  <c r="Q21" i="26"/>
  <c r="R21" i="26"/>
  <c r="S21" i="26"/>
  <c r="T21" i="26"/>
  <c r="U21" i="26"/>
  <c r="V21" i="26"/>
  <c r="W21" i="26"/>
  <c r="X21" i="26"/>
  <c r="Y21" i="26"/>
  <c r="Z21" i="26"/>
  <c r="AA21" i="26"/>
  <c r="P22" i="26"/>
  <c r="Q22" i="26"/>
  <c r="R22" i="26"/>
  <c r="S22" i="26"/>
  <c r="T22" i="26"/>
  <c r="U22" i="26"/>
  <c r="V22" i="26"/>
  <c r="W22" i="26"/>
  <c r="X22" i="26"/>
  <c r="Y22" i="26"/>
  <c r="Z22" i="26"/>
  <c r="AA22" i="26"/>
  <c r="P23" i="26"/>
  <c r="Q23" i="26"/>
  <c r="R23" i="26"/>
  <c r="S23" i="26"/>
  <c r="T23" i="26"/>
  <c r="U23" i="26"/>
  <c r="V23" i="26"/>
  <c r="W23" i="26"/>
  <c r="X23" i="26"/>
  <c r="Y23" i="26"/>
  <c r="Z23" i="26"/>
  <c r="AA23" i="26"/>
  <c r="P24" i="26"/>
  <c r="Q24" i="26"/>
  <c r="R24" i="26"/>
  <c r="S24" i="26"/>
  <c r="T24" i="26"/>
  <c r="U24" i="26"/>
  <c r="V24" i="26"/>
  <c r="W24" i="26"/>
  <c r="X24" i="26"/>
  <c r="Y24" i="26"/>
  <c r="Z24" i="26"/>
  <c r="AA24" i="26"/>
  <c r="P25" i="26"/>
  <c r="Q25" i="26"/>
  <c r="R25" i="26"/>
  <c r="S25" i="26"/>
  <c r="T25" i="26"/>
  <c r="U25" i="26"/>
  <c r="V25" i="26"/>
  <c r="W25" i="26"/>
  <c r="X25" i="26"/>
  <c r="Y25" i="26"/>
  <c r="Z25" i="26"/>
  <c r="AA25" i="26"/>
  <c r="P26" i="26"/>
  <c r="Q26" i="26"/>
  <c r="R26" i="26"/>
  <c r="S26" i="26"/>
  <c r="T26" i="26"/>
  <c r="U26" i="26"/>
  <c r="V26" i="26"/>
  <c r="W26" i="26"/>
  <c r="X26" i="26"/>
  <c r="Y26" i="26"/>
  <c r="Z26" i="26"/>
  <c r="AA26" i="26"/>
  <c r="P27" i="26"/>
  <c r="Q27" i="26"/>
  <c r="R27" i="26"/>
  <c r="S27" i="26"/>
  <c r="T27" i="26"/>
  <c r="U27" i="26"/>
  <c r="V27" i="26"/>
  <c r="W27" i="26"/>
  <c r="X27" i="26"/>
  <c r="Y27" i="26"/>
  <c r="Z27" i="26"/>
  <c r="AA27" i="26"/>
  <c r="P28" i="26"/>
  <c r="Q28" i="26"/>
  <c r="R28" i="26"/>
  <c r="S28" i="26"/>
  <c r="T28" i="26"/>
  <c r="U28" i="26"/>
  <c r="V28" i="26"/>
  <c r="W28" i="26"/>
  <c r="X28" i="26"/>
  <c r="Y28" i="26"/>
  <c r="Z28" i="26"/>
  <c r="P29" i="26"/>
  <c r="Q29" i="26"/>
  <c r="R29" i="26"/>
  <c r="S29" i="26"/>
  <c r="T29" i="26"/>
  <c r="U29" i="26"/>
  <c r="V29" i="26"/>
  <c r="W29" i="26"/>
  <c r="X29" i="26"/>
  <c r="Y29" i="26"/>
  <c r="P30" i="26"/>
  <c r="Q30" i="26"/>
  <c r="R30" i="26"/>
  <c r="S30" i="26"/>
  <c r="T30" i="26"/>
  <c r="U30" i="26"/>
  <c r="V30" i="26"/>
  <c r="W30" i="26"/>
  <c r="X30" i="26"/>
  <c r="P31" i="26"/>
  <c r="Q31" i="26"/>
  <c r="R31" i="26"/>
  <c r="S31" i="26"/>
  <c r="T31" i="26"/>
  <c r="U31" i="26"/>
  <c r="V31" i="26"/>
  <c r="W31" i="26"/>
  <c r="P32" i="26"/>
  <c r="Q32" i="26"/>
  <c r="R32" i="26"/>
  <c r="S32" i="26"/>
  <c r="T32" i="26"/>
  <c r="U32" i="26"/>
  <c r="V32" i="26"/>
  <c r="P33" i="26"/>
  <c r="Q33" i="26"/>
  <c r="R33" i="26"/>
  <c r="S33" i="26"/>
  <c r="T33" i="26"/>
  <c r="U33" i="26"/>
  <c r="P34" i="26"/>
  <c r="Q34" i="26"/>
  <c r="R34" i="26"/>
  <c r="S34" i="26"/>
  <c r="T34" i="26"/>
  <c r="P35" i="26"/>
  <c r="Q35" i="26"/>
  <c r="R35" i="26"/>
  <c r="S35" i="26"/>
  <c r="P36" i="26"/>
  <c r="Q36" i="26"/>
  <c r="R36" i="26"/>
  <c r="P37" i="26"/>
  <c r="Q37" i="26"/>
  <c r="P38" i="26"/>
  <c r="AA15" i="26"/>
  <c r="Z15" i="26"/>
  <c r="Y15" i="26"/>
  <c r="X15" i="26"/>
  <c r="W15" i="26"/>
  <c r="V15" i="26"/>
  <c r="U15" i="26"/>
  <c r="T15" i="26"/>
  <c r="S15" i="26"/>
  <c r="R15" i="26"/>
  <c r="Q15" i="26"/>
  <c r="P15" i="26"/>
  <c r="AB16" i="26"/>
  <c r="AC16" i="26"/>
  <c r="AD16" i="26"/>
  <c r="AE16" i="26"/>
  <c r="AF16" i="26"/>
  <c r="AG16" i="26"/>
  <c r="AB17" i="26"/>
  <c r="AC17" i="26"/>
  <c r="AD17" i="26"/>
  <c r="AE17" i="26"/>
  <c r="AF17" i="26"/>
  <c r="AG17" i="26"/>
  <c r="AB18" i="26"/>
  <c r="AC18" i="26"/>
  <c r="AD18" i="26"/>
  <c r="AE18" i="26"/>
  <c r="AF18" i="26"/>
  <c r="AG18" i="26"/>
  <c r="AB19" i="26"/>
  <c r="AC19" i="26"/>
  <c r="AD19" i="26"/>
  <c r="AE19" i="26"/>
  <c r="AF19" i="26"/>
  <c r="AG19" i="26"/>
  <c r="AB20" i="26"/>
  <c r="AC20" i="26"/>
  <c r="AD20" i="26"/>
  <c r="AE20" i="26"/>
  <c r="AF20" i="26"/>
  <c r="AG20" i="26"/>
  <c r="AB21" i="26"/>
  <c r="AC21" i="26"/>
  <c r="AD21" i="26"/>
  <c r="AE21" i="26"/>
  <c r="AF21" i="26"/>
  <c r="AG21" i="26"/>
  <c r="AB22" i="26"/>
  <c r="AC22" i="26"/>
  <c r="AD22" i="26"/>
  <c r="AE22" i="26"/>
  <c r="AF22" i="26"/>
  <c r="AB23" i="26"/>
  <c r="AC23" i="26"/>
  <c r="AD23" i="26"/>
  <c r="AE23" i="26"/>
  <c r="AB24" i="26"/>
  <c r="AC24" i="26"/>
  <c r="AD24" i="26"/>
  <c r="AB25" i="26"/>
  <c r="AC25" i="26"/>
  <c r="AB26" i="26"/>
  <c r="AG15" i="26"/>
  <c r="AF15" i="26"/>
  <c r="AE15" i="26"/>
  <c r="AD15" i="26"/>
  <c r="AC15" i="26"/>
  <c r="AB15" i="26"/>
  <c r="AH16" i="26"/>
  <c r="AI16" i="26"/>
  <c r="AJ16" i="26"/>
  <c r="AH17" i="26"/>
  <c r="AI17" i="26"/>
  <c r="AJ17" i="26"/>
  <c r="AH18" i="26"/>
  <c r="AI18" i="26"/>
  <c r="AJ18" i="26"/>
  <c r="AH19" i="26"/>
  <c r="AI19" i="26"/>
  <c r="AH20" i="26"/>
  <c r="AJ15" i="26"/>
  <c r="AI15" i="26"/>
  <c r="AH15" i="26"/>
  <c r="AK16" i="26"/>
  <c r="AK17" i="26"/>
  <c r="AK15" i="26"/>
  <c r="AL16" i="26"/>
  <c r="AL15" i="26"/>
  <c r="AM15" i="26"/>
  <c r="D16" i="20" l="1"/>
  <c r="E16" i="20"/>
  <c r="F16" i="20"/>
  <c r="G16" i="20"/>
  <c r="H16" i="20"/>
  <c r="I16" i="20"/>
  <c r="D17" i="20"/>
  <c r="E17" i="20"/>
  <c r="F17" i="20"/>
  <c r="G17" i="20"/>
  <c r="H17" i="20"/>
  <c r="I17" i="20"/>
  <c r="D18" i="20"/>
  <c r="E18" i="20"/>
  <c r="F18" i="20"/>
  <c r="G18" i="20"/>
  <c r="H18" i="20"/>
  <c r="I18" i="20"/>
  <c r="D19" i="20"/>
  <c r="E19" i="20"/>
  <c r="F19" i="20"/>
  <c r="G19" i="20"/>
  <c r="H19" i="20"/>
  <c r="I19" i="20"/>
  <c r="D20" i="20"/>
  <c r="E20" i="20"/>
  <c r="F20" i="20"/>
  <c r="G20" i="20"/>
  <c r="H20" i="20"/>
  <c r="I20" i="20"/>
  <c r="D21" i="20"/>
  <c r="E21" i="20"/>
  <c r="F21" i="20"/>
  <c r="G21" i="20"/>
  <c r="H21" i="20"/>
  <c r="I21" i="20"/>
  <c r="D22" i="20"/>
  <c r="E22" i="20"/>
  <c r="F22" i="20"/>
  <c r="G22" i="20"/>
  <c r="H22" i="20"/>
  <c r="D23" i="20"/>
  <c r="E23" i="20"/>
  <c r="F23" i="20"/>
  <c r="G23" i="20"/>
  <c r="D24" i="20"/>
  <c r="E24" i="20"/>
  <c r="F24" i="20"/>
  <c r="D25" i="20"/>
  <c r="E25" i="20"/>
  <c r="D26" i="20"/>
  <c r="I15" i="20"/>
  <c r="H15" i="20"/>
  <c r="G15" i="20"/>
  <c r="F15" i="20"/>
  <c r="E15" i="20"/>
  <c r="D15" i="20"/>
  <c r="J16" i="20"/>
  <c r="K16" i="20"/>
  <c r="L16" i="20"/>
  <c r="J17" i="20"/>
  <c r="K17" i="20"/>
  <c r="L17" i="20"/>
  <c r="J18" i="20"/>
  <c r="K18" i="20"/>
  <c r="L18" i="20"/>
  <c r="J19" i="20"/>
  <c r="K19" i="20"/>
  <c r="J20" i="20"/>
  <c r="L15" i="20"/>
  <c r="K15" i="20"/>
  <c r="J15" i="20"/>
  <c r="M16" i="20"/>
  <c r="M17" i="20"/>
  <c r="M15" i="20"/>
  <c r="N16" i="20"/>
  <c r="N15" i="20"/>
  <c r="O15" i="20"/>
  <c r="D16" i="21"/>
  <c r="E16" i="21"/>
  <c r="F16" i="21"/>
  <c r="G16" i="21"/>
  <c r="H16" i="21"/>
  <c r="I16" i="21"/>
  <c r="D17" i="21"/>
  <c r="E17" i="21"/>
  <c r="F17" i="21"/>
  <c r="G17" i="21"/>
  <c r="H17" i="21"/>
  <c r="I17" i="21"/>
  <c r="D18" i="21"/>
  <c r="E18" i="21"/>
  <c r="F18" i="21"/>
  <c r="G18" i="21"/>
  <c r="H18" i="21"/>
  <c r="I18" i="21"/>
  <c r="D19" i="21"/>
  <c r="E19" i="21"/>
  <c r="F19" i="21"/>
  <c r="G19" i="21"/>
  <c r="H19" i="21"/>
  <c r="I19" i="21"/>
  <c r="D20" i="21"/>
  <c r="E20" i="21"/>
  <c r="F20" i="21"/>
  <c r="G20" i="21"/>
  <c r="H20" i="21"/>
  <c r="I20" i="21"/>
  <c r="D21" i="21"/>
  <c r="E21" i="21"/>
  <c r="F21" i="21"/>
  <c r="G21" i="21"/>
  <c r="H21" i="21"/>
  <c r="I21" i="21"/>
  <c r="D22" i="21"/>
  <c r="E22" i="21"/>
  <c r="F22" i="21"/>
  <c r="G22" i="21"/>
  <c r="H22" i="21"/>
  <c r="I22" i="21"/>
  <c r="D23" i="21"/>
  <c r="E23" i="21"/>
  <c r="F23" i="21"/>
  <c r="G23" i="21"/>
  <c r="H23" i="21"/>
  <c r="I23" i="21"/>
  <c r="D24" i="21"/>
  <c r="E24" i="21"/>
  <c r="F24" i="21"/>
  <c r="G24" i="21"/>
  <c r="H24" i="21"/>
  <c r="I24" i="21"/>
  <c r="D25" i="21"/>
  <c r="E25" i="21"/>
  <c r="F25" i="21"/>
  <c r="G25" i="21"/>
  <c r="H25" i="21"/>
  <c r="I25" i="21"/>
  <c r="D26" i="21"/>
  <c r="E26" i="21"/>
  <c r="F26" i="21"/>
  <c r="G26" i="21"/>
  <c r="H26" i="21"/>
  <c r="I26" i="21"/>
  <c r="D27" i="21"/>
  <c r="E27" i="21"/>
  <c r="F27" i="21"/>
  <c r="G27" i="21"/>
  <c r="H27" i="21"/>
  <c r="I27" i="21"/>
  <c r="D28" i="21"/>
  <c r="E28" i="21"/>
  <c r="F28" i="21"/>
  <c r="G28" i="21"/>
  <c r="H28" i="21"/>
  <c r="I28" i="21"/>
  <c r="D29" i="21"/>
  <c r="E29" i="21"/>
  <c r="F29" i="21"/>
  <c r="G29" i="21"/>
  <c r="H29" i="21"/>
  <c r="I29" i="21"/>
  <c r="D30" i="21"/>
  <c r="E30" i="21"/>
  <c r="F30" i="21"/>
  <c r="G30" i="21"/>
  <c r="H30" i="21"/>
  <c r="I30" i="21"/>
  <c r="D31" i="21"/>
  <c r="E31" i="21"/>
  <c r="F31" i="21"/>
  <c r="G31" i="21"/>
  <c r="H31" i="21"/>
  <c r="I31" i="21"/>
  <c r="D32" i="21"/>
  <c r="E32" i="21"/>
  <c r="F32" i="21"/>
  <c r="G32" i="21"/>
  <c r="H32" i="21"/>
  <c r="I32" i="21"/>
  <c r="D33" i="21"/>
  <c r="E33" i="21"/>
  <c r="F33" i="21"/>
  <c r="G33" i="21"/>
  <c r="H33" i="21"/>
  <c r="I33" i="21"/>
  <c r="D34" i="21"/>
  <c r="E34" i="21"/>
  <c r="F34" i="21"/>
  <c r="G34" i="21"/>
  <c r="H34" i="21"/>
  <c r="D35" i="21"/>
  <c r="E35" i="21"/>
  <c r="F35" i="21"/>
  <c r="G35" i="21"/>
  <c r="D36" i="21"/>
  <c r="E36" i="21"/>
  <c r="F36" i="21"/>
  <c r="D37" i="21"/>
  <c r="E37" i="21"/>
  <c r="D38" i="21"/>
  <c r="I15" i="21"/>
  <c r="H15" i="21"/>
  <c r="G15" i="21"/>
  <c r="F15" i="21"/>
  <c r="E15" i="21"/>
  <c r="D15" i="21"/>
  <c r="J16" i="21"/>
  <c r="K16" i="21"/>
  <c r="L16" i="21"/>
  <c r="M16" i="21"/>
  <c r="N16" i="21"/>
  <c r="O16" i="21"/>
  <c r="J17" i="21"/>
  <c r="K17" i="21"/>
  <c r="L17" i="21"/>
  <c r="M17" i="21"/>
  <c r="N17" i="21"/>
  <c r="O17" i="21"/>
  <c r="J18" i="21"/>
  <c r="K18" i="21"/>
  <c r="L18" i="21"/>
  <c r="M18" i="21"/>
  <c r="N18" i="21"/>
  <c r="O18" i="21"/>
  <c r="J19" i="21"/>
  <c r="K19" i="21"/>
  <c r="L19" i="21"/>
  <c r="M19" i="21"/>
  <c r="N19" i="21"/>
  <c r="O19" i="21"/>
  <c r="J20" i="21"/>
  <c r="K20" i="21"/>
  <c r="L20" i="21"/>
  <c r="M20" i="21"/>
  <c r="N20" i="21"/>
  <c r="O20" i="21"/>
  <c r="J21" i="21"/>
  <c r="K21" i="21"/>
  <c r="L21" i="21"/>
  <c r="M21" i="21"/>
  <c r="N21" i="21"/>
  <c r="O21" i="21"/>
  <c r="J22" i="21"/>
  <c r="K22" i="21"/>
  <c r="L22" i="21"/>
  <c r="M22" i="21"/>
  <c r="N22" i="21"/>
  <c r="O22" i="21"/>
  <c r="J23" i="21"/>
  <c r="K23" i="21"/>
  <c r="L23" i="21"/>
  <c r="M23" i="21"/>
  <c r="N23" i="21"/>
  <c r="O23" i="21"/>
  <c r="J24" i="21"/>
  <c r="K24" i="21"/>
  <c r="L24" i="21"/>
  <c r="M24" i="21"/>
  <c r="N24" i="21"/>
  <c r="O24" i="21"/>
  <c r="J25" i="21"/>
  <c r="K25" i="21"/>
  <c r="L25" i="21"/>
  <c r="M25" i="21"/>
  <c r="N25" i="21"/>
  <c r="O25" i="21"/>
  <c r="J26" i="21"/>
  <c r="K26" i="21"/>
  <c r="L26" i="21"/>
  <c r="M26" i="21"/>
  <c r="N26" i="21"/>
  <c r="O26" i="21"/>
  <c r="J27" i="21"/>
  <c r="K27" i="21"/>
  <c r="L27" i="21"/>
  <c r="M27" i="21"/>
  <c r="N27" i="21"/>
  <c r="O27" i="21"/>
  <c r="J28" i="21"/>
  <c r="K28" i="21"/>
  <c r="L28" i="21"/>
  <c r="M28" i="21"/>
  <c r="N28" i="21"/>
  <c r="J29" i="21"/>
  <c r="K29" i="21"/>
  <c r="L29" i="21"/>
  <c r="M29" i="21"/>
  <c r="J30" i="21"/>
  <c r="K30" i="21"/>
  <c r="L30" i="21"/>
  <c r="J31" i="21"/>
  <c r="K31" i="21"/>
  <c r="J32" i="21"/>
  <c r="O15" i="21"/>
  <c r="N15" i="21"/>
  <c r="M15" i="21"/>
  <c r="L15" i="21"/>
  <c r="K15" i="21"/>
  <c r="J15" i="21"/>
  <c r="P16" i="21"/>
  <c r="Q16" i="21"/>
  <c r="R16" i="21"/>
  <c r="S16" i="21"/>
  <c r="T16" i="21"/>
  <c r="U16" i="21"/>
  <c r="P17" i="21"/>
  <c r="Q17" i="21"/>
  <c r="R17" i="21"/>
  <c r="S17" i="21"/>
  <c r="T17" i="21"/>
  <c r="U17" i="21"/>
  <c r="P18" i="21"/>
  <c r="Q18" i="21"/>
  <c r="R18" i="21"/>
  <c r="S18" i="21"/>
  <c r="T18" i="21"/>
  <c r="U18" i="21"/>
  <c r="P19" i="21"/>
  <c r="Q19" i="21"/>
  <c r="R19" i="21"/>
  <c r="S19" i="21"/>
  <c r="T19" i="21"/>
  <c r="U19" i="21"/>
  <c r="P20" i="21"/>
  <c r="Q20" i="21"/>
  <c r="R20" i="21"/>
  <c r="S20" i="21"/>
  <c r="T20" i="21"/>
  <c r="U20" i="21"/>
  <c r="P21" i="21"/>
  <c r="Q21" i="21"/>
  <c r="R21" i="21"/>
  <c r="S21" i="21"/>
  <c r="T21" i="21"/>
  <c r="U21" i="21"/>
  <c r="P22" i="21"/>
  <c r="Q22" i="21"/>
  <c r="R22" i="21"/>
  <c r="S22" i="21"/>
  <c r="T22" i="21"/>
  <c r="P23" i="21"/>
  <c r="Q23" i="21"/>
  <c r="R23" i="21"/>
  <c r="S23" i="21"/>
  <c r="P24" i="21"/>
  <c r="Q24" i="21"/>
  <c r="R24" i="21"/>
  <c r="P25" i="21"/>
  <c r="Q25" i="21"/>
  <c r="P26" i="21"/>
  <c r="U15" i="21"/>
  <c r="T15" i="21"/>
  <c r="S15" i="21"/>
  <c r="R15" i="21"/>
  <c r="Q15" i="21"/>
  <c r="P15" i="21"/>
  <c r="V16" i="21"/>
  <c r="W16" i="21"/>
  <c r="X16" i="21"/>
  <c r="V17" i="21"/>
  <c r="W17" i="21"/>
  <c r="X17" i="21"/>
  <c r="V18" i="21"/>
  <c r="W18" i="21"/>
  <c r="X18" i="21"/>
  <c r="V19" i="21"/>
  <c r="W19" i="21"/>
  <c r="V20" i="21"/>
  <c r="X15" i="21"/>
  <c r="W15" i="21"/>
  <c r="V15" i="21"/>
  <c r="Y16" i="21"/>
  <c r="Y17" i="21"/>
  <c r="Y15" i="21"/>
  <c r="Z16" i="21"/>
  <c r="Z15" i="21"/>
  <c r="AA15" i="21"/>
  <c r="D16" i="22"/>
  <c r="E16" i="22"/>
  <c r="F16" i="22"/>
  <c r="G16" i="22"/>
  <c r="H16" i="22"/>
  <c r="I16" i="22"/>
  <c r="D17" i="22"/>
  <c r="E17" i="22"/>
  <c r="F17" i="22"/>
  <c r="G17" i="22"/>
  <c r="H17" i="22"/>
  <c r="I17" i="22"/>
  <c r="D18" i="22"/>
  <c r="E18" i="22"/>
  <c r="F18" i="22"/>
  <c r="G18" i="22"/>
  <c r="H18" i="22"/>
  <c r="I18" i="22"/>
  <c r="D19" i="22"/>
  <c r="E19" i="22"/>
  <c r="F19" i="22"/>
  <c r="G19" i="22"/>
  <c r="H19" i="22"/>
  <c r="I19" i="22"/>
  <c r="D20" i="22"/>
  <c r="E20" i="22"/>
  <c r="F20" i="22"/>
  <c r="G20" i="22"/>
  <c r="H20" i="22"/>
  <c r="I20" i="22"/>
  <c r="D21" i="22"/>
  <c r="E21" i="22"/>
  <c r="F21" i="22"/>
  <c r="G21" i="22"/>
  <c r="H21" i="22"/>
  <c r="I21" i="22"/>
  <c r="D22" i="22"/>
  <c r="E22" i="22"/>
  <c r="F22" i="22"/>
  <c r="G22" i="22"/>
  <c r="H22" i="22"/>
  <c r="D23" i="22"/>
  <c r="E23" i="22"/>
  <c r="F23" i="22"/>
  <c r="G23" i="22"/>
  <c r="D24" i="22"/>
  <c r="E24" i="22"/>
  <c r="F24" i="22"/>
  <c r="D25" i="22"/>
  <c r="E25" i="22"/>
  <c r="D26" i="22"/>
  <c r="I15" i="22"/>
  <c r="H15" i="22"/>
  <c r="G15" i="22"/>
  <c r="F15" i="22"/>
  <c r="E15" i="22"/>
  <c r="D15" i="22"/>
  <c r="J16" i="22"/>
  <c r="K16" i="22"/>
  <c r="L16" i="22"/>
  <c r="J17" i="22"/>
  <c r="K17" i="22"/>
  <c r="L17" i="22"/>
  <c r="J18" i="22"/>
  <c r="K18" i="22"/>
  <c r="L18" i="22"/>
  <c r="J19" i="22"/>
  <c r="K19" i="22"/>
  <c r="J20" i="22"/>
  <c r="L15" i="22"/>
  <c r="K15" i="22"/>
  <c r="J15" i="22"/>
  <c r="M16" i="22"/>
  <c r="M17" i="22"/>
  <c r="M15" i="22"/>
  <c r="N16" i="22"/>
  <c r="N15" i="22"/>
  <c r="O15" i="22"/>
  <c r="D16" i="5"/>
  <c r="E16" i="5"/>
  <c r="F16" i="5"/>
  <c r="G16" i="5"/>
  <c r="H16" i="5"/>
  <c r="I16" i="5"/>
  <c r="D17" i="5"/>
  <c r="E17" i="5"/>
  <c r="F17" i="5"/>
  <c r="G17" i="5"/>
  <c r="H17" i="5"/>
  <c r="I17" i="5"/>
  <c r="D18" i="5"/>
  <c r="E18" i="5"/>
  <c r="F18" i="5"/>
  <c r="G18" i="5"/>
  <c r="H18" i="5"/>
  <c r="I18" i="5"/>
  <c r="D19" i="5"/>
  <c r="E19" i="5"/>
  <c r="F19" i="5"/>
  <c r="G19" i="5"/>
  <c r="H19" i="5"/>
  <c r="I19" i="5"/>
  <c r="D20" i="5"/>
  <c r="E20" i="5"/>
  <c r="F20" i="5"/>
  <c r="G20" i="5"/>
  <c r="H20" i="5"/>
  <c r="I20" i="5"/>
  <c r="D21" i="5"/>
  <c r="E21" i="5"/>
  <c r="F21" i="5"/>
  <c r="G21" i="5"/>
  <c r="H21" i="5"/>
  <c r="I21" i="5"/>
  <c r="D22" i="5"/>
  <c r="E22" i="5"/>
  <c r="F22" i="5"/>
  <c r="G22" i="5"/>
  <c r="H22" i="5"/>
  <c r="I22" i="5"/>
  <c r="D23" i="5"/>
  <c r="E23" i="5"/>
  <c r="F23" i="5"/>
  <c r="G23" i="5"/>
  <c r="H23" i="5"/>
  <c r="I23" i="5"/>
  <c r="D24" i="5"/>
  <c r="E24" i="5"/>
  <c r="F24" i="5"/>
  <c r="G24" i="5"/>
  <c r="H24" i="5"/>
  <c r="I24" i="5"/>
  <c r="D25" i="5"/>
  <c r="E25" i="5"/>
  <c r="F25" i="5"/>
  <c r="G25" i="5"/>
  <c r="H25" i="5"/>
  <c r="I25" i="5"/>
  <c r="D26" i="5"/>
  <c r="E26" i="5"/>
  <c r="F26" i="5"/>
  <c r="G26" i="5"/>
  <c r="H26" i="5"/>
  <c r="I26" i="5"/>
  <c r="D27" i="5"/>
  <c r="E27" i="5"/>
  <c r="F27" i="5"/>
  <c r="G27" i="5"/>
  <c r="H27" i="5"/>
  <c r="I27" i="5"/>
  <c r="D28" i="5"/>
  <c r="E28" i="5"/>
  <c r="F28" i="5"/>
  <c r="G28" i="5"/>
  <c r="H28" i="5"/>
  <c r="I28" i="5"/>
  <c r="D29" i="5"/>
  <c r="E29" i="5"/>
  <c r="F29" i="5"/>
  <c r="G29" i="5"/>
  <c r="H29" i="5"/>
  <c r="I29" i="5"/>
  <c r="D30" i="5"/>
  <c r="E30" i="5"/>
  <c r="F30" i="5"/>
  <c r="G30" i="5"/>
  <c r="H30" i="5"/>
  <c r="I30" i="5"/>
  <c r="D31" i="5"/>
  <c r="E31" i="5"/>
  <c r="F31" i="5"/>
  <c r="G31" i="5"/>
  <c r="H31" i="5"/>
  <c r="I31" i="5"/>
  <c r="D32" i="5"/>
  <c r="E32" i="5"/>
  <c r="F32" i="5"/>
  <c r="G32" i="5"/>
  <c r="H32" i="5"/>
  <c r="I32" i="5"/>
  <c r="D33" i="5"/>
  <c r="E33" i="5"/>
  <c r="F33" i="5"/>
  <c r="G33" i="5"/>
  <c r="H33" i="5"/>
  <c r="I33" i="5"/>
  <c r="D34" i="5"/>
  <c r="E34" i="5"/>
  <c r="F34" i="5"/>
  <c r="G34" i="5"/>
  <c r="H34" i="5"/>
  <c r="I34" i="5"/>
  <c r="D35" i="5"/>
  <c r="E35" i="5"/>
  <c r="F35" i="5"/>
  <c r="G35" i="5"/>
  <c r="H35" i="5"/>
  <c r="I35" i="5"/>
  <c r="D36" i="5"/>
  <c r="E36" i="5"/>
  <c r="F36" i="5"/>
  <c r="G36" i="5"/>
  <c r="H36" i="5"/>
  <c r="I36" i="5"/>
  <c r="D37" i="5"/>
  <c r="E37" i="5"/>
  <c r="F37" i="5"/>
  <c r="G37" i="5"/>
  <c r="H37" i="5"/>
  <c r="I37" i="5"/>
  <c r="D38" i="5"/>
  <c r="E38" i="5"/>
  <c r="F38" i="5"/>
  <c r="G38" i="5"/>
  <c r="H38" i="5"/>
  <c r="I38" i="5"/>
  <c r="D39" i="5"/>
  <c r="E39" i="5"/>
  <c r="F39" i="5"/>
  <c r="G39" i="5"/>
  <c r="H39" i="5"/>
  <c r="I39" i="5"/>
  <c r="D40" i="5"/>
  <c r="E40" i="5"/>
  <c r="F40" i="5"/>
  <c r="G40" i="5"/>
  <c r="H40" i="5"/>
  <c r="I40" i="5"/>
  <c r="D41" i="5"/>
  <c r="E41" i="5"/>
  <c r="F41" i="5"/>
  <c r="G41" i="5"/>
  <c r="H41" i="5"/>
  <c r="I41" i="5"/>
  <c r="D42" i="5"/>
  <c r="E42" i="5"/>
  <c r="F42" i="5"/>
  <c r="G42" i="5"/>
  <c r="H42" i="5"/>
  <c r="I42" i="5"/>
  <c r="D43" i="5"/>
  <c r="E43" i="5"/>
  <c r="F43" i="5"/>
  <c r="G43" i="5"/>
  <c r="H43" i="5"/>
  <c r="I43" i="5"/>
  <c r="D44" i="5"/>
  <c r="E44" i="5"/>
  <c r="F44" i="5"/>
  <c r="G44" i="5"/>
  <c r="H44" i="5"/>
  <c r="I44" i="5"/>
  <c r="D45" i="5"/>
  <c r="E45" i="5"/>
  <c r="F45" i="5"/>
  <c r="G45" i="5"/>
  <c r="H45" i="5"/>
  <c r="I45" i="5"/>
  <c r="D46" i="5"/>
  <c r="E46" i="5"/>
  <c r="F46" i="5"/>
  <c r="G46" i="5"/>
  <c r="H46" i="5"/>
  <c r="D47" i="5"/>
  <c r="E47" i="5"/>
  <c r="F47" i="5"/>
  <c r="G47" i="5"/>
  <c r="D48" i="5"/>
  <c r="E48" i="5"/>
  <c r="F48" i="5"/>
  <c r="D49" i="5"/>
  <c r="E49" i="5"/>
  <c r="D50" i="5"/>
  <c r="I15" i="5"/>
  <c r="H15" i="5"/>
  <c r="G15" i="5"/>
  <c r="F15" i="5"/>
  <c r="E15" i="5"/>
  <c r="D15" i="5"/>
  <c r="J16" i="5"/>
  <c r="K16" i="5"/>
  <c r="L16" i="5"/>
  <c r="J17" i="5"/>
  <c r="K17" i="5"/>
  <c r="L17" i="5"/>
  <c r="J18" i="5"/>
  <c r="K18" i="5"/>
  <c r="L18" i="5"/>
  <c r="J19" i="5"/>
  <c r="K19" i="5"/>
  <c r="L19" i="5"/>
  <c r="J20" i="5"/>
  <c r="K20" i="5"/>
  <c r="L20" i="5"/>
  <c r="J21" i="5"/>
  <c r="K21" i="5"/>
  <c r="L21" i="5"/>
  <c r="J22" i="5"/>
  <c r="K22" i="5"/>
  <c r="L22" i="5"/>
  <c r="J23" i="5"/>
  <c r="K23" i="5"/>
  <c r="L23" i="5"/>
  <c r="J24" i="5"/>
  <c r="K24" i="5"/>
  <c r="L24" i="5"/>
  <c r="J25" i="5"/>
  <c r="K25" i="5"/>
  <c r="L25" i="5"/>
  <c r="J26" i="5"/>
  <c r="K26" i="5"/>
  <c r="L26" i="5"/>
  <c r="J27" i="5"/>
  <c r="K27" i="5"/>
  <c r="L27" i="5"/>
  <c r="J28" i="5"/>
  <c r="K28" i="5"/>
  <c r="L28" i="5"/>
  <c r="J29" i="5"/>
  <c r="K29" i="5"/>
  <c r="L29" i="5"/>
  <c r="J30" i="5"/>
  <c r="K30" i="5"/>
  <c r="L30" i="5"/>
  <c r="J31" i="5"/>
  <c r="K31" i="5"/>
  <c r="L31" i="5"/>
  <c r="J32" i="5"/>
  <c r="K32" i="5"/>
  <c r="L32" i="5"/>
  <c r="J33" i="5"/>
  <c r="K33" i="5"/>
  <c r="L33" i="5"/>
  <c r="J34" i="5"/>
  <c r="K34" i="5"/>
  <c r="L34" i="5"/>
  <c r="J35" i="5"/>
  <c r="K35" i="5"/>
  <c r="L35" i="5"/>
  <c r="J36" i="5"/>
  <c r="K36" i="5"/>
  <c r="L36" i="5"/>
  <c r="J37" i="5"/>
  <c r="K37" i="5"/>
  <c r="L37" i="5"/>
  <c r="J38" i="5"/>
  <c r="K38" i="5"/>
  <c r="L38" i="5"/>
  <c r="J39" i="5"/>
  <c r="K39" i="5"/>
  <c r="L39" i="5"/>
  <c r="J40" i="5"/>
  <c r="K40" i="5"/>
  <c r="L40" i="5"/>
  <c r="J41" i="5"/>
  <c r="K41" i="5"/>
  <c r="L41" i="5"/>
  <c r="J42" i="5"/>
  <c r="K42" i="5"/>
  <c r="L42" i="5"/>
  <c r="J43" i="5"/>
  <c r="K43" i="5"/>
  <c r="J44" i="5"/>
  <c r="L15" i="5"/>
  <c r="K15" i="5"/>
  <c r="J15" i="5"/>
  <c r="M16" i="5"/>
  <c r="N16" i="5"/>
  <c r="O16" i="5"/>
  <c r="M17" i="5"/>
  <c r="N17" i="5"/>
  <c r="O17" i="5"/>
  <c r="M18" i="5"/>
  <c r="N18" i="5"/>
  <c r="O18" i="5"/>
  <c r="M19" i="5"/>
  <c r="N19" i="5"/>
  <c r="O19" i="5"/>
  <c r="M20" i="5"/>
  <c r="N20" i="5"/>
  <c r="O20" i="5"/>
  <c r="M21" i="5"/>
  <c r="N21" i="5"/>
  <c r="O21" i="5"/>
  <c r="M22" i="5"/>
  <c r="N22" i="5"/>
  <c r="O22" i="5"/>
  <c r="M23" i="5"/>
  <c r="N23" i="5"/>
  <c r="O23" i="5"/>
  <c r="M24" i="5"/>
  <c r="N24" i="5"/>
  <c r="O24" i="5"/>
  <c r="M25" i="5"/>
  <c r="N25" i="5"/>
  <c r="O25" i="5"/>
  <c r="M26" i="5"/>
  <c r="N26" i="5"/>
  <c r="O26" i="5"/>
  <c r="M27" i="5"/>
  <c r="N27" i="5"/>
  <c r="O27" i="5"/>
  <c r="M28" i="5"/>
  <c r="N28" i="5"/>
  <c r="O28" i="5"/>
  <c r="M29" i="5"/>
  <c r="N29" i="5"/>
  <c r="O29" i="5"/>
  <c r="M30" i="5"/>
  <c r="N30" i="5"/>
  <c r="O30" i="5"/>
  <c r="M31" i="5"/>
  <c r="N31" i="5"/>
  <c r="O31" i="5"/>
  <c r="M32" i="5"/>
  <c r="N32" i="5"/>
  <c r="O32" i="5"/>
  <c r="M33" i="5"/>
  <c r="N33" i="5"/>
  <c r="O33" i="5"/>
  <c r="M34" i="5"/>
  <c r="N34" i="5"/>
  <c r="O34" i="5"/>
  <c r="M35" i="5"/>
  <c r="N35" i="5"/>
  <c r="O35" i="5"/>
  <c r="M36" i="5"/>
  <c r="N36" i="5"/>
  <c r="O36" i="5"/>
  <c r="M37" i="5"/>
  <c r="N37" i="5"/>
  <c r="O37" i="5"/>
  <c r="M38" i="5"/>
  <c r="N38" i="5"/>
  <c r="O38" i="5"/>
  <c r="M39" i="5"/>
  <c r="N39" i="5"/>
  <c r="O39" i="5"/>
  <c r="M40" i="5"/>
  <c r="N40" i="5"/>
  <c r="M41" i="5"/>
  <c r="O15" i="5"/>
  <c r="N15" i="5"/>
  <c r="M15" i="5"/>
  <c r="P16" i="5"/>
  <c r="Q16" i="5"/>
  <c r="R16" i="5"/>
  <c r="P17" i="5"/>
  <c r="Q17" i="5"/>
  <c r="R17" i="5"/>
  <c r="P18" i="5"/>
  <c r="Q18" i="5"/>
  <c r="R18" i="5"/>
  <c r="P19" i="5"/>
  <c r="Q19" i="5"/>
  <c r="R19" i="5"/>
  <c r="P20" i="5"/>
  <c r="Q20" i="5"/>
  <c r="R20" i="5"/>
  <c r="P21" i="5"/>
  <c r="Q21" i="5"/>
  <c r="R21" i="5"/>
  <c r="P22" i="5"/>
  <c r="Q22" i="5"/>
  <c r="R22" i="5"/>
  <c r="P23" i="5"/>
  <c r="Q23" i="5"/>
  <c r="R23" i="5"/>
  <c r="P24" i="5"/>
  <c r="Q24" i="5"/>
  <c r="R24" i="5"/>
  <c r="P25" i="5"/>
  <c r="Q25" i="5"/>
  <c r="R25" i="5"/>
  <c r="P26" i="5"/>
  <c r="Q26" i="5"/>
  <c r="R26" i="5"/>
  <c r="P27" i="5"/>
  <c r="Q27" i="5"/>
  <c r="R27" i="5"/>
  <c r="P28" i="5"/>
  <c r="Q28" i="5"/>
  <c r="R28" i="5"/>
  <c r="P29" i="5"/>
  <c r="Q29" i="5"/>
  <c r="R29" i="5"/>
  <c r="P30" i="5"/>
  <c r="Q30" i="5"/>
  <c r="R30" i="5"/>
  <c r="P31" i="5"/>
  <c r="Q31" i="5"/>
  <c r="R31" i="5"/>
  <c r="P32" i="5"/>
  <c r="Q32" i="5"/>
  <c r="R32" i="5"/>
  <c r="P33" i="5"/>
  <c r="Q33" i="5"/>
  <c r="R33" i="5"/>
  <c r="P34" i="5"/>
  <c r="Q34" i="5"/>
  <c r="R34" i="5"/>
  <c r="P35" i="5"/>
  <c r="Q35" i="5"/>
  <c r="R35" i="5"/>
  <c r="P36" i="5"/>
  <c r="Q36" i="5"/>
  <c r="R36" i="5"/>
  <c r="P37" i="5"/>
  <c r="Q37" i="5"/>
  <c r="P38" i="5"/>
  <c r="R15" i="5"/>
  <c r="Q15" i="5"/>
  <c r="P15" i="5"/>
  <c r="S16" i="5"/>
  <c r="T16" i="5"/>
  <c r="U16" i="5"/>
  <c r="S17" i="5"/>
  <c r="T17" i="5"/>
  <c r="U17" i="5"/>
  <c r="S18" i="5"/>
  <c r="T18" i="5"/>
  <c r="U18" i="5"/>
  <c r="S19" i="5"/>
  <c r="T19" i="5"/>
  <c r="U19" i="5"/>
  <c r="S20" i="5"/>
  <c r="T20" i="5"/>
  <c r="U20" i="5"/>
  <c r="S21" i="5"/>
  <c r="T21" i="5"/>
  <c r="U21" i="5"/>
  <c r="S22" i="5"/>
  <c r="T22" i="5"/>
  <c r="U22" i="5"/>
  <c r="S23" i="5"/>
  <c r="T23" i="5"/>
  <c r="U23" i="5"/>
  <c r="S24" i="5"/>
  <c r="T24" i="5"/>
  <c r="U24" i="5"/>
  <c r="S25" i="5"/>
  <c r="T25" i="5"/>
  <c r="U25" i="5"/>
  <c r="S26" i="5"/>
  <c r="T26" i="5"/>
  <c r="U26" i="5"/>
  <c r="S27" i="5"/>
  <c r="T27" i="5"/>
  <c r="U27" i="5"/>
  <c r="S28" i="5"/>
  <c r="T28" i="5"/>
  <c r="U28" i="5"/>
  <c r="S29" i="5"/>
  <c r="T29" i="5"/>
  <c r="U29" i="5"/>
  <c r="S30" i="5"/>
  <c r="T30" i="5"/>
  <c r="U30" i="5"/>
  <c r="S31" i="5"/>
  <c r="T31" i="5"/>
  <c r="U31" i="5"/>
  <c r="S32" i="5"/>
  <c r="T32" i="5"/>
  <c r="U32" i="5"/>
  <c r="S33" i="5"/>
  <c r="T33" i="5"/>
  <c r="U33" i="5"/>
  <c r="S34" i="5"/>
  <c r="T34" i="5"/>
  <c r="S35" i="5"/>
  <c r="U15" i="5"/>
  <c r="T15" i="5"/>
  <c r="S15" i="5"/>
  <c r="V16" i="5"/>
  <c r="W16" i="5"/>
  <c r="X16" i="5"/>
  <c r="V17" i="5"/>
  <c r="W17" i="5"/>
  <c r="X17" i="5"/>
  <c r="V18" i="5"/>
  <c r="W18" i="5"/>
  <c r="X18" i="5"/>
  <c r="V19" i="5"/>
  <c r="W19" i="5"/>
  <c r="X19" i="5"/>
  <c r="V20" i="5"/>
  <c r="W20" i="5"/>
  <c r="X20" i="5"/>
  <c r="V21" i="5"/>
  <c r="W21" i="5"/>
  <c r="X21" i="5"/>
  <c r="V22" i="5"/>
  <c r="W22" i="5"/>
  <c r="X22" i="5"/>
  <c r="V23" i="5"/>
  <c r="W23" i="5"/>
  <c r="X23" i="5"/>
  <c r="V24" i="5"/>
  <c r="W24" i="5"/>
  <c r="X24" i="5"/>
  <c r="V25" i="5"/>
  <c r="W25" i="5"/>
  <c r="X25" i="5"/>
  <c r="V26" i="5"/>
  <c r="W26" i="5"/>
  <c r="X26" i="5"/>
  <c r="V27" i="5"/>
  <c r="W27" i="5"/>
  <c r="X27" i="5"/>
  <c r="V28" i="5"/>
  <c r="W28" i="5"/>
  <c r="X28" i="5"/>
  <c r="V29" i="5"/>
  <c r="W29" i="5"/>
  <c r="X29" i="5"/>
  <c r="V30" i="5"/>
  <c r="W30" i="5"/>
  <c r="X30" i="5"/>
  <c r="V31" i="5"/>
  <c r="W31" i="5"/>
  <c r="V32" i="5"/>
  <c r="X15" i="5"/>
  <c r="W15" i="5"/>
  <c r="V15" i="5"/>
  <c r="Y16" i="5"/>
  <c r="Z16" i="5"/>
  <c r="AA16" i="5"/>
  <c r="Y17" i="5"/>
  <c r="Z17" i="5"/>
  <c r="AA17" i="5"/>
  <c r="Y18" i="5"/>
  <c r="Z18" i="5"/>
  <c r="AA18" i="5"/>
  <c r="Y19" i="5"/>
  <c r="Z19" i="5"/>
  <c r="AA19" i="5"/>
  <c r="Y20" i="5"/>
  <c r="Z20" i="5"/>
  <c r="AA20" i="5"/>
  <c r="Y21" i="5"/>
  <c r="Z21" i="5"/>
  <c r="AA21" i="5"/>
  <c r="Y22" i="5"/>
  <c r="Z22" i="5"/>
  <c r="AA22" i="5"/>
  <c r="Y23" i="5"/>
  <c r="Z23" i="5"/>
  <c r="AA23" i="5"/>
  <c r="Y24" i="5"/>
  <c r="Z24" i="5"/>
  <c r="AA24" i="5"/>
  <c r="Y25" i="5"/>
  <c r="Z25" i="5"/>
  <c r="AA25" i="5"/>
  <c r="Y26" i="5"/>
  <c r="Z26" i="5"/>
  <c r="AA26" i="5"/>
  <c r="Y27" i="5"/>
  <c r="Z27" i="5"/>
  <c r="AA27" i="5"/>
  <c r="Y28" i="5"/>
  <c r="Z28" i="5"/>
  <c r="Y29" i="5"/>
  <c r="AA15" i="5"/>
  <c r="Z15" i="5"/>
  <c r="Y15" i="5"/>
  <c r="AB16" i="5"/>
  <c r="AC16" i="5"/>
  <c r="AD16" i="5"/>
  <c r="AB17" i="5"/>
  <c r="AC17" i="5"/>
  <c r="AD17" i="5"/>
  <c r="AB18" i="5"/>
  <c r="AC18" i="5"/>
  <c r="AD18" i="5"/>
  <c r="AB19" i="5"/>
  <c r="AC19" i="5"/>
  <c r="AD19" i="5"/>
  <c r="AB20" i="5"/>
  <c r="AC20" i="5"/>
  <c r="AD20" i="5"/>
  <c r="AB21" i="5"/>
  <c r="AC21" i="5"/>
  <c r="AD21" i="5"/>
  <c r="AB22" i="5"/>
  <c r="AC22" i="5"/>
  <c r="AD22" i="5"/>
  <c r="AB23" i="5"/>
  <c r="AC23" i="5"/>
  <c r="AD23" i="5"/>
  <c r="AB24" i="5"/>
  <c r="AC24" i="5"/>
  <c r="AD24" i="5"/>
  <c r="AB25" i="5"/>
  <c r="AC25" i="5"/>
  <c r="AB26" i="5"/>
  <c r="AD15" i="5"/>
  <c r="AC15" i="5"/>
  <c r="AB15" i="5"/>
  <c r="AE16" i="5"/>
  <c r="AF16" i="5"/>
  <c r="AG16" i="5"/>
  <c r="AE17" i="5"/>
  <c r="AF17" i="5"/>
  <c r="AG17" i="5"/>
  <c r="AE18" i="5"/>
  <c r="AF18" i="5"/>
  <c r="AG18" i="5"/>
  <c r="AE19" i="5"/>
  <c r="AF19" i="5"/>
  <c r="AG19" i="5"/>
  <c r="AE20" i="5"/>
  <c r="AF20" i="5"/>
  <c r="AG20" i="5"/>
  <c r="AE21" i="5"/>
  <c r="AF21" i="5"/>
  <c r="AG21" i="5"/>
  <c r="AE22" i="5"/>
  <c r="AF22" i="5"/>
  <c r="AE23" i="5"/>
  <c r="AG15" i="5"/>
  <c r="AF15" i="5"/>
  <c r="AE15" i="5"/>
  <c r="AH16" i="5"/>
  <c r="AI16" i="5"/>
  <c r="AJ16" i="5"/>
  <c r="AH17" i="5"/>
  <c r="AI17" i="5"/>
  <c r="AJ17" i="5"/>
  <c r="AH18" i="5"/>
  <c r="AI18" i="5"/>
  <c r="AJ18" i="5"/>
  <c r="AH19" i="5"/>
  <c r="AI19" i="5"/>
  <c r="AH20" i="5"/>
  <c r="AJ15" i="5"/>
  <c r="AI15" i="5"/>
  <c r="AH15" i="5"/>
  <c r="AK16" i="5"/>
  <c r="AK17" i="5"/>
  <c r="AK15" i="5"/>
  <c r="AM15" i="5"/>
  <c r="AL16" i="5"/>
  <c r="AL15" i="5"/>
  <c r="D16" i="27"/>
  <c r="D17" i="27"/>
  <c r="D18" i="27"/>
  <c r="D19" i="27"/>
  <c r="D20" i="27"/>
  <c r="D21" i="27"/>
  <c r="D22" i="27"/>
  <c r="D23" i="27"/>
  <c r="D24" i="27"/>
  <c r="D25" i="27"/>
  <c r="D26" i="27"/>
  <c r="D15" i="27"/>
  <c r="E16" i="27"/>
  <c r="F16" i="27"/>
  <c r="E17" i="27"/>
  <c r="F17" i="27"/>
  <c r="E18" i="27"/>
  <c r="F18" i="27"/>
  <c r="E19" i="27"/>
  <c r="F19" i="27"/>
  <c r="E20" i="27"/>
  <c r="F20" i="27"/>
  <c r="E21" i="27"/>
  <c r="F21" i="27"/>
  <c r="E22" i="27"/>
  <c r="F22" i="27"/>
  <c r="E23" i="27"/>
  <c r="F23" i="27"/>
  <c r="E24" i="27"/>
  <c r="F24" i="27"/>
  <c r="E25" i="27"/>
  <c r="F15" i="27"/>
  <c r="E15" i="27"/>
  <c r="G16" i="27"/>
  <c r="G17" i="27"/>
  <c r="G18" i="27"/>
  <c r="G19" i="27"/>
  <c r="G20" i="27"/>
  <c r="G21" i="27"/>
  <c r="G22" i="27"/>
  <c r="G23" i="27"/>
  <c r="G15" i="27"/>
  <c r="H16" i="27"/>
  <c r="I16" i="27"/>
  <c r="H17" i="27"/>
  <c r="I17" i="27"/>
  <c r="H18" i="27"/>
  <c r="I18" i="27"/>
  <c r="H19" i="27"/>
  <c r="I19" i="27"/>
  <c r="H20" i="27"/>
  <c r="I20" i="27"/>
  <c r="H21" i="27"/>
  <c r="I21" i="27"/>
  <c r="H22" i="27"/>
  <c r="I15" i="27"/>
  <c r="H15" i="27"/>
  <c r="J16" i="27"/>
  <c r="J17" i="27"/>
  <c r="J18" i="27"/>
  <c r="J19" i="27"/>
  <c r="J20" i="27"/>
  <c r="J15" i="27"/>
  <c r="K16" i="27"/>
  <c r="L16" i="27"/>
  <c r="K17" i="27"/>
  <c r="L17" i="27"/>
  <c r="K18" i="27"/>
  <c r="L18" i="27"/>
  <c r="K19" i="27"/>
  <c r="L15" i="27"/>
  <c r="K15" i="27"/>
  <c r="M16" i="27"/>
  <c r="M17" i="27"/>
  <c r="M15" i="27"/>
  <c r="N16" i="27"/>
  <c r="N15" i="27"/>
  <c r="O15" i="27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32" i="28"/>
  <c r="D33" i="28"/>
  <c r="D34" i="28"/>
  <c r="D35" i="28"/>
  <c r="D36" i="28"/>
  <c r="D37" i="28"/>
  <c r="D38" i="28"/>
  <c r="D15" i="28"/>
  <c r="E16" i="28"/>
  <c r="F16" i="28"/>
  <c r="E17" i="28"/>
  <c r="F17" i="28"/>
  <c r="E18" i="28"/>
  <c r="F18" i="28"/>
  <c r="E19" i="28"/>
  <c r="F19" i="28"/>
  <c r="E20" i="28"/>
  <c r="F20" i="28"/>
  <c r="E21" i="28"/>
  <c r="F21" i="28"/>
  <c r="E22" i="28"/>
  <c r="F22" i="28"/>
  <c r="E23" i="28"/>
  <c r="F23" i="28"/>
  <c r="E24" i="28"/>
  <c r="F24" i="28"/>
  <c r="E25" i="28"/>
  <c r="F25" i="28"/>
  <c r="E26" i="28"/>
  <c r="F26" i="28"/>
  <c r="E27" i="28"/>
  <c r="F27" i="28"/>
  <c r="E28" i="28"/>
  <c r="F28" i="28"/>
  <c r="E29" i="28"/>
  <c r="F29" i="28"/>
  <c r="E30" i="28"/>
  <c r="F30" i="28"/>
  <c r="E31" i="28"/>
  <c r="F31" i="28"/>
  <c r="E32" i="28"/>
  <c r="F32" i="28"/>
  <c r="E33" i="28"/>
  <c r="F33" i="28"/>
  <c r="E34" i="28"/>
  <c r="F34" i="28"/>
  <c r="E35" i="28"/>
  <c r="F35" i="28"/>
  <c r="E36" i="28"/>
  <c r="F36" i="28"/>
  <c r="E37" i="28"/>
  <c r="F15" i="28"/>
  <c r="E15" i="28"/>
  <c r="G16" i="28"/>
  <c r="G17" i="28"/>
  <c r="G18" i="28"/>
  <c r="G19" i="28"/>
  <c r="G20" i="28"/>
  <c r="G21" i="28"/>
  <c r="G22" i="28"/>
  <c r="G23" i="28"/>
  <c r="G24" i="28"/>
  <c r="G25" i="28"/>
  <c r="G26" i="28"/>
  <c r="G27" i="28"/>
  <c r="G28" i="28"/>
  <c r="G29" i="28"/>
  <c r="G30" i="28"/>
  <c r="G31" i="28"/>
  <c r="G32" i="28"/>
  <c r="G33" i="28"/>
  <c r="G34" i="28"/>
  <c r="G35" i="28"/>
  <c r="G15" i="28"/>
  <c r="H16" i="28"/>
  <c r="I16" i="28"/>
  <c r="H17" i="28"/>
  <c r="I17" i="28"/>
  <c r="H18" i="28"/>
  <c r="I18" i="28"/>
  <c r="H19" i="28"/>
  <c r="I19" i="28"/>
  <c r="H20" i="28"/>
  <c r="I20" i="28"/>
  <c r="H21" i="28"/>
  <c r="I21" i="28"/>
  <c r="H22" i="28"/>
  <c r="I22" i="28"/>
  <c r="H23" i="28"/>
  <c r="I23" i="28"/>
  <c r="H24" i="28"/>
  <c r="I24" i="28"/>
  <c r="H25" i="28"/>
  <c r="I25" i="28"/>
  <c r="H26" i="28"/>
  <c r="I26" i="28"/>
  <c r="H27" i="28"/>
  <c r="I27" i="28"/>
  <c r="H28" i="28"/>
  <c r="I28" i="28"/>
  <c r="H29" i="28"/>
  <c r="I29" i="28"/>
  <c r="H30" i="28"/>
  <c r="I30" i="28"/>
  <c r="H31" i="28"/>
  <c r="I31" i="28"/>
  <c r="H32" i="28"/>
  <c r="I32" i="28"/>
  <c r="H33" i="28"/>
  <c r="I33" i="28"/>
  <c r="H34" i="28"/>
  <c r="I15" i="28"/>
  <c r="H15" i="28"/>
  <c r="J16" i="28"/>
  <c r="J17" i="28"/>
  <c r="J18" i="28"/>
  <c r="J19" i="28"/>
  <c r="J20" i="28"/>
  <c r="J21" i="28"/>
  <c r="J22" i="28"/>
  <c r="J23" i="28"/>
  <c r="J24" i="28"/>
  <c r="J25" i="28"/>
  <c r="J26" i="28"/>
  <c r="J27" i="28"/>
  <c r="J28" i="28"/>
  <c r="J29" i="28"/>
  <c r="J30" i="28"/>
  <c r="J31" i="28"/>
  <c r="J32" i="28"/>
  <c r="J15" i="28"/>
  <c r="K16" i="28"/>
  <c r="L16" i="28"/>
  <c r="K17" i="28"/>
  <c r="L17" i="28"/>
  <c r="K18" i="28"/>
  <c r="L18" i="28"/>
  <c r="K19" i="28"/>
  <c r="L19" i="28"/>
  <c r="K20" i="28"/>
  <c r="L20" i="28"/>
  <c r="K21" i="28"/>
  <c r="L21" i="28"/>
  <c r="K22" i="28"/>
  <c r="L22" i="28"/>
  <c r="K23" i="28"/>
  <c r="L23" i="28"/>
  <c r="K24" i="28"/>
  <c r="L24" i="28"/>
  <c r="K25" i="28"/>
  <c r="L25" i="28"/>
  <c r="K26" i="28"/>
  <c r="L26" i="28"/>
  <c r="K27" i="28"/>
  <c r="L27" i="28"/>
  <c r="K28" i="28"/>
  <c r="L28" i="28"/>
  <c r="K29" i="28"/>
  <c r="L29" i="28"/>
  <c r="K30" i="28"/>
  <c r="L30" i="28"/>
  <c r="K31" i="28"/>
  <c r="L15" i="28"/>
  <c r="K15" i="28"/>
  <c r="M16" i="28"/>
  <c r="M17" i="28"/>
  <c r="M18" i="28"/>
  <c r="M19" i="28"/>
  <c r="M20" i="28"/>
  <c r="M21" i="28"/>
  <c r="M22" i="28"/>
  <c r="M23" i="28"/>
  <c r="M24" i="28"/>
  <c r="M25" i="28"/>
  <c r="M26" i="28"/>
  <c r="M27" i="28"/>
  <c r="M28" i="28"/>
  <c r="M29" i="28"/>
  <c r="M15" i="28"/>
  <c r="N16" i="28"/>
  <c r="O16" i="28"/>
  <c r="N17" i="28"/>
  <c r="O17" i="28"/>
  <c r="N18" i="28"/>
  <c r="O18" i="28"/>
  <c r="N19" i="28"/>
  <c r="O19" i="28"/>
  <c r="N20" i="28"/>
  <c r="O20" i="28"/>
  <c r="N21" i="28"/>
  <c r="O21" i="28"/>
  <c r="N22" i="28"/>
  <c r="O22" i="28"/>
  <c r="N23" i="28"/>
  <c r="O23" i="28"/>
  <c r="N24" i="28"/>
  <c r="O24" i="28"/>
  <c r="N25" i="28"/>
  <c r="O25" i="28"/>
  <c r="N26" i="28"/>
  <c r="O26" i="28"/>
  <c r="N27" i="28"/>
  <c r="O27" i="28"/>
  <c r="N28" i="28"/>
  <c r="O15" i="28"/>
  <c r="N15" i="28"/>
  <c r="P16" i="28"/>
  <c r="P17" i="28"/>
  <c r="P18" i="28"/>
  <c r="P19" i="28"/>
  <c r="P20" i="28"/>
  <c r="P21" i="28"/>
  <c r="P22" i="28"/>
  <c r="P23" i="28"/>
  <c r="P24" i="28"/>
  <c r="P25" i="28"/>
  <c r="P26" i="28"/>
  <c r="P15" i="28"/>
  <c r="Q16" i="28"/>
  <c r="R16" i="28"/>
  <c r="Q17" i="28"/>
  <c r="R17" i="28"/>
  <c r="Q18" i="28"/>
  <c r="R18" i="28"/>
  <c r="Q19" i="28"/>
  <c r="R19" i="28"/>
  <c r="Q20" i="28"/>
  <c r="R20" i="28"/>
  <c r="Q21" i="28"/>
  <c r="R21" i="28"/>
  <c r="Q22" i="28"/>
  <c r="R22" i="28"/>
  <c r="Q23" i="28"/>
  <c r="R23" i="28"/>
  <c r="Q24" i="28"/>
  <c r="R24" i="28"/>
  <c r="Q25" i="28"/>
  <c r="R15" i="28"/>
  <c r="Q15" i="28"/>
  <c r="S16" i="28"/>
  <c r="S17" i="28"/>
  <c r="S18" i="28"/>
  <c r="S19" i="28"/>
  <c r="S20" i="28"/>
  <c r="S21" i="28"/>
  <c r="S22" i="28"/>
  <c r="S23" i="28"/>
  <c r="S15" i="28"/>
  <c r="T16" i="28"/>
  <c r="U16" i="28"/>
  <c r="T17" i="28"/>
  <c r="U17" i="28"/>
  <c r="T18" i="28"/>
  <c r="U18" i="28"/>
  <c r="T19" i="28"/>
  <c r="U19" i="28"/>
  <c r="T20" i="28"/>
  <c r="U20" i="28"/>
  <c r="T21" i="28"/>
  <c r="U21" i="28"/>
  <c r="T22" i="28"/>
  <c r="U15" i="28"/>
  <c r="T15" i="28"/>
  <c r="V16" i="28"/>
  <c r="V17" i="28"/>
  <c r="V18" i="28"/>
  <c r="V19" i="28"/>
  <c r="V20" i="28"/>
  <c r="V15" i="28"/>
  <c r="X16" i="28"/>
  <c r="X17" i="28"/>
  <c r="X18" i="28"/>
  <c r="X15" i="28"/>
  <c r="W16" i="28"/>
  <c r="W17" i="28"/>
  <c r="W18" i="28"/>
  <c r="W19" i="28"/>
  <c r="W15" i="28"/>
  <c r="Y16" i="28"/>
  <c r="Y17" i="28"/>
  <c r="Y15" i="28"/>
  <c r="Z16" i="28"/>
  <c r="Z15" i="28"/>
  <c r="AA15" i="28"/>
  <c r="C10" i="28"/>
  <c r="C11" i="28" s="1"/>
  <c r="C10" i="27"/>
  <c r="C11" i="27" s="1"/>
  <c r="C10" i="26"/>
  <c r="C11" i="26" s="1"/>
  <c r="C10" i="25" l="1"/>
  <c r="C11" i="25" s="1"/>
  <c r="C10" i="23"/>
  <c r="C11" i="23" s="1"/>
  <c r="C10" i="22"/>
  <c r="C11" i="22" s="1"/>
  <c r="C10" i="21"/>
  <c r="C11" i="21" s="1"/>
  <c r="C10" i="5"/>
  <c r="C10" i="20"/>
  <c r="C11" i="20" s="1"/>
  <c r="O129" i="12" l="1"/>
  <c r="P129" i="12"/>
  <c r="Q129" i="12"/>
  <c r="O130" i="12"/>
  <c r="P130" i="12"/>
  <c r="Q130" i="12"/>
  <c r="O131" i="12"/>
  <c r="P131" i="12"/>
  <c r="Q131" i="12"/>
  <c r="O132" i="12"/>
  <c r="P132" i="12"/>
  <c r="Q132" i="12"/>
  <c r="O133" i="12"/>
  <c r="P133" i="12"/>
  <c r="Q133" i="12"/>
  <c r="O134" i="12"/>
  <c r="P134" i="12"/>
  <c r="Q134" i="12"/>
  <c r="O135" i="12"/>
  <c r="P135" i="12"/>
  <c r="Q135" i="12"/>
  <c r="O136" i="12"/>
  <c r="P136" i="12"/>
  <c r="Q136" i="12"/>
  <c r="O137" i="12"/>
  <c r="P137" i="12"/>
  <c r="O138" i="12"/>
  <c r="R129" i="12"/>
  <c r="S129" i="12"/>
  <c r="T129" i="12"/>
  <c r="U129" i="12"/>
  <c r="V129" i="12"/>
  <c r="W129" i="12"/>
  <c r="X129" i="12"/>
  <c r="R130" i="12"/>
  <c r="S130" i="12"/>
  <c r="T130" i="12"/>
  <c r="U130" i="12"/>
  <c r="V130" i="12"/>
  <c r="W130" i="12"/>
  <c r="R131" i="12"/>
  <c r="S131" i="12"/>
  <c r="T131" i="12"/>
  <c r="U131" i="12"/>
  <c r="V131" i="12"/>
  <c r="R132" i="12"/>
  <c r="S132" i="12"/>
  <c r="T132" i="12"/>
  <c r="U132" i="12"/>
  <c r="R133" i="12"/>
  <c r="S133" i="12"/>
  <c r="T133" i="12"/>
  <c r="R134" i="12"/>
  <c r="S134" i="12"/>
  <c r="R135" i="12"/>
  <c r="Q83" i="12"/>
  <c r="Q82" i="12"/>
  <c r="Q81" i="12"/>
  <c r="Q80" i="12"/>
  <c r="Q79" i="12"/>
  <c r="Q78" i="12"/>
  <c r="Q77" i="12"/>
  <c r="Q76" i="12"/>
  <c r="Q75" i="12"/>
  <c r="Q74" i="12"/>
  <c r="Q73" i="12"/>
  <c r="Q72" i="12"/>
  <c r="Q71" i="12"/>
  <c r="Q70" i="12"/>
  <c r="Q69" i="12"/>
  <c r="Q68" i="12"/>
  <c r="Q67" i="12"/>
  <c r="Q66" i="12"/>
  <c r="Q65" i="12"/>
  <c r="Q64" i="12"/>
  <c r="T80" i="12"/>
  <c r="T79" i="12"/>
  <c r="T78" i="12"/>
  <c r="T77" i="12"/>
  <c r="T76" i="12"/>
  <c r="T75" i="12"/>
  <c r="T74" i="12"/>
  <c r="T73" i="12"/>
  <c r="T72" i="12"/>
  <c r="T71" i="12"/>
  <c r="T70" i="12"/>
  <c r="T69" i="12"/>
  <c r="T68" i="12"/>
  <c r="T67" i="12"/>
  <c r="T66" i="12"/>
  <c r="T65" i="12"/>
  <c r="T64" i="12"/>
  <c r="W77" i="12"/>
  <c r="W76" i="12"/>
  <c r="W75" i="12"/>
  <c r="W74" i="12"/>
  <c r="W73" i="12"/>
  <c r="W72" i="12"/>
  <c r="W71" i="12"/>
  <c r="W70" i="12"/>
  <c r="W69" i="12"/>
  <c r="W68" i="12"/>
  <c r="W67" i="12"/>
  <c r="W66" i="12"/>
  <c r="W65" i="12"/>
  <c r="W64" i="12"/>
  <c r="Z74" i="12"/>
  <c r="Z73" i="12"/>
  <c r="Z72" i="12"/>
  <c r="Z71" i="12"/>
  <c r="Z70" i="12"/>
  <c r="Z69" i="12"/>
  <c r="Z68" i="12"/>
  <c r="Z67" i="12"/>
  <c r="Z66" i="12"/>
  <c r="Z65" i="12"/>
  <c r="Z64" i="12"/>
  <c r="AC71" i="12"/>
  <c r="AC70" i="12"/>
  <c r="AC69" i="12"/>
  <c r="AC68" i="12"/>
  <c r="AC67" i="12"/>
  <c r="AC66" i="12"/>
  <c r="AC65" i="12"/>
  <c r="AC64" i="12"/>
  <c r="AF68" i="12"/>
  <c r="AF67" i="12"/>
  <c r="AF66" i="12"/>
  <c r="AF65" i="12"/>
  <c r="AF64" i="12"/>
  <c r="AI65" i="12"/>
  <c r="AI64" i="12"/>
  <c r="N64" i="12"/>
  <c r="O64" i="12"/>
  <c r="P64" i="12"/>
  <c r="R64" i="12"/>
  <c r="S64" i="12"/>
  <c r="U64" i="12"/>
  <c r="V64" i="12"/>
  <c r="X64" i="12"/>
  <c r="Y64" i="12"/>
  <c r="AA64" i="12"/>
  <c r="AB64" i="12"/>
  <c r="AD64" i="12"/>
  <c r="AE64" i="12"/>
  <c r="AG64" i="12"/>
  <c r="AH64" i="12"/>
  <c r="AJ64" i="12"/>
  <c r="N65" i="12"/>
  <c r="O65" i="12"/>
  <c r="P65" i="12"/>
  <c r="R65" i="12"/>
  <c r="S65" i="12"/>
  <c r="U65" i="12"/>
  <c r="V65" i="12"/>
  <c r="X65" i="12"/>
  <c r="Y65" i="12"/>
  <c r="AA65" i="12"/>
  <c r="AB65" i="12"/>
  <c r="AD65" i="12"/>
  <c r="AE65" i="12"/>
  <c r="AG65" i="12"/>
  <c r="AH65" i="12"/>
  <c r="N66" i="12"/>
  <c r="O66" i="12"/>
  <c r="P66" i="12"/>
  <c r="R66" i="12"/>
  <c r="S66" i="12"/>
  <c r="U66" i="12"/>
  <c r="V66" i="12"/>
  <c r="X66" i="12"/>
  <c r="Y66" i="12"/>
  <c r="AA66" i="12"/>
  <c r="AB66" i="12"/>
  <c r="AD66" i="12"/>
  <c r="AE66" i="12"/>
  <c r="AG66" i="12"/>
  <c r="AH66" i="12"/>
  <c r="N67" i="12"/>
  <c r="O67" i="12"/>
  <c r="P67" i="12"/>
  <c r="R67" i="12"/>
  <c r="S67" i="12"/>
  <c r="U67" i="12"/>
  <c r="V67" i="12"/>
  <c r="X67" i="12"/>
  <c r="Y67" i="12"/>
  <c r="AA67" i="12"/>
  <c r="AB67" i="12"/>
  <c r="AD67" i="12"/>
  <c r="AE67" i="12"/>
  <c r="AG67" i="12"/>
  <c r="N68" i="12"/>
  <c r="O68" i="12"/>
  <c r="P68" i="12"/>
  <c r="R68" i="12"/>
  <c r="S68" i="12"/>
  <c r="U68" i="12"/>
  <c r="V68" i="12"/>
  <c r="X68" i="12"/>
  <c r="Y68" i="12"/>
  <c r="AA68" i="12"/>
  <c r="AB68" i="12"/>
  <c r="AD68" i="12"/>
  <c r="AE68" i="12"/>
  <c r="N69" i="12"/>
  <c r="O69" i="12"/>
  <c r="P69" i="12"/>
  <c r="R69" i="12"/>
  <c r="S69" i="12"/>
  <c r="U69" i="12"/>
  <c r="V69" i="12"/>
  <c r="X69" i="12"/>
  <c r="Y69" i="12"/>
  <c r="AA69" i="12"/>
  <c r="AB69" i="12"/>
  <c r="AD69" i="12"/>
  <c r="AE69" i="12"/>
  <c r="N70" i="12"/>
  <c r="O70" i="12"/>
  <c r="P70" i="12"/>
  <c r="R70" i="12"/>
  <c r="S70" i="12"/>
  <c r="U70" i="12"/>
  <c r="V70" i="12"/>
  <c r="X70" i="12"/>
  <c r="Y70" i="12"/>
  <c r="AA70" i="12"/>
  <c r="AB70" i="12"/>
  <c r="AD70" i="12"/>
  <c r="N71" i="12"/>
  <c r="O71" i="12"/>
  <c r="P71" i="12"/>
  <c r="R71" i="12"/>
  <c r="S71" i="12"/>
  <c r="U71" i="12"/>
  <c r="V71" i="12"/>
  <c r="X71" i="12"/>
  <c r="Y71" i="12"/>
  <c r="AA71" i="12"/>
  <c r="AB71" i="12"/>
  <c r="N72" i="12"/>
  <c r="O72" i="12"/>
  <c r="P72" i="12"/>
  <c r="R72" i="12"/>
  <c r="S72" i="12"/>
  <c r="U72" i="12"/>
  <c r="V72" i="12"/>
  <c r="X72" i="12"/>
  <c r="Y72" i="12"/>
  <c r="AA72" i="12"/>
  <c r="AB72" i="12"/>
  <c r="N73" i="12"/>
  <c r="O73" i="12"/>
  <c r="P73" i="12"/>
  <c r="R73" i="12"/>
  <c r="S73" i="12"/>
  <c r="U73" i="12"/>
  <c r="V73" i="12"/>
  <c r="X73" i="12"/>
  <c r="Y73" i="12"/>
  <c r="AA73" i="12"/>
  <c r="N74" i="12"/>
  <c r="O74" i="12"/>
  <c r="P74" i="12"/>
  <c r="R74" i="12"/>
  <c r="S74" i="12"/>
  <c r="U74" i="12"/>
  <c r="V74" i="12"/>
  <c r="X74" i="12"/>
  <c r="Y74" i="12"/>
  <c r="N75" i="12"/>
  <c r="O75" i="12"/>
  <c r="P75" i="12"/>
  <c r="R75" i="12"/>
  <c r="S75" i="12"/>
  <c r="U75" i="12"/>
  <c r="V75" i="12"/>
  <c r="X75" i="12"/>
  <c r="Y75" i="12"/>
  <c r="N76" i="12"/>
  <c r="O76" i="12"/>
  <c r="P76" i="12"/>
  <c r="R76" i="12"/>
  <c r="S76" i="12"/>
  <c r="U76" i="12"/>
  <c r="V76" i="12"/>
  <c r="X76" i="12"/>
  <c r="N77" i="12"/>
  <c r="O77" i="12"/>
  <c r="P77" i="12"/>
  <c r="R77" i="12"/>
  <c r="S77" i="12"/>
  <c r="U77" i="12"/>
  <c r="V77" i="12"/>
  <c r="N78" i="12"/>
  <c r="O78" i="12"/>
  <c r="P78" i="12"/>
  <c r="R78" i="12"/>
  <c r="S78" i="12"/>
  <c r="U78" i="12"/>
  <c r="V78" i="12"/>
  <c r="N79" i="12"/>
  <c r="O79" i="12"/>
  <c r="P79" i="12"/>
  <c r="R79" i="12"/>
  <c r="S79" i="12"/>
  <c r="U79" i="12"/>
  <c r="N80" i="12"/>
  <c r="O80" i="12"/>
  <c r="P80" i="12"/>
  <c r="R80" i="12"/>
  <c r="S80" i="12"/>
  <c r="N81" i="12"/>
  <c r="O81" i="12"/>
  <c r="P81" i="12"/>
  <c r="R81" i="12"/>
  <c r="S81" i="12"/>
  <c r="N82" i="12"/>
  <c r="O82" i="12"/>
  <c r="P82" i="12"/>
  <c r="R82" i="12"/>
  <c r="N83" i="12"/>
  <c r="O83" i="12"/>
  <c r="P83" i="12"/>
  <c r="N84" i="12"/>
  <c r="O84" i="12"/>
  <c r="P84" i="12"/>
  <c r="N85" i="12"/>
  <c r="O85" i="12"/>
  <c r="N86" i="12"/>
  <c r="Z11" i="12"/>
  <c r="Z12" i="12"/>
  <c r="Z13" i="12"/>
  <c r="Z14" i="12"/>
  <c r="Z15" i="12"/>
  <c r="Z16" i="12"/>
  <c r="Z17" i="12"/>
  <c r="Z18" i="12"/>
  <c r="Z19" i="12"/>
  <c r="Z20" i="12"/>
  <c r="Z21" i="12"/>
  <c r="Z22" i="12"/>
  <c r="Z23" i="12"/>
  <c r="Z24" i="12"/>
  <c r="Z25" i="12"/>
  <c r="Z26" i="12"/>
  <c r="Z27" i="12"/>
  <c r="Z28" i="12"/>
  <c r="Z29" i="12"/>
  <c r="Z30" i="12"/>
  <c r="Z31" i="12"/>
  <c r="Z32" i="12"/>
  <c r="Z33" i="12"/>
  <c r="AC30" i="12" l="1"/>
  <c r="AC29" i="12"/>
  <c r="AC28" i="12"/>
  <c r="AC27" i="12"/>
  <c r="AC26" i="12"/>
  <c r="AC25" i="12"/>
  <c r="AC24" i="12"/>
  <c r="AC23" i="12"/>
  <c r="AC22" i="12"/>
  <c r="AC21" i="12"/>
  <c r="AC20" i="12"/>
  <c r="AC19" i="12"/>
  <c r="AC18" i="12"/>
  <c r="AC17" i="12"/>
  <c r="AC16" i="12"/>
  <c r="AC15" i="12"/>
  <c r="AC14" i="12"/>
  <c r="AC13" i="12"/>
  <c r="AC12" i="12"/>
  <c r="AC11" i="12"/>
  <c r="AF27" i="12"/>
  <c r="AF26" i="12"/>
  <c r="AF25" i="12"/>
  <c r="AF24" i="12"/>
  <c r="AF23" i="12"/>
  <c r="AF22" i="12"/>
  <c r="AF21" i="12"/>
  <c r="AF20" i="12"/>
  <c r="AF19" i="12"/>
  <c r="AF18" i="12"/>
  <c r="AF17" i="12"/>
  <c r="AF16" i="12"/>
  <c r="AF15" i="12"/>
  <c r="AF14" i="12"/>
  <c r="AF13" i="12"/>
  <c r="AF12" i="12"/>
  <c r="AF11" i="12"/>
  <c r="AI24" i="12"/>
  <c r="AI23" i="12"/>
  <c r="AI22" i="12"/>
  <c r="AI21" i="12"/>
  <c r="AI20" i="12"/>
  <c r="AI19" i="12"/>
  <c r="AI18" i="12"/>
  <c r="AI17" i="12"/>
  <c r="AI16" i="12"/>
  <c r="AI15" i="12"/>
  <c r="AI14" i="12"/>
  <c r="AI13" i="12"/>
  <c r="AI12" i="12"/>
  <c r="AI11" i="12"/>
  <c r="AL21" i="12"/>
  <c r="AL20" i="12"/>
  <c r="AL19" i="12"/>
  <c r="AL18" i="12"/>
  <c r="AL17" i="12"/>
  <c r="AL16" i="12"/>
  <c r="AL15" i="12"/>
  <c r="AL14" i="12"/>
  <c r="AL13" i="12"/>
  <c r="AL12" i="12"/>
  <c r="AL11" i="12"/>
  <c r="AO18" i="12"/>
  <c r="AO17" i="12"/>
  <c r="AO16" i="12"/>
  <c r="AO15" i="12"/>
  <c r="AO14" i="12"/>
  <c r="AO13" i="12"/>
  <c r="AO12" i="12"/>
  <c r="AO11" i="12"/>
  <c r="AR15" i="12"/>
  <c r="AR14" i="12"/>
  <c r="AR13" i="12"/>
  <c r="AR12" i="12"/>
  <c r="AR11" i="12"/>
  <c r="AU12" i="12"/>
  <c r="AU11" i="12"/>
  <c r="AA11" i="12"/>
  <c r="AB11" i="12"/>
  <c r="AD11" i="12"/>
  <c r="AE11" i="12"/>
  <c r="AG11" i="12"/>
  <c r="AH11" i="12"/>
  <c r="AJ11" i="12"/>
  <c r="AK11" i="12"/>
  <c r="AM11" i="12"/>
  <c r="AN11" i="12"/>
  <c r="AP11" i="12"/>
  <c r="AQ11" i="12"/>
  <c r="AS11" i="12"/>
  <c r="AT11" i="12"/>
  <c r="AV11" i="12"/>
  <c r="AA12" i="12"/>
  <c r="AB12" i="12"/>
  <c r="AD12" i="12"/>
  <c r="AE12" i="12"/>
  <c r="AG12" i="12"/>
  <c r="AH12" i="12"/>
  <c r="AJ12" i="12"/>
  <c r="AK12" i="12"/>
  <c r="AM12" i="12"/>
  <c r="AN12" i="12"/>
  <c r="AP12" i="12"/>
  <c r="AQ12" i="12"/>
  <c r="AS12" i="12"/>
  <c r="AT12" i="12"/>
  <c r="AA13" i="12"/>
  <c r="AB13" i="12"/>
  <c r="AD13" i="12"/>
  <c r="AE13" i="12"/>
  <c r="AG13" i="12"/>
  <c r="AH13" i="12"/>
  <c r="AJ13" i="12"/>
  <c r="AK13" i="12"/>
  <c r="AM13" i="12"/>
  <c r="AN13" i="12"/>
  <c r="AP13" i="12"/>
  <c r="AQ13" i="12"/>
  <c r="AS13" i="12"/>
  <c r="AT13" i="12"/>
  <c r="AA14" i="12"/>
  <c r="AB14" i="12"/>
  <c r="AD14" i="12"/>
  <c r="AE14" i="12"/>
  <c r="AG14" i="12"/>
  <c r="AH14" i="12"/>
  <c r="AJ14" i="12"/>
  <c r="AK14" i="12"/>
  <c r="AM14" i="12"/>
  <c r="AN14" i="12"/>
  <c r="AP14" i="12"/>
  <c r="AQ14" i="12"/>
  <c r="AS14" i="12"/>
  <c r="AA15" i="12"/>
  <c r="AB15" i="12"/>
  <c r="AD15" i="12"/>
  <c r="AE15" i="12"/>
  <c r="AG15" i="12"/>
  <c r="AH15" i="12"/>
  <c r="AJ15" i="12"/>
  <c r="AK15" i="12"/>
  <c r="AM15" i="12"/>
  <c r="AN15" i="12"/>
  <c r="AP15" i="12"/>
  <c r="AQ15" i="12"/>
  <c r="AA16" i="12"/>
  <c r="AB16" i="12"/>
  <c r="AD16" i="12"/>
  <c r="AE16" i="12"/>
  <c r="AG16" i="12"/>
  <c r="AH16" i="12"/>
  <c r="AJ16" i="12"/>
  <c r="AK16" i="12"/>
  <c r="AM16" i="12"/>
  <c r="AN16" i="12"/>
  <c r="AP16" i="12"/>
  <c r="AQ16" i="12"/>
  <c r="AA17" i="12"/>
  <c r="AB17" i="12"/>
  <c r="AD17" i="12"/>
  <c r="AE17" i="12"/>
  <c r="AG17" i="12"/>
  <c r="AH17" i="12"/>
  <c r="AJ17" i="12"/>
  <c r="AK17" i="12"/>
  <c r="AM17" i="12"/>
  <c r="AN17" i="12"/>
  <c r="AP17" i="12"/>
  <c r="AA18" i="12"/>
  <c r="AB18" i="12"/>
  <c r="AD18" i="12"/>
  <c r="AE18" i="12"/>
  <c r="AG18" i="12"/>
  <c r="AH18" i="12"/>
  <c r="AJ18" i="12"/>
  <c r="AK18" i="12"/>
  <c r="AM18" i="12"/>
  <c r="AN18" i="12"/>
  <c r="AA19" i="12"/>
  <c r="AB19" i="12"/>
  <c r="AD19" i="12"/>
  <c r="AE19" i="12"/>
  <c r="AG19" i="12"/>
  <c r="AH19" i="12"/>
  <c r="AJ19" i="12"/>
  <c r="AK19" i="12"/>
  <c r="AM19" i="12"/>
  <c r="AN19" i="12"/>
  <c r="AA20" i="12"/>
  <c r="AB20" i="12"/>
  <c r="AD20" i="12"/>
  <c r="AE20" i="12"/>
  <c r="AG20" i="12"/>
  <c r="AH20" i="12"/>
  <c r="AJ20" i="12"/>
  <c r="AK20" i="12"/>
  <c r="AM20" i="12"/>
  <c r="AA21" i="12"/>
  <c r="AB21" i="12"/>
  <c r="AD21" i="12"/>
  <c r="AE21" i="12"/>
  <c r="AG21" i="12"/>
  <c r="AH21" i="12"/>
  <c r="AJ21" i="12"/>
  <c r="AK21" i="12"/>
  <c r="AA22" i="12"/>
  <c r="AB22" i="12"/>
  <c r="AD22" i="12"/>
  <c r="AE22" i="12"/>
  <c r="AG22" i="12"/>
  <c r="AH22" i="12"/>
  <c r="AJ22" i="12"/>
  <c r="AK22" i="12"/>
  <c r="AA23" i="12"/>
  <c r="AB23" i="12"/>
  <c r="AD23" i="12"/>
  <c r="AE23" i="12"/>
  <c r="AG23" i="12"/>
  <c r="AH23" i="12"/>
  <c r="AJ23" i="12"/>
  <c r="AA24" i="12"/>
  <c r="AB24" i="12"/>
  <c r="AD24" i="12"/>
  <c r="AE24" i="12"/>
  <c r="AG24" i="12"/>
  <c r="AH24" i="12"/>
  <c r="AA25" i="12"/>
  <c r="AB25" i="12"/>
  <c r="AD25" i="12"/>
  <c r="AE25" i="12"/>
  <c r="AG25" i="12"/>
  <c r="AH25" i="12"/>
  <c r="AA26" i="12"/>
  <c r="AB26" i="12"/>
  <c r="AD26" i="12"/>
  <c r="AE26" i="12"/>
  <c r="AG26" i="12"/>
  <c r="AA27" i="12"/>
  <c r="AB27" i="12"/>
  <c r="AD27" i="12"/>
  <c r="AE27" i="12"/>
  <c r="AA28" i="12"/>
  <c r="AB28" i="12"/>
  <c r="AD28" i="12"/>
  <c r="AE28" i="12"/>
  <c r="AA29" i="12"/>
  <c r="AB29" i="12"/>
  <c r="AD29" i="12"/>
  <c r="AA30" i="12"/>
  <c r="AB30" i="12"/>
  <c r="AA31" i="12"/>
  <c r="AB31" i="12"/>
  <c r="AA32" i="12"/>
  <c r="D15" i="11"/>
  <c r="D16" i="11"/>
  <c r="D17" i="11"/>
  <c r="D18" i="11"/>
  <c r="D19" i="11"/>
  <c r="D20" i="11"/>
  <c r="D21" i="11"/>
  <c r="D22" i="11"/>
  <c r="D23" i="11"/>
  <c r="D24" i="11"/>
  <c r="D25" i="11"/>
  <c r="D26" i="11"/>
  <c r="C10" i="11"/>
  <c r="C11" i="11" s="1"/>
  <c r="E25" i="11"/>
  <c r="F24" i="11"/>
  <c r="E24" i="11"/>
  <c r="G23" i="11"/>
  <c r="F23" i="11"/>
  <c r="E23" i="11"/>
  <c r="H22" i="11"/>
  <c r="G22" i="11"/>
  <c r="F22" i="11"/>
  <c r="E22" i="11"/>
  <c r="I21" i="11"/>
  <c r="H21" i="11"/>
  <c r="G21" i="11"/>
  <c r="F21" i="11"/>
  <c r="E21" i="11"/>
  <c r="J20" i="11"/>
  <c r="I20" i="11"/>
  <c r="H20" i="11"/>
  <c r="G20" i="11"/>
  <c r="F20" i="11"/>
  <c r="E20" i="11"/>
  <c r="K19" i="11"/>
  <c r="J19" i="11"/>
  <c r="I19" i="11"/>
  <c r="H19" i="11"/>
  <c r="G19" i="11"/>
  <c r="F19" i="11"/>
  <c r="E19" i="11"/>
  <c r="L18" i="11"/>
  <c r="K18" i="11"/>
  <c r="J18" i="11"/>
  <c r="I18" i="11"/>
  <c r="H18" i="11"/>
  <c r="G18" i="11"/>
  <c r="F18" i="11"/>
  <c r="E18" i="11"/>
  <c r="M17" i="11"/>
  <c r="L17" i="11"/>
  <c r="K17" i="11"/>
  <c r="J17" i="11"/>
  <c r="I17" i="11"/>
  <c r="H17" i="11"/>
  <c r="G17" i="11"/>
  <c r="F17" i="11"/>
  <c r="E17" i="11"/>
  <c r="N16" i="11"/>
  <c r="M16" i="11"/>
  <c r="L16" i="11"/>
  <c r="K16" i="11"/>
  <c r="J16" i="11"/>
  <c r="I16" i="11"/>
  <c r="H16" i="11"/>
  <c r="G16" i="11"/>
  <c r="F16" i="11"/>
  <c r="E16" i="11"/>
  <c r="O15" i="11"/>
  <c r="N15" i="11"/>
  <c r="M15" i="11"/>
  <c r="L15" i="11"/>
  <c r="K15" i="11"/>
  <c r="J15" i="11"/>
  <c r="I15" i="11"/>
  <c r="H15" i="11"/>
  <c r="G15" i="11"/>
  <c r="F15" i="11"/>
  <c r="E15" i="11"/>
  <c r="C10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E37" i="10"/>
  <c r="F36" i="10"/>
  <c r="E36" i="10"/>
  <c r="G35" i="10"/>
  <c r="F35" i="10"/>
  <c r="E35" i="10"/>
  <c r="H34" i="10"/>
  <c r="G34" i="10"/>
  <c r="F34" i="10"/>
  <c r="E34" i="10"/>
  <c r="I33" i="10"/>
  <c r="H33" i="10"/>
  <c r="G33" i="10"/>
  <c r="F33" i="10"/>
  <c r="E33" i="10"/>
  <c r="J32" i="10"/>
  <c r="I32" i="10"/>
  <c r="H32" i="10"/>
  <c r="G32" i="10"/>
  <c r="F32" i="10"/>
  <c r="E32" i="10"/>
  <c r="K31" i="10"/>
  <c r="J31" i="10"/>
  <c r="I31" i="10"/>
  <c r="H31" i="10"/>
  <c r="G31" i="10"/>
  <c r="F31" i="10"/>
  <c r="E31" i="10"/>
  <c r="L30" i="10"/>
  <c r="K30" i="10"/>
  <c r="J30" i="10"/>
  <c r="I30" i="10"/>
  <c r="H30" i="10"/>
  <c r="G30" i="10"/>
  <c r="F30" i="10"/>
  <c r="E30" i="10"/>
  <c r="M29" i="10"/>
  <c r="L29" i="10"/>
  <c r="K29" i="10"/>
  <c r="J29" i="10"/>
  <c r="I29" i="10"/>
  <c r="H29" i="10"/>
  <c r="G29" i="10"/>
  <c r="F29" i="10"/>
  <c r="E29" i="10"/>
  <c r="N28" i="10"/>
  <c r="M28" i="10"/>
  <c r="L28" i="10"/>
  <c r="K28" i="10"/>
  <c r="J28" i="10"/>
  <c r="I28" i="10"/>
  <c r="H28" i="10"/>
  <c r="G28" i="10"/>
  <c r="F28" i="10"/>
  <c r="E28" i="10"/>
  <c r="O27" i="10"/>
  <c r="N27" i="10"/>
  <c r="M27" i="10"/>
  <c r="L27" i="10"/>
  <c r="K27" i="10"/>
  <c r="J27" i="10"/>
  <c r="I27" i="10"/>
  <c r="H27" i="10"/>
  <c r="G27" i="10"/>
  <c r="F27" i="10"/>
  <c r="E27" i="10"/>
  <c r="P26" i="10"/>
  <c r="O26" i="10"/>
  <c r="N26" i="10"/>
  <c r="M26" i="10"/>
  <c r="L26" i="10"/>
  <c r="K26" i="10"/>
  <c r="J26" i="10"/>
  <c r="I26" i="10"/>
  <c r="H26" i="10"/>
  <c r="G26" i="10"/>
  <c r="F26" i="10"/>
  <c r="E26" i="10"/>
  <c r="Q25" i="10"/>
  <c r="P25" i="10"/>
  <c r="O25" i="10"/>
  <c r="N25" i="10"/>
  <c r="M25" i="10"/>
  <c r="L25" i="10"/>
  <c r="K25" i="10"/>
  <c r="J25" i="10"/>
  <c r="I25" i="10"/>
  <c r="H25" i="10"/>
  <c r="G25" i="10"/>
  <c r="F25" i="10"/>
  <c r="E25" i="10"/>
  <c r="R24" i="10"/>
  <c r="Q24" i="10"/>
  <c r="P24" i="10"/>
  <c r="O24" i="10"/>
  <c r="N24" i="10"/>
  <c r="M24" i="10"/>
  <c r="L24" i="10"/>
  <c r="K24" i="10"/>
  <c r="J24" i="10"/>
  <c r="I24" i="10"/>
  <c r="H24" i="10"/>
  <c r="G24" i="10"/>
  <c r="F24" i="10"/>
  <c r="E24" i="10"/>
  <c r="S23" i="10"/>
  <c r="R23" i="10"/>
  <c r="Q23" i="10"/>
  <c r="P23" i="10"/>
  <c r="O23" i="10"/>
  <c r="N23" i="10"/>
  <c r="M23" i="10"/>
  <c r="L23" i="10"/>
  <c r="K23" i="10"/>
  <c r="J23" i="10"/>
  <c r="I23" i="10"/>
  <c r="H23" i="10"/>
  <c r="G23" i="10"/>
  <c r="F23" i="10"/>
  <c r="E23" i="10"/>
  <c r="T22" i="10"/>
  <c r="S22" i="10"/>
  <c r="R22" i="10"/>
  <c r="Q22" i="10"/>
  <c r="P22" i="10"/>
  <c r="O22" i="10"/>
  <c r="N22" i="10"/>
  <c r="M22" i="10"/>
  <c r="L22" i="10"/>
  <c r="K22" i="10"/>
  <c r="J22" i="10"/>
  <c r="I22" i="10"/>
  <c r="H22" i="10"/>
  <c r="G22" i="10"/>
  <c r="F22" i="10"/>
  <c r="E22" i="10"/>
  <c r="U21" i="10"/>
  <c r="T21" i="10"/>
  <c r="S21" i="10"/>
  <c r="R21" i="10"/>
  <c r="Q21" i="10"/>
  <c r="P21" i="10"/>
  <c r="O21" i="10"/>
  <c r="N21" i="10"/>
  <c r="M21" i="10"/>
  <c r="L21" i="10"/>
  <c r="K21" i="10"/>
  <c r="J21" i="10"/>
  <c r="I21" i="10"/>
  <c r="H21" i="10"/>
  <c r="G21" i="10"/>
  <c r="F21" i="10"/>
  <c r="E21" i="10"/>
  <c r="V20" i="10"/>
  <c r="U20" i="10"/>
  <c r="T20" i="10"/>
  <c r="S20" i="10"/>
  <c r="R20" i="10"/>
  <c r="Q20" i="10"/>
  <c r="P20" i="10"/>
  <c r="O20" i="10"/>
  <c r="N20" i="10"/>
  <c r="M20" i="10"/>
  <c r="L20" i="10"/>
  <c r="K20" i="10"/>
  <c r="J20" i="10"/>
  <c r="I20" i="10"/>
  <c r="H20" i="10"/>
  <c r="G20" i="10"/>
  <c r="F20" i="10"/>
  <c r="E20" i="10"/>
  <c r="W19" i="10"/>
  <c r="V19" i="10"/>
  <c r="U19" i="10"/>
  <c r="T19" i="10"/>
  <c r="S19" i="10"/>
  <c r="R19" i="10"/>
  <c r="Q19" i="10"/>
  <c r="P19" i="10"/>
  <c r="O19" i="10"/>
  <c r="N19" i="10"/>
  <c r="M19" i="10"/>
  <c r="L19" i="10"/>
  <c r="K19" i="10"/>
  <c r="J19" i="10"/>
  <c r="I19" i="10"/>
  <c r="H19" i="10"/>
  <c r="G19" i="10"/>
  <c r="F19" i="10"/>
  <c r="E19" i="10"/>
  <c r="X18" i="10"/>
  <c r="W18" i="10"/>
  <c r="V18" i="10"/>
  <c r="U18" i="10"/>
  <c r="T18" i="10"/>
  <c r="S18" i="10"/>
  <c r="R18" i="10"/>
  <c r="Q18" i="10"/>
  <c r="P18" i="10"/>
  <c r="O18" i="10"/>
  <c r="N18" i="10"/>
  <c r="M18" i="10"/>
  <c r="L18" i="10"/>
  <c r="K18" i="10"/>
  <c r="J18" i="10"/>
  <c r="I18" i="10"/>
  <c r="H18" i="10"/>
  <c r="G18" i="10"/>
  <c r="F18" i="10"/>
  <c r="E18" i="10"/>
  <c r="Y17" i="10"/>
  <c r="X17" i="10"/>
  <c r="W17" i="10"/>
  <c r="V17" i="10"/>
  <c r="U17" i="10"/>
  <c r="T17" i="10"/>
  <c r="S17" i="10"/>
  <c r="R17" i="10"/>
  <c r="Q17" i="10"/>
  <c r="P17" i="10"/>
  <c r="O17" i="10"/>
  <c r="N17" i="10"/>
  <c r="M17" i="10"/>
  <c r="L17" i="10"/>
  <c r="K17" i="10"/>
  <c r="J17" i="10"/>
  <c r="I17" i="10"/>
  <c r="H17" i="10"/>
  <c r="G17" i="10"/>
  <c r="F17" i="10"/>
  <c r="E17" i="10"/>
  <c r="Z16" i="10"/>
  <c r="Y16" i="10"/>
  <c r="X16" i="10"/>
  <c r="W16" i="10"/>
  <c r="V16" i="10"/>
  <c r="U16" i="10"/>
  <c r="T16" i="10"/>
  <c r="S16" i="10"/>
  <c r="R16" i="10"/>
  <c r="Q16" i="10"/>
  <c r="P16" i="10"/>
  <c r="O16" i="10"/>
  <c r="N16" i="10"/>
  <c r="M16" i="10"/>
  <c r="L16" i="10"/>
  <c r="K16" i="10"/>
  <c r="J16" i="10"/>
  <c r="I16" i="10"/>
  <c r="H16" i="10"/>
  <c r="G16" i="10"/>
  <c r="F16" i="10"/>
  <c r="E16" i="10"/>
  <c r="AA15" i="10"/>
  <c r="Z15" i="10"/>
  <c r="Y15" i="10"/>
  <c r="X15" i="10"/>
  <c r="W15" i="10"/>
  <c r="V15" i="10"/>
  <c r="U15" i="10"/>
  <c r="T15" i="10"/>
  <c r="S15" i="10"/>
  <c r="R15" i="10"/>
  <c r="Q15" i="10"/>
  <c r="P15" i="10"/>
  <c r="O15" i="10"/>
  <c r="N15" i="10"/>
  <c r="M15" i="10"/>
  <c r="L15" i="10"/>
  <c r="K15" i="10"/>
  <c r="J15" i="10"/>
  <c r="I15" i="10"/>
  <c r="H15" i="10"/>
  <c r="G15" i="10"/>
  <c r="F15" i="10"/>
  <c r="E15" i="10"/>
  <c r="AO176" i="3"/>
  <c r="AO175" i="3"/>
  <c r="AO174" i="3"/>
  <c r="AR173" i="3"/>
  <c r="AO173" i="3"/>
  <c r="AR172" i="3"/>
  <c r="AO172" i="3"/>
  <c r="AR171" i="3"/>
  <c r="AO171" i="3"/>
  <c r="AU170" i="3"/>
  <c r="AR170" i="3"/>
  <c r="AO170" i="3"/>
  <c r="AU169" i="3"/>
  <c r="AR169" i="3"/>
  <c r="AO169" i="3"/>
  <c r="AU168" i="3"/>
  <c r="AR168" i="3"/>
  <c r="AO168" i="3"/>
  <c r="AC188" i="3"/>
  <c r="AC187" i="3"/>
  <c r="AC186" i="3"/>
  <c r="AF185" i="3"/>
  <c r="AC185" i="3"/>
  <c r="AF184" i="3"/>
  <c r="AC184" i="3"/>
  <c r="AF183" i="3"/>
  <c r="AC183" i="3"/>
  <c r="AI182" i="3"/>
  <c r="AF182" i="3"/>
  <c r="AC182" i="3"/>
  <c r="AI181" i="3"/>
  <c r="AF181" i="3"/>
  <c r="AC181" i="3"/>
  <c r="AI180" i="3"/>
  <c r="AF180" i="3"/>
  <c r="AC180" i="3"/>
  <c r="AL179" i="3"/>
  <c r="AI179" i="3"/>
  <c r="AF179" i="3"/>
  <c r="AC179" i="3"/>
  <c r="AL178" i="3"/>
  <c r="AI178" i="3"/>
  <c r="AF178" i="3"/>
  <c r="AC178" i="3"/>
  <c r="AL177" i="3"/>
  <c r="AI177" i="3"/>
  <c r="AF177" i="3"/>
  <c r="AC177" i="3"/>
  <c r="AL176" i="3"/>
  <c r="AI176" i="3"/>
  <c r="AF176" i="3"/>
  <c r="AC176" i="3"/>
  <c r="AL175" i="3"/>
  <c r="AI175" i="3"/>
  <c r="AF175" i="3"/>
  <c r="AC175" i="3"/>
  <c r="AL174" i="3"/>
  <c r="AI174" i="3"/>
  <c r="AF174" i="3"/>
  <c r="AC174" i="3"/>
  <c r="AL173" i="3"/>
  <c r="AI173" i="3"/>
  <c r="AF173" i="3"/>
  <c r="AC173" i="3"/>
  <c r="AL172" i="3"/>
  <c r="AI172" i="3"/>
  <c r="AF172" i="3"/>
  <c r="AC172" i="3"/>
  <c r="AL171" i="3"/>
  <c r="AI171" i="3"/>
  <c r="AF171" i="3"/>
  <c r="AC171" i="3"/>
  <c r="AL170" i="3"/>
  <c r="AI170" i="3"/>
  <c r="AF170" i="3"/>
  <c r="AC170" i="3"/>
  <c r="AL169" i="3"/>
  <c r="AI169" i="3"/>
  <c r="AF169" i="3"/>
  <c r="AC169" i="3"/>
  <c r="AL168" i="3"/>
  <c r="AI168" i="3"/>
  <c r="AF168" i="3"/>
  <c r="AC168" i="3"/>
  <c r="Q200" i="3"/>
  <c r="Q199" i="3"/>
  <c r="Q198" i="3"/>
  <c r="T197" i="3"/>
  <c r="Q197" i="3"/>
  <c r="T196" i="3"/>
  <c r="Q196" i="3"/>
  <c r="T195" i="3"/>
  <c r="Q195" i="3"/>
  <c r="W194" i="3"/>
  <c r="T194" i="3"/>
  <c r="Q194" i="3"/>
  <c r="W193" i="3"/>
  <c r="T193" i="3"/>
  <c r="Q193" i="3"/>
  <c r="W192" i="3"/>
  <c r="T192" i="3"/>
  <c r="Q192" i="3"/>
  <c r="Z191" i="3"/>
  <c r="W191" i="3"/>
  <c r="T191" i="3"/>
  <c r="Q191" i="3"/>
  <c r="Z190" i="3"/>
  <c r="W190" i="3"/>
  <c r="T190" i="3"/>
  <c r="Q190" i="3"/>
  <c r="Z189" i="3"/>
  <c r="W189" i="3"/>
  <c r="T189" i="3"/>
  <c r="Q189" i="3"/>
  <c r="Z188" i="3"/>
  <c r="W188" i="3"/>
  <c r="T188" i="3"/>
  <c r="Q188" i="3"/>
  <c r="Z187" i="3"/>
  <c r="W187" i="3"/>
  <c r="T187" i="3"/>
  <c r="Q187" i="3"/>
  <c r="Z186" i="3"/>
  <c r="W186" i="3"/>
  <c r="T186" i="3"/>
  <c r="Q186" i="3"/>
  <c r="Z185" i="3"/>
  <c r="W185" i="3"/>
  <c r="T185" i="3"/>
  <c r="Q185" i="3"/>
  <c r="Z184" i="3"/>
  <c r="W184" i="3"/>
  <c r="T184" i="3"/>
  <c r="Q184" i="3"/>
  <c r="Z183" i="3"/>
  <c r="W183" i="3"/>
  <c r="T183" i="3"/>
  <c r="Q183" i="3"/>
  <c r="Z182" i="3"/>
  <c r="W182" i="3"/>
  <c r="T182" i="3"/>
  <c r="Q182" i="3"/>
  <c r="Z181" i="3"/>
  <c r="W181" i="3"/>
  <c r="T181" i="3"/>
  <c r="Q181" i="3"/>
  <c r="Z180" i="3"/>
  <c r="W180" i="3"/>
  <c r="T180" i="3"/>
  <c r="Q180" i="3"/>
  <c r="Z179" i="3"/>
  <c r="W179" i="3"/>
  <c r="T179" i="3"/>
  <c r="Q179" i="3"/>
  <c r="Z178" i="3"/>
  <c r="W178" i="3"/>
  <c r="T178" i="3"/>
  <c r="Q178" i="3"/>
  <c r="Z177" i="3"/>
  <c r="W177" i="3"/>
  <c r="T177" i="3"/>
  <c r="Q177" i="3"/>
  <c r="Z176" i="3"/>
  <c r="W176" i="3"/>
  <c r="T176" i="3"/>
  <c r="Q176" i="3"/>
  <c r="Z175" i="3"/>
  <c r="W175" i="3"/>
  <c r="T175" i="3"/>
  <c r="Q175" i="3"/>
  <c r="Z174" i="3"/>
  <c r="W174" i="3"/>
  <c r="T174" i="3"/>
  <c r="Q174" i="3"/>
  <c r="Z173" i="3"/>
  <c r="W173" i="3"/>
  <c r="T173" i="3"/>
  <c r="Q173" i="3"/>
  <c r="Z172" i="3"/>
  <c r="W172" i="3"/>
  <c r="T172" i="3"/>
  <c r="Q172" i="3"/>
  <c r="Z171" i="3"/>
  <c r="W171" i="3"/>
  <c r="T171" i="3"/>
  <c r="Q171" i="3"/>
  <c r="Z170" i="3"/>
  <c r="W170" i="3"/>
  <c r="T170" i="3"/>
  <c r="Q170" i="3"/>
  <c r="Z169" i="3"/>
  <c r="W169" i="3"/>
  <c r="T169" i="3"/>
  <c r="Q169" i="3"/>
  <c r="Z168" i="3"/>
  <c r="W168" i="3"/>
  <c r="T168" i="3"/>
  <c r="Q168" i="3"/>
  <c r="N203" i="3"/>
  <c r="N202" i="3"/>
  <c r="N201" i="3"/>
  <c r="N200" i="3"/>
  <c r="N199" i="3"/>
  <c r="N198" i="3"/>
  <c r="N197" i="3"/>
  <c r="N196" i="3"/>
  <c r="N195" i="3"/>
  <c r="N194" i="3"/>
  <c r="N193" i="3"/>
  <c r="N192" i="3"/>
  <c r="N191" i="3"/>
  <c r="N190" i="3"/>
  <c r="N189" i="3"/>
  <c r="N188" i="3"/>
  <c r="N187" i="3"/>
  <c r="N186" i="3"/>
  <c r="N185" i="3"/>
  <c r="N184" i="3"/>
  <c r="N183" i="3"/>
  <c r="N182" i="3"/>
  <c r="N181" i="3"/>
  <c r="N180" i="3"/>
  <c r="N179" i="3"/>
  <c r="N178" i="3"/>
  <c r="N177" i="3"/>
  <c r="N176" i="3"/>
  <c r="N175" i="3"/>
  <c r="N174" i="3"/>
  <c r="N173" i="3"/>
  <c r="N172" i="3"/>
  <c r="N171" i="3"/>
  <c r="N170" i="3"/>
  <c r="N169" i="3"/>
  <c r="N168" i="3"/>
  <c r="K206" i="3"/>
  <c r="K205" i="3"/>
  <c r="K204" i="3"/>
  <c r="K203" i="3"/>
  <c r="K202" i="3"/>
  <c r="K201" i="3"/>
  <c r="K200" i="3"/>
  <c r="K199" i="3"/>
  <c r="K198" i="3"/>
  <c r="K197" i="3"/>
  <c r="K196" i="3"/>
  <c r="K195" i="3"/>
  <c r="K194" i="3"/>
  <c r="K193" i="3"/>
  <c r="K192" i="3"/>
  <c r="K191" i="3"/>
  <c r="K190" i="3"/>
  <c r="K189" i="3"/>
  <c r="K188" i="3"/>
  <c r="K187" i="3"/>
  <c r="K186" i="3"/>
  <c r="K185" i="3"/>
  <c r="K184" i="3"/>
  <c r="K183" i="3"/>
  <c r="K182" i="3"/>
  <c r="K181" i="3"/>
  <c r="K180" i="3"/>
  <c r="K179" i="3"/>
  <c r="K178" i="3"/>
  <c r="K177" i="3"/>
  <c r="K176" i="3"/>
  <c r="K175" i="3"/>
  <c r="K174" i="3"/>
  <c r="K173" i="3"/>
  <c r="K172" i="3"/>
  <c r="K171" i="3"/>
  <c r="K170" i="3"/>
  <c r="K169" i="3"/>
  <c r="K168" i="3"/>
  <c r="H209" i="3"/>
  <c r="H208" i="3"/>
  <c r="H207" i="3"/>
  <c r="H206" i="3"/>
  <c r="H205" i="3"/>
  <c r="H204" i="3"/>
  <c r="H203" i="3"/>
  <c r="H202" i="3"/>
  <c r="H201" i="3"/>
  <c r="H200" i="3"/>
  <c r="H199" i="3"/>
  <c r="H198" i="3"/>
  <c r="H197" i="3"/>
  <c r="H196" i="3"/>
  <c r="H195" i="3"/>
  <c r="H194" i="3"/>
  <c r="H193" i="3"/>
  <c r="H192" i="3"/>
  <c r="H191" i="3"/>
  <c r="H190" i="3"/>
  <c r="H189" i="3"/>
  <c r="H188" i="3"/>
  <c r="H187" i="3"/>
  <c r="H186" i="3"/>
  <c r="H185" i="3"/>
  <c r="H184" i="3"/>
  <c r="H183" i="3"/>
  <c r="H182" i="3"/>
  <c r="H181" i="3"/>
  <c r="H180" i="3"/>
  <c r="H179" i="3"/>
  <c r="H178" i="3"/>
  <c r="H177" i="3"/>
  <c r="H176" i="3"/>
  <c r="H175" i="3"/>
  <c r="H174" i="3"/>
  <c r="H173" i="3"/>
  <c r="H172" i="3"/>
  <c r="H171" i="3"/>
  <c r="H170" i="3"/>
  <c r="H169" i="3"/>
  <c r="H168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AO122" i="3"/>
  <c r="AO121" i="3"/>
  <c r="AO120" i="3"/>
  <c r="AR119" i="3"/>
  <c r="AO119" i="3"/>
  <c r="AR118" i="3"/>
  <c r="AO118" i="3"/>
  <c r="AR117" i="3"/>
  <c r="AO117" i="3"/>
  <c r="AU116" i="3"/>
  <c r="AR116" i="3"/>
  <c r="AO116" i="3"/>
  <c r="AU115" i="3"/>
  <c r="AR115" i="3"/>
  <c r="AO115" i="3"/>
  <c r="AU114" i="3"/>
  <c r="AR114" i="3"/>
  <c r="AO114" i="3"/>
  <c r="W140" i="3"/>
  <c r="W139" i="3"/>
  <c r="W138" i="3"/>
  <c r="Z137" i="3"/>
  <c r="W137" i="3"/>
  <c r="Z136" i="3"/>
  <c r="W136" i="3"/>
  <c r="Z135" i="3"/>
  <c r="W135" i="3"/>
  <c r="AC134" i="3"/>
  <c r="Z134" i="3"/>
  <c r="W134" i="3"/>
  <c r="AC133" i="3"/>
  <c r="Z133" i="3"/>
  <c r="W133" i="3"/>
  <c r="AC132" i="3"/>
  <c r="Z132" i="3"/>
  <c r="W132" i="3"/>
  <c r="AF131" i="3"/>
  <c r="AC131" i="3"/>
  <c r="Z131" i="3"/>
  <c r="W131" i="3"/>
  <c r="AF130" i="3"/>
  <c r="AC130" i="3"/>
  <c r="Z130" i="3"/>
  <c r="W130" i="3"/>
  <c r="AF129" i="3"/>
  <c r="AC129" i="3"/>
  <c r="Z129" i="3"/>
  <c r="W129" i="3"/>
  <c r="AI128" i="3"/>
  <c r="AF128" i="3"/>
  <c r="AC128" i="3"/>
  <c r="Z128" i="3"/>
  <c r="W128" i="3"/>
  <c r="AI127" i="3"/>
  <c r="AF127" i="3"/>
  <c r="AC127" i="3"/>
  <c r="Z127" i="3"/>
  <c r="W127" i="3"/>
  <c r="AI126" i="3"/>
  <c r="AF126" i="3"/>
  <c r="AC126" i="3"/>
  <c r="Z126" i="3"/>
  <c r="W126" i="3"/>
  <c r="AL125" i="3"/>
  <c r="AI125" i="3"/>
  <c r="AF125" i="3"/>
  <c r="AC125" i="3"/>
  <c r="Z125" i="3"/>
  <c r="W125" i="3"/>
  <c r="AL124" i="3"/>
  <c r="AI124" i="3"/>
  <c r="AF124" i="3"/>
  <c r="AC124" i="3"/>
  <c r="Z124" i="3"/>
  <c r="W124" i="3"/>
  <c r="AL123" i="3"/>
  <c r="AI123" i="3"/>
  <c r="AF123" i="3"/>
  <c r="AC123" i="3"/>
  <c r="Z123" i="3"/>
  <c r="W123" i="3"/>
  <c r="AL122" i="3"/>
  <c r="AI122" i="3"/>
  <c r="AF122" i="3"/>
  <c r="AC122" i="3"/>
  <c r="Z122" i="3"/>
  <c r="W122" i="3"/>
  <c r="AL121" i="3"/>
  <c r="AI121" i="3"/>
  <c r="AF121" i="3"/>
  <c r="AC121" i="3"/>
  <c r="Z121" i="3"/>
  <c r="W121" i="3"/>
  <c r="AL120" i="3"/>
  <c r="AI120" i="3"/>
  <c r="AF120" i="3"/>
  <c r="AC120" i="3"/>
  <c r="Z120" i="3"/>
  <c r="W120" i="3"/>
  <c r="AL119" i="3"/>
  <c r="AI119" i="3"/>
  <c r="AF119" i="3"/>
  <c r="AC119" i="3"/>
  <c r="Z119" i="3"/>
  <c r="W119" i="3"/>
  <c r="AL118" i="3"/>
  <c r="AI118" i="3"/>
  <c r="AF118" i="3"/>
  <c r="AC118" i="3"/>
  <c r="Z118" i="3"/>
  <c r="W118" i="3"/>
  <c r="AL117" i="3"/>
  <c r="AI117" i="3"/>
  <c r="AF117" i="3"/>
  <c r="AC117" i="3"/>
  <c r="Z117" i="3"/>
  <c r="W117" i="3"/>
  <c r="AL116" i="3"/>
  <c r="AI116" i="3"/>
  <c r="AF116" i="3"/>
  <c r="AC116" i="3"/>
  <c r="Z116" i="3"/>
  <c r="W116" i="3"/>
  <c r="AL115" i="3"/>
  <c r="AI115" i="3"/>
  <c r="AF115" i="3"/>
  <c r="AC115" i="3"/>
  <c r="Z115" i="3"/>
  <c r="W115" i="3"/>
  <c r="AL114" i="3"/>
  <c r="AI114" i="3"/>
  <c r="AF114" i="3"/>
  <c r="AC114" i="3"/>
  <c r="Z114" i="3"/>
  <c r="W114" i="3"/>
  <c r="N149" i="3"/>
  <c r="N148" i="3"/>
  <c r="N147" i="3"/>
  <c r="Q146" i="3"/>
  <c r="N146" i="3"/>
  <c r="Q145" i="3"/>
  <c r="N145" i="3"/>
  <c r="Q144" i="3"/>
  <c r="N144" i="3"/>
  <c r="T143" i="3"/>
  <c r="Q143" i="3"/>
  <c r="N143" i="3"/>
  <c r="T142" i="3"/>
  <c r="Q142" i="3"/>
  <c r="N142" i="3"/>
  <c r="T141" i="3"/>
  <c r="Q141" i="3"/>
  <c r="N141" i="3"/>
  <c r="T140" i="3"/>
  <c r="Q140" i="3"/>
  <c r="N140" i="3"/>
  <c r="T139" i="3"/>
  <c r="Q139" i="3"/>
  <c r="N139" i="3"/>
  <c r="T138" i="3"/>
  <c r="Q138" i="3"/>
  <c r="N138" i="3"/>
  <c r="T137" i="3"/>
  <c r="Q137" i="3"/>
  <c r="N137" i="3"/>
  <c r="T136" i="3"/>
  <c r="Q136" i="3"/>
  <c r="N136" i="3"/>
  <c r="T135" i="3"/>
  <c r="Q135" i="3"/>
  <c r="N135" i="3"/>
  <c r="T134" i="3"/>
  <c r="Q134" i="3"/>
  <c r="N134" i="3"/>
  <c r="T133" i="3"/>
  <c r="Q133" i="3"/>
  <c r="N133" i="3"/>
  <c r="T132" i="3"/>
  <c r="Q132" i="3"/>
  <c r="N132" i="3"/>
  <c r="T131" i="3"/>
  <c r="Q131" i="3"/>
  <c r="N131" i="3"/>
  <c r="T130" i="3"/>
  <c r="Q130" i="3"/>
  <c r="N130" i="3"/>
  <c r="T129" i="3"/>
  <c r="Q129" i="3"/>
  <c r="N129" i="3"/>
  <c r="T128" i="3"/>
  <c r="Q128" i="3"/>
  <c r="N128" i="3"/>
  <c r="T127" i="3"/>
  <c r="Q127" i="3"/>
  <c r="N127" i="3"/>
  <c r="T126" i="3"/>
  <c r="Q126" i="3"/>
  <c r="N126" i="3"/>
  <c r="T125" i="3"/>
  <c r="Q125" i="3"/>
  <c r="N125" i="3"/>
  <c r="T124" i="3"/>
  <c r="Q124" i="3"/>
  <c r="N124" i="3"/>
  <c r="T123" i="3"/>
  <c r="Q123" i="3"/>
  <c r="N123" i="3"/>
  <c r="T122" i="3"/>
  <c r="Q122" i="3"/>
  <c r="N122" i="3"/>
  <c r="T121" i="3"/>
  <c r="Q121" i="3"/>
  <c r="N121" i="3"/>
  <c r="T120" i="3"/>
  <c r="Q120" i="3"/>
  <c r="N120" i="3"/>
  <c r="T119" i="3"/>
  <c r="Q119" i="3"/>
  <c r="N119" i="3"/>
  <c r="T118" i="3"/>
  <c r="Q118" i="3"/>
  <c r="N118" i="3"/>
  <c r="T117" i="3"/>
  <c r="Q117" i="3"/>
  <c r="N117" i="3"/>
  <c r="T116" i="3"/>
  <c r="Q116" i="3"/>
  <c r="N116" i="3"/>
  <c r="T115" i="3"/>
  <c r="Q115" i="3"/>
  <c r="N115" i="3"/>
  <c r="T114" i="3"/>
  <c r="Q114" i="3"/>
  <c r="N114" i="3"/>
  <c r="K152" i="3"/>
  <c r="K151" i="3"/>
  <c r="K150" i="3"/>
  <c r="K149" i="3"/>
  <c r="K148" i="3"/>
  <c r="K147" i="3"/>
  <c r="K146" i="3"/>
  <c r="K145" i="3"/>
  <c r="K144" i="3"/>
  <c r="K143" i="3"/>
  <c r="K142" i="3"/>
  <c r="K141" i="3"/>
  <c r="K140" i="3"/>
  <c r="K139" i="3"/>
  <c r="K138" i="3"/>
  <c r="K137" i="3"/>
  <c r="K136" i="3"/>
  <c r="K135" i="3"/>
  <c r="K134" i="3"/>
  <c r="K133" i="3"/>
  <c r="K132" i="3"/>
  <c r="K131" i="3"/>
  <c r="K130" i="3"/>
  <c r="K129" i="3"/>
  <c r="K128" i="3"/>
  <c r="K127" i="3"/>
  <c r="K126" i="3"/>
  <c r="K125" i="3"/>
  <c r="K124" i="3"/>
  <c r="K123" i="3"/>
  <c r="K122" i="3"/>
  <c r="K121" i="3"/>
  <c r="K120" i="3"/>
  <c r="K119" i="3"/>
  <c r="K118" i="3"/>
  <c r="K117" i="3"/>
  <c r="K116" i="3"/>
  <c r="K115" i="3"/>
  <c r="K114" i="3"/>
  <c r="H155" i="3"/>
  <c r="H154" i="3"/>
  <c r="H153" i="3"/>
  <c r="H152" i="3"/>
  <c r="H151" i="3"/>
  <c r="H150" i="3"/>
  <c r="H149" i="3"/>
  <c r="H148" i="3"/>
  <c r="H147" i="3"/>
  <c r="H146" i="3"/>
  <c r="H145" i="3"/>
  <c r="H144" i="3"/>
  <c r="H143" i="3"/>
  <c r="H142" i="3"/>
  <c r="H141" i="3"/>
  <c r="H140" i="3"/>
  <c r="H139" i="3"/>
  <c r="H138" i="3"/>
  <c r="H137" i="3"/>
  <c r="H136" i="3"/>
  <c r="H135" i="3"/>
  <c r="H134" i="3"/>
  <c r="H133" i="3"/>
  <c r="H132" i="3"/>
  <c r="H131" i="3"/>
  <c r="H130" i="3"/>
  <c r="H129" i="3"/>
  <c r="H128" i="3"/>
  <c r="H127" i="3"/>
  <c r="H126" i="3"/>
  <c r="H125" i="3"/>
  <c r="H124" i="3"/>
  <c r="H123" i="3"/>
  <c r="H122" i="3"/>
  <c r="H121" i="3"/>
  <c r="H120" i="3"/>
  <c r="H119" i="3"/>
  <c r="H118" i="3"/>
  <c r="H117" i="3"/>
  <c r="H116" i="3"/>
  <c r="H115" i="3"/>
  <c r="H114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AP61" i="3"/>
  <c r="AQ61" i="3"/>
  <c r="AR61" i="3"/>
  <c r="AS61" i="3"/>
  <c r="AP62" i="3"/>
  <c r="AQ62" i="3"/>
  <c r="AR62" i="3"/>
  <c r="AS62" i="3"/>
  <c r="AP63" i="3"/>
  <c r="AQ63" i="3"/>
  <c r="AR63" i="3"/>
  <c r="AS63" i="3"/>
  <c r="AP64" i="3"/>
  <c r="AQ64" i="3"/>
  <c r="AR64" i="3"/>
  <c r="AS64" i="3"/>
  <c r="AP65" i="3"/>
  <c r="AQ65" i="3"/>
  <c r="AR65" i="3"/>
  <c r="AS65" i="3"/>
  <c r="AP66" i="3"/>
  <c r="AQ66" i="3"/>
  <c r="AR66" i="3"/>
  <c r="AP67" i="3"/>
  <c r="AQ67" i="3"/>
  <c r="AP68" i="3"/>
  <c r="AT64" i="3"/>
  <c r="AT63" i="3"/>
  <c r="AT62" i="3"/>
  <c r="AT61" i="3"/>
  <c r="AU109" i="3"/>
  <c r="AU108" i="3"/>
  <c r="AU107" i="3"/>
  <c r="AU106" i="3"/>
  <c r="AU105" i="3"/>
  <c r="AU104" i="3"/>
  <c r="AU103" i="3"/>
  <c r="AU102" i="3"/>
  <c r="AU101" i="3"/>
  <c r="AU100" i="3"/>
  <c r="AU99" i="3"/>
  <c r="AU98" i="3"/>
  <c r="AU97" i="3"/>
  <c r="AU96" i="3"/>
  <c r="AU95" i="3"/>
  <c r="AU94" i="3"/>
  <c r="AU93" i="3"/>
  <c r="AU92" i="3"/>
  <c r="AU91" i="3"/>
  <c r="AU90" i="3"/>
  <c r="AU89" i="3"/>
  <c r="AU88" i="3"/>
  <c r="AU87" i="3"/>
  <c r="AU86" i="3"/>
  <c r="AU85" i="3"/>
  <c r="AU84" i="3"/>
  <c r="AU83" i="3"/>
  <c r="AU82" i="3"/>
  <c r="AU81" i="3"/>
  <c r="AU80" i="3"/>
  <c r="AU79" i="3"/>
  <c r="AU78" i="3"/>
  <c r="AU77" i="3"/>
  <c r="AU76" i="3"/>
  <c r="AU75" i="3"/>
  <c r="AU74" i="3"/>
  <c r="AU73" i="3"/>
  <c r="AU72" i="3"/>
  <c r="AU71" i="3"/>
  <c r="AU70" i="3"/>
  <c r="AU69" i="3"/>
  <c r="AU68" i="3"/>
  <c r="AU67" i="3"/>
  <c r="AU66" i="3"/>
  <c r="AU65" i="3"/>
  <c r="AU64" i="3"/>
  <c r="AU63" i="3"/>
  <c r="AU62" i="3"/>
  <c r="AU61" i="3"/>
  <c r="AO109" i="3"/>
  <c r="AO108" i="3"/>
  <c r="AO107" i="3"/>
  <c r="AO106" i="3"/>
  <c r="AO105" i="3"/>
  <c r="AO104" i="3"/>
  <c r="AO103" i="3"/>
  <c r="AO102" i="3"/>
  <c r="AO101" i="3"/>
  <c r="AO100" i="3"/>
  <c r="AO99" i="3"/>
  <c r="AO98" i="3"/>
  <c r="AO97" i="3"/>
  <c r="AO96" i="3"/>
  <c r="AO95" i="3"/>
  <c r="AO94" i="3"/>
  <c r="AO93" i="3"/>
  <c r="AO92" i="3"/>
  <c r="AO91" i="3"/>
  <c r="AO90" i="3"/>
  <c r="AO89" i="3"/>
  <c r="AO88" i="3"/>
  <c r="AO87" i="3"/>
  <c r="AO86" i="3"/>
  <c r="AO85" i="3"/>
  <c r="AO84" i="3"/>
  <c r="AO83" i="3"/>
  <c r="AO82" i="3"/>
  <c r="AO81" i="3"/>
  <c r="AO80" i="3"/>
  <c r="AO79" i="3"/>
  <c r="AO78" i="3"/>
  <c r="AO77" i="3"/>
  <c r="AO76" i="3"/>
  <c r="AO75" i="3"/>
  <c r="AO74" i="3"/>
  <c r="AO73" i="3"/>
  <c r="AO72" i="3"/>
  <c r="AO71" i="3"/>
  <c r="AO70" i="3"/>
  <c r="AO69" i="3"/>
  <c r="AO68" i="3"/>
  <c r="AO67" i="3"/>
  <c r="AO66" i="3"/>
  <c r="AO65" i="3"/>
  <c r="AO64" i="3"/>
  <c r="AO63" i="3"/>
  <c r="AO62" i="3"/>
  <c r="AO61" i="3"/>
  <c r="B61" i="3"/>
  <c r="C61" i="3"/>
  <c r="D61" i="3"/>
  <c r="E61" i="3"/>
  <c r="F61" i="3"/>
  <c r="G61" i="3"/>
  <c r="H61" i="3"/>
  <c r="I61" i="3"/>
  <c r="J61" i="3"/>
  <c r="K61" i="3"/>
  <c r="L61" i="3"/>
  <c r="M61" i="3"/>
  <c r="N61" i="3"/>
  <c r="O61" i="3"/>
  <c r="P61" i="3"/>
  <c r="Q61" i="3"/>
  <c r="R61" i="3"/>
  <c r="S61" i="3"/>
  <c r="T61" i="3"/>
  <c r="U61" i="3"/>
  <c r="V61" i="3"/>
  <c r="W61" i="3"/>
  <c r="X61" i="3"/>
  <c r="Y61" i="3"/>
  <c r="Z61" i="3"/>
  <c r="AA61" i="3"/>
  <c r="AB61" i="3"/>
  <c r="AC61" i="3"/>
  <c r="AD61" i="3"/>
  <c r="AE61" i="3"/>
  <c r="AF61" i="3"/>
  <c r="AG61" i="3"/>
  <c r="AH61" i="3"/>
  <c r="AI61" i="3"/>
  <c r="AJ61" i="3"/>
  <c r="AK61" i="3"/>
  <c r="AL61" i="3"/>
  <c r="AM61" i="3"/>
  <c r="AN61" i="3"/>
  <c r="B62" i="3"/>
  <c r="C62" i="3"/>
  <c r="D62" i="3"/>
  <c r="E62" i="3"/>
  <c r="F62" i="3"/>
  <c r="G62" i="3"/>
  <c r="H62" i="3"/>
  <c r="I62" i="3"/>
  <c r="J62" i="3"/>
  <c r="K62" i="3"/>
  <c r="L62" i="3"/>
  <c r="M62" i="3"/>
  <c r="N62" i="3"/>
  <c r="O62" i="3"/>
  <c r="P62" i="3"/>
  <c r="Q62" i="3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AF62" i="3"/>
  <c r="AG62" i="3"/>
  <c r="AH62" i="3"/>
  <c r="AI62" i="3"/>
  <c r="AJ62" i="3"/>
  <c r="AK62" i="3"/>
  <c r="AL62" i="3"/>
  <c r="AM62" i="3"/>
  <c r="AN62" i="3"/>
  <c r="B63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AF63" i="3"/>
  <c r="AG63" i="3"/>
  <c r="AH63" i="3"/>
  <c r="AI63" i="3"/>
  <c r="AJ63" i="3"/>
  <c r="AK63" i="3"/>
  <c r="AL63" i="3"/>
  <c r="AM63" i="3"/>
  <c r="AN63" i="3"/>
  <c r="B64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W64" i="3"/>
  <c r="X64" i="3"/>
  <c r="Y64" i="3"/>
  <c r="Z64" i="3"/>
  <c r="AA64" i="3"/>
  <c r="AB64" i="3"/>
  <c r="AC64" i="3"/>
  <c r="AD64" i="3"/>
  <c r="AE64" i="3"/>
  <c r="AF64" i="3"/>
  <c r="AG64" i="3"/>
  <c r="AH64" i="3"/>
  <c r="AI64" i="3"/>
  <c r="AJ64" i="3"/>
  <c r="AK64" i="3"/>
  <c r="AL64" i="3"/>
  <c r="AM64" i="3"/>
  <c r="AN64" i="3"/>
  <c r="B65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W65" i="3"/>
  <c r="X65" i="3"/>
  <c r="Y65" i="3"/>
  <c r="Z65" i="3"/>
  <c r="AA65" i="3"/>
  <c r="AB65" i="3"/>
  <c r="AC65" i="3"/>
  <c r="AD65" i="3"/>
  <c r="AE65" i="3"/>
  <c r="AF65" i="3"/>
  <c r="AG65" i="3"/>
  <c r="AH65" i="3"/>
  <c r="AI65" i="3"/>
  <c r="AJ65" i="3"/>
  <c r="AK65" i="3"/>
  <c r="AL65" i="3"/>
  <c r="AM65" i="3"/>
  <c r="AN65" i="3"/>
  <c r="B66" i="3"/>
  <c r="C66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W66" i="3"/>
  <c r="X66" i="3"/>
  <c r="Y66" i="3"/>
  <c r="Z66" i="3"/>
  <c r="AA66" i="3"/>
  <c r="AB66" i="3"/>
  <c r="AC66" i="3"/>
  <c r="AD66" i="3"/>
  <c r="AE66" i="3"/>
  <c r="AF66" i="3"/>
  <c r="AG66" i="3"/>
  <c r="AH66" i="3"/>
  <c r="AI66" i="3"/>
  <c r="AJ66" i="3"/>
  <c r="AK66" i="3"/>
  <c r="AL66" i="3"/>
  <c r="AM66" i="3"/>
  <c r="AN66" i="3"/>
  <c r="B67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W67" i="3"/>
  <c r="X67" i="3"/>
  <c r="Y67" i="3"/>
  <c r="Z67" i="3"/>
  <c r="AA67" i="3"/>
  <c r="AB67" i="3"/>
  <c r="AC67" i="3"/>
  <c r="AD67" i="3"/>
  <c r="AE67" i="3"/>
  <c r="AF67" i="3"/>
  <c r="AG67" i="3"/>
  <c r="AH67" i="3"/>
  <c r="AI67" i="3"/>
  <c r="AJ67" i="3"/>
  <c r="AK67" i="3"/>
  <c r="AL67" i="3"/>
  <c r="AM67" i="3"/>
  <c r="AN67" i="3"/>
  <c r="B68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W68" i="3"/>
  <c r="X68" i="3"/>
  <c r="Y68" i="3"/>
  <c r="Z68" i="3"/>
  <c r="AA68" i="3"/>
  <c r="AB68" i="3"/>
  <c r="AC68" i="3"/>
  <c r="AD68" i="3"/>
  <c r="AE68" i="3"/>
  <c r="AF68" i="3"/>
  <c r="AG68" i="3"/>
  <c r="AH68" i="3"/>
  <c r="AI68" i="3"/>
  <c r="AJ68" i="3"/>
  <c r="AK68" i="3"/>
  <c r="AL68" i="3"/>
  <c r="AM68" i="3"/>
  <c r="AN68" i="3"/>
  <c r="B69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U69" i="3"/>
  <c r="V69" i="3"/>
  <c r="W69" i="3"/>
  <c r="X69" i="3"/>
  <c r="Y69" i="3"/>
  <c r="Z69" i="3"/>
  <c r="AA69" i="3"/>
  <c r="AB69" i="3"/>
  <c r="AC69" i="3"/>
  <c r="AD69" i="3"/>
  <c r="AE69" i="3"/>
  <c r="AF69" i="3"/>
  <c r="AG69" i="3"/>
  <c r="AH69" i="3"/>
  <c r="AI69" i="3"/>
  <c r="AJ69" i="3"/>
  <c r="AK69" i="3"/>
  <c r="AL69" i="3"/>
  <c r="AM69" i="3"/>
  <c r="AN69" i="3"/>
  <c r="B70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U70" i="3"/>
  <c r="V70" i="3"/>
  <c r="W70" i="3"/>
  <c r="X70" i="3"/>
  <c r="Y70" i="3"/>
  <c r="Z70" i="3"/>
  <c r="AA70" i="3"/>
  <c r="AB70" i="3"/>
  <c r="AC70" i="3"/>
  <c r="AD70" i="3"/>
  <c r="AE70" i="3"/>
  <c r="AF70" i="3"/>
  <c r="AG70" i="3"/>
  <c r="AH70" i="3"/>
  <c r="AI70" i="3"/>
  <c r="AJ70" i="3"/>
  <c r="AK70" i="3"/>
  <c r="AL70" i="3"/>
  <c r="AM70" i="3"/>
  <c r="AN70" i="3"/>
  <c r="B71" i="3"/>
  <c r="C71" i="3"/>
  <c r="D71" i="3"/>
  <c r="E71" i="3"/>
  <c r="F71" i="3"/>
  <c r="G71" i="3"/>
  <c r="H71" i="3"/>
  <c r="I71" i="3"/>
  <c r="J71" i="3"/>
  <c r="K71" i="3"/>
  <c r="L71" i="3"/>
  <c r="M71" i="3"/>
  <c r="N71" i="3"/>
  <c r="O71" i="3"/>
  <c r="P71" i="3"/>
  <c r="Q71" i="3"/>
  <c r="R71" i="3"/>
  <c r="S71" i="3"/>
  <c r="T71" i="3"/>
  <c r="U71" i="3"/>
  <c r="V71" i="3"/>
  <c r="W71" i="3"/>
  <c r="X71" i="3"/>
  <c r="Y71" i="3"/>
  <c r="Z71" i="3"/>
  <c r="AA71" i="3"/>
  <c r="AB71" i="3"/>
  <c r="AC71" i="3"/>
  <c r="AD71" i="3"/>
  <c r="AE71" i="3"/>
  <c r="AF71" i="3"/>
  <c r="AG71" i="3"/>
  <c r="AH71" i="3"/>
  <c r="AI71" i="3"/>
  <c r="AJ71" i="3"/>
  <c r="AK71" i="3"/>
  <c r="AL71" i="3"/>
  <c r="AM71" i="3"/>
  <c r="B72" i="3"/>
  <c r="C72" i="3"/>
  <c r="D72" i="3"/>
  <c r="E72" i="3"/>
  <c r="F72" i="3"/>
  <c r="G72" i="3"/>
  <c r="H72" i="3"/>
  <c r="I72" i="3"/>
  <c r="J72" i="3"/>
  <c r="K72" i="3"/>
  <c r="L72" i="3"/>
  <c r="M72" i="3"/>
  <c r="N72" i="3"/>
  <c r="O72" i="3"/>
  <c r="P72" i="3"/>
  <c r="Q72" i="3"/>
  <c r="R72" i="3"/>
  <c r="S72" i="3"/>
  <c r="T72" i="3"/>
  <c r="U72" i="3"/>
  <c r="V72" i="3"/>
  <c r="W72" i="3"/>
  <c r="X72" i="3"/>
  <c r="Y72" i="3"/>
  <c r="Z72" i="3"/>
  <c r="AA72" i="3"/>
  <c r="AB72" i="3"/>
  <c r="AC72" i="3"/>
  <c r="AD72" i="3"/>
  <c r="AE72" i="3"/>
  <c r="AF72" i="3"/>
  <c r="AG72" i="3"/>
  <c r="AH72" i="3"/>
  <c r="AI72" i="3"/>
  <c r="AJ72" i="3"/>
  <c r="AK72" i="3"/>
  <c r="AL72" i="3"/>
  <c r="B73" i="3"/>
  <c r="C73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U73" i="3"/>
  <c r="V73" i="3"/>
  <c r="W73" i="3"/>
  <c r="X73" i="3"/>
  <c r="Y73" i="3"/>
  <c r="Z73" i="3"/>
  <c r="AA73" i="3"/>
  <c r="AB73" i="3"/>
  <c r="AC73" i="3"/>
  <c r="AD73" i="3"/>
  <c r="AE73" i="3"/>
  <c r="AF73" i="3"/>
  <c r="AG73" i="3"/>
  <c r="AH73" i="3"/>
  <c r="AI73" i="3"/>
  <c r="AJ73" i="3"/>
  <c r="AK73" i="3"/>
  <c r="B74" i="3"/>
  <c r="C74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U74" i="3"/>
  <c r="V74" i="3"/>
  <c r="W74" i="3"/>
  <c r="X74" i="3"/>
  <c r="Y74" i="3"/>
  <c r="Z74" i="3"/>
  <c r="AA74" i="3"/>
  <c r="AB74" i="3"/>
  <c r="AC74" i="3"/>
  <c r="AD74" i="3"/>
  <c r="AE74" i="3"/>
  <c r="AF74" i="3"/>
  <c r="AG74" i="3"/>
  <c r="AH74" i="3"/>
  <c r="AI74" i="3"/>
  <c r="AJ74" i="3"/>
  <c r="B75" i="3"/>
  <c r="C75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U75" i="3"/>
  <c r="V75" i="3"/>
  <c r="W75" i="3"/>
  <c r="X75" i="3"/>
  <c r="Y75" i="3"/>
  <c r="Z75" i="3"/>
  <c r="AA75" i="3"/>
  <c r="AB75" i="3"/>
  <c r="AC75" i="3"/>
  <c r="AD75" i="3"/>
  <c r="AE75" i="3"/>
  <c r="AF75" i="3"/>
  <c r="AG75" i="3"/>
  <c r="AH75" i="3"/>
  <c r="AI75" i="3"/>
  <c r="B76" i="3"/>
  <c r="C76" i="3"/>
  <c r="D76" i="3"/>
  <c r="E76" i="3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U76" i="3"/>
  <c r="V76" i="3"/>
  <c r="W76" i="3"/>
  <c r="X76" i="3"/>
  <c r="Y76" i="3"/>
  <c r="Z76" i="3"/>
  <c r="AA76" i="3"/>
  <c r="AB76" i="3"/>
  <c r="AC76" i="3"/>
  <c r="AD76" i="3"/>
  <c r="AE76" i="3"/>
  <c r="AF76" i="3"/>
  <c r="AG76" i="3"/>
  <c r="AH76" i="3"/>
  <c r="AI76" i="3"/>
  <c r="B77" i="3"/>
  <c r="C77" i="3"/>
  <c r="D77" i="3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U77" i="3"/>
  <c r="V77" i="3"/>
  <c r="W77" i="3"/>
  <c r="X77" i="3"/>
  <c r="Y77" i="3"/>
  <c r="Z77" i="3"/>
  <c r="AA77" i="3"/>
  <c r="AB77" i="3"/>
  <c r="AC77" i="3"/>
  <c r="AD77" i="3"/>
  <c r="AE77" i="3"/>
  <c r="AF77" i="3"/>
  <c r="AG77" i="3"/>
  <c r="AI77" i="3"/>
  <c r="B78" i="3"/>
  <c r="C78" i="3"/>
  <c r="D78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U78" i="3"/>
  <c r="V78" i="3"/>
  <c r="W78" i="3"/>
  <c r="X78" i="3"/>
  <c r="Y78" i="3"/>
  <c r="Z78" i="3"/>
  <c r="AA78" i="3"/>
  <c r="AB78" i="3"/>
  <c r="AC78" i="3"/>
  <c r="AD78" i="3"/>
  <c r="AE78" i="3"/>
  <c r="AF78" i="3"/>
  <c r="AI78" i="3"/>
  <c r="B79" i="3"/>
  <c r="C79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W79" i="3"/>
  <c r="X79" i="3"/>
  <c r="Y79" i="3"/>
  <c r="Z79" i="3"/>
  <c r="AA79" i="3"/>
  <c r="AB79" i="3"/>
  <c r="AC79" i="3"/>
  <c r="AD79" i="3"/>
  <c r="AE79" i="3"/>
  <c r="AI79" i="3"/>
  <c r="B80" i="3"/>
  <c r="C80" i="3"/>
  <c r="D80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U80" i="3"/>
  <c r="V80" i="3"/>
  <c r="W80" i="3"/>
  <c r="X80" i="3"/>
  <c r="Y80" i="3"/>
  <c r="Z80" i="3"/>
  <c r="AA80" i="3"/>
  <c r="AB80" i="3"/>
  <c r="AC80" i="3"/>
  <c r="AD80" i="3"/>
  <c r="AI80" i="3"/>
  <c r="B81" i="3"/>
  <c r="C81" i="3"/>
  <c r="D81" i="3"/>
  <c r="E81" i="3"/>
  <c r="F81" i="3"/>
  <c r="G81" i="3"/>
  <c r="H81" i="3"/>
  <c r="I81" i="3"/>
  <c r="J81" i="3"/>
  <c r="K81" i="3"/>
  <c r="L81" i="3"/>
  <c r="M81" i="3"/>
  <c r="N81" i="3"/>
  <c r="O81" i="3"/>
  <c r="P8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I81" i="3"/>
  <c r="B82" i="3"/>
  <c r="C82" i="3"/>
  <c r="D82" i="3"/>
  <c r="E82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S82" i="3"/>
  <c r="T82" i="3"/>
  <c r="U82" i="3"/>
  <c r="V82" i="3"/>
  <c r="W82" i="3"/>
  <c r="X82" i="3"/>
  <c r="Y82" i="3"/>
  <c r="Z82" i="3"/>
  <c r="AA82" i="3"/>
  <c r="AB82" i="3"/>
  <c r="AC82" i="3"/>
  <c r="AI82" i="3"/>
  <c r="B83" i="3"/>
  <c r="C83" i="3"/>
  <c r="D83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U83" i="3"/>
  <c r="V83" i="3"/>
  <c r="W83" i="3"/>
  <c r="X83" i="3"/>
  <c r="Y83" i="3"/>
  <c r="Z83" i="3"/>
  <c r="AA83" i="3"/>
  <c r="AC83" i="3"/>
  <c r="AI83" i="3"/>
  <c r="B84" i="3"/>
  <c r="C84" i="3"/>
  <c r="D84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S84" i="3"/>
  <c r="T84" i="3"/>
  <c r="U84" i="3"/>
  <c r="V84" i="3"/>
  <c r="W84" i="3"/>
  <c r="X84" i="3"/>
  <c r="Y84" i="3"/>
  <c r="Z84" i="3"/>
  <c r="AC84" i="3"/>
  <c r="AI84" i="3"/>
  <c r="B85" i="3"/>
  <c r="C85" i="3"/>
  <c r="D85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U85" i="3"/>
  <c r="V85" i="3"/>
  <c r="W85" i="3"/>
  <c r="X85" i="3"/>
  <c r="Y85" i="3"/>
  <c r="AC85" i="3"/>
  <c r="AI85" i="3"/>
  <c r="B86" i="3"/>
  <c r="C86" i="3"/>
  <c r="D86" i="3"/>
  <c r="E86" i="3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S86" i="3"/>
  <c r="T86" i="3"/>
  <c r="U86" i="3"/>
  <c r="V86" i="3"/>
  <c r="W86" i="3"/>
  <c r="X86" i="3"/>
  <c r="AC86" i="3"/>
  <c r="AI86" i="3"/>
  <c r="B87" i="3"/>
  <c r="C87" i="3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S87" i="3"/>
  <c r="T87" i="3"/>
  <c r="U87" i="3"/>
  <c r="V87" i="3"/>
  <c r="W87" i="3"/>
  <c r="AC87" i="3"/>
  <c r="AI87" i="3"/>
  <c r="B88" i="3"/>
  <c r="C88" i="3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S88" i="3"/>
  <c r="T88" i="3"/>
  <c r="U88" i="3"/>
  <c r="V88" i="3"/>
  <c r="W88" i="3"/>
  <c r="AC88" i="3"/>
  <c r="AI88" i="3"/>
  <c r="B89" i="3"/>
  <c r="C89" i="3"/>
  <c r="D89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S89" i="3"/>
  <c r="T89" i="3"/>
  <c r="U89" i="3"/>
  <c r="W89" i="3"/>
  <c r="AC89" i="3"/>
  <c r="AI89" i="3"/>
  <c r="B90" i="3"/>
  <c r="C90" i="3"/>
  <c r="D90" i="3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S90" i="3"/>
  <c r="T90" i="3"/>
  <c r="W90" i="3"/>
  <c r="AC90" i="3"/>
  <c r="AI90" i="3"/>
  <c r="B91" i="3"/>
  <c r="C91" i="3"/>
  <c r="D91" i="3"/>
  <c r="E91" i="3"/>
  <c r="F91" i="3"/>
  <c r="G91" i="3"/>
  <c r="H91" i="3"/>
  <c r="I91" i="3"/>
  <c r="J91" i="3"/>
  <c r="K91" i="3"/>
  <c r="L91" i="3"/>
  <c r="M91" i="3"/>
  <c r="N91" i="3"/>
  <c r="O91" i="3"/>
  <c r="P91" i="3"/>
  <c r="Q91" i="3"/>
  <c r="R91" i="3"/>
  <c r="S91" i="3"/>
  <c r="W91" i="3"/>
  <c r="AC91" i="3"/>
  <c r="AI91" i="3"/>
  <c r="B92" i="3"/>
  <c r="C92" i="3"/>
  <c r="D92" i="3"/>
  <c r="E92" i="3"/>
  <c r="F92" i="3"/>
  <c r="G92" i="3"/>
  <c r="H92" i="3"/>
  <c r="I92" i="3"/>
  <c r="J92" i="3"/>
  <c r="K92" i="3"/>
  <c r="L92" i="3"/>
  <c r="M92" i="3"/>
  <c r="N92" i="3"/>
  <c r="O92" i="3"/>
  <c r="P92" i="3"/>
  <c r="Q92" i="3"/>
  <c r="R92" i="3"/>
  <c r="W92" i="3"/>
  <c r="AC92" i="3"/>
  <c r="AI92" i="3"/>
  <c r="B93" i="3"/>
  <c r="C93" i="3"/>
  <c r="D93" i="3"/>
  <c r="E93" i="3"/>
  <c r="F93" i="3"/>
  <c r="G93" i="3"/>
  <c r="H93" i="3"/>
  <c r="I93" i="3"/>
  <c r="J93" i="3"/>
  <c r="K93" i="3"/>
  <c r="L93" i="3"/>
  <c r="M93" i="3"/>
  <c r="N93" i="3"/>
  <c r="O93" i="3"/>
  <c r="P93" i="3"/>
  <c r="Q93" i="3"/>
  <c r="W93" i="3"/>
  <c r="AC93" i="3"/>
  <c r="AI93" i="3"/>
  <c r="B94" i="3"/>
  <c r="C94" i="3"/>
  <c r="D94" i="3"/>
  <c r="E94" i="3"/>
  <c r="F94" i="3"/>
  <c r="G94" i="3"/>
  <c r="H94" i="3"/>
  <c r="I94" i="3"/>
  <c r="J94" i="3"/>
  <c r="K94" i="3"/>
  <c r="L94" i="3"/>
  <c r="M94" i="3"/>
  <c r="N94" i="3"/>
  <c r="O94" i="3"/>
  <c r="P94" i="3"/>
  <c r="Q94" i="3"/>
  <c r="W94" i="3"/>
  <c r="AC94" i="3"/>
  <c r="AI94" i="3"/>
  <c r="B95" i="3"/>
  <c r="C95" i="3"/>
  <c r="D95" i="3"/>
  <c r="E95" i="3"/>
  <c r="F95" i="3"/>
  <c r="G95" i="3"/>
  <c r="H95" i="3"/>
  <c r="I95" i="3"/>
  <c r="J95" i="3"/>
  <c r="K95" i="3"/>
  <c r="L95" i="3"/>
  <c r="M95" i="3"/>
  <c r="N95" i="3"/>
  <c r="O95" i="3"/>
  <c r="Q95" i="3"/>
  <c r="W95" i="3"/>
  <c r="AC95" i="3"/>
  <c r="AI95" i="3"/>
  <c r="B96" i="3"/>
  <c r="C96" i="3"/>
  <c r="D96" i="3"/>
  <c r="E96" i="3"/>
  <c r="F96" i="3"/>
  <c r="G96" i="3"/>
  <c r="H96" i="3"/>
  <c r="I96" i="3"/>
  <c r="J96" i="3"/>
  <c r="K96" i="3"/>
  <c r="L96" i="3"/>
  <c r="M96" i="3"/>
  <c r="N96" i="3"/>
  <c r="Q96" i="3"/>
  <c r="W96" i="3"/>
  <c r="AC96" i="3"/>
  <c r="AI96" i="3"/>
  <c r="B97" i="3"/>
  <c r="C97" i="3"/>
  <c r="D97" i="3"/>
  <c r="E97" i="3"/>
  <c r="F97" i="3"/>
  <c r="G97" i="3"/>
  <c r="H97" i="3"/>
  <c r="I97" i="3"/>
  <c r="J97" i="3"/>
  <c r="K97" i="3"/>
  <c r="L97" i="3"/>
  <c r="M97" i="3"/>
  <c r="Q97" i="3"/>
  <c r="W97" i="3"/>
  <c r="AC97" i="3"/>
  <c r="AI97" i="3"/>
  <c r="B98" i="3"/>
  <c r="C98" i="3"/>
  <c r="D98" i="3"/>
  <c r="E98" i="3"/>
  <c r="F98" i="3"/>
  <c r="G98" i="3"/>
  <c r="H98" i="3"/>
  <c r="I98" i="3"/>
  <c r="J98" i="3"/>
  <c r="K98" i="3"/>
  <c r="L98" i="3"/>
  <c r="Q98" i="3"/>
  <c r="W98" i="3"/>
  <c r="AC98" i="3"/>
  <c r="AI98" i="3"/>
  <c r="B99" i="3"/>
  <c r="C99" i="3"/>
  <c r="D99" i="3"/>
  <c r="E99" i="3"/>
  <c r="F99" i="3"/>
  <c r="G99" i="3"/>
  <c r="H99" i="3"/>
  <c r="I99" i="3"/>
  <c r="J99" i="3"/>
  <c r="K99" i="3"/>
  <c r="Q99" i="3"/>
  <c r="W99" i="3"/>
  <c r="AC99" i="3"/>
  <c r="AI99" i="3"/>
  <c r="B100" i="3"/>
  <c r="C100" i="3"/>
  <c r="D100" i="3"/>
  <c r="E100" i="3"/>
  <c r="F100" i="3"/>
  <c r="G100" i="3"/>
  <c r="H100" i="3"/>
  <c r="I100" i="3"/>
  <c r="J100" i="3"/>
  <c r="K100" i="3"/>
  <c r="Q100" i="3"/>
  <c r="W100" i="3"/>
  <c r="AC100" i="3"/>
  <c r="AI100" i="3"/>
  <c r="B101" i="3"/>
  <c r="C101" i="3"/>
  <c r="D101" i="3"/>
  <c r="E101" i="3"/>
  <c r="F101" i="3"/>
  <c r="G101" i="3"/>
  <c r="H101" i="3"/>
  <c r="I101" i="3"/>
  <c r="K101" i="3"/>
  <c r="Q101" i="3"/>
  <c r="W101" i="3"/>
  <c r="AC101" i="3"/>
  <c r="AI101" i="3"/>
  <c r="B102" i="3"/>
  <c r="C102" i="3"/>
  <c r="D102" i="3"/>
  <c r="E102" i="3"/>
  <c r="F102" i="3"/>
  <c r="G102" i="3"/>
  <c r="H102" i="3"/>
  <c r="K102" i="3"/>
  <c r="Q102" i="3"/>
  <c r="W102" i="3"/>
  <c r="AC102" i="3"/>
  <c r="AI102" i="3"/>
  <c r="B103" i="3"/>
  <c r="C103" i="3"/>
  <c r="D103" i="3"/>
  <c r="E103" i="3"/>
  <c r="F103" i="3"/>
  <c r="G103" i="3"/>
  <c r="K103" i="3"/>
  <c r="Q103" i="3"/>
  <c r="W103" i="3"/>
  <c r="AC103" i="3"/>
  <c r="AI103" i="3"/>
  <c r="B104" i="3"/>
  <c r="C104" i="3"/>
  <c r="D104" i="3"/>
  <c r="E104" i="3"/>
  <c r="F104" i="3"/>
  <c r="K104" i="3"/>
  <c r="Q104" i="3"/>
  <c r="W104" i="3"/>
  <c r="AC104" i="3"/>
  <c r="AI104" i="3"/>
  <c r="B105" i="3"/>
  <c r="C105" i="3"/>
  <c r="D105" i="3"/>
  <c r="E105" i="3"/>
  <c r="K105" i="3"/>
  <c r="Q105" i="3"/>
  <c r="W105" i="3"/>
  <c r="AC105" i="3"/>
  <c r="AI105" i="3"/>
  <c r="B106" i="3"/>
  <c r="C106" i="3"/>
  <c r="D106" i="3"/>
  <c r="E106" i="3"/>
  <c r="K106" i="3"/>
  <c r="Q106" i="3"/>
  <c r="W106" i="3"/>
  <c r="AC106" i="3"/>
  <c r="AI106" i="3"/>
  <c r="B107" i="3"/>
  <c r="C107" i="3"/>
  <c r="E107" i="3"/>
  <c r="K107" i="3"/>
  <c r="Q107" i="3"/>
  <c r="W107" i="3"/>
  <c r="AC107" i="3"/>
  <c r="AI107" i="3"/>
  <c r="B108" i="3"/>
  <c r="E108" i="3"/>
  <c r="K108" i="3"/>
  <c r="Q108" i="3"/>
  <c r="W108" i="3"/>
  <c r="AC108" i="3"/>
  <c r="AI108" i="3"/>
  <c r="AS8" i="3"/>
  <c r="AT8" i="3"/>
  <c r="AU8" i="3"/>
  <c r="AV8" i="3"/>
  <c r="AS9" i="3"/>
  <c r="AT9" i="3"/>
  <c r="AU9" i="3"/>
  <c r="AV9" i="3"/>
  <c r="AS10" i="3"/>
  <c r="AT10" i="3"/>
  <c r="AU10" i="3"/>
  <c r="AS11" i="3"/>
  <c r="AT11" i="3"/>
  <c r="AS12" i="3"/>
  <c r="AW8" i="3"/>
  <c r="AX56" i="3"/>
  <c r="AX55" i="3"/>
  <c r="AX54" i="3"/>
  <c r="AX53" i="3"/>
  <c r="AX52" i="3"/>
  <c r="AX51" i="3"/>
  <c r="AX50" i="3"/>
  <c r="AX49" i="3"/>
  <c r="AX48" i="3"/>
  <c r="AX47" i="3"/>
  <c r="AX46" i="3"/>
  <c r="AX45" i="3"/>
  <c r="AX44" i="3"/>
  <c r="AX43" i="3"/>
  <c r="AX42" i="3"/>
  <c r="AX41" i="3"/>
  <c r="AX40" i="3"/>
  <c r="AX39" i="3"/>
  <c r="AX38" i="3"/>
  <c r="AX37" i="3"/>
  <c r="AX36" i="3"/>
  <c r="AX35" i="3"/>
  <c r="AX34" i="3"/>
  <c r="AX33" i="3"/>
  <c r="AX32" i="3"/>
  <c r="AX31" i="3"/>
  <c r="AX30" i="3"/>
  <c r="AX29" i="3"/>
  <c r="AX28" i="3"/>
  <c r="AX27" i="3"/>
  <c r="AX26" i="3"/>
  <c r="AX25" i="3"/>
  <c r="AX24" i="3"/>
  <c r="AX23" i="3"/>
  <c r="AX22" i="3"/>
  <c r="AX21" i="3"/>
  <c r="AX20" i="3"/>
  <c r="AX19" i="3"/>
  <c r="AX18" i="3"/>
  <c r="AX17" i="3"/>
  <c r="AX16" i="3"/>
  <c r="AX15" i="3"/>
  <c r="AX14" i="3"/>
  <c r="AX13" i="3"/>
  <c r="AX12" i="3"/>
  <c r="AX11" i="3"/>
  <c r="AX10" i="3"/>
  <c r="AX9" i="3"/>
  <c r="AX8" i="3"/>
  <c r="AR56" i="3"/>
  <c r="AR55" i="3"/>
  <c r="AR54" i="3"/>
  <c r="AR53" i="3"/>
  <c r="AR52" i="3"/>
  <c r="AR51" i="3"/>
  <c r="AR50" i="3"/>
  <c r="AR49" i="3"/>
  <c r="AR48" i="3"/>
  <c r="AR47" i="3"/>
  <c r="AR46" i="3"/>
  <c r="AR45" i="3"/>
  <c r="AR44" i="3"/>
  <c r="AR43" i="3"/>
  <c r="AR42" i="3"/>
  <c r="AR41" i="3"/>
  <c r="AR40" i="3"/>
  <c r="AR39" i="3"/>
  <c r="AR38" i="3"/>
  <c r="AR37" i="3"/>
  <c r="AR36" i="3"/>
  <c r="AR35" i="3"/>
  <c r="AR34" i="3"/>
  <c r="AR33" i="3"/>
  <c r="AR32" i="3"/>
  <c r="AR31" i="3"/>
  <c r="AR30" i="3"/>
  <c r="AR29" i="3"/>
  <c r="AR28" i="3"/>
  <c r="AR27" i="3"/>
  <c r="AR26" i="3"/>
  <c r="AR25" i="3"/>
  <c r="AR24" i="3"/>
  <c r="AR23" i="3"/>
  <c r="AR22" i="3"/>
  <c r="AR21" i="3"/>
  <c r="AR20" i="3"/>
  <c r="AR19" i="3"/>
  <c r="AR18" i="3"/>
  <c r="AR17" i="3"/>
  <c r="AR16" i="3"/>
  <c r="AR15" i="3"/>
  <c r="AR14" i="3"/>
  <c r="AR13" i="3"/>
  <c r="AR12" i="3"/>
  <c r="AR11" i="3"/>
  <c r="AR10" i="3"/>
  <c r="AR9" i="3"/>
  <c r="AR8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AK9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AJ14" i="3"/>
  <c r="AK14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AJ20" i="3"/>
  <c r="AK20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AG21" i="3"/>
  <c r="AH21" i="3"/>
  <c r="AI21" i="3"/>
  <c r="AJ21" i="3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B23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B25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B26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F27" i="3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F28" i="3"/>
  <c r="B29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F29" i="3"/>
  <c r="B30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F30" i="3"/>
  <c r="B31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F31" i="3"/>
  <c r="B32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F32" i="3"/>
  <c r="B3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Z33" i="3"/>
  <c r="AF33" i="3"/>
  <c r="B34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Z34" i="3"/>
  <c r="AF34" i="3"/>
  <c r="B35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Z35" i="3"/>
  <c r="AF35" i="3"/>
  <c r="B36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Z36" i="3"/>
  <c r="AF36" i="3"/>
  <c r="B37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Z37" i="3"/>
  <c r="AF37" i="3"/>
  <c r="B38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Z38" i="3"/>
  <c r="AF38" i="3"/>
  <c r="B39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T39" i="3"/>
  <c r="Z39" i="3"/>
  <c r="AF39" i="3"/>
  <c r="B40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T40" i="3"/>
  <c r="Z40" i="3"/>
  <c r="AF40" i="3"/>
  <c r="B41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T41" i="3"/>
  <c r="Z41" i="3"/>
  <c r="AF41" i="3"/>
  <c r="B42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T42" i="3"/>
  <c r="Z42" i="3"/>
  <c r="AF42" i="3"/>
  <c r="B43" i="3"/>
  <c r="C43" i="3"/>
  <c r="D43" i="3"/>
  <c r="E43" i="3"/>
  <c r="F43" i="3"/>
  <c r="G43" i="3"/>
  <c r="H43" i="3"/>
  <c r="I43" i="3"/>
  <c r="J43" i="3"/>
  <c r="K43" i="3"/>
  <c r="L43" i="3"/>
  <c r="M43" i="3"/>
  <c r="N43" i="3"/>
  <c r="T43" i="3"/>
  <c r="Z43" i="3"/>
  <c r="AF43" i="3"/>
  <c r="B44" i="3"/>
  <c r="C44" i="3"/>
  <c r="D44" i="3"/>
  <c r="E44" i="3"/>
  <c r="F44" i="3"/>
  <c r="G44" i="3"/>
  <c r="H44" i="3"/>
  <c r="I44" i="3"/>
  <c r="J44" i="3"/>
  <c r="K44" i="3"/>
  <c r="L44" i="3"/>
  <c r="M44" i="3"/>
  <c r="N44" i="3"/>
  <c r="T44" i="3"/>
  <c r="Z44" i="3"/>
  <c r="AF44" i="3"/>
  <c r="B45" i="3"/>
  <c r="C45" i="3"/>
  <c r="D45" i="3"/>
  <c r="E45" i="3"/>
  <c r="F45" i="3"/>
  <c r="G45" i="3"/>
  <c r="H45" i="3"/>
  <c r="I45" i="3"/>
  <c r="J45" i="3"/>
  <c r="K45" i="3"/>
  <c r="L45" i="3"/>
  <c r="N45" i="3"/>
  <c r="T45" i="3"/>
  <c r="Z45" i="3"/>
  <c r="AF45" i="3"/>
  <c r="B46" i="3"/>
  <c r="C46" i="3"/>
  <c r="D46" i="3"/>
  <c r="E46" i="3"/>
  <c r="F46" i="3"/>
  <c r="G46" i="3"/>
  <c r="H46" i="3"/>
  <c r="I46" i="3"/>
  <c r="J46" i="3"/>
  <c r="K46" i="3"/>
  <c r="N46" i="3"/>
  <c r="T46" i="3"/>
  <c r="Z46" i="3"/>
  <c r="AF46" i="3"/>
  <c r="B47" i="3"/>
  <c r="C47" i="3"/>
  <c r="D47" i="3"/>
  <c r="E47" i="3"/>
  <c r="F47" i="3"/>
  <c r="G47" i="3"/>
  <c r="H47" i="3"/>
  <c r="I47" i="3"/>
  <c r="J47" i="3"/>
  <c r="N47" i="3"/>
  <c r="T47" i="3"/>
  <c r="Z47" i="3"/>
  <c r="AF47" i="3"/>
  <c r="B48" i="3"/>
  <c r="C48" i="3"/>
  <c r="D48" i="3"/>
  <c r="E48" i="3"/>
  <c r="F48" i="3"/>
  <c r="G48" i="3"/>
  <c r="H48" i="3"/>
  <c r="I48" i="3"/>
  <c r="N48" i="3"/>
  <c r="T48" i="3"/>
  <c r="Z48" i="3"/>
  <c r="AF48" i="3"/>
  <c r="B49" i="3"/>
  <c r="C49" i="3"/>
  <c r="D49" i="3"/>
  <c r="E49" i="3"/>
  <c r="F49" i="3"/>
  <c r="G49" i="3"/>
  <c r="H49" i="3"/>
  <c r="N49" i="3"/>
  <c r="T49" i="3"/>
  <c r="Z49" i="3"/>
  <c r="AF49" i="3"/>
  <c r="B50" i="3"/>
  <c r="C50" i="3"/>
  <c r="D50" i="3"/>
  <c r="E50" i="3"/>
  <c r="F50" i="3"/>
  <c r="G50" i="3"/>
  <c r="H50" i="3"/>
  <c r="N50" i="3"/>
  <c r="T50" i="3"/>
  <c r="Z50" i="3"/>
  <c r="AF50" i="3"/>
  <c r="B51" i="3"/>
  <c r="C51" i="3"/>
  <c r="D51" i="3"/>
  <c r="E51" i="3"/>
  <c r="F51" i="3"/>
  <c r="H51" i="3"/>
  <c r="N51" i="3"/>
  <c r="T51" i="3"/>
  <c r="Z51" i="3"/>
  <c r="AF51" i="3"/>
  <c r="B52" i="3"/>
  <c r="C52" i="3"/>
  <c r="D52" i="3"/>
  <c r="E52" i="3"/>
  <c r="H52" i="3"/>
  <c r="N52" i="3"/>
  <c r="T52" i="3"/>
  <c r="Z52" i="3"/>
  <c r="AF52" i="3"/>
  <c r="B53" i="3"/>
  <c r="C53" i="3"/>
  <c r="D53" i="3"/>
  <c r="H53" i="3"/>
  <c r="N53" i="3"/>
  <c r="T53" i="3"/>
  <c r="Z53" i="3"/>
  <c r="AF53" i="3"/>
  <c r="B54" i="3"/>
  <c r="C54" i="3"/>
  <c r="H54" i="3"/>
  <c r="N54" i="3"/>
  <c r="T54" i="3"/>
  <c r="Z54" i="3"/>
  <c r="AF54" i="3"/>
  <c r="B55" i="3"/>
  <c r="H55" i="3"/>
  <c r="N55" i="3"/>
  <c r="T55" i="3"/>
  <c r="Z55" i="3"/>
  <c r="AF55" i="3"/>
  <c r="AL8" i="3"/>
  <c r="AM8" i="3"/>
  <c r="AN8" i="3"/>
  <c r="AO8" i="3"/>
  <c r="AP8" i="3"/>
  <c r="AQ8" i="3"/>
  <c r="AL9" i="3"/>
  <c r="AM9" i="3"/>
  <c r="AN9" i="3"/>
  <c r="AO9" i="3"/>
  <c r="AP9" i="3"/>
  <c r="AQ9" i="3"/>
  <c r="AL10" i="3"/>
  <c r="AM10" i="3"/>
  <c r="AN10" i="3"/>
  <c r="AO10" i="3"/>
  <c r="AP10" i="3"/>
  <c r="AQ10" i="3"/>
  <c r="AL11" i="3"/>
  <c r="AM11" i="3"/>
  <c r="AN11" i="3"/>
  <c r="AO11" i="3"/>
  <c r="AP11" i="3"/>
  <c r="AQ11" i="3"/>
  <c r="AL12" i="3"/>
  <c r="AM12" i="3"/>
  <c r="AN12" i="3"/>
  <c r="AO12" i="3"/>
  <c r="AP12" i="3"/>
  <c r="AQ12" i="3"/>
  <c r="AL13" i="3"/>
  <c r="AM13" i="3"/>
  <c r="AN13" i="3"/>
  <c r="AO13" i="3"/>
  <c r="AP13" i="3"/>
  <c r="AQ13" i="3"/>
  <c r="AL14" i="3"/>
  <c r="AM14" i="3"/>
  <c r="AN14" i="3"/>
  <c r="AO14" i="3"/>
  <c r="AP14" i="3"/>
  <c r="AQ14" i="3"/>
  <c r="AL15" i="3"/>
  <c r="AM15" i="3"/>
  <c r="AN15" i="3"/>
  <c r="AO15" i="3"/>
  <c r="AP15" i="3"/>
  <c r="AL16" i="3"/>
  <c r="AM16" i="3"/>
  <c r="AN16" i="3"/>
  <c r="AO16" i="3"/>
  <c r="AL17" i="3"/>
  <c r="AM17" i="3"/>
  <c r="AN17" i="3"/>
  <c r="AL18" i="3"/>
  <c r="AM18" i="3"/>
  <c r="AL19" i="3"/>
  <c r="AL20" i="3"/>
  <c r="AL21" i="3"/>
  <c r="AL22" i="3"/>
  <c r="AL23" i="3"/>
  <c r="AL24" i="3"/>
  <c r="AL25" i="3"/>
  <c r="AL26" i="3"/>
  <c r="AL27" i="3"/>
  <c r="AL28" i="3"/>
  <c r="AL29" i="3"/>
  <c r="AL30" i="3"/>
  <c r="AL31" i="3"/>
  <c r="AL32" i="3"/>
  <c r="AL33" i="3"/>
  <c r="AL34" i="3"/>
  <c r="AL35" i="3"/>
  <c r="AL36" i="3"/>
  <c r="AL37" i="3"/>
  <c r="AL38" i="3"/>
  <c r="AL39" i="3"/>
  <c r="AL40" i="3"/>
  <c r="AL41" i="3"/>
  <c r="AL42" i="3"/>
  <c r="AL43" i="3"/>
  <c r="AL44" i="3"/>
  <c r="AL45" i="3"/>
  <c r="AL46" i="3"/>
  <c r="AL47" i="3"/>
  <c r="AL48" i="3"/>
  <c r="AL49" i="3"/>
  <c r="AL50" i="3"/>
  <c r="AL51" i="3"/>
  <c r="AL52" i="3"/>
  <c r="AL53" i="3"/>
  <c r="AL54" i="3"/>
  <c r="AL55" i="3"/>
  <c r="AX2" i="3"/>
  <c r="AW2" i="3"/>
  <c r="AV2" i="3"/>
  <c r="AU2" i="3"/>
  <c r="AT2" i="3"/>
  <c r="AS2" i="3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AJ72" i="2"/>
  <c r="AK72" i="2"/>
  <c r="AL72" i="2"/>
  <c r="AM72" i="2"/>
  <c r="AN72" i="2"/>
  <c r="AO72" i="2"/>
  <c r="AP72" i="2"/>
  <c r="AQ72" i="2"/>
  <c r="AR72" i="2"/>
  <c r="AS72" i="2"/>
  <c r="AT72" i="2"/>
  <c r="AU72" i="2"/>
  <c r="AV72" i="2"/>
  <c r="AW72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AJ73" i="2"/>
  <c r="AK73" i="2"/>
  <c r="AL73" i="2"/>
  <c r="AM73" i="2"/>
  <c r="AN73" i="2"/>
  <c r="AO73" i="2"/>
  <c r="AP73" i="2"/>
  <c r="AQ73" i="2"/>
  <c r="AR73" i="2"/>
  <c r="AS73" i="2"/>
  <c r="AT73" i="2"/>
  <c r="AU73" i="2"/>
  <c r="AV73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AJ74" i="2"/>
  <c r="AK74" i="2"/>
  <c r="AL74" i="2"/>
  <c r="AM74" i="2"/>
  <c r="AN74" i="2"/>
  <c r="AO74" i="2"/>
  <c r="AP74" i="2"/>
  <c r="AQ74" i="2"/>
  <c r="AR74" i="2"/>
  <c r="AS74" i="2"/>
  <c r="AT74" i="2"/>
  <c r="AU74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AJ75" i="2"/>
  <c r="AK75" i="2"/>
  <c r="AL75" i="2"/>
  <c r="AM75" i="2"/>
  <c r="AN75" i="2"/>
  <c r="AO75" i="2"/>
  <c r="AP75" i="2"/>
  <c r="AQ75" i="2"/>
  <c r="AR75" i="2"/>
  <c r="AS75" i="2"/>
  <c r="AT75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AJ76" i="2"/>
  <c r="AK76" i="2"/>
  <c r="AL76" i="2"/>
  <c r="AM76" i="2"/>
  <c r="AN76" i="2"/>
  <c r="AO76" i="2"/>
  <c r="AP76" i="2"/>
  <c r="AQ76" i="2"/>
  <c r="AR76" i="2"/>
  <c r="AS76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AJ77" i="2"/>
  <c r="AK77" i="2"/>
  <c r="AL77" i="2"/>
  <c r="AM77" i="2"/>
  <c r="AN77" i="2"/>
  <c r="AO77" i="2"/>
  <c r="AP77" i="2"/>
  <c r="AQ77" i="2"/>
  <c r="AR77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AJ78" i="2"/>
  <c r="AK78" i="2"/>
  <c r="AL78" i="2"/>
  <c r="AM78" i="2"/>
  <c r="AN78" i="2"/>
  <c r="AO78" i="2"/>
  <c r="AP78" i="2"/>
  <c r="AQ78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AJ79" i="2"/>
  <c r="AK79" i="2"/>
  <c r="AL79" i="2"/>
  <c r="AM79" i="2"/>
  <c r="AN79" i="2"/>
  <c r="AO79" i="2"/>
  <c r="AP79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AJ80" i="2"/>
  <c r="AK80" i="2"/>
  <c r="AL80" i="2"/>
  <c r="AM80" i="2"/>
  <c r="AN80" i="2"/>
  <c r="AO80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AJ81" i="2"/>
  <c r="AK81" i="2"/>
  <c r="AL81" i="2"/>
  <c r="AM81" i="2"/>
  <c r="AN81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AJ82" i="2"/>
  <c r="AK82" i="2"/>
  <c r="AL82" i="2"/>
  <c r="AM82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AJ83" i="2"/>
  <c r="AK83" i="2"/>
  <c r="AL83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AJ84" i="2"/>
  <c r="AK84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AJ85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B90" i="2"/>
  <c r="AC90" i="2"/>
  <c r="AD90" i="2"/>
  <c r="AE90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AA91" i="2"/>
  <c r="AB91" i="2"/>
  <c r="AC91" i="2"/>
  <c r="AD91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X92" i="2"/>
  <c r="Y92" i="2"/>
  <c r="Z92" i="2"/>
  <c r="AA92" i="2"/>
  <c r="AB92" i="2"/>
  <c r="AC92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X93" i="2"/>
  <c r="Y93" i="2"/>
  <c r="Z93" i="2"/>
  <c r="AA93" i="2"/>
  <c r="AB93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Y94" i="2"/>
  <c r="Z94" i="2"/>
  <c r="AA94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X95" i="2"/>
  <c r="Y95" i="2"/>
  <c r="Z95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X96" i="2"/>
  <c r="Y96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X97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D107" i="2"/>
  <c r="E107" i="2"/>
  <c r="F107" i="2"/>
  <c r="G107" i="2"/>
  <c r="H107" i="2"/>
  <c r="I107" i="2"/>
  <c r="J107" i="2"/>
  <c r="K107" i="2"/>
  <c r="L107" i="2"/>
  <c r="M107" i="2"/>
  <c r="N107" i="2"/>
  <c r="D108" i="2"/>
  <c r="E108" i="2"/>
  <c r="F108" i="2"/>
  <c r="G108" i="2"/>
  <c r="H108" i="2"/>
  <c r="I108" i="2"/>
  <c r="J108" i="2"/>
  <c r="K108" i="2"/>
  <c r="L108" i="2"/>
  <c r="M108" i="2"/>
  <c r="D109" i="2"/>
  <c r="E109" i="2"/>
  <c r="F109" i="2"/>
  <c r="G109" i="2"/>
  <c r="H109" i="2"/>
  <c r="I109" i="2"/>
  <c r="J109" i="2"/>
  <c r="K109" i="2"/>
  <c r="L109" i="2"/>
  <c r="D110" i="2"/>
  <c r="E110" i="2"/>
  <c r="F110" i="2"/>
  <c r="G110" i="2"/>
  <c r="H110" i="2"/>
  <c r="I110" i="2"/>
  <c r="J110" i="2"/>
  <c r="K110" i="2"/>
  <c r="D111" i="2"/>
  <c r="E111" i="2"/>
  <c r="F111" i="2"/>
  <c r="G111" i="2"/>
  <c r="H111" i="2"/>
  <c r="I111" i="2"/>
  <c r="J111" i="2"/>
  <c r="D112" i="2"/>
  <c r="E112" i="2"/>
  <c r="F112" i="2"/>
  <c r="G112" i="2"/>
  <c r="H112" i="2"/>
  <c r="I112" i="2"/>
  <c r="D113" i="2"/>
  <c r="E113" i="2"/>
  <c r="F113" i="2"/>
  <c r="G113" i="2"/>
  <c r="H113" i="2"/>
  <c r="D114" i="2"/>
  <c r="E114" i="2"/>
  <c r="F114" i="2"/>
  <c r="G114" i="2"/>
  <c r="D115" i="2"/>
  <c r="E115" i="2"/>
  <c r="F115" i="2"/>
  <c r="D116" i="2"/>
  <c r="E116" i="2"/>
  <c r="D117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AO19" i="2"/>
  <c r="AP19" i="2"/>
  <c r="AQ19" i="2"/>
  <c r="AR19" i="2"/>
  <c r="AS19" i="2"/>
  <c r="AT19" i="2"/>
  <c r="AU19" i="2"/>
  <c r="AV19" i="2"/>
  <c r="AW19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AT20" i="2"/>
  <c r="AU20" i="2"/>
  <c r="AV20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AS21" i="2"/>
  <c r="AT21" i="2"/>
  <c r="AU21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AS22" i="2"/>
  <c r="AT22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AR23" i="2"/>
  <c r="AS23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AQ24" i="2"/>
  <c r="AR24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AK25" i="2"/>
  <c r="AL25" i="2"/>
  <c r="AM25" i="2"/>
  <c r="AN25" i="2"/>
  <c r="AO25" i="2"/>
  <c r="AP25" i="2"/>
  <c r="AQ25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AJ26" i="2"/>
  <c r="AK26" i="2"/>
  <c r="AL26" i="2"/>
  <c r="AM26" i="2"/>
  <c r="AN26" i="2"/>
  <c r="AO26" i="2"/>
  <c r="AP26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AM28" i="2"/>
  <c r="AN28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AL29" i="2"/>
  <c r="AM29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AL30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I48" i="2"/>
  <c r="J48" i="2"/>
  <c r="K48" i="2"/>
  <c r="L48" i="2"/>
  <c r="M48" i="2"/>
  <c r="N48" i="2"/>
  <c r="O48" i="2"/>
  <c r="P48" i="2"/>
  <c r="Q48" i="2"/>
  <c r="R48" i="2"/>
  <c r="S48" i="2"/>
  <c r="T48" i="2"/>
  <c r="I49" i="2"/>
  <c r="J49" i="2"/>
  <c r="K49" i="2"/>
  <c r="L49" i="2"/>
  <c r="M49" i="2"/>
  <c r="N49" i="2"/>
  <c r="O49" i="2"/>
  <c r="P49" i="2"/>
  <c r="Q49" i="2"/>
  <c r="R49" i="2"/>
  <c r="S49" i="2"/>
  <c r="I50" i="2"/>
  <c r="J50" i="2"/>
  <c r="K50" i="2"/>
  <c r="L50" i="2"/>
  <c r="M50" i="2"/>
  <c r="N50" i="2"/>
  <c r="O50" i="2"/>
  <c r="P50" i="2"/>
  <c r="Q50" i="2"/>
  <c r="R50" i="2"/>
  <c r="I51" i="2"/>
  <c r="J51" i="2"/>
  <c r="K51" i="2"/>
  <c r="L51" i="2"/>
  <c r="M51" i="2"/>
  <c r="N51" i="2"/>
  <c r="O51" i="2"/>
  <c r="P51" i="2"/>
  <c r="Q51" i="2"/>
  <c r="I52" i="2"/>
  <c r="J52" i="2"/>
  <c r="K52" i="2"/>
  <c r="L52" i="2"/>
  <c r="M52" i="2"/>
  <c r="N52" i="2"/>
  <c r="O52" i="2"/>
  <c r="P52" i="2"/>
  <c r="I53" i="2"/>
  <c r="J53" i="2"/>
  <c r="K53" i="2"/>
  <c r="L53" i="2"/>
  <c r="M53" i="2"/>
  <c r="N53" i="2"/>
  <c r="O53" i="2"/>
  <c r="I54" i="2"/>
  <c r="J54" i="2"/>
  <c r="K54" i="2"/>
  <c r="L54" i="2"/>
  <c r="M54" i="2"/>
  <c r="N54" i="2"/>
  <c r="I55" i="2"/>
  <c r="J55" i="2"/>
  <c r="K55" i="2"/>
  <c r="L55" i="2"/>
  <c r="M55" i="2"/>
  <c r="I56" i="2"/>
  <c r="J56" i="2"/>
  <c r="K56" i="2"/>
  <c r="L56" i="2"/>
  <c r="I57" i="2"/>
  <c r="J57" i="2"/>
  <c r="K57" i="2"/>
  <c r="I58" i="2"/>
  <c r="J58" i="2"/>
  <c r="I59" i="2"/>
  <c r="D19" i="2"/>
  <c r="E19" i="2"/>
  <c r="F19" i="2"/>
  <c r="G19" i="2"/>
  <c r="H19" i="2"/>
  <c r="D20" i="2"/>
  <c r="E20" i="2"/>
  <c r="F20" i="2"/>
  <c r="G20" i="2"/>
  <c r="H20" i="2"/>
  <c r="D21" i="2"/>
  <c r="E21" i="2"/>
  <c r="F21" i="2"/>
  <c r="G21" i="2"/>
  <c r="H21" i="2"/>
  <c r="D22" i="2"/>
  <c r="E22" i="2"/>
  <c r="F22" i="2"/>
  <c r="G22" i="2"/>
  <c r="H22" i="2"/>
  <c r="D23" i="2"/>
  <c r="E23" i="2"/>
  <c r="F23" i="2"/>
  <c r="G23" i="2"/>
  <c r="H23" i="2"/>
  <c r="D24" i="2"/>
  <c r="E24" i="2"/>
  <c r="F24" i="2"/>
  <c r="G24" i="2"/>
  <c r="H24" i="2"/>
  <c r="D25" i="2"/>
  <c r="E25" i="2"/>
  <c r="F25" i="2"/>
  <c r="G25" i="2"/>
  <c r="H25" i="2"/>
  <c r="D26" i="2"/>
  <c r="E26" i="2"/>
  <c r="F26" i="2"/>
  <c r="G26" i="2"/>
  <c r="H26" i="2"/>
  <c r="D27" i="2"/>
  <c r="E27" i="2"/>
  <c r="F27" i="2"/>
  <c r="G27" i="2"/>
  <c r="H27" i="2"/>
  <c r="D28" i="2"/>
  <c r="E28" i="2"/>
  <c r="F28" i="2"/>
  <c r="G28" i="2"/>
  <c r="H28" i="2"/>
  <c r="D29" i="2"/>
  <c r="E29" i="2"/>
  <c r="F29" i="2"/>
  <c r="G29" i="2"/>
  <c r="H29" i="2"/>
  <c r="D30" i="2"/>
  <c r="E30" i="2"/>
  <c r="F30" i="2"/>
  <c r="G30" i="2"/>
  <c r="H30" i="2"/>
  <c r="D31" i="2"/>
  <c r="E31" i="2"/>
  <c r="F31" i="2"/>
  <c r="G31" i="2"/>
  <c r="H31" i="2"/>
  <c r="D32" i="2"/>
  <c r="E32" i="2"/>
  <c r="F32" i="2"/>
  <c r="G32" i="2"/>
  <c r="H32" i="2"/>
  <c r="D33" i="2"/>
  <c r="E33" i="2"/>
  <c r="F33" i="2"/>
  <c r="G33" i="2"/>
  <c r="H33" i="2"/>
  <c r="D34" i="2"/>
  <c r="E34" i="2"/>
  <c r="F34" i="2"/>
  <c r="G34" i="2"/>
  <c r="H34" i="2"/>
  <c r="D35" i="2"/>
  <c r="E35" i="2"/>
  <c r="F35" i="2"/>
  <c r="G35" i="2"/>
  <c r="H35" i="2"/>
  <c r="D36" i="2"/>
  <c r="E36" i="2"/>
  <c r="F36" i="2"/>
  <c r="G36" i="2"/>
  <c r="H36" i="2"/>
  <c r="D37" i="2"/>
  <c r="E37" i="2"/>
  <c r="F37" i="2"/>
  <c r="G37" i="2"/>
  <c r="H37" i="2"/>
  <c r="D38" i="2"/>
  <c r="E38" i="2"/>
  <c r="F38" i="2"/>
  <c r="G38" i="2"/>
  <c r="H38" i="2"/>
  <c r="D39" i="2"/>
  <c r="E39" i="2"/>
  <c r="F39" i="2"/>
  <c r="G39" i="2"/>
  <c r="H39" i="2"/>
  <c r="D40" i="2"/>
  <c r="E40" i="2"/>
  <c r="F40" i="2"/>
  <c r="G40" i="2"/>
  <c r="H40" i="2"/>
  <c r="D41" i="2"/>
  <c r="E41" i="2"/>
  <c r="F41" i="2"/>
  <c r="G41" i="2"/>
  <c r="H41" i="2"/>
  <c r="D42" i="2"/>
  <c r="E42" i="2"/>
  <c r="F42" i="2"/>
  <c r="G42" i="2"/>
  <c r="H42" i="2"/>
  <c r="D43" i="2"/>
  <c r="E43" i="2"/>
  <c r="F43" i="2"/>
  <c r="G43" i="2"/>
  <c r="H43" i="2"/>
  <c r="D44" i="2"/>
  <c r="E44" i="2"/>
  <c r="F44" i="2"/>
  <c r="G44" i="2"/>
  <c r="H44" i="2"/>
  <c r="D45" i="2"/>
  <c r="E45" i="2"/>
  <c r="F45" i="2"/>
  <c r="G45" i="2"/>
  <c r="H45" i="2"/>
  <c r="D46" i="2"/>
  <c r="E46" i="2"/>
  <c r="F46" i="2"/>
  <c r="G46" i="2"/>
  <c r="H46" i="2"/>
  <c r="D47" i="2"/>
  <c r="E47" i="2"/>
  <c r="F47" i="2"/>
  <c r="G47" i="2"/>
  <c r="H47" i="2"/>
  <c r="D48" i="2"/>
  <c r="E48" i="2"/>
  <c r="F48" i="2"/>
  <c r="G48" i="2"/>
  <c r="H48" i="2"/>
  <c r="D49" i="2"/>
  <c r="E49" i="2"/>
  <c r="F49" i="2"/>
  <c r="G49" i="2"/>
  <c r="H49" i="2"/>
  <c r="D50" i="2"/>
  <c r="E50" i="2"/>
  <c r="F50" i="2"/>
  <c r="G50" i="2"/>
  <c r="H50" i="2"/>
  <c r="D51" i="2"/>
  <c r="E51" i="2"/>
  <c r="F51" i="2"/>
  <c r="G51" i="2"/>
  <c r="H51" i="2"/>
  <c r="D52" i="2"/>
  <c r="E52" i="2"/>
  <c r="F52" i="2"/>
  <c r="G52" i="2"/>
  <c r="H52" i="2"/>
  <c r="D53" i="2"/>
  <c r="E53" i="2"/>
  <c r="F53" i="2"/>
  <c r="G53" i="2"/>
  <c r="H53" i="2"/>
  <c r="D54" i="2"/>
  <c r="E54" i="2"/>
  <c r="F54" i="2"/>
  <c r="G54" i="2"/>
  <c r="H54" i="2"/>
  <c r="D55" i="2"/>
  <c r="E55" i="2"/>
  <c r="F55" i="2"/>
  <c r="G55" i="2"/>
  <c r="H55" i="2"/>
  <c r="D56" i="2"/>
  <c r="E56" i="2"/>
  <c r="F56" i="2"/>
  <c r="G56" i="2"/>
  <c r="H56" i="2"/>
  <c r="D57" i="2"/>
  <c r="E57" i="2"/>
  <c r="F57" i="2"/>
  <c r="G57" i="2"/>
  <c r="H57" i="2"/>
  <c r="D58" i="2"/>
  <c r="E58" i="2"/>
  <c r="F58" i="2"/>
  <c r="G58" i="2"/>
  <c r="H58" i="2"/>
  <c r="D59" i="2"/>
  <c r="E59" i="2"/>
  <c r="F59" i="2"/>
  <c r="G59" i="2"/>
  <c r="H59" i="2"/>
  <c r="D60" i="2"/>
  <c r="E60" i="2"/>
  <c r="F60" i="2"/>
  <c r="G60" i="2"/>
  <c r="H60" i="2"/>
  <c r="D61" i="2"/>
  <c r="E61" i="2"/>
  <c r="F61" i="2"/>
  <c r="G61" i="2"/>
  <c r="D62" i="2"/>
  <c r="E62" i="2"/>
  <c r="F62" i="2"/>
  <c r="D63" i="2"/>
  <c r="E63" i="2"/>
  <c r="D64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AW6" i="2"/>
  <c r="AV6" i="2"/>
  <c r="AT6" i="2"/>
  <c r="AS6" i="2"/>
  <c r="AR2" i="2"/>
  <c r="AS2" i="2"/>
  <c r="AT2" i="2"/>
  <c r="AU2" i="2"/>
  <c r="AV2" i="2"/>
  <c r="AW2" i="2"/>
  <c r="AX2" i="2"/>
  <c r="AU3" i="3" l="1"/>
  <c r="AV3" i="3"/>
  <c r="AX3" i="3"/>
  <c r="C11" i="10"/>
  <c r="AT3" i="3"/>
  <c r="AW3" i="3"/>
  <c r="E5" i="12"/>
  <c r="I5" i="12"/>
  <c r="M5" i="12"/>
  <c r="Q5" i="12"/>
  <c r="U5" i="12"/>
  <c r="Y5" i="12"/>
  <c r="AC5" i="12"/>
  <c r="AG5" i="12"/>
  <c r="AK5" i="12"/>
  <c r="AO5" i="12"/>
  <c r="AS5" i="12"/>
  <c r="AW5" i="12"/>
  <c r="F5" i="12"/>
  <c r="N5" i="12"/>
  <c r="V5" i="12"/>
  <c r="AD5" i="12"/>
  <c r="AL5" i="12"/>
  <c r="AX5" i="12"/>
  <c r="C5" i="12"/>
  <c r="K5" i="12"/>
  <c r="S5" i="12"/>
  <c r="AA5" i="12"/>
  <c r="AM5" i="12"/>
  <c r="AU5" i="12"/>
  <c r="J5" i="12"/>
  <c r="R5" i="12"/>
  <c r="Z5" i="12"/>
  <c r="AH5" i="12"/>
  <c r="AP5" i="12"/>
  <c r="AT5" i="12"/>
  <c r="G5" i="12"/>
  <c r="O5" i="12"/>
  <c r="W5" i="12"/>
  <c r="AE5" i="12"/>
  <c r="AI5" i="12"/>
  <c r="AQ5" i="12"/>
  <c r="D5" i="12"/>
  <c r="H5" i="12"/>
  <c r="L5" i="12"/>
  <c r="P5" i="12"/>
  <c r="T5" i="12"/>
  <c r="X5" i="12"/>
  <c r="AB5" i="12"/>
  <c r="AF5" i="12"/>
  <c r="AJ5" i="12"/>
  <c r="AN5" i="12"/>
  <c r="AR5" i="12"/>
  <c r="AV5" i="12"/>
  <c r="AV3" i="2"/>
  <c r="AX3" i="2"/>
  <c r="AT3" i="2"/>
  <c r="AU3" i="2"/>
  <c r="AW3" i="2"/>
  <c r="AS3" i="2"/>
  <c r="AL67" i="12" l="1"/>
  <c r="AL71" i="12"/>
  <c r="AL75" i="12"/>
  <c r="AL79" i="12"/>
  <c r="AL83" i="12"/>
  <c r="AL87" i="12"/>
  <c r="AL91" i="12"/>
  <c r="AL95" i="12"/>
  <c r="AL99" i="12"/>
  <c r="AL64" i="12"/>
  <c r="AL68" i="12"/>
  <c r="AL72" i="12"/>
  <c r="AL76" i="12"/>
  <c r="AL80" i="12"/>
  <c r="AL84" i="12"/>
  <c r="AL88" i="12"/>
  <c r="AL92" i="12"/>
  <c r="AL96" i="12"/>
  <c r="AL63" i="12"/>
  <c r="AL65" i="12"/>
  <c r="AL69" i="12"/>
  <c r="AL73" i="12"/>
  <c r="AL77" i="12"/>
  <c r="AL81" i="12"/>
  <c r="AL85" i="12"/>
  <c r="AL89" i="12"/>
  <c r="AL93" i="12"/>
  <c r="AL97" i="12"/>
  <c r="AL66" i="12"/>
  <c r="AL82" i="12"/>
  <c r="AL98" i="12"/>
  <c r="AL78" i="12"/>
  <c r="AL70" i="12"/>
  <c r="AL86" i="12"/>
  <c r="AL74" i="12"/>
  <c r="AL90" i="12"/>
  <c r="AL94" i="12"/>
  <c r="AX14" i="12"/>
  <c r="AX18" i="12"/>
  <c r="AX22" i="12"/>
  <c r="AX26" i="12"/>
  <c r="AX30" i="12"/>
  <c r="AX34" i="12"/>
  <c r="AX38" i="12"/>
  <c r="AX42" i="12"/>
  <c r="AX46" i="12"/>
  <c r="AX50" i="12"/>
  <c r="AX54" i="12"/>
  <c r="AX58" i="12"/>
  <c r="AX11" i="12"/>
  <c r="AX23" i="12"/>
  <c r="AX31" i="12"/>
  <c r="AX35" i="12"/>
  <c r="AX43" i="12"/>
  <c r="AX51" i="12"/>
  <c r="AX10" i="12"/>
  <c r="AX12" i="12"/>
  <c r="AX24" i="12"/>
  <c r="AX32" i="12"/>
  <c r="AX40" i="12"/>
  <c r="AX48" i="12"/>
  <c r="AX56" i="12"/>
  <c r="AX15" i="12"/>
  <c r="AX19" i="12"/>
  <c r="AX27" i="12"/>
  <c r="AX39" i="12"/>
  <c r="AX47" i="12"/>
  <c r="AX55" i="12"/>
  <c r="AX16" i="12"/>
  <c r="AX20" i="12"/>
  <c r="AX28" i="12"/>
  <c r="AX36" i="12"/>
  <c r="AX44" i="12"/>
  <c r="AX52" i="12"/>
  <c r="AX13" i="12"/>
  <c r="AX29" i="12"/>
  <c r="AX45" i="12"/>
  <c r="AX25" i="12"/>
  <c r="AX57" i="12"/>
  <c r="AX17" i="12"/>
  <c r="AX33" i="12"/>
  <c r="AX49" i="12"/>
  <c r="AX21" i="12"/>
  <c r="AX37" i="12"/>
  <c r="AX53" i="12"/>
  <c r="AX41" i="12"/>
  <c r="AS27" i="2"/>
  <c r="AS31" i="2"/>
  <c r="AS35" i="2"/>
  <c r="AS39" i="2"/>
  <c r="AS43" i="2"/>
  <c r="AS24" i="2"/>
  <c r="AS28" i="2"/>
  <c r="AS32" i="2"/>
  <c r="AS36" i="2"/>
  <c r="AS40" i="2"/>
  <c r="AS25" i="2"/>
  <c r="AS29" i="2"/>
  <c r="AS33" i="2"/>
  <c r="AS37" i="2"/>
  <c r="AS41" i="2"/>
  <c r="AS26" i="2"/>
  <c r="AS42" i="2"/>
  <c r="AS45" i="2"/>
  <c r="AS49" i="2"/>
  <c r="AS38" i="2"/>
  <c r="AS46" i="2"/>
  <c r="AS50" i="2"/>
  <c r="AS34" i="2"/>
  <c r="AS47" i="2"/>
  <c r="AS51" i="2"/>
  <c r="AS30" i="2"/>
  <c r="AS55" i="2"/>
  <c r="AS59" i="2"/>
  <c r="AS63" i="2"/>
  <c r="AS56" i="2"/>
  <c r="AS60" i="2"/>
  <c r="AS64" i="2"/>
  <c r="AS48" i="2"/>
  <c r="AS52" i="2"/>
  <c r="AS53" i="2"/>
  <c r="AS57" i="2"/>
  <c r="AS65" i="2"/>
  <c r="AS67" i="2"/>
  <c r="AS54" i="2"/>
  <c r="AS62" i="2"/>
  <c r="AS66" i="2"/>
  <c r="AS44" i="2"/>
  <c r="AS58" i="2"/>
  <c r="AS61" i="2"/>
  <c r="AU25" i="2"/>
  <c r="AU29" i="2"/>
  <c r="AU33" i="2"/>
  <c r="AU37" i="2"/>
  <c r="AU41" i="2"/>
  <c r="AU22" i="2"/>
  <c r="AU26" i="2"/>
  <c r="AU30" i="2"/>
  <c r="AU34" i="2"/>
  <c r="AU38" i="2"/>
  <c r="AU42" i="2"/>
  <c r="AU23" i="2"/>
  <c r="AU27" i="2"/>
  <c r="AU31" i="2"/>
  <c r="AU35" i="2"/>
  <c r="AU39" i="2"/>
  <c r="AU36" i="2"/>
  <c r="AU43" i="2"/>
  <c r="AU47" i="2"/>
  <c r="AU51" i="2"/>
  <c r="AU24" i="2"/>
  <c r="AU40" i="2"/>
  <c r="AU44" i="2"/>
  <c r="AU48" i="2"/>
  <c r="AU52" i="2"/>
  <c r="AU28" i="2"/>
  <c r="AU45" i="2"/>
  <c r="AU49" i="2"/>
  <c r="AU50" i="2"/>
  <c r="AU57" i="2"/>
  <c r="AU61" i="2"/>
  <c r="AU65" i="2"/>
  <c r="AU54" i="2"/>
  <c r="AU58" i="2"/>
  <c r="AU62" i="2"/>
  <c r="AU66" i="2"/>
  <c r="AU55" i="2"/>
  <c r="AU63" i="2"/>
  <c r="AU32" i="2"/>
  <c r="AU64" i="2"/>
  <c r="AU67" i="2"/>
  <c r="AU53" i="2"/>
  <c r="AU60" i="2"/>
  <c r="AU46" i="2"/>
  <c r="AU59" i="2"/>
  <c r="AU56" i="2"/>
  <c r="AT26" i="2"/>
  <c r="AT68" i="3" s="1"/>
  <c r="AT30" i="2"/>
  <c r="AT72" i="3" s="1"/>
  <c r="AT34" i="2"/>
  <c r="AT76" i="3" s="1"/>
  <c r="AT38" i="2"/>
  <c r="AT80" i="3" s="1"/>
  <c r="AT42" i="2"/>
  <c r="AT84" i="3" s="1"/>
  <c r="AT23" i="2"/>
  <c r="AT65" i="3" s="1"/>
  <c r="AT27" i="2"/>
  <c r="AT69" i="3" s="1"/>
  <c r="AT31" i="2"/>
  <c r="AT73" i="3" s="1"/>
  <c r="AT35" i="2"/>
  <c r="AT77" i="3" s="1"/>
  <c r="AT39" i="2"/>
  <c r="AT81" i="3" s="1"/>
  <c r="AT43" i="2"/>
  <c r="AT85" i="3" s="1"/>
  <c r="AT24" i="2"/>
  <c r="AT66" i="3" s="1"/>
  <c r="AT28" i="2"/>
  <c r="AT70" i="3" s="1"/>
  <c r="AT32" i="2"/>
  <c r="AT74" i="3" s="1"/>
  <c r="AT36" i="2"/>
  <c r="AT78" i="3" s="1"/>
  <c r="AT40" i="2"/>
  <c r="AT82" i="3" s="1"/>
  <c r="AT44" i="2"/>
  <c r="AT86" i="3" s="1"/>
  <c r="AT48" i="2"/>
  <c r="AT90" i="3" s="1"/>
  <c r="AT52" i="2"/>
  <c r="AT94" i="3" s="1"/>
  <c r="AT25" i="2"/>
  <c r="AT67" i="3" s="1"/>
  <c r="AT33" i="2"/>
  <c r="AT75" i="3" s="1"/>
  <c r="AT41" i="2"/>
  <c r="AT83" i="3" s="1"/>
  <c r="AT45" i="2"/>
  <c r="AT87" i="3" s="1"/>
  <c r="AT49" i="2"/>
  <c r="AT91" i="3" s="1"/>
  <c r="AT53" i="2"/>
  <c r="AT95" i="3" s="1"/>
  <c r="AT46" i="2"/>
  <c r="AT88" i="3" s="1"/>
  <c r="AT50" i="2"/>
  <c r="AT92" i="3" s="1"/>
  <c r="AT54" i="2"/>
  <c r="AT96" i="3" s="1"/>
  <c r="AT58" i="2"/>
  <c r="AT100" i="3" s="1"/>
  <c r="AT62" i="2"/>
  <c r="AT104" i="3" s="1"/>
  <c r="AT29" i="2"/>
  <c r="AT71" i="3" s="1"/>
  <c r="AT37" i="2"/>
  <c r="AT79" i="3" s="1"/>
  <c r="AT51" i="2"/>
  <c r="AT93" i="3" s="1"/>
  <c r="AT55" i="2"/>
  <c r="AT97" i="3" s="1"/>
  <c r="AT59" i="2"/>
  <c r="AT101" i="3" s="1"/>
  <c r="AT63" i="2"/>
  <c r="AT105" i="3" s="1"/>
  <c r="AT67" i="2"/>
  <c r="AT109" i="3" s="1"/>
  <c r="AT56" i="2"/>
  <c r="AT98" i="3" s="1"/>
  <c r="AT64" i="2"/>
  <c r="AT106" i="3" s="1"/>
  <c r="AT57" i="2"/>
  <c r="AT99" i="3" s="1"/>
  <c r="AT47" i="2"/>
  <c r="AT89" i="3" s="1"/>
  <c r="AT65" i="2"/>
  <c r="AT107" i="3" s="1"/>
  <c r="AT60" i="2"/>
  <c r="AT102" i="3" s="1"/>
  <c r="AT66" i="2"/>
  <c r="AT108" i="3" s="1"/>
  <c r="AT61" i="2"/>
  <c r="AT103" i="3" s="1"/>
  <c r="AW23" i="2"/>
  <c r="AW12" i="3" s="1"/>
  <c r="AW27" i="2"/>
  <c r="AW16" i="3" s="1"/>
  <c r="AW31" i="2"/>
  <c r="AW20" i="3" s="1"/>
  <c r="AW35" i="2"/>
  <c r="AW24" i="3" s="1"/>
  <c r="AW39" i="2"/>
  <c r="AW28" i="3" s="1"/>
  <c r="AW43" i="2"/>
  <c r="AW32" i="3" s="1"/>
  <c r="AW20" i="2"/>
  <c r="AW9" i="3" s="1"/>
  <c r="AW24" i="2"/>
  <c r="AW13" i="3" s="1"/>
  <c r="AW28" i="2"/>
  <c r="AW17" i="3" s="1"/>
  <c r="AW32" i="2"/>
  <c r="AW21" i="3" s="1"/>
  <c r="AW36" i="2"/>
  <c r="AW25" i="3" s="1"/>
  <c r="AW40" i="2"/>
  <c r="AW29" i="3" s="1"/>
  <c r="AW21" i="2"/>
  <c r="AW10" i="3" s="1"/>
  <c r="AW25" i="2"/>
  <c r="AW14" i="3" s="1"/>
  <c r="AW29" i="2"/>
  <c r="AW18" i="3" s="1"/>
  <c r="AW33" i="2"/>
  <c r="AW22" i="3" s="1"/>
  <c r="AW37" i="2"/>
  <c r="AW26" i="3" s="1"/>
  <c r="AW41" i="2"/>
  <c r="AW30" i="3" s="1"/>
  <c r="AW30" i="2"/>
  <c r="AW19" i="3" s="1"/>
  <c r="AW45" i="2"/>
  <c r="AW34" i="3" s="1"/>
  <c r="AW49" i="2"/>
  <c r="AW38" i="3" s="1"/>
  <c r="AW26" i="2"/>
  <c r="AW15" i="3" s="1"/>
  <c r="AW42" i="2"/>
  <c r="AW31" i="3" s="1"/>
  <c r="AW46" i="2"/>
  <c r="AW35" i="3" s="1"/>
  <c r="AW50" i="2"/>
  <c r="AW39" i="3" s="1"/>
  <c r="AW22" i="2"/>
  <c r="AW11" i="3" s="1"/>
  <c r="AW38" i="2"/>
  <c r="AW27" i="3" s="1"/>
  <c r="AW47" i="2"/>
  <c r="AW36" i="3" s="1"/>
  <c r="AW51" i="2"/>
  <c r="AW40" i="3" s="1"/>
  <c r="AW44" i="2"/>
  <c r="AW33" i="3" s="1"/>
  <c r="AW52" i="2"/>
  <c r="AW41" i="3" s="1"/>
  <c r="AW55" i="2"/>
  <c r="AW44" i="3" s="1"/>
  <c r="AW59" i="2"/>
  <c r="AW48" i="3" s="1"/>
  <c r="AW63" i="2"/>
  <c r="AW52" i="3" s="1"/>
  <c r="AW53" i="2"/>
  <c r="AW42" i="3" s="1"/>
  <c r="AW56" i="2"/>
  <c r="AW45" i="3" s="1"/>
  <c r="AW60" i="2"/>
  <c r="AW49" i="3" s="1"/>
  <c r="AW64" i="2"/>
  <c r="AW53" i="3" s="1"/>
  <c r="AW34" i="2"/>
  <c r="AW23" i="3" s="1"/>
  <c r="AW57" i="2"/>
  <c r="AW46" i="3" s="1"/>
  <c r="AW54" i="2"/>
  <c r="AW43" i="3" s="1"/>
  <c r="AW61" i="2"/>
  <c r="AW50" i="3" s="1"/>
  <c r="AW66" i="2"/>
  <c r="AW55" i="3" s="1"/>
  <c r="AW48" i="2"/>
  <c r="AW37" i="3" s="1"/>
  <c r="AW62" i="2"/>
  <c r="AW51" i="3" s="1"/>
  <c r="AW58" i="2"/>
  <c r="AW47" i="3" s="1"/>
  <c r="AW65" i="2"/>
  <c r="AW54" i="3" s="1"/>
  <c r="AW67" i="2"/>
  <c r="AW56" i="3" s="1"/>
  <c r="AV24" i="2"/>
  <c r="AV28" i="2"/>
  <c r="AV32" i="2"/>
  <c r="AV36" i="2"/>
  <c r="AV40" i="2"/>
  <c r="AV21" i="2"/>
  <c r="AV25" i="2"/>
  <c r="AV29" i="2"/>
  <c r="AV33" i="2"/>
  <c r="AV37" i="2"/>
  <c r="AV41" i="2"/>
  <c r="AV22" i="2"/>
  <c r="AV26" i="2"/>
  <c r="AV30" i="2"/>
  <c r="AV34" i="2"/>
  <c r="AV38" i="2"/>
  <c r="AV42" i="2"/>
  <c r="AV23" i="2"/>
  <c r="AV27" i="2"/>
  <c r="AV31" i="2"/>
  <c r="AV35" i="2"/>
  <c r="AV39" i="2"/>
  <c r="AV46" i="2"/>
  <c r="AV50" i="2"/>
  <c r="AV43" i="2"/>
  <c r="AV47" i="2"/>
  <c r="AV51" i="2"/>
  <c r="AV44" i="2"/>
  <c r="AV48" i="2"/>
  <c r="AV53" i="2"/>
  <c r="AV56" i="2"/>
  <c r="AV60" i="2"/>
  <c r="AV64" i="2"/>
  <c r="AV57" i="2"/>
  <c r="AV61" i="2"/>
  <c r="AV65" i="2"/>
  <c r="AV45" i="2"/>
  <c r="AV49" i="2"/>
  <c r="AV54" i="2"/>
  <c r="AV58" i="2"/>
  <c r="AV62" i="2"/>
  <c r="AV63" i="2"/>
  <c r="AV52" i="2"/>
  <c r="AV55" i="2"/>
  <c r="AV67" i="2"/>
  <c r="AV59" i="2"/>
  <c r="AV66" i="2"/>
  <c r="AV46" i="3" l="1"/>
  <c r="AW20" i="12"/>
  <c r="AW11" i="12"/>
  <c r="AW46" i="12"/>
  <c r="AW49" i="12"/>
  <c r="AW43" i="12"/>
  <c r="AW38" i="12"/>
  <c r="AW30" i="12"/>
  <c r="AW56" i="12"/>
  <c r="AS109" i="3"/>
  <c r="AW14" i="12"/>
  <c r="AW18" i="12"/>
  <c r="AW54" i="12"/>
  <c r="AW34" i="12"/>
  <c r="AW17" i="12"/>
  <c r="AW28" i="12"/>
  <c r="AW13" i="12"/>
  <c r="AW36" i="12"/>
  <c r="AW50" i="12"/>
  <c r="AV50" i="12" s="1"/>
  <c r="AW27" i="12"/>
  <c r="AV28" i="12" s="1"/>
  <c r="AW22" i="12"/>
  <c r="AW26" i="12"/>
  <c r="AW45" i="12"/>
  <c r="AW37" i="12"/>
  <c r="AW41" i="12"/>
  <c r="AW32" i="12"/>
  <c r="AW55" i="12"/>
  <c r="AV56" i="12" s="1"/>
  <c r="AW39" i="12"/>
  <c r="AW23" i="12"/>
  <c r="AW58" i="12"/>
  <c r="AW29" i="12"/>
  <c r="AW48" i="12"/>
  <c r="AV49" i="12" s="1"/>
  <c r="AW16" i="12"/>
  <c r="AW33" i="12"/>
  <c r="AV34" i="12" s="1"/>
  <c r="AW52" i="12"/>
  <c r="AW24" i="12"/>
  <c r="AW51" i="12"/>
  <c r="AW35" i="12"/>
  <c r="AW19" i="12"/>
  <c r="AV20" i="12" s="1"/>
  <c r="AW42" i="12"/>
  <c r="AW53" i="12"/>
  <c r="AW21" i="12"/>
  <c r="AW40" i="12"/>
  <c r="AW57" i="12"/>
  <c r="AW25" i="12"/>
  <c r="AW44" i="12"/>
  <c r="AW12" i="12"/>
  <c r="AV13" i="12" s="1"/>
  <c r="AW47" i="12"/>
  <c r="AW31" i="12"/>
  <c r="AV32" i="12" s="1"/>
  <c r="AW15" i="12"/>
  <c r="AV51" i="3"/>
  <c r="AV34" i="3"/>
  <c r="AV16" i="3"/>
  <c r="AV31" i="3"/>
  <c r="AV22" i="3"/>
  <c r="AV41" i="3"/>
  <c r="AV18" i="3"/>
  <c r="AV17" i="3"/>
  <c r="AV48" i="3"/>
  <c r="AV15" i="3"/>
  <c r="AU16" i="3" s="1"/>
  <c r="AU122" i="3" s="1"/>
  <c r="AV11" i="3"/>
  <c r="AV13" i="3"/>
  <c r="AV44" i="3"/>
  <c r="AV49" i="3"/>
  <c r="AV47" i="3"/>
  <c r="AU47" i="3" s="1"/>
  <c r="AU153" i="3" s="1"/>
  <c r="AV45" i="3"/>
  <c r="AV36" i="3"/>
  <c r="AV35" i="3"/>
  <c r="AV23" i="3"/>
  <c r="AU23" i="3" s="1"/>
  <c r="AU129" i="3" s="1"/>
  <c r="AV30" i="3"/>
  <c r="AV14" i="3"/>
  <c r="AV25" i="3"/>
  <c r="AV53" i="3"/>
  <c r="AV12" i="3"/>
  <c r="AV33" i="3"/>
  <c r="AV52" i="3"/>
  <c r="AU52" i="3" s="1"/>
  <c r="AV50" i="3"/>
  <c r="AU51" i="3" s="1"/>
  <c r="AU157" i="3" s="1"/>
  <c r="AV39" i="3"/>
  <c r="AV29" i="3"/>
  <c r="AV38" i="3"/>
  <c r="AV40" i="3"/>
  <c r="AV55" i="3"/>
  <c r="AV56" i="3"/>
  <c r="AV24" i="3"/>
  <c r="AU25" i="3" s="1"/>
  <c r="AV42" i="3"/>
  <c r="AV28" i="3"/>
  <c r="AV32" i="3"/>
  <c r="AV20" i="3"/>
  <c r="AV19" i="3"/>
  <c r="AU19" i="3" s="1"/>
  <c r="AV26" i="3"/>
  <c r="AV10" i="3"/>
  <c r="AV43" i="3"/>
  <c r="AV21" i="3"/>
  <c r="AU22" i="3" s="1"/>
  <c r="AU18" i="3"/>
  <c r="AU124" i="3" s="1"/>
  <c r="AV54" i="3"/>
  <c r="AV27" i="3"/>
  <c r="AV37" i="3"/>
  <c r="AS88" i="3"/>
  <c r="AS77" i="3"/>
  <c r="AS105" i="3"/>
  <c r="AS108" i="3"/>
  <c r="AS99" i="3"/>
  <c r="AS106" i="3"/>
  <c r="AS79" i="3"/>
  <c r="AS92" i="3"/>
  <c r="AS74" i="3"/>
  <c r="AS81" i="3"/>
  <c r="AS72" i="3"/>
  <c r="AS89" i="3"/>
  <c r="AS73" i="3"/>
  <c r="AS103" i="3"/>
  <c r="AS90" i="3"/>
  <c r="AS94" i="3"/>
  <c r="AS101" i="3"/>
  <c r="AS95" i="3"/>
  <c r="AS76" i="3"/>
  <c r="AS87" i="3"/>
  <c r="AS78" i="3"/>
  <c r="AS85" i="3"/>
  <c r="AS69" i="3"/>
  <c r="AS84" i="3"/>
  <c r="AS67" i="3"/>
  <c r="AS104" i="3"/>
  <c r="AS107" i="3"/>
  <c r="AS102" i="3"/>
  <c r="AS71" i="3"/>
  <c r="AS86" i="3"/>
  <c r="AS70" i="3"/>
  <c r="AS68" i="3"/>
  <c r="AS100" i="3"/>
  <c r="AS97" i="3"/>
  <c r="AS80" i="3"/>
  <c r="AS93" i="3"/>
  <c r="AS98" i="3"/>
  <c r="AS83" i="3"/>
  <c r="AS91" i="3"/>
  <c r="AS75" i="3"/>
  <c r="AS82" i="3"/>
  <c r="AS66" i="3"/>
  <c r="AS96" i="3"/>
  <c r="AU40" i="3"/>
  <c r="AU146" i="3" s="1"/>
  <c r="AV45" i="12" l="1"/>
  <c r="AV51" i="12"/>
  <c r="AV17" i="12"/>
  <c r="AV14" i="12"/>
  <c r="AU14" i="12" s="1"/>
  <c r="AV43" i="12"/>
  <c r="AV58" i="12"/>
  <c r="AU35" i="3"/>
  <c r="AU141" i="3" s="1"/>
  <c r="AV30" i="12"/>
  <c r="AV46" i="12"/>
  <c r="AU46" i="12" s="1"/>
  <c r="AV18" i="12"/>
  <c r="AV54" i="12"/>
  <c r="AV47" i="12"/>
  <c r="AU17" i="3"/>
  <c r="AT18" i="3" s="1"/>
  <c r="AU11" i="3"/>
  <c r="AU117" i="3" s="1"/>
  <c r="AU34" i="3"/>
  <c r="AU140" i="3" s="1"/>
  <c r="AU26" i="3"/>
  <c r="AU132" i="3" s="1"/>
  <c r="AU39" i="3"/>
  <c r="AU145" i="3" s="1"/>
  <c r="AU38" i="3"/>
  <c r="AU144" i="3" s="1"/>
  <c r="AU42" i="3"/>
  <c r="AU148" i="3" s="1"/>
  <c r="AU41" i="3"/>
  <c r="AU147" i="3" s="1"/>
  <c r="AU53" i="3"/>
  <c r="AU159" i="3" s="1"/>
  <c r="AU50" i="12"/>
  <c r="AV36" i="12"/>
  <c r="AV27" i="12"/>
  <c r="AU28" i="12" s="1"/>
  <c r="AV40" i="12"/>
  <c r="AV16" i="12"/>
  <c r="AV22" i="12"/>
  <c r="AV26" i="12"/>
  <c r="AV23" i="12"/>
  <c r="AU51" i="12"/>
  <c r="AV25" i="12"/>
  <c r="AV12" i="12"/>
  <c r="AU13" i="12" s="1"/>
  <c r="AV44" i="12"/>
  <c r="AU45" i="12" s="1"/>
  <c r="AV53" i="12"/>
  <c r="AV41" i="12"/>
  <c r="AV42" i="12"/>
  <c r="AU43" i="12" s="1"/>
  <c r="AV31" i="12"/>
  <c r="AU32" i="12" s="1"/>
  <c r="AV48" i="12"/>
  <c r="AU49" i="12" s="1"/>
  <c r="AV15" i="12"/>
  <c r="AV21" i="12"/>
  <c r="AU22" i="12" s="1"/>
  <c r="AV19" i="12"/>
  <c r="AV55" i="12"/>
  <c r="AU56" i="12" s="1"/>
  <c r="AV24" i="12"/>
  <c r="AV37" i="12"/>
  <c r="AV38" i="12"/>
  <c r="AV52" i="12"/>
  <c r="AU53" i="12" s="1"/>
  <c r="AV35" i="12"/>
  <c r="AV33" i="12"/>
  <c r="AU34" i="12" s="1"/>
  <c r="AV57" i="12"/>
  <c r="AU58" i="12" s="1"/>
  <c r="AV39" i="12"/>
  <c r="AV29" i="12"/>
  <c r="AU13" i="3"/>
  <c r="AU119" i="3" s="1"/>
  <c r="AU32" i="3"/>
  <c r="AU138" i="3" s="1"/>
  <c r="AU14" i="3"/>
  <c r="AU120" i="3" s="1"/>
  <c r="AU29" i="3"/>
  <c r="AU36" i="3"/>
  <c r="AU142" i="3" s="1"/>
  <c r="AU49" i="3"/>
  <c r="AU155" i="3" s="1"/>
  <c r="AU27" i="3"/>
  <c r="AU133" i="3" s="1"/>
  <c r="AU55" i="3"/>
  <c r="AU161" i="3" s="1"/>
  <c r="AT35" i="3"/>
  <c r="AU33" i="3"/>
  <c r="AT33" i="3" s="1"/>
  <c r="AU15" i="3"/>
  <c r="AT16" i="3" s="1"/>
  <c r="AU44" i="3"/>
  <c r="AU150" i="3" s="1"/>
  <c r="AU56" i="3"/>
  <c r="AU162" i="3" s="1"/>
  <c r="AU45" i="3"/>
  <c r="AU12" i="3"/>
  <c r="AU50" i="3"/>
  <c r="AU156" i="3" s="1"/>
  <c r="AU43" i="3"/>
  <c r="AT43" i="3" s="1"/>
  <c r="AU24" i="3"/>
  <c r="AU130" i="3" s="1"/>
  <c r="AU30" i="3"/>
  <c r="AU136" i="3" s="1"/>
  <c r="AU125" i="3"/>
  <c r="AT19" i="3"/>
  <c r="AU31" i="3"/>
  <c r="AU137" i="3" s="1"/>
  <c r="AU20" i="3"/>
  <c r="AU126" i="3" s="1"/>
  <c r="AU54" i="3"/>
  <c r="AU160" i="3" s="1"/>
  <c r="AU46" i="3"/>
  <c r="AU21" i="3"/>
  <c r="AT22" i="3" s="1"/>
  <c r="AU28" i="3"/>
  <c r="AU48" i="3"/>
  <c r="AU128" i="3"/>
  <c r="AT23" i="3"/>
  <c r="AU37" i="3"/>
  <c r="AT36" i="3"/>
  <c r="AU123" i="3"/>
  <c r="AU131" i="3"/>
  <c r="AU118" i="3"/>
  <c r="AT52" i="3"/>
  <c r="AU158" i="3"/>
  <c r="AU17" i="12" l="1"/>
  <c r="AU18" i="12"/>
  <c r="AT17" i="3"/>
  <c r="AT41" i="3"/>
  <c r="AT26" i="3"/>
  <c r="AT13" i="3"/>
  <c r="AS14" i="3" s="1"/>
  <c r="AU47" i="12"/>
  <c r="AT47" i="12" s="1"/>
  <c r="AS47" i="12" s="1"/>
  <c r="AT51" i="12"/>
  <c r="AT46" i="12"/>
  <c r="AT14" i="12"/>
  <c r="AU37" i="12"/>
  <c r="AU36" i="12"/>
  <c r="AT37" i="12" s="1"/>
  <c r="AT50" i="12"/>
  <c r="AS19" i="3"/>
  <c r="AU54" i="12"/>
  <c r="AT54" i="12" s="1"/>
  <c r="AT18" i="12"/>
  <c r="AT39" i="3"/>
  <c r="AT53" i="3"/>
  <c r="AS53" i="3" s="1"/>
  <c r="AT51" i="3"/>
  <c r="AU121" i="3"/>
  <c r="AT42" i="3"/>
  <c r="AT15" i="3"/>
  <c r="AU149" i="3"/>
  <c r="AT12" i="3"/>
  <c r="AT32" i="3"/>
  <c r="AT27" i="3"/>
  <c r="AS27" i="3" s="1"/>
  <c r="AU24" i="12"/>
  <c r="AU27" i="12"/>
  <c r="AT28" i="12" s="1"/>
  <c r="AU40" i="12"/>
  <c r="AT40" i="3"/>
  <c r="AT14" i="3"/>
  <c r="AT30" i="3"/>
  <c r="AT37" i="3"/>
  <c r="AT49" i="3"/>
  <c r="AU26" i="12"/>
  <c r="AT27" i="12" s="1"/>
  <c r="AS28" i="12" s="1"/>
  <c r="AU44" i="12"/>
  <c r="AT45" i="12" s="1"/>
  <c r="AS46" i="12" s="1"/>
  <c r="AU23" i="12"/>
  <c r="AU52" i="12"/>
  <c r="AT53" i="12" s="1"/>
  <c r="AU39" i="12"/>
  <c r="AU42" i="12"/>
  <c r="AT43" i="12" s="1"/>
  <c r="AU57" i="12"/>
  <c r="AT57" i="12" s="1"/>
  <c r="AU41" i="12"/>
  <c r="AT42" i="12" s="1"/>
  <c r="AU25" i="12"/>
  <c r="AU55" i="12"/>
  <c r="AT56" i="12" s="1"/>
  <c r="AU31" i="12"/>
  <c r="AT32" i="12" s="1"/>
  <c r="AU30" i="12"/>
  <c r="AU29" i="12"/>
  <c r="AU38" i="12"/>
  <c r="AU16" i="12"/>
  <c r="AT17" i="12" s="1"/>
  <c r="AS18" i="12" s="1"/>
  <c r="AU15" i="12"/>
  <c r="AU33" i="12"/>
  <c r="AT34" i="12" s="1"/>
  <c r="AU20" i="12"/>
  <c r="AU19" i="12"/>
  <c r="AU35" i="12"/>
  <c r="AU48" i="12"/>
  <c r="AU21" i="12"/>
  <c r="AT22" i="12" s="1"/>
  <c r="AT29" i="3"/>
  <c r="AU135" i="3"/>
  <c r="AT50" i="3"/>
  <c r="AS51" i="3" s="1"/>
  <c r="AT44" i="3"/>
  <c r="AS44" i="3" s="1"/>
  <c r="AU134" i="3"/>
  <c r="AT56" i="3"/>
  <c r="AT46" i="3"/>
  <c r="AT48" i="3"/>
  <c r="AS49" i="3" s="1"/>
  <c r="AU154" i="3"/>
  <c r="AS16" i="3"/>
  <c r="AS23" i="3"/>
  <c r="AS17" i="3"/>
  <c r="AT24" i="3"/>
  <c r="AS24" i="3" s="1"/>
  <c r="AU139" i="3"/>
  <c r="AT28" i="3"/>
  <c r="AU151" i="3"/>
  <c r="AU127" i="3"/>
  <c r="AT20" i="3"/>
  <c r="AS20" i="3" s="1"/>
  <c r="AS33" i="3"/>
  <c r="AT34" i="3"/>
  <c r="AS35" i="3" s="1"/>
  <c r="AT21" i="3"/>
  <c r="AS22" i="3" s="1"/>
  <c r="AT55" i="3"/>
  <c r="AT54" i="3"/>
  <c r="AT45" i="3"/>
  <c r="AT25" i="3"/>
  <c r="AU152" i="3"/>
  <c r="AT47" i="3"/>
  <c r="AT31" i="3"/>
  <c r="AS31" i="3" s="1"/>
  <c r="AS37" i="3"/>
  <c r="AU143" i="3"/>
  <c r="AT38" i="3"/>
  <c r="AS39" i="3" s="1"/>
  <c r="AS42" i="3"/>
  <c r="AS13" i="3"/>
  <c r="AS36" i="3"/>
  <c r="AS52" i="3"/>
  <c r="AS15" i="3"/>
  <c r="AS18" i="3"/>
  <c r="AS43" i="3"/>
  <c r="AS30" i="3"/>
  <c r="AS29" i="3"/>
  <c r="AT24" i="12" l="1"/>
  <c r="AT52" i="12"/>
  <c r="AS53" i="12" s="1"/>
  <c r="AT36" i="12"/>
  <c r="AS51" i="12"/>
  <c r="AS28" i="3"/>
  <c r="AS47" i="3"/>
  <c r="AS40" i="3"/>
  <c r="AT41" i="12"/>
  <c r="AS42" i="12" s="1"/>
  <c r="AS50" i="3"/>
  <c r="AT23" i="12"/>
  <c r="AS23" i="12" s="1"/>
  <c r="AS54" i="12"/>
  <c r="AS41" i="3"/>
  <c r="AS46" i="3"/>
  <c r="AT40" i="12"/>
  <c r="AS56" i="3"/>
  <c r="AT26" i="12"/>
  <c r="AS27" i="12" s="1"/>
  <c r="AT55" i="12"/>
  <c r="AS56" i="12" s="1"/>
  <c r="AT44" i="12"/>
  <c r="AS45" i="12" s="1"/>
  <c r="AS52" i="12"/>
  <c r="AT39" i="12"/>
  <c r="AS57" i="12"/>
  <c r="AT58" i="12"/>
  <c r="AS58" i="12" s="1"/>
  <c r="AS37" i="12"/>
  <c r="AT25" i="12"/>
  <c r="AT31" i="12"/>
  <c r="AS32" i="12" s="1"/>
  <c r="AT35" i="12"/>
  <c r="AT16" i="12"/>
  <c r="AS17" i="12" s="1"/>
  <c r="AT15" i="12"/>
  <c r="AS55" i="12"/>
  <c r="AS43" i="12"/>
  <c r="AT20" i="12"/>
  <c r="AT19" i="12"/>
  <c r="AS24" i="12"/>
  <c r="AT38" i="12"/>
  <c r="AT49" i="12"/>
  <c r="AS50" i="12" s="1"/>
  <c r="AT48" i="12"/>
  <c r="AT21" i="12"/>
  <c r="AS22" i="12" s="1"/>
  <c r="AT30" i="12"/>
  <c r="AT29" i="12"/>
  <c r="AT33" i="12"/>
  <c r="AS34" i="12" s="1"/>
  <c r="AS55" i="3"/>
  <c r="AS54" i="3"/>
  <c r="AS45" i="3"/>
  <c r="AS25" i="3"/>
  <c r="AS21" i="3"/>
  <c r="AS26" i="3"/>
  <c r="AS34" i="3"/>
  <c r="AS48" i="3"/>
  <c r="AS32" i="3"/>
  <c r="AS38" i="3"/>
  <c r="AS41" i="12" l="1"/>
  <c r="AS36" i="12"/>
  <c r="AS40" i="12"/>
  <c r="AS39" i="12"/>
  <c r="AS26" i="12"/>
  <c r="AS44" i="12"/>
  <c r="AS38" i="12"/>
  <c r="AS31" i="12"/>
  <c r="AS21" i="12"/>
  <c r="AS25" i="12"/>
  <c r="AS33" i="12"/>
  <c r="AS20" i="12"/>
  <c r="AS19" i="12"/>
  <c r="AS35" i="12"/>
  <c r="AS49" i="12"/>
  <c r="AS48" i="12"/>
  <c r="AS30" i="12"/>
  <c r="AS29" i="12"/>
  <c r="AS16" i="12"/>
  <c r="AS15" i="12"/>
  <c r="V86" i="1" l="1"/>
  <c r="V87" i="1"/>
  <c r="C17" i="1"/>
  <c r="C18" i="1"/>
  <c r="C19" i="1"/>
  <c r="C11" i="5" l="1"/>
  <c r="AC23" i="4"/>
  <c r="AC22" i="4"/>
  <c r="AC21" i="4"/>
  <c r="AC20" i="4"/>
  <c r="AC19" i="4"/>
  <c r="AC18" i="4"/>
  <c r="AC17" i="4"/>
  <c r="AC16" i="4"/>
  <c r="AC15" i="4"/>
  <c r="AC14" i="4"/>
  <c r="AC13" i="4"/>
  <c r="AC12" i="4"/>
  <c r="AC11" i="4"/>
  <c r="AC10" i="4"/>
  <c r="W29" i="4"/>
  <c r="W28" i="4"/>
  <c r="W27" i="4"/>
  <c r="W26" i="4"/>
  <c r="W25" i="4"/>
  <c r="W24" i="4"/>
  <c r="W23" i="4"/>
  <c r="W22" i="4"/>
  <c r="W21" i="4"/>
  <c r="W20" i="4"/>
  <c r="W19" i="4"/>
  <c r="W18" i="4"/>
  <c r="W17" i="4"/>
  <c r="W16" i="4"/>
  <c r="W15" i="4"/>
  <c r="W14" i="4"/>
  <c r="W13" i="4"/>
  <c r="W12" i="4"/>
  <c r="W11" i="4"/>
  <c r="W10" i="4"/>
  <c r="Q35" i="4"/>
  <c r="Q34" i="4"/>
  <c r="Q33" i="4"/>
  <c r="Q32" i="4"/>
  <c r="Q31" i="4"/>
  <c r="Q30" i="4"/>
  <c r="Q29" i="4"/>
  <c r="Q28" i="4"/>
  <c r="Q27" i="4"/>
  <c r="Q26" i="4"/>
  <c r="Q25" i="4"/>
  <c r="Q24" i="4"/>
  <c r="Q23" i="4"/>
  <c r="Q22" i="4"/>
  <c r="Q21" i="4"/>
  <c r="Q19" i="4"/>
  <c r="Q18" i="4"/>
  <c r="Q17" i="4"/>
  <c r="Q16" i="4"/>
  <c r="Q15" i="4"/>
  <c r="Q14" i="4"/>
  <c r="Q13" i="4"/>
  <c r="Q12" i="4"/>
  <c r="Q11" i="4"/>
  <c r="Q10" i="4"/>
  <c r="K41" i="4"/>
  <c r="K40" i="4"/>
  <c r="K39" i="4"/>
  <c r="K38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AL14" i="4"/>
  <c r="AL13" i="4"/>
  <c r="AL12" i="4"/>
  <c r="AL11" i="4"/>
  <c r="AL10" i="4"/>
  <c r="AF20" i="4"/>
  <c r="AF19" i="4"/>
  <c r="AF18" i="4"/>
  <c r="AF17" i="4"/>
  <c r="AF16" i="4"/>
  <c r="AF15" i="4"/>
  <c r="AF14" i="4"/>
  <c r="AF13" i="4"/>
  <c r="AF12" i="4"/>
  <c r="AF11" i="4"/>
  <c r="AF10" i="4"/>
  <c r="Z26" i="4"/>
  <c r="Z25" i="4"/>
  <c r="Z24" i="4"/>
  <c r="Z23" i="4"/>
  <c r="Z22" i="4"/>
  <c r="Z21" i="4"/>
  <c r="Z20" i="4"/>
  <c r="Z19" i="4"/>
  <c r="Z18" i="4"/>
  <c r="Z17" i="4"/>
  <c r="Z16" i="4"/>
  <c r="Z15" i="4"/>
  <c r="Z14" i="4"/>
  <c r="Z13" i="4"/>
  <c r="Z12" i="4"/>
  <c r="Z11" i="4"/>
  <c r="Z10" i="4"/>
  <c r="T32" i="4"/>
  <c r="T31" i="4"/>
  <c r="T30" i="4"/>
  <c r="T29" i="4"/>
  <c r="T28" i="4"/>
  <c r="T27" i="4"/>
  <c r="T26" i="4"/>
  <c r="T25" i="4"/>
  <c r="T24" i="4"/>
  <c r="T23" i="4"/>
  <c r="T22" i="4"/>
  <c r="T21" i="4"/>
  <c r="T20" i="4"/>
  <c r="T19" i="4"/>
  <c r="T18" i="4"/>
  <c r="T17" i="4"/>
  <c r="T16" i="4"/>
  <c r="T15" i="4"/>
  <c r="T14" i="4"/>
  <c r="T13" i="4"/>
  <c r="T12" i="4"/>
  <c r="T11" i="4"/>
  <c r="T10" i="4"/>
  <c r="N38" i="4"/>
  <c r="N37" i="4"/>
  <c r="N36" i="4"/>
  <c r="N35" i="4"/>
  <c r="N34" i="4"/>
  <c r="N33" i="4"/>
  <c r="N32" i="4"/>
  <c r="N31" i="4"/>
  <c r="N30" i="4"/>
  <c r="N29" i="4"/>
  <c r="N28" i="4"/>
  <c r="N27" i="4"/>
  <c r="N26" i="4"/>
  <c r="N25" i="4"/>
  <c r="N24" i="4"/>
  <c r="N23" i="4"/>
  <c r="N22" i="4"/>
  <c r="N21" i="4"/>
  <c r="N20" i="4"/>
  <c r="N19" i="4"/>
  <c r="N18" i="4"/>
  <c r="N17" i="4"/>
  <c r="N16" i="4"/>
  <c r="N15" i="4"/>
  <c r="N14" i="4"/>
  <c r="N13" i="4"/>
  <c r="N12" i="4"/>
  <c r="N11" i="4"/>
  <c r="N10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B10" i="4"/>
  <c r="C10" i="4"/>
  <c r="D10" i="4"/>
  <c r="F10" i="4"/>
  <c r="G10" i="4"/>
  <c r="I10" i="4"/>
  <c r="J10" i="4"/>
  <c r="L10" i="4"/>
  <c r="M10" i="4"/>
  <c r="O10" i="4"/>
  <c r="P10" i="4"/>
  <c r="R10" i="4"/>
  <c r="S10" i="4"/>
  <c r="U10" i="4"/>
  <c r="V10" i="4"/>
  <c r="X10" i="4"/>
  <c r="Y10" i="4"/>
  <c r="AA10" i="4"/>
  <c r="AB10" i="4"/>
  <c r="AD10" i="4"/>
  <c r="AE10" i="4"/>
  <c r="AG10" i="4"/>
  <c r="AH10" i="4"/>
  <c r="AJ10" i="4"/>
  <c r="AK10" i="4"/>
  <c r="AM10" i="4"/>
  <c r="AN10" i="4"/>
  <c r="AP10" i="4"/>
  <c r="B11" i="4"/>
  <c r="C11" i="4"/>
  <c r="D11" i="4"/>
  <c r="F11" i="4"/>
  <c r="G11" i="4"/>
  <c r="I11" i="4"/>
  <c r="J11" i="4"/>
  <c r="L11" i="4"/>
  <c r="M11" i="4"/>
  <c r="O11" i="4"/>
  <c r="P11" i="4"/>
  <c r="R11" i="4"/>
  <c r="S11" i="4"/>
  <c r="U11" i="4"/>
  <c r="V11" i="4"/>
  <c r="X11" i="4"/>
  <c r="Y11" i="4"/>
  <c r="AA11" i="4"/>
  <c r="AB11" i="4"/>
  <c r="AD11" i="4"/>
  <c r="AE11" i="4"/>
  <c r="AG11" i="4"/>
  <c r="AH11" i="4"/>
  <c r="AJ11" i="4"/>
  <c r="AK11" i="4"/>
  <c r="AM11" i="4"/>
  <c r="AN11" i="4"/>
  <c r="B12" i="4"/>
  <c r="C12" i="4"/>
  <c r="D12" i="4"/>
  <c r="F12" i="4"/>
  <c r="G12" i="4"/>
  <c r="I12" i="4"/>
  <c r="J12" i="4"/>
  <c r="L12" i="4"/>
  <c r="M12" i="4"/>
  <c r="O12" i="4"/>
  <c r="P12" i="4"/>
  <c r="R12" i="4"/>
  <c r="S12" i="4"/>
  <c r="U12" i="4"/>
  <c r="V12" i="4"/>
  <c r="X12" i="4"/>
  <c r="Y12" i="4"/>
  <c r="AA12" i="4"/>
  <c r="AB12" i="4"/>
  <c r="AD12" i="4"/>
  <c r="AE12" i="4"/>
  <c r="AG12" i="4"/>
  <c r="AH12" i="4"/>
  <c r="AJ12" i="4"/>
  <c r="AK12" i="4"/>
  <c r="AM12" i="4"/>
  <c r="AN12" i="4"/>
  <c r="B13" i="4"/>
  <c r="C13" i="4"/>
  <c r="D13" i="4"/>
  <c r="F13" i="4"/>
  <c r="G13" i="4"/>
  <c r="I13" i="4"/>
  <c r="J13" i="4"/>
  <c r="L13" i="4"/>
  <c r="M13" i="4"/>
  <c r="O13" i="4"/>
  <c r="P13" i="4"/>
  <c r="R13" i="4"/>
  <c r="S13" i="4"/>
  <c r="U13" i="4"/>
  <c r="V13" i="4"/>
  <c r="X13" i="4"/>
  <c r="Y13" i="4"/>
  <c r="AA13" i="4"/>
  <c r="AB13" i="4"/>
  <c r="AD13" i="4"/>
  <c r="AE13" i="4"/>
  <c r="AG13" i="4"/>
  <c r="AH13" i="4"/>
  <c r="AJ13" i="4"/>
  <c r="AK13" i="4"/>
  <c r="AM13" i="4"/>
  <c r="B14" i="4"/>
  <c r="C14" i="4"/>
  <c r="D14" i="4"/>
  <c r="F14" i="4"/>
  <c r="G14" i="4"/>
  <c r="I14" i="4"/>
  <c r="J14" i="4"/>
  <c r="L14" i="4"/>
  <c r="M14" i="4"/>
  <c r="O14" i="4"/>
  <c r="P14" i="4"/>
  <c r="R14" i="4"/>
  <c r="S14" i="4"/>
  <c r="U14" i="4"/>
  <c r="V14" i="4"/>
  <c r="X14" i="4"/>
  <c r="Y14" i="4"/>
  <c r="AA14" i="4"/>
  <c r="AB14" i="4"/>
  <c r="AD14" i="4"/>
  <c r="AE14" i="4"/>
  <c r="AG14" i="4"/>
  <c r="AH14" i="4"/>
  <c r="AJ14" i="4"/>
  <c r="AK14" i="4"/>
  <c r="B15" i="4"/>
  <c r="C15" i="4"/>
  <c r="D15" i="4"/>
  <c r="F15" i="4"/>
  <c r="G15" i="4"/>
  <c r="I15" i="4"/>
  <c r="J15" i="4"/>
  <c r="L15" i="4"/>
  <c r="M15" i="4"/>
  <c r="O15" i="4"/>
  <c r="P15" i="4"/>
  <c r="R15" i="4"/>
  <c r="S15" i="4"/>
  <c r="U15" i="4"/>
  <c r="V15" i="4"/>
  <c r="X15" i="4"/>
  <c r="Y15" i="4"/>
  <c r="AA15" i="4"/>
  <c r="AB15" i="4"/>
  <c r="AD15" i="4"/>
  <c r="AE15" i="4"/>
  <c r="AG15" i="4"/>
  <c r="AH15" i="4"/>
  <c r="AJ15" i="4"/>
  <c r="AK15" i="4"/>
  <c r="B16" i="4"/>
  <c r="C16" i="4"/>
  <c r="D16" i="4"/>
  <c r="F16" i="4"/>
  <c r="G16" i="4"/>
  <c r="I16" i="4"/>
  <c r="J16" i="4"/>
  <c r="L16" i="4"/>
  <c r="M16" i="4"/>
  <c r="O16" i="4"/>
  <c r="P16" i="4"/>
  <c r="R16" i="4"/>
  <c r="S16" i="4"/>
  <c r="U16" i="4"/>
  <c r="V16" i="4"/>
  <c r="X16" i="4"/>
  <c r="Y16" i="4"/>
  <c r="AA16" i="4"/>
  <c r="AB16" i="4"/>
  <c r="AD16" i="4"/>
  <c r="AE16" i="4"/>
  <c r="AG16" i="4"/>
  <c r="AH16" i="4"/>
  <c r="AJ16" i="4"/>
  <c r="B17" i="4"/>
  <c r="C17" i="4"/>
  <c r="D17" i="4"/>
  <c r="F17" i="4"/>
  <c r="G17" i="4"/>
  <c r="I17" i="4"/>
  <c r="J17" i="4"/>
  <c r="L17" i="4"/>
  <c r="M17" i="4"/>
  <c r="O17" i="4"/>
  <c r="P17" i="4"/>
  <c r="R17" i="4"/>
  <c r="S17" i="4"/>
  <c r="U17" i="4"/>
  <c r="V17" i="4"/>
  <c r="X17" i="4"/>
  <c r="Y17" i="4"/>
  <c r="AA17" i="4"/>
  <c r="AB17" i="4"/>
  <c r="AD17" i="4"/>
  <c r="AE17" i="4"/>
  <c r="AG17" i="4"/>
  <c r="AH17" i="4"/>
  <c r="B18" i="4"/>
  <c r="C18" i="4"/>
  <c r="D18" i="4"/>
  <c r="F18" i="4"/>
  <c r="G18" i="4"/>
  <c r="I18" i="4"/>
  <c r="J18" i="4"/>
  <c r="L18" i="4"/>
  <c r="M18" i="4"/>
  <c r="O18" i="4"/>
  <c r="P18" i="4"/>
  <c r="R18" i="4"/>
  <c r="S18" i="4"/>
  <c r="U18" i="4"/>
  <c r="V18" i="4"/>
  <c r="X18" i="4"/>
  <c r="Y18" i="4"/>
  <c r="AA18" i="4"/>
  <c r="AB18" i="4"/>
  <c r="AD18" i="4"/>
  <c r="AE18" i="4"/>
  <c r="AG18" i="4"/>
  <c r="AH18" i="4"/>
  <c r="B19" i="4"/>
  <c r="C19" i="4"/>
  <c r="D19" i="4"/>
  <c r="F19" i="4"/>
  <c r="G19" i="4"/>
  <c r="I19" i="4"/>
  <c r="J19" i="4"/>
  <c r="L19" i="4"/>
  <c r="M19" i="4"/>
  <c r="O19" i="4"/>
  <c r="P19" i="4"/>
  <c r="R19" i="4"/>
  <c r="S19" i="4"/>
  <c r="U19" i="4"/>
  <c r="V19" i="4"/>
  <c r="X19" i="4"/>
  <c r="Y19" i="4"/>
  <c r="AA19" i="4"/>
  <c r="AB19" i="4"/>
  <c r="AD19" i="4"/>
  <c r="AE19" i="4"/>
  <c r="AG19" i="4"/>
  <c r="B20" i="4"/>
  <c r="C20" i="4"/>
  <c r="D20" i="4"/>
  <c r="F20" i="4"/>
  <c r="G20" i="4"/>
  <c r="I20" i="4"/>
  <c r="J20" i="4"/>
  <c r="L20" i="4"/>
  <c r="M20" i="4"/>
  <c r="O20" i="4"/>
  <c r="P20" i="4"/>
  <c r="R20" i="4"/>
  <c r="S20" i="4"/>
  <c r="U20" i="4"/>
  <c r="V20" i="4"/>
  <c r="X20" i="4"/>
  <c r="Y20" i="4"/>
  <c r="AA20" i="4"/>
  <c r="AB20" i="4"/>
  <c r="AD20" i="4"/>
  <c r="AE20" i="4"/>
  <c r="B21" i="4"/>
  <c r="C21" i="4"/>
  <c r="D21" i="4"/>
  <c r="F21" i="4"/>
  <c r="G21" i="4"/>
  <c r="I21" i="4"/>
  <c r="J21" i="4"/>
  <c r="L21" i="4"/>
  <c r="M21" i="4"/>
  <c r="O21" i="4"/>
  <c r="P21" i="4"/>
  <c r="R21" i="4"/>
  <c r="S21" i="4"/>
  <c r="U21" i="4"/>
  <c r="V21" i="4"/>
  <c r="X21" i="4"/>
  <c r="Y21" i="4"/>
  <c r="AA21" i="4"/>
  <c r="AB21" i="4"/>
  <c r="AD21" i="4"/>
  <c r="AE21" i="4"/>
  <c r="B22" i="4"/>
  <c r="C22" i="4"/>
  <c r="D22" i="4"/>
  <c r="F22" i="4"/>
  <c r="G22" i="4"/>
  <c r="I22" i="4"/>
  <c r="J22" i="4"/>
  <c r="L22" i="4"/>
  <c r="M22" i="4"/>
  <c r="O22" i="4"/>
  <c r="P22" i="4"/>
  <c r="R22" i="4"/>
  <c r="S22" i="4"/>
  <c r="U22" i="4"/>
  <c r="V22" i="4"/>
  <c r="X22" i="4"/>
  <c r="Y22" i="4"/>
  <c r="AA22" i="4"/>
  <c r="AB22" i="4"/>
  <c r="AD22" i="4"/>
  <c r="B23" i="4"/>
  <c r="C23" i="4"/>
  <c r="D23" i="4"/>
  <c r="F23" i="4"/>
  <c r="G23" i="4"/>
  <c r="I23" i="4"/>
  <c r="J23" i="4"/>
  <c r="L23" i="4"/>
  <c r="M23" i="4"/>
  <c r="O23" i="4"/>
  <c r="P23" i="4"/>
  <c r="R23" i="4"/>
  <c r="S23" i="4"/>
  <c r="U23" i="4"/>
  <c r="V23" i="4"/>
  <c r="X23" i="4"/>
  <c r="Y23" i="4"/>
  <c r="AA23" i="4"/>
  <c r="AB23" i="4"/>
  <c r="B24" i="4"/>
  <c r="C24" i="4"/>
  <c r="D24" i="4"/>
  <c r="F24" i="4"/>
  <c r="G24" i="4"/>
  <c r="I24" i="4"/>
  <c r="J24" i="4"/>
  <c r="L24" i="4"/>
  <c r="M24" i="4"/>
  <c r="O24" i="4"/>
  <c r="P24" i="4"/>
  <c r="R24" i="4"/>
  <c r="S24" i="4"/>
  <c r="U24" i="4"/>
  <c r="V24" i="4"/>
  <c r="X24" i="4"/>
  <c r="Y24" i="4"/>
  <c r="AA24" i="4"/>
  <c r="AB24" i="4"/>
  <c r="B25" i="4"/>
  <c r="C25" i="4"/>
  <c r="D25" i="4"/>
  <c r="F25" i="4"/>
  <c r="G25" i="4"/>
  <c r="I25" i="4"/>
  <c r="J25" i="4"/>
  <c r="L25" i="4"/>
  <c r="M25" i="4"/>
  <c r="O25" i="4"/>
  <c r="P25" i="4"/>
  <c r="R25" i="4"/>
  <c r="S25" i="4"/>
  <c r="U25" i="4"/>
  <c r="V25" i="4"/>
  <c r="X25" i="4"/>
  <c r="Y25" i="4"/>
  <c r="AA25" i="4"/>
  <c r="B26" i="4"/>
  <c r="C26" i="4"/>
  <c r="D26" i="4"/>
  <c r="F26" i="4"/>
  <c r="G26" i="4"/>
  <c r="I26" i="4"/>
  <c r="J26" i="4"/>
  <c r="L26" i="4"/>
  <c r="M26" i="4"/>
  <c r="O26" i="4"/>
  <c r="P26" i="4"/>
  <c r="R26" i="4"/>
  <c r="S26" i="4"/>
  <c r="U26" i="4"/>
  <c r="V26" i="4"/>
  <c r="X26" i="4"/>
  <c r="Y26" i="4"/>
  <c r="B27" i="4"/>
  <c r="C27" i="4"/>
  <c r="D27" i="4"/>
  <c r="F27" i="4"/>
  <c r="G27" i="4"/>
  <c r="I27" i="4"/>
  <c r="J27" i="4"/>
  <c r="L27" i="4"/>
  <c r="M27" i="4"/>
  <c r="O27" i="4"/>
  <c r="P27" i="4"/>
  <c r="R27" i="4"/>
  <c r="S27" i="4"/>
  <c r="U27" i="4"/>
  <c r="V27" i="4"/>
  <c r="X27" i="4"/>
  <c r="Y27" i="4"/>
  <c r="B28" i="4"/>
  <c r="C28" i="4"/>
  <c r="D28" i="4"/>
  <c r="F28" i="4"/>
  <c r="G28" i="4"/>
  <c r="I28" i="4"/>
  <c r="J28" i="4"/>
  <c r="L28" i="4"/>
  <c r="M28" i="4"/>
  <c r="O28" i="4"/>
  <c r="P28" i="4"/>
  <c r="R28" i="4"/>
  <c r="S28" i="4"/>
  <c r="U28" i="4"/>
  <c r="V28" i="4"/>
  <c r="X28" i="4"/>
  <c r="B29" i="4"/>
  <c r="C29" i="4"/>
  <c r="D29" i="4"/>
  <c r="F29" i="4"/>
  <c r="G29" i="4"/>
  <c r="I29" i="4"/>
  <c r="J29" i="4"/>
  <c r="L29" i="4"/>
  <c r="M29" i="4"/>
  <c r="O29" i="4"/>
  <c r="P29" i="4"/>
  <c r="R29" i="4"/>
  <c r="S29" i="4"/>
  <c r="U29" i="4"/>
  <c r="V29" i="4"/>
  <c r="B30" i="4"/>
  <c r="C30" i="4"/>
  <c r="D30" i="4"/>
  <c r="F30" i="4"/>
  <c r="G30" i="4"/>
  <c r="I30" i="4"/>
  <c r="J30" i="4"/>
  <c r="L30" i="4"/>
  <c r="M30" i="4"/>
  <c r="O30" i="4"/>
  <c r="P30" i="4"/>
  <c r="R30" i="4"/>
  <c r="S30" i="4"/>
  <c r="U30" i="4"/>
  <c r="V30" i="4"/>
  <c r="B31" i="4"/>
  <c r="C31" i="4"/>
  <c r="D31" i="4"/>
  <c r="F31" i="4"/>
  <c r="G31" i="4"/>
  <c r="I31" i="4"/>
  <c r="J31" i="4"/>
  <c r="L31" i="4"/>
  <c r="M31" i="4"/>
  <c r="O31" i="4"/>
  <c r="P31" i="4"/>
  <c r="R31" i="4"/>
  <c r="S31" i="4"/>
  <c r="U31" i="4"/>
  <c r="B32" i="4"/>
  <c r="C32" i="4"/>
  <c r="D32" i="4"/>
  <c r="F32" i="4"/>
  <c r="G32" i="4"/>
  <c r="I32" i="4"/>
  <c r="J32" i="4"/>
  <c r="L32" i="4"/>
  <c r="M32" i="4"/>
  <c r="O32" i="4"/>
  <c r="P32" i="4"/>
  <c r="R32" i="4"/>
  <c r="S32" i="4"/>
  <c r="B33" i="4"/>
  <c r="C33" i="4"/>
  <c r="D33" i="4"/>
  <c r="F33" i="4"/>
  <c r="G33" i="4"/>
  <c r="I33" i="4"/>
  <c r="J33" i="4"/>
  <c r="L33" i="4"/>
  <c r="M33" i="4"/>
  <c r="O33" i="4"/>
  <c r="P33" i="4"/>
  <c r="R33" i="4"/>
  <c r="S33" i="4"/>
  <c r="B34" i="4"/>
  <c r="C34" i="4"/>
  <c r="D34" i="4"/>
  <c r="F34" i="4"/>
  <c r="G34" i="4"/>
  <c r="I34" i="4"/>
  <c r="J34" i="4"/>
  <c r="L34" i="4"/>
  <c r="M34" i="4"/>
  <c r="O34" i="4"/>
  <c r="P34" i="4"/>
  <c r="R34" i="4"/>
  <c r="B35" i="4"/>
  <c r="C35" i="4"/>
  <c r="D35" i="4"/>
  <c r="F35" i="4"/>
  <c r="G35" i="4"/>
  <c r="I35" i="4"/>
  <c r="J35" i="4"/>
  <c r="L35" i="4"/>
  <c r="M35" i="4"/>
  <c r="O35" i="4"/>
  <c r="P35" i="4"/>
  <c r="B36" i="4"/>
  <c r="C36" i="4"/>
  <c r="D36" i="4"/>
  <c r="F36" i="4"/>
  <c r="G36" i="4"/>
  <c r="I36" i="4"/>
  <c r="J36" i="4"/>
  <c r="L36" i="4"/>
  <c r="M36" i="4"/>
  <c r="O36" i="4"/>
  <c r="P36" i="4"/>
  <c r="B37" i="4"/>
  <c r="C37" i="4"/>
  <c r="D37" i="4"/>
  <c r="F37" i="4"/>
  <c r="G37" i="4"/>
  <c r="I37" i="4"/>
  <c r="J37" i="4"/>
  <c r="L37" i="4"/>
  <c r="M37" i="4"/>
  <c r="O37" i="4"/>
  <c r="B38" i="4"/>
  <c r="C38" i="4"/>
  <c r="D38" i="4"/>
  <c r="F38" i="4"/>
  <c r="G38" i="4"/>
  <c r="I38" i="4"/>
  <c r="J38" i="4"/>
  <c r="L38" i="4"/>
  <c r="M38" i="4"/>
  <c r="B39" i="4"/>
  <c r="C39" i="4"/>
  <c r="D39" i="4"/>
  <c r="F39" i="4"/>
  <c r="G39" i="4"/>
  <c r="I39" i="4"/>
  <c r="J39" i="4"/>
  <c r="L39" i="4"/>
  <c r="M39" i="4"/>
  <c r="B40" i="4"/>
  <c r="C40" i="4"/>
  <c r="D40" i="4"/>
  <c r="F40" i="4"/>
  <c r="G40" i="4"/>
  <c r="I40" i="4"/>
  <c r="J40" i="4"/>
  <c r="L40" i="4"/>
  <c r="B41" i="4"/>
  <c r="C41" i="4"/>
  <c r="D41" i="4"/>
  <c r="F41" i="4"/>
  <c r="G41" i="4"/>
  <c r="I41" i="4"/>
  <c r="J41" i="4"/>
  <c r="B42" i="4"/>
  <c r="C42" i="4"/>
  <c r="D42" i="4"/>
  <c r="F42" i="4"/>
  <c r="G42" i="4"/>
  <c r="I42" i="4"/>
  <c r="J42" i="4"/>
  <c r="B43" i="4"/>
  <c r="C43" i="4"/>
  <c r="D43" i="4"/>
  <c r="F43" i="4"/>
  <c r="G43" i="4"/>
  <c r="I43" i="4"/>
  <c r="B44" i="4"/>
  <c r="C44" i="4"/>
  <c r="D44" i="4"/>
  <c r="F44" i="4"/>
  <c r="G44" i="4"/>
  <c r="B45" i="4"/>
  <c r="C45" i="4"/>
  <c r="D45" i="4"/>
  <c r="F45" i="4"/>
  <c r="G45" i="4"/>
  <c r="B46" i="4"/>
  <c r="C46" i="4"/>
  <c r="D46" i="4"/>
  <c r="F46" i="4"/>
  <c r="B47" i="4"/>
  <c r="C47" i="4"/>
  <c r="D47" i="4"/>
  <c r="B48" i="4"/>
  <c r="C48" i="4"/>
  <c r="D48" i="4"/>
  <c r="B49" i="4"/>
  <c r="C49" i="4"/>
  <c r="B50" i="4"/>
  <c r="AR6" i="4"/>
  <c r="AR10" i="4" s="1"/>
  <c r="AL6" i="4"/>
  <c r="AF6" i="4"/>
  <c r="Z6" i="4"/>
  <c r="T6" i="4"/>
  <c r="N6" i="4"/>
  <c r="H6" i="4"/>
  <c r="AR2" i="4"/>
  <c r="AQ2" i="4"/>
  <c r="AP2" i="4"/>
  <c r="AO2" i="4"/>
  <c r="AN2" i="4"/>
  <c r="AM2" i="4"/>
  <c r="AL2" i="4"/>
  <c r="AK2" i="4"/>
  <c r="AJ2" i="4"/>
  <c r="AI2" i="4"/>
  <c r="AH2" i="4"/>
  <c r="AG2" i="4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C2" i="4"/>
  <c r="B2" i="4"/>
  <c r="I3" i="4" l="1"/>
  <c r="Q3" i="4"/>
  <c r="Y3" i="4"/>
  <c r="AG3" i="4"/>
  <c r="AO3" i="4"/>
  <c r="J3" i="4"/>
  <c r="R3" i="4"/>
  <c r="Z3" i="4"/>
  <c r="AD3" i="4"/>
  <c r="AH3" i="4"/>
  <c r="AL3" i="4"/>
  <c r="AP3" i="4"/>
  <c r="G3" i="4"/>
  <c r="K3" i="4"/>
  <c r="O3" i="4"/>
  <c r="S3" i="4"/>
  <c r="W3" i="4"/>
  <c r="AA3" i="4"/>
  <c r="AE3" i="4"/>
  <c r="AI3" i="4"/>
  <c r="AM3" i="4"/>
  <c r="AQ3" i="4"/>
  <c r="AR49" i="4"/>
  <c r="AR45" i="4"/>
  <c r="AR41" i="4"/>
  <c r="AR37" i="4"/>
  <c r="AR33" i="4"/>
  <c r="AR29" i="4"/>
  <c r="AR25" i="4"/>
  <c r="AR21" i="4"/>
  <c r="AR17" i="4"/>
  <c r="AR13" i="4"/>
  <c r="C3" i="4"/>
  <c r="AR9" i="4"/>
  <c r="AR48" i="4"/>
  <c r="AR44" i="4"/>
  <c r="AR40" i="4"/>
  <c r="AR36" i="4"/>
  <c r="AR32" i="4"/>
  <c r="AR28" i="4"/>
  <c r="AR24" i="4"/>
  <c r="AR20" i="4"/>
  <c r="AR16" i="4"/>
  <c r="AR12" i="4"/>
  <c r="AR51" i="4"/>
  <c r="AR47" i="4"/>
  <c r="AR43" i="4"/>
  <c r="AR39" i="4"/>
  <c r="AR35" i="4"/>
  <c r="AR31" i="4"/>
  <c r="AR27" i="4"/>
  <c r="AR23" i="4"/>
  <c r="AR19" i="4"/>
  <c r="AR15" i="4"/>
  <c r="AR11" i="4"/>
  <c r="AR50" i="4"/>
  <c r="AR46" i="4"/>
  <c r="AR42" i="4"/>
  <c r="AR38" i="4"/>
  <c r="AR34" i="4"/>
  <c r="AR30" i="4"/>
  <c r="AR26" i="4"/>
  <c r="AR22" i="4"/>
  <c r="AR18" i="4"/>
  <c r="AR14" i="4"/>
  <c r="E3" i="4"/>
  <c r="M3" i="4"/>
  <c r="U3" i="4"/>
  <c r="AC3" i="4"/>
  <c r="AK3" i="4"/>
  <c r="F3" i="4"/>
  <c r="N3" i="4"/>
  <c r="V3" i="4"/>
  <c r="D3" i="4"/>
  <c r="H3" i="4"/>
  <c r="L3" i="4"/>
  <c r="P3" i="4"/>
  <c r="T3" i="4"/>
  <c r="X3" i="4"/>
  <c r="AB3" i="4"/>
  <c r="AF3" i="4"/>
  <c r="AJ3" i="4"/>
  <c r="AN3" i="4"/>
  <c r="AR3" i="4"/>
  <c r="E109" i="3"/>
  <c r="K109" i="3"/>
  <c r="Q109" i="3"/>
  <c r="W109" i="3"/>
  <c r="AC109" i="3"/>
  <c r="AI109" i="3"/>
  <c r="H56" i="3"/>
  <c r="N56" i="3"/>
  <c r="T56" i="3"/>
  <c r="Z56" i="3"/>
  <c r="AF56" i="3"/>
  <c r="AL56" i="3"/>
  <c r="AR2" i="3"/>
  <c r="AS3" i="3" s="1"/>
  <c r="AQ2" i="3"/>
  <c r="AP2" i="3"/>
  <c r="AO2" i="3"/>
  <c r="AN2" i="3"/>
  <c r="AM2" i="3"/>
  <c r="AL2" i="3"/>
  <c r="AK2" i="3"/>
  <c r="AJ2" i="3"/>
  <c r="AI2" i="3"/>
  <c r="AH2" i="3"/>
  <c r="AG2" i="3"/>
  <c r="AF2" i="3"/>
  <c r="AE2" i="3"/>
  <c r="AD2" i="3"/>
  <c r="AC2" i="3"/>
  <c r="AB2" i="3"/>
  <c r="AA2" i="3"/>
  <c r="Z2" i="3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B2" i="3"/>
  <c r="B10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3" i="2" s="1"/>
  <c r="B2" i="2"/>
  <c r="J3" i="3" l="1"/>
  <c r="F3" i="3"/>
  <c r="N3" i="3"/>
  <c r="R3" i="3"/>
  <c r="V3" i="3"/>
  <c r="Z3" i="3"/>
  <c r="AD3" i="3"/>
  <c r="AH3" i="3"/>
  <c r="AL3" i="3"/>
  <c r="AR28" i="2"/>
  <c r="AR32" i="2"/>
  <c r="AR36" i="2"/>
  <c r="AR40" i="2"/>
  <c r="AR25" i="2"/>
  <c r="AR29" i="2"/>
  <c r="AR33" i="2"/>
  <c r="AR37" i="2"/>
  <c r="AR41" i="2"/>
  <c r="AR26" i="2"/>
  <c r="AR30" i="2"/>
  <c r="AR34" i="2"/>
  <c r="AR38" i="2"/>
  <c r="AR42" i="2"/>
  <c r="AR46" i="2"/>
  <c r="AR50" i="2"/>
  <c r="AR47" i="2"/>
  <c r="AR51" i="2"/>
  <c r="AR44" i="2"/>
  <c r="AR48" i="2"/>
  <c r="AR35" i="2"/>
  <c r="AR56" i="2"/>
  <c r="AR60" i="2"/>
  <c r="AR64" i="2"/>
  <c r="AR27" i="2"/>
  <c r="AR18" i="12" s="1"/>
  <c r="AR45" i="2"/>
  <c r="AR49" i="2"/>
  <c r="AR52" i="2"/>
  <c r="AR53" i="2"/>
  <c r="AR57" i="2"/>
  <c r="AR61" i="2"/>
  <c r="AR65" i="2"/>
  <c r="AR31" i="2"/>
  <c r="AR39" i="2"/>
  <c r="AR43" i="2"/>
  <c r="AR34" i="12" s="1"/>
  <c r="AR54" i="2"/>
  <c r="AR58" i="2"/>
  <c r="AR66" i="2"/>
  <c r="AR63" i="2"/>
  <c r="AR55" i="2"/>
  <c r="AR59" i="2"/>
  <c r="AR62" i="2"/>
  <c r="AR67" i="2"/>
  <c r="AR58" i="12" s="1"/>
  <c r="C3" i="2"/>
  <c r="C66" i="2" s="1"/>
  <c r="AN3" i="2"/>
  <c r="AJ3" i="2"/>
  <c r="AF3" i="2"/>
  <c r="AB3" i="2"/>
  <c r="X3" i="2"/>
  <c r="T3" i="2"/>
  <c r="P3" i="2"/>
  <c r="L3" i="2"/>
  <c r="H3" i="2"/>
  <c r="D3" i="2"/>
  <c r="AP3" i="2"/>
  <c r="AL3" i="2"/>
  <c r="AH3" i="2"/>
  <c r="AD3" i="2"/>
  <c r="Z3" i="2"/>
  <c r="V3" i="2"/>
  <c r="R3" i="2"/>
  <c r="N3" i="2"/>
  <c r="J3" i="2"/>
  <c r="F3" i="2"/>
  <c r="AP3" i="3"/>
  <c r="G3" i="3"/>
  <c r="K3" i="3"/>
  <c r="O3" i="3"/>
  <c r="S3" i="3"/>
  <c r="W3" i="3"/>
  <c r="AA3" i="3"/>
  <c r="AE3" i="3"/>
  <c r="AI3" i="3"/>
  <c r="AM3" i="3"/>
  <c r="AQ3" i="3"/>
  <c r="D3" i="3"/>
  <c r="H3" i="3"/>
  <c r="L3" i="3"/>
  <c r="P3" i="3"/>
  <c r="T3" i="3"/>
  <c r="X3" i="3"/>
  <c r="AB3" i="3"/>
  <c r="AF3" i="3"/>
  <c r="AJ3" i="3"/>
  <c r="AN3" i="3"/>
  <c r="AR3" i="3"/>
  <c r="E3" i="3"/>
  <c r="U3" i="3"/>
  <c r="AK3" i="3"/>
  <c r="AQ3" i="2"/>
  <c r="AM3" i="2"/>
  <c r="AI3" i="2"/>
  <c r="AE3" i="2"/>
  <c r="AA3" i="2"/>
  <c r="W3" i="2"/>
  <c r="S3" i="2"/>
  <c r="O3" i="2"/>
  <c r="K3" i="2"/>
  <c r="G3" i="2"/>
  <c r="AO3" i="2"/>
  <c r="AK3" i="2"/>
  <c r="AG3" i="2"/>
  <c r="AC3" i="2"/>
  <c r="Y3" i="2"/>
  <c r="U3" i="2"/>
  <c r="Q3" i="2"/>
  <c r="M3" i="2"/>
  <c r="I3" i="2"/>
  <c r="E3" i="2"/>
  <c r="Q3" i="3"/>
  <c r="I3" i="3"/>
  <c r="Y3" i="3"/>
  <c r="AO3" i="3"/>
  <c r="AG3" i="3"/>
  <c r="C3" i="3"/>
  <c r="M3" i="3"/>
  <c r="AC3" i="3"/>
  <c r="AR104" i="3" l="1"/>
  <c r="AR53" i="12"/>
  <c r="AR74" i="3"/>
  <c r="AR23" i="12"/>
  <c r="AR101" i="3"/>
  <c r="AR50" i="12"/>
  <c r="AR73" i="3"/>
  <c r="AR22" i="12"/>
  <c r="AR89" i="3"/>
  <c r="AR38" i="12"/>
  <c r="AR83" i="3"/>
  <c r="AR32" i="12"/>
  <c r="AR70" i="3"/>
  <c r="AR19" i="12"/>
  <c r="AR87" i="3"/>
  <c r="AR36" i="12"/>
  <c r="AR97" i="3"/>
  <c r="AR46" i="12"/>
  <c r="AR107" i="3"/>
  <c r="AR160" i="3" s="1"/>
  <c r="AR56" i="12"/>
  <c r="AR106" i="3"/>
  <c r="AR159" i="3" s="1"/>
  <c r="AR55" i="12"/>
  <c r="AR92" i="3"/>
  <c r="AR41" i="12"/>
  <c r="AR79" i="3"/>
  <c r="AR132" i="3" s="1"/>
  <c r="AR28" i="12"/>
  <c r="AR93" i="3"/>
  <c r="AR146" i="3" s="1"/>
  <c r="AR42" i="12"/>
  <c r="AR105" i="3"/>
  <c r="AR158" i="3" s="1"/>
  <c r="AR54" i="12"/>
  <c r="AR103" i="3"/>
  <c r="AR52" i="12"/>
  <c r="AR102" i="3"/>
  <c r="AR155" i="3" s="1"/>
  <c r="AR51" i="12"/>
  <c r="AR88" i="3"/>
  <c r="AR141" i="3" s="1"/>
  <c r="AR37" i="12"/>
  <c r="AR75" i="3"/>
  <c r="AR128" i="3" s="1"/>
  <c r="AR24" i="12"/>
  <c r="AR108" i="3"/>
  <c r="AR161" i="3" s="1"/>
  <c r="AR57" i="12"/>
  <c r="AR99" i="3"/>
  <c r="AR152" i="3" s="1"/>
  <c r="AR48" i="12"/>
  <c r="AR98" i="3"/>
  <c r="AR151" i="3" s="1"/>
  <c r="AR47" i="12"/>
  <c r="AR84" i="3"/>
  <c r="AR137" i="3" s="1"/>
  <c r="AR33" i="12"/>
  <c r="AR71" i="3"/>
  <c r="AR124" i="3" s="1"/>
  <c r="AR20" i="12"/>
  <c r="AR68" i="3"/>
  <c r="AR121" i="3" s="1"/>
  <c r="AR17" i="12"/>
  <c r="AR100" i="3"/>
  <c r="AR153" i="3" s="1"/>
  <c r="AR49" i="12"/>
  <c r="AR95" i="3"/>
  <c r="AR148" i="3" s="1"/>
  <c r="AR44" i="12"/>
  <c r="AR77" i="3"/>
  <c r="AR130" i="3" s="1"/>
  <c r="AR26" i="12"/>
  <c r="AR80" i="3"/>
  <c r="AR29" i="12"/>
  <c r="AR67" i="3"/>
  <c r="AR120" i="3" s="1"/>
  <c r="AR16" i="12"/>
  <c r="AR96" i="3"/>
  <c r="AR45" i="12"/>
  <c r="AR94" i="3"/>
  <c r="AR43" i="12"/>
  <c r="AR90" i="3"/>
  <c r="AR143" i="3" s="1"/>
  <c r="AR39" i="12"/>
  <c r="AR76" i="3"/>
  <c r="AR129" i="3" s="1"/>
  <c r="AR25" i="12"/>
  <c r="AR82" i="3"/>
  <c r="AR135" i="3" s="1"/>
  <c r="AR31" i="12"/>
  <c r="AR81" i="3"/>
  <c r="AR134" i="3" s="1"/>
  <c r="AR30" i="12"/>
  <c r="AR91" i="3"/>
  <c r="AR144" i="3" s="1"/>
  <c r="AR40" i="12"/>
  <c r="AR86" i="3"/>
  <c r="AR139" i="3" s="1"/>
  <c r="AR35" i="12"/>
  <c r="AR72" i="3"/>
  <c r="AR125" i="3" s="1"/>
  <c r="AR21" i="12"/>
  <c r="AR78" i="3"/>
  <c r="AR131" i="3" s="1"/>
  <c r="AR27" i="12"/>
  <c r="AR149" i="3"/>
  <c r="AR109" i="3"/>
  <c r="AR162" i="3" s="1"/>
  <c r="AR85" i="3"/>
  <c r="AR150" i="3"/>
  <c r="AR157" i="3"/>
  <c r="AR127" i="3"/>
  <c r="AR154" i="3"/>
  <c r="AR126" i="3"/>
  <c r="AR69" i="3"/>
  <c r="AR142" i="3"/>
  <c r="AR133" i="3"/>
  <c r="AR136" i="3"/>
  <c r="AR123" i="3"/>
  <c r="Z43" i="2"/>
  <c r="Z48" i="2"/>
  <c r="Z52" i="2"/>
  <c r="Z45" i="2"/>
  <c r="Z49" i="2"/>
  <c r="Z53" i="2"/>
  <c r="Z44" i="2"/>
  <c r="Z46" i="2"/>
  <c r="Z50" i="2"/>
  <c r="Z51" i="2"/>
  <c r="Z54" i="2"/>
  <c r="Z58" i="2"/>
  <c r="Z62" i="2"/>
  <c r="Z66" i="2"/>
  <c r="Z55" i="2"/>
  <c r="Z59" i="2"/>
  <c r="Z63" i="2"/>
  <c r="Z67" i="2"/>
  <c r="Z47" i="2"/>
  <c r="Z56" i="2"/>
  <c r="Z60" i="2"/>
  <c r="Z61" i="2"/>
  <c r="Z57" i="2"/>
  <c r="Z64" i="2"/>
  <c r="Z65" i="2"/>
  <c r="T50" i="2"/>
  <c r="T51" i="2"/>
  <c r="T52" i="2"/>
  <c r="T54" i="2"/>
  <c r="T56" i="2"/>
  <c r="T60" i="2"/>
  <c r="T64" i="2"/>
  <c r="T57" i="2"/>
  <c r="T61" i="2"/>
  <c r="T65" i="2"/>
  <c r="T58" i="2"/>
  <c r="T66" i="2"/>
  <c r="T49" i="2"/>
  <c r="T67" i="2"/>
  <c r="T55" i="2"/>
  <c r="T63" i="2"/>
  <c r="T53" i="2"/>
  <c r="T62" i="2"/>
  <c r="T59" i="2"/>
  <c r="AO31" i="2"/>
  <c r="AO35" i="2"/>
  <c r="AO39" i="2"/>
  <c r="AO43" i="2"/>
  <c r="AO28" i="2"/>
  <c r="AO32" i="2"/>
  <c r="AO36" i="2"/>
  <c r="AO40" i="2"/>
  <c r="AO29" i="2"/>
  <c r="AO33" i="2"/>
  <c r="AO37" i="2"/>
  <c r="AO41" i="2"/>
  <c r="AO38" i="2"/>
  <c r="AO45" i="2"/>
  <c r="AO49" i="2"/>
  <c r="AO34" i="2"/>
  <c r="AO46" i="2"/>
  <c r="AO50" i="2"/>
  <c r="AO54" i="2"/>
  <c r="AO30" i="2"/>
  <c r="AO47" i="2"/>
  <c r="AO51" i="2"/>
  <c r="AO52" i="2"/>
  <c r="AO55" i="2"/>
  <c r="AO59" i="2"/>
  <c r="AO63" i="2"/>
  <c r="AO48" i="2"/>
  <c r="AO56" i="2"/>
  <c r="AO60" i="2"/>
  <c r="AO64" i="2"/>
  <c r="AO42" i="2"/>
  <c r="AO44" i="2"/>
  <c r="AO57" i="2"/>
  <c r="AO61" i="2"/>
  <c r="AO58" i="2"/>
  <c r="AO62" i="2"/>
  <c r="AO67" i="2"/>
  <c r="AO53" i="2"/>
  <c r="AO65" i="2"/>
  <c r="AO66" i="2"/>
  <c r="AI37" i="2"/>
  <c r="AI41" i="2"/>
  <c r="AI34" i="2"/>
  <c r="AI38" i="2"/>
  <c r="AI42" i="2"/>
  <c r="AI35" i="2"/>
  <c r="AI39" i="2"/>
  <c r="AI47" i="2"/>
  <c r="AI51" i="2"/>
  <c r="AI36" i="2"/>
  <c r="AI44" i="2"/>
  <c r="AI48" i="2"/>
  <c r="AI52" i="2"/>
  <c r="AI40" i="2"/>
  <c r="AI43" i="2"/>
  <c r="AI45" i="2"/>
  <c r="AI49" i="2"/>
  <c r="AI46" i="2"/>
  <c r="AI57" i="2"/>
  <c r="AI61" i="2"/>
  <c r="AI65" i="2"/>
  <c r="AI50" i="2"/>
  <c r="AI58" i="2"/>
  <c r="AI62" i="2"/>
  <c r="AI66" i="2"/>
  <c r="AI53" i="2"/>
  <c r="AI55" i="2"/>
  <c r="AI56" i="2"/>
  <c r="AI59" i="2"/>
  <c r="AI67" i="2"/>
  <c r="AI54" i="2"/>
  <c r="AI60" i="2"/>
  <c r="AI63" i="2"/>
  <c r="AI64" i="2"/>
  <c r="AC43" i="2"/>
  <c r="AC40" i="2"/>
  <c r="AC41" i="2"/>
  <c r="AC42" i="2"/>
  <c r="AC44" i="2"/>
  <c r="AC45" i="2"/>
  <c r="AC49" i="2"/>
  <c r="AC46" i="2"/>
  <c r="AC50" i="2"/>
  <c r="AC54" i="2"/>
  <c r="AC47" i="2"/>
  <c r="AC51" i="2"/>
  <c r="AC55" i="2"/>
  <c r="AC59" i="2"/>
  <c r="AC63" i="2"/>
  <c r="AC52" i="2"/>
  <c r="AC56" i="2"/>
  <c r="AC60" i="2"/>
  <c r="AC64" i="2"/>
  <c r="AC48" i="2"/>
  <c r="AC53" i="2"/>
  <c r="AC57" i="2"/>
  <c r="AC65" i="2"/>
  <c r="AC67" i="2"/>
  <c r="AC66" i="2"/>
  <c r="AC58" i="2"/>
  <c r="AC61" i="2"/>
  <c r="AC62" i="2"/>
  <c r="W47" i="2"/>
  <c r="W51" i="2"/>
  <c r="W48" i="2"/>
  <c r="W52" i="2"/>
  <c r="W49" i="2"/>
  <c r="W57" i="2"/>
  <c r="W61" i="2"/>
  <c r="W65" i="2"/>
  <c r="W46" i="2"/>
  <c r="W53" i="2"/>
  <c r="W58" i="2"/>
  <c r="W62" i="2"/>
  <c r="W66" i="2"/>
  <c r="W50" i="2"/>
  <c r="W54" i="2"/>
  <c r="W55" i="2"/>
  <c r="W59" i="2"/>
  <c r="W63" i="2"/>
  <c r="W56" i="2"/>
  <c r="W64" i="2"/>
  <c r="W60" i="2"/>
  <c r="W67" i="2"/>
  <c r="AL34" i="2"/>
  <c r="AL38" i="2"/>
  <c r="AL42" i="2"/>
  <c r="AL31" i="2"/>
  <c r="AL35" i="2"/>
  <c r="AL39" i="2"/>
  <c r="AL43" i="2"/>
  <c r="AL32" i="2"/>
  <c r="AL36" i="2"/>
  <c r="AL40" i="2"/>
  <c r="AL44" i="2"/>
  <c r="AL48" i="2"/>
  <c r="AL52" i="2"/>
  <c r="AL37" i="2"/>
  <c r="AL45" i="2"/>
  <c r="AL49" i="2"/>
  <c r="AL53" i="2"/>
  <c r="AL46" i="2"/>
  <c r="AL50" i="2"/>
  <c r="AL58" i="2"/>
  <c r="AL62" i="2"/>
  <c r="AL66" i="2"/>
  <c r="AL47" i="2"/>
  <c r="AL54" i="2"/>
  <c r="AL55" i="2"/>
  <c r="AL59" i="2"/>
  <c r="AL63" i="2"/>
  <c r="AL67" i="2"/>
  <c r="AL56" i="2"/>
  <c r="AL64" i="2"/>
  <c r="AL51" i="2"/>
  <c r="AL61" i="2"/>
  <c r="AL41" i="2"/>
  <c r="AL57" i="2"/>
  <c r="AL65" i="2"/>
  <c r="AL60" i="2"/>
  <c r="AL33" i="2"/>
  <c r="AF40" i="2"/>
  <c r="AF44" i="2"/>
  <c r="AF37" i="2"/>
  <c r="AF41" i="2"/>
  <c r="AF38" i="2"/>
  <c r="AF42" i="2"/>
  <c r="AF39" i="2"/>
  <c r="AF46" i="2"/>
  <c r="AF50" i="2"/>
  <c r="AF43" i="2"/>
  <c r="AF47" i="2"/>
  <c r="AF51" i="2"/>
  <c r="AF48" i="2"/>
  <c r="AF52" i="2"/>
  <c r="AF53" i="2"/>
  <c r="AF56" i="2"/>
  <c r="AF60" i="2"/>
  <c r="AF64" i="2"/>
  <c r="AF54" i="2"/>
  <c r="AF57" i="2"/>
  <c r="AF61" i="2"/>
  <c r="AF65" i="2"/>
  <c r="AF45" i="2"/>
  <c r="AF49" i="2"/>
  <c r="AF58" i="2"/>
  <c r="AF62" i="2"/>
  <c r="AF59" i="2"/>
  <c r="AF63" i="2"/>
  <c r="AF55" i="2"/>
  <c r="AF66" i="2"/>
  <c r="AF67" i="2"/>
  <c r="Q54" i="2"/>
  <c r="Q55" i="2"/>
  <c r="Q59" i="2"/>
  <c r="Q63" i="2"/>
  <c r="Q53" i="2"/>
  <c r="Q56" i="2"/>
  <c r="Q60" i="2"/>
  <c r="Q64" i="2"/>
  <c r="Q52" i="2"/>
  <c r="Q57" i="2"/>
  <c r="Q61" i="2"/>
  <c r="Q62" i="2"/>
  <c r="Q65" i="2"/>
  <c r="Q58" i="2"/>
  <c r="Q66" i="2"/>
  <c r="Q67" i="2"/>
  <c r="K61" i="2"/>
  <c r="K65" i="2"/>
  <c r="K58" i="2"/>
  <c r="K62" i="2"/>
  <c r="K66" i="2"/>
  <c r="K59" i="2"/>
  <c r="K60" i="2"/>
  <c r="K63" i="2"/>
  <c r="K67" i="2"/>
  <c r="K64" i="2"/>
  <c r="C67" i="2"/>
  <c r="N58" i="2"/>
  <c r="N62" i="2"/>
  <c r="N66" i="2"/>
  <c r="N55" i="2"/>
  <c r="N59" i="2"/>
  <c r="N63" i="2"/>
  <c r="N67" i="2"/>
  <c r="N56" i="2"/>
  <c r="N64" i="2"/>
  <c r="N57" i="2"/>
  <c r="N61" i="2"/>
  <c r="N65" i="2"/>
  <c r="N60" i="2"/>
  <c r="H63" i="2"/>
  <c r="H66" i="2"/>
  <c r="H67" i="2"/>
  <c r="H61" i="2"/>
  <c r="H64" i="2"/>
  <c r="H65" i="2"/>
  <c r="H62" i="2"/>
  <c r="AQ6" i="2"/>
  <c r="AP6" i="2"/>
  <c r="AN6" i="2"/>
  <c r="AN34" i="2" s="1"/>
  <c r="AN76" i="3" s="1"/>
  <c r="AM6" i="2"/>
  <c r="AM37" i="2" s="1"/>
  <c r="AK6" i="2"/>
  <c r="AK37" i="2" s="1"/>
  <c r="AK69" i="12" s="1"/>
  <c r="AJ6" i="2"/>
  <c r="AH6" i="2"/>
  <c r="AH44" i="2" s="1"/>
  <c r="AH86" i="3" s="1"/>
  <c r="AG6" i="2"/>
  <c r="AG53" i="2" s="1"/>
  <c r="AE6" i="2"/>
  <c r="AE47" i="2" s="1"/>
  <c r="AE36" i="3" s="1"/>
  <c r="AD6" i="2"/>
  <c r="AB6" i="2"/>
  <c r="AB48" i="2" s="1"/>
  <c r="AB90" i="3" s="1"/>
  <c r="AA6" i="2"/>
  <c r="AA51" i="2" s="1"/>
  <c r="Y6" i="2"/>
  <c r="Y57" i="2" s="1"/>
  <c r="Y46" i="3" s="1"/>
  <c r="X6" i="2"/>
  <c r="V6" i="2"/>
  <c r="V62" i="2" s="1"/>
  <c r="V104" i="3" s="1"/>
  <c r="U6" i="2"/>
  <c r="U63" i="2" s="1"/>
  <c r="S6" i="2"/>
  <c r="R6" i="2"/>
  <c r="P6" i="2"/>
  <c r="P65" i="2" s="1"/>
  <c r="P107" i="3" s="1"/>
  <c r="O6" i="2"/>
  <c r="O67" i="2" s="1"/>
  <c r="M6" i="2"/>
  <c r="M63" i="2" s="1"/>
  <c r="M52" i="3" s="1"/>
  <c r="L6" i="2"/>
  <c r="J6" i="2"/>
  <c r="J62" i="2" s="1"/>
  <c r="J104" i="3" s="1"/>
  <c r="I6" i="2"/>
  <c r="I66" i="2" s="1"/>
  <c r="E6" i="2"/>
  <c r="F6" i="2"/>
  <c r="G6" i="2"/>
  <c r="G64" i="2" s="1"/>
  <c r="G53" i="3" s="1"/>
  <c r="D6" i="2"/>
  <c r="D67" i="2" s="1"/>
  <c r="B8" i="2"/>
  <c r="B9" i="2" s="1"/>
  <c r="V74" i="1"/>
  <c r="V75" i="1"/>
  <c r="V76" i="1"/>
  <c r="V77" i="1"/>
  <c r="V78" i="1"/>
  <c r="V79" i="1"/>
  <c r="V80" i="1"/>
  <c r="V81" i="1"/>
  <c r="V82" i="1"/>
  <c r="V83" i="1"/>
  <c r="V84" i="1"/>
  <c r="V85" i="1"/>
  <c r="V73" i="1"/>
  <c r="B72" i="1"/>
  <c r="AM33" i="2" l="1"/>
  <c r="U59" i="2"/>
  <c r="AG44" i="2"/>
  <c r="O60" i="2"/>
  <c r="AM57" i="2"/>
  <c r="AN63" i="2"/>
  <c r="AN105" i="3" s="1"/>
  <c r="G66" i="2"/>
  <c r="G55" i="3" s="1"/>
  <c r="AN30" i="2"/>
  <c r="AN72" i="3" s="1"/>
  <c r="AN55" i="2"/>
  <c r="AN97" i="3" s="1"/>
  <c r="AB64" i="2"/>
  <c r="AB106" i="3" s="1"/>
  <c r="AN52" i="2"/>
  <c r="AN94" i="3" s="1"/>
  <c r="P58" i="2"/>
  <c r="P100" i="3" s="1"/>
  <c r="AN54" i="2"/>
  <c r="AN96" i="3" s="1"/>
  <c r="AN35" i="2"/>
  <c r="AN77" i="3" s="1"/>
  <c r="AM77" i="3" s="1"/>
  <c r="AK63" i="2"/>
  <c r="AK95" i="12" s="1"/>
  <c r="AQ23" i="12"/>
  <c r="AN62" i="2"/>
  <c r="AN104" i="3" s="1"/>
  <c r="AN44" i="2"/>
  <c r="AN86" i="3" s="1"/>
  <c r="AN37" i="2"/>
  <c r="AN79" i="3" s="1"/>
  <c r="O63" i="2"/>
  <c r="AK46" i="2"/>
  <c r="U51" i="2"/>
  <c r="P53" i="2"/>
  <c r="P95" i="3" s="1"/>
  <c r="V52" i="2"/>
  <c r="V94" i="3" s="1"/>
  <c r="AM36" i="2"/>
  <c r="AB60" i="2"/>
  <c r="AB102" i="3" s="1"/>
  <c r="AG40" i="2"/>
  <c r="AR147" i="3"/>
  <c r="AK52" i="3"/>
  <c r="AQ25" i="12"/>
  <c r="AN29" i="2"/>
  <c r="AN71" i="3" s="1"/>
  <c r="AE56" i="2"/>
  <c r="AE45" i="3" s="1"/>
  <c r="O59" i="2"/>
  <c r="AK32" i="2"/>
  <c r="U49" i="2"/>
  <c r="AM59" i="2"/>
  <c r="AM52" i="2"/>
  <c r="AH62" i="2"/>
  <c r="AH104" i="3" s="1"/>
  <c r="AR140" i="3"/>
  <c r="AK26" i="3"/>
  <c r="V54" i="2"/>
  <c r="V96" i="3" s="1"/>
  <c r="AN65" i="2"/>
  <c r="AN107" i="3" s="1"/>
  <c r="AN31" i="2"/>
  <c r="AN73" i="3" s="1"/>
  <c r="AN36" i="2"/>
  <c r="AN78" i="3" s="1"/>
  <c r="AM79" i="3" s="1"/>
  <c r="AE53" i="2"/>
  <c r="AE42" i="3" s="1"/>
  <c r="O62" i="2"/>
  <c r="U67" i="2"/>
  <c r="AM40" i="2"/>
  <c r="AM51" i="2"/>
  <c r="AH46" i="2"/>
  <c r="AH88" i="3" s="1"/>
  <c r="AR156" i="3"/>
  <c r="AQ26" i="12"/>
  <c r="AN61" i="2"/>
  <c r="AN103" i="3" s="1"/>
  <c r="AN43" i="2"/>
  <c r="AN85" i="3" s="1"/>
  <c r="AN32" i="2"/>
  <c r="AN74" i="3" s="1"/>
  <c r="AE61" i="2"/>
  <c r="AE50" i="3" s="1"/>
  <c r="O58" i="2"/>
  <c r="U62" i="2"/>
  <c r="J64" i="2"/>
  <c r="J106" i="3" s="1"/>
  <c r="AM60" i="2"/>
  <c r="AM39" i="2"/>
  <c r="AA44" i="2"/>
  <c r="AR145" i="3"/>
  <c r="AN57" i="2"/>
  <c r="AN99" i="3" s="1"/>
  <c r="AN50" i="2"/>
  <c r="AN92" i="3" s="1"/>
  <c r="AE45" i="2"/>
  <c r="AE34" i="3" s="1"/>
  <c r="O65" i="2"/>
  <c r="U65" i="2"/>
  <c r="J63" i="2"/>
  <c r="J105" i="3" s="1"/>
  <c r="AM50" i="2"/>
  <c r="AM35" i="2"/>
  <c r="M66" i="2"/>
  <c r="M55" i="3" s="1"/>
  <c r="AA66" i="2"/>
  <c r="AQ52" i="12"/>
  <c r="AN56" i="2"/>
  <c r="AN98" i="3" s="1"/>
  <c r="AN46" i="2"/>
  <c r="AN88" i="3" s="1"/>
  <c r="O54" i="2"/>
  <c r="U64" i="2"/>
  <c r="AM58" i="2"/>
  <c r="AM34" i="2"/>
  <c r="AB55" i="2"/>
  <c r="AB97" i="3" s="1"/>
  <c r="AQ28" i="12"/>
  <c r="AN49" i="2"/>
  <c r="AN91" i="3" s="1"/>
  <c r="AK62" i="2"/>
  <c r="P55" i="2"/>
  <c r="P97" i="3" s="1"/>
  <c r="V67" i="2"/>
  <c r="AM53" i="2"/>
  <c r="G63" i="2"/>
  <c r="G52" i="3" s="1"/>
  <c r="F53" i="3" s="1"/>
  <c r="AB58" i="2"/>
  <c r="AB100" i="3" s="1"/>
  <c r="AQ37" i="12"/>
  <c r="F65" i="2"/>
  <c r="F67" i="2"/>
  <c r="F63" i="2"/>
  <c r="L60" i="2"/>
  <c r="L65" i="2"/>
  <c r="L62" i="2"/>
  <c r="L58" i="2"/>
  <c r="L67" i="2"/>
  <c r="L64" i="2"/>
  <c r="L66" i="2"/>
  <c r="L63" i="2"/>
  <c r="L57" i="2"/>
  <c r="R53" i="2"/>
  <c r="R55" i="2"/>
  <c r="R51" i="2"/>
  <c r="R58" i="2"/>
  <c r="R59" i="2"/>
  <c r="R54" i="2"/>
  <c r="R61" i="2"/>
  <c r="R66" i="2"/>
  <c r="R57" i="2"/>
  <c r="R63" i="2"/>
  <c r="R60" i="2"/>
  <c r="R62" i="2"/>
  <c r="R65" i="2"/>
  <c r="R67" i="2"/>
  <c r="X50" i="2"/>
  <c r="X52" i="2"/>
  <c r="X60" i="2"/>
  <c r="X65" i="2"/>
  <c r="X59" i="2"/>
  <c r="X66" i="2"/>
  <c r="AD39" i="2"/>
  <c r="AD52" i="2"/>
  <c r="AD49" i="2"/>
  <c r="AD58" i="2"/>
  <c r="AD55" i="2"/>
  <c r="AD56" i="2"/>
  <c r="AD65" i="2"/>
  <c r="AJ37" i="2"/>
  <c r="AJ42" i="2"/>
  <c r="AJ39" i="2"/>
  <c r="AJ48" i="2"/>
  <c r="AJ60" i="2"/>
  <c r="AJ61" i="2"/>
  <c r="AJ66" i="2"/>
  <c r="AJ45" i="2"/>
  <c r="AJ36" i="2"/>
  <c r="AJ41" i="2"/>
  <c r="AJ46" i="2"/>
  <c r="AJ47" i="2"/>
  <c r="AJ52" i="2"/>
  <c r="AJ64" i="2"/>
  <c r="AJ65" i="2"/>
  <c r="AJ53" i="2"/>
  <c r="AJ62" i="2"/>
  <c r="AJ40" i="2"/>
  <c r="AJ34" i="2"/>
  <c r="AJ50" i="2"/>
  <c r="AJ51" i="2"/>
  <c r="AJ54" i="2"/>
  <c r="AJ43" i="2"/>
  <c r="AJ58" i="2"/>
  <c r="AJ59" i="2"/>
  <c r="AJ55" i="2"/>
  <c r="AJ35" i="2"/>
  <c r="AJ49" i="2"/>
  <c r="AJ44" i="2"/>
  <c r="AJ67" i="2"/>
  <c r="AJ38" i="2"/>
  <c r="AJ56" i="2"/>
  <c r="AP42" i="2"/>
  <c r="AP39" i="2"/>
  <c r="AP36" i="2"/>
  <c r="AP44" i="2"/>
  <c r="AP49" i="2"/>
  <c r="AP46" i="2"/>
  <c r="AP58" i="2"/>
  <c r="AP59" i="2"/>
  <c r="AP56" i="2"/>
  <c r="AP64" i="2"/>
  <c r="AP30" i="2"/>
  <c r="AP27" i="2"/>
  <c r="AP43" i="2"/>
  <c r="AP40" i="2"/>
  <c r="AP48" i="2"/>
  <c r="AP53" i="2"/>
  <c r="AP50" i="2"/>
  <c r="AP62" i="2"/>
  <c r="AP63" i="2"/>
  <c r="AP60" i="2"/>
  <c r="AP65" i="2"/>
  <c r="AP34" i="2"/>
  <c r="AP31" i="2"/>
  <c r="AP28" i="2"/>
  <c r="AP33" i="2"/>
  <c r="AP52" i="2"/>
  <c r="AP29" i="2"/>
  <c r="AP51" i="2"/>
  <c r="AP66" i="2"/>
  <c r="AP67" i="2"/>
  <c r="AP61" i="2"/>
  <c r="AP41" i="2"/>
  <c r="AP55" i="2"/>
  <c r="AP38" i="2"/>
  <c r="AP45" i="2"/>
  <c r="AP47" i="2"/>
  <c r="AP32" i="2"/>
  <c r="AP37" i="2"/>
  <c r="X64" i="2"/>
  <c r="E65" i="2"/>
  <c r="E66" i="2"/>
  <c r="E64" i="2"/>
  <c r="S52" i="2"/>
  <c r="S41" i="3" s="1"/>
  <c r="S50" i="2"/>
  <c r="S39" i="3" s="1"/>
  <c r="S53" i="2"/>
  <c r="S42" i="3" s="1"/>
  <c r="S67" i="2"/>
  <c r="S64" i="2"/>
  <c r="S53" i="3" s="1"/>
  <c r="S57" i="2"/>
  <c r="S46" i="3" s="1"/>
  <c r="S58" i="2"/>
  <c r="S47" i="3" s="1"/>
  <c r="S55" i="2"/>
  <c r="S44" i="3" s="1"/>
  <c r="S60" i="2"/>
  <c r="S49" i="3" s="1"/>
  <c r="S61" i="2"/>
  <c r="S50" i="3" s="1"/>
  <c r="S59" i="2"/>
  <c r="S48" i="3" s="1"/>
  <c r="S65" i="2"/>
  <c r="S54" i="3" s="1"/>
  <c r="S56" i="2"/>
  <c r="S45" i="3" s="1"/>
  <c r="S51" i="2"/>
  <c r="S40" i="3" s="1"/>
  <c r="R41" i="3" s="1"/>
  <c r="S63" i="2"/>
  <c r="S52" i="3" s="1"/>
  <c r="S62" i="2"/>
  <c r="S51" i="3" s="1"/>
  <c r="Y45" i="2"/>
  <c r="Y34" i="3" s="1"/>
  <c r="Y54" i="2"/>
  <c r="Y43" i="3" s="1"/>
  <c r="Y55" i="2"/>
  <c r="Y44" i="3" s="1"/>
  <c r="Y56" i="2"/>
  <c r="Y45" i="3" s="1"/>
  <c r="X46" i="3" s="1"/>
  <c r="Y61" i="2"/>
  <c r="Y50" i="3" s="1"/>
  <c r="Y65" i="2"/>
  <c r="Y54" i="3" s="1"/>
  <c r="Y49" i="2"/>
  <c r="Y38" i="3" s="1"/>
  <c r="Y47" i="2"/>
  <c r="Y36" i="3" s="1"/>
  <c r="Y59" i="2"/>
  <c r="Y48" i="3" s="1"/>
  <c r="Y60" i="2"/>
  <c r="Y49" i="3" s="1"/>
  <c r="Y58" i="2"/>
  <c r="Y47" i="3" s="1"/>
  <c r="X47" i="3" s="1"/>
  <c r="Y53" i="2"/>
  <c r="Y42" i="3" s="1"/>
  <c r="Y46" i="2"/>
  <c r="Y35" i="3" s="1"/>
  <c r="Y63" i="2"/>
  <c r="Y52" i="3" s="1"/>
  <c r="Y62" i="2"/>
  <c r="Y51" i="3" s="1"/>
  <c r="Y50" i="2"/>
  <c r="Y39" i="3" s="1"/>
  <c r="Y48" i="2"/>
  <c r="Y37" i="3" s="1"/>
  <c r="Y67" i="2"/>
  <c r="Y52" i="2"/>
  <c r="Y41" i="3" s="1"/>
  <c r="Y64" i="2"/>
  <c r="Y53" i="3" s="1"/>
  <c r="AE41" i="2"/>
  <c r="AE30" i="3" s="1"/>
  <c r="AE43" i="2"/>
  <c r="AE32" i="3" s="1"/>
  <c r="AE48" i="2"/>
  <c r="AE37" i="3" s="1"/>
  <c r="AE39" i="2"/>
  <c r="AE28" i="3" s="1"/>
  <c r="AE52" i="2"/>
  <c r="AE41" i="3" s="1"/>
  <c r="AE50" i="2"/>
  <c r="AE39" i="3" s="1"/>
  <c r="AE65" i="2"/>
  <c r="AE54" i="3" s="1"/>
  <c r="AE55" i="2"/>
  <c r="AE44" i="3" s="1"/>
  <c r="AD45" i="3" s="1"/>
  <c r="AE64" i="2"/>
  <c r="AE53" i="3" s="1"/>
  <c r="AE60" i="2"/>
  <c r="AE49" i="3" s="1"/>
  <c r="AQ37" i="2"/>
  <c r="AQ34" i="2"/>
  <c r="AQ31" i="2"/>
  <c r="AQ47" i="2"/>
  <c r="AQ38" i="12" s="1"/>
  <c r="AQ48" i="2"/>
  <c r="AQ39" i="12" s="1"/>
  <c r="AQ45" i="2"/>
  <c r="AQ34" i="3" s="1"/>
  <c r="AQ61" i="2"/>
  <c r="AQ50" i="3" s="1"/>
  <c r="AQ58" i="2"/>
  <c r="AQ49" i="12" s="1"/>
  <c r="AQ55" i="2"/>
  <c r="AQ56" i="2"/>
  <c r="AQ41" i="2"/>
  <c r="AQ32" i="12" s="1"/>
  <c r="AQ38" i="2"/>
  <c r="AQ35" i="2"/>
  <c r="AQ24" i="3" s="1"/>
  <c r="AQ51" i="2"/>
  <c r="AQ40" i="3" s="1"/>
  <c r="AQ52" i="2"/>
  <c r="AQ41" i="3" s="1"/>
  <c r="AQ49" i="2"/>
  <c r="AQ65" i="2"/>
  <c r="AQ62" i="2"/>
  <c r="AQ51" i="3" s="1"/>
  <c r="AQ50" i="2"/>
  <c r="AQ63" i="2"/>
  <c r="AQ54" i="12" s="1"/>
  <c r="AQ29" i="2"/>
  <c r="AQ18" i="3" s="1"/>
  <c r="AQ26" i="2"/>
  <c r="AQ42" i="2"/>
  <c r="AQ33" i="12" s="1"/>
  <c r="AQ39" i="2"/>
  <c r="AQ28" i="2"/>
  <c r="AQ17" i="3" s="1"/>
  <c r="AP18" i="3" s="1"/>
  <c r="AQ32" i="2"/>
  <c r="AQ53" i="2"/>
  <c r="AQ36" i="2"/>
  <c r="AQ25" i="3" s="1"/>
  <c r="AQ66" i="2"/>
  <c r="AQ55" i="3" s="1"/>
  <c r="AQ59" i="2"/>
  <c r="AQ67" i="2"/>
  <c r="AQ58" i="12" s="1"/>
  <c r="AQ40" i="2"/>
  <c r="AQ29" i="3" s="1"/>
  <c r="AQ54" i="2"/>
  <c r="AQ33" i="2"/>
  <c r="AQ44" i="2"/>
  <c r="AQ33" i="3" s="1"/>
  <c r="AQ46" i="2"/>
  <c r="AQ35" i="3" s="1"/>
  <c r="AQ30" i="2"/>
  <c r="AQ19" i="3" s="1"/>
  <c r="AQ60" i="2"/>
  <c r="AQ51" i="12" s="1"/>
  <c r="AQ64" i="2"/>
  <c r="AQ27" i="2"/>
  <c r="AQ16" i="3" s="1"/>
  <c r="X53" i="2"/>
  <c r="AD57" i="2"/>
  <c r="AD66" i="2"/>
  <c r="AD48" i="2"/>
  <c r="S54" i="2"/>
  <c r="S43" i="3" s="1"/>
  <c r="Y51" i="2"/>
  <c r="Y40" i="3" s="1"/>
  <c r="AJ57" i="2"/>
  <c r="X62" i="2"/>
  <c r="X49" i="2"/>
  <c r="X47" i="2"/>
  <c r="AD64" i="2"/>
  <c r="AD63" i="2"/>
  <c r="AD62" i="2"/>
  <c r="AD45" i="2"/>
  <c r="AD40" i="2"/>
  <c r="AE46" i="2"/>
  <c r="AE35" i="3" s="1"/>
  <c r="AD36" i="3" s="1"/>
  <c r="AE62" i="2"/>
  <c r="AE51" i="3" s="1"/>
  <c r="AE54" i="2"/>
  <c r="AE43" i="3" s="1"/>
  <c r="AD44" i="3" s="1"/>
  <c r="AE40" i="2"/>
  <c r="AE29" i="3" s="1"/>
  <c r="AD30" i="3" s="1"/>
  <c r="AE38" i="2"/>
  <c r="AE27" i="3" s="1"/>
  <c r="AK57" i="2"/>
  <c r="AK48" i="2"/>
  <c r="V65" i="2"/>
  <c r="V107" i="3" s="1"/>
  <c r="F66" i="2"/>
  <c r="AB54" i="2"/>
  <c r="AB96" i="3" s="1"/>
  <c r="AH61" i="2"/>
  <c r="AH103" i="3" s="1"/>
  <c r="R52" i="2"/>
  <c r="S66" i="2"/>
  <c r="S55" i="3" s="1"/>
  <c r="Y44" i="2"/>
  <c r="Y33" i="3" s="1"/>
  <c r="AJ33" i="2"/>
  <c r="AP57" i="2"/>
  <c r="AQ57" i="2"/>
  <c r="X63" i="2"/>
  <c r="X58" i="2"/>
  <c r="X48" i="2"/>
  <c r="AD61" i="2"/>
  <c r="AD47" i="2"/>
  <c r="AD51" i="2"/>
  <c r="AD46" i="2"/>
  <c r="AD41" i="2"/>
  <c r="AD42" i="2"/>
  <c r="L59" i="2"/>
  <c r="R64" i="2"/>
  <c r="AJ63" i="2"/>
  <c r="AP35" i="2"/>
  <c r="M56" i="2"/>
  <c r="M45" i="3" s="1"/>
  <c r="M65" i="2"/>
  <c r="M54" i="3" s="1"/>
  <c r="M58" i="2"/>
  <c r="M47" i="3" s="1"/>
  <c r="M60" i="2"/>
  <c r="M49" i="3" s="1"/>
  <c r="M67" i="2"/>
  <c r="M61" i="2"/>
  <c r="M50" i="3" s="1"/>
  <c r="M57" i="2"/>
  <c r="M46" i="3" s="1"/>
  <c r="AK39" i="2"/>
  <c r="AK40" i="2"/>
  <c r="AK34" i="2"/>
  <c r="AK50" i="2"/>
  <c r="AK51" i="2"/>
  <c r="AK55" i="2"/>
  <c r="AK56" i="2"/>
  <c r="AK58" i="2"/>
  <c r="AK43" i="2"/>
  <c r="AK33" i="2"/>
  <c r="AK45" i="2"/>
  <c r="AK54" i="2"/>
  <c r="AK38" i="2"/>
  <c r="AK59" i="2"/>
  <c r="AK60" i="2"/>
  <c r="AK65" i="2"/>
  <c r="AK61" i="2"/>
  <c r="AK35" i="2"/>
  <c r="AK41" i="2"/>
  <c r="AK47" i="2"/>
  <c r="AK44" i="2"/>
  <c r="AK66" i="2"/>
  <c r="X67" i="2"/>
  <c r="X56" i="2"/>
  <c r="X51" i="2"/>
  <c r="AD67" i="2"/>
  <c r="AD53" i="2"/>
  <c r="AE67" i="2"/>
  <c r="AE66" i="2"/>
  <c r="AE55" i="3" s="1"/>
  <c r="AE57" i="2"/>
  <c r="AE46" i="3" s="1"/>
  <c r="AE44" i="2"/>
  <c r="AE33" i="3" s="1"/>
  <c r="AD34" i="3" s="1"/>
  <c r="AE42" i="2"/>
  <c r="AE31" i="3" s="1"/>
  <c r="AD32" i="3" s="1"/>
  <c r="AK52" i="2"/>
  <c r="AK53" i="2"/>
  <c r="AK49" i="2"/>
  <c r="E67" i="2"/>
  <c r="F64" i="2"/>
  <c r="M64" i="2"/>
  <c r="M53" i="3" s="1"/>
  <c r="L61" i="2"/>
  <c r="R56" i="2"/>
  <c r="X61" i="2"/>
  <c r="G65" i="2"/>
  <c r="G54" i="3" s="1"/>
  <c r="G62" i="2"/>
  <c r="G51" i="3" s="1"/>
  <c r="G67" i="2"/>
  <c r="J66" i="2"/>
  <c r="J108" i="3" s="1"/>
  <c r="J60" i="2"/>
  <c r="J102" i="3" s="1"/>
  <c r="J59" i="2"/>
  <c r="J101" i="3" s="1"/>
  <c r="J61" i="2"/>
  <c r="J103" i="3" s="1"/>
  <c r="J67" i="2"/>
  <c r="P56" i="2"/>
  <c r="P98" i="3" s="1"/>
  <c r="O98" i="3" s="1"/>
  <c r="P57" i="2"/>
  <c r="P99" i="3" s="1"/>
  <c r="P62" i="2"/>
  <c r="P104" i="3" s="1"/>
  <c r="P66" i="2"/>
  <c r="P108" i="3" s="1"/>
  <c r="O108" i="3" s="1"/>
  <c r="P60" i="2"/>
  <c r="P102" i="3" s="1"/>
  <c r="P61" i="2"/>
  <c r="P103" i="3" s="1"/>
  <c r="P63" i="2"/>
  <c r="P105" i="3" s="1"/>
  <c r="P67" i="2"/>
  <c r="P54" i="2"/>
  <c r="P96" i="3" s="1"/>
  <c r="O97" i="3" s="1"/>
  <c r="P59" i="2"/>
  <c r="P101" i="3" s="1"/>
  <c r="V53" i="2"/>
  <c r="V95" i="3" s="1"/>
  <c r="V66" i="2"/>
  <c r="V108" i="3" s="1"/>
  <c r="V59" i="2"/>
  <c r="V101" i="3" s="1"/>
  <c r="V64" i="2"/>
  <c r="V106" i="3" s="1"/>
  <c r="U107" i="3" s="1"/>
  <c r="V60" i="2"/>
  <c r="V102" i="3" s="1"/>
  <c r="V48" i="2"/>
  <c r="V90" i="3" s="1"/>
  <c r="V50" i="2"/>
  <c r="V92" i="3" s="1"/>
  <c r="V47" i="2"/>
  <c r="V89" i="3" s="1"/>
  <c r="V63" i="2"/>
  <c r="V105" i="3" s="1"/>
  <c r="U105" i="3" s="1"/>
  <c r="V57" i="2"/>
  <c r="V99" i="3" s="1"/>
  <c r="V61" i="2"/>
  <c r="V103" i="3" s="1"/>
  <c r="U104" i="3" s="1"/>
  <c r="V49" i="2"/>
  <c r="V91" i="3" s="1"/>
  <c r="V55" i="2"/>
  <c r="V97" i="3" s="1"/>
  <c r="V51" i="2"/>
  <c r="V93" i="3" s="1"/>
  <c r="AB41" i="2"/>
  <c r="AB83" i="3" s="1"/>
  <c r="AB47" i="2"/>
  <c r="AB89" i="3" s="1"/>
  <c r="AA90" i="3" s="1"/>
  <c r="AB50" i="2"/>
  <c r="AB92" i="3" s="1"/>
  <c r="AB43" i="2"/>
  <c r="AB85" i="3" s="1"/>
  <c r="AB45" i="2"/>
  <c r="AB87" i="3" s="1"/>
  <c r="AB61" i="2"/>
  <c r="AB103" i="3" s="1"/>
  <c r="AB66" i="2"/>
  <c r="AB108" i="3" s="1"/>
  <c r="AB62" i="2"/>
  <c r="AB104" i="3" s="1"/>
  <c r="AB44" i="2"/>
  <c r="AB86" i="3" s="1"/>
  <c r="AB51" i="2"/>
  <c r="AB93" i="3" s="1"/>
  <c r="AB56" i="2"/>
  <c r="AB98" i="3" s="1"/>
  <c r="AB49" i="2"/>
  <c r="AB91" i="3" s="1"/>
  <c r="AB65" i="2"/>
  <c r="AB107" i="3" s="1"/>
  <c r="AB63" i="2"/>
  <c r="AB105" i="3" s="1"/>
  <c r="AA106" i="3" s="1"/>
  <c r="AB67" i="2"/>
  <c r="AB52" i="2"/>
  <c r="AB94" i="3" s="1"/>
  <c r="AB57" i="2"/>
  <c r="AB99" i="3" s="1"/>
  <c r="AA100" i="3" s="1"/>
  <c r="AB59" i="2"/>
  <c r="AB101" i="3" s="1"/>
  <c r="AB42" i="2"/>
  <c r="AB84" i="3" s="1"/>
  <c r="AH42" i="2"/>
  <c r="AH84" i="3" s="1"/>
  <c r="AH36" i="2"/>
  <c r="AH78" i="3" s="1"/>
  <c r="AH48" i="2"/>
  <c r="AH90" i="3" s="1"/>
  <c r="AH53" i="2"/>
  <c r="AH95" i="3" s="1"/>
  <c r="AH47" i="2"/>
  <c r="AH89" i="3" s="1"/>
  <c r="AH55" i="2"/>
  <c r="AH97" i="3" s="1"/>
  <c r="AH51" i="2"/>
  <c r="AH93" i="3" s="1"/>
  <c r="AH60" i="2"/>
  <c r="AH102" i="3" s="1"/>
  <c r="AH38" i="2"/>
  <c r="AH80" i="3" s="1"/>
  <c r="AH40" i="2"/>
  <c r="AH82" i="3" s="1"/>
  <c r="AH45" i="2"/>
  <c r="AH87" i="3" s="1"/>
  <c r="AG87" i="3" s="1"/>
  <c r="AH50" i="2"/>
  <c r="AH92" i="3" s="1"/>
  <c r="AH59" i="2"/>
  <c r="AH101" i="3" s="1"/>
  <c r="AH56" i="2"/>
  <c r="AH98" i="3" s="1"/>
  <c r="AH65" i="2"/>
  <c r="AH107" i="3" s="1"/>
  <c r="AH35" i="2"/>
  <c r="AH77" i="3" s="1"/>
  <c r="AH37" i="2"/>
  <c r="AH79" i="3" s="1"/>
  <c r="AG80" i="3" s="1"/>
  <c r="AH49" i="2"/>
  <c r="AH91" i="3" s="1"/>
  <c r="AH58" i="2"/>
  <c r="AH100" i="3" s="1"/>
  <c r="AH63" i="2"/>
  <c r="AH105" i="3" s="1"/>
  <c r="AH57" i="2"/>
  <c r="AH99" i="3" s="1"/>
  <c r="AH52" i="2"/>
  <c r="AH94" i="3" s="1"/>
  <c r="AH66" i="2"/>
  <c r="AH108" i="3" s="1"/>
  <c r="AH64" i="2"/>
  <c r="AH106" i="3" s="1"/>
  <c r="AG107" i="3" s="1"/>
  <c r="AH41" i="2"/>
  <c r="AH83" i="3" s="1"/>
  <c r="AG84" i="3" s="1"/>
  <c r="AH67" i="2"/>
  <c r="AH39" i="2"/>
  <c r="AH81" i="3" s="1"/>
  <c r="AN40" i="2"/>
  <c r="AN82" i="3" s="1"/>
  <c r="AN41" i="2"/>
  <c r="AN83" i="3" s="1"/>
  <c r="AN42" i="2"/>
  <c r="AN84" i="3" s="1"/>
  <c r="AN47" i="2"/>
  <c r="AN89" i="3" s="1"/>
  <c r="AN39" i="2"/>
  <c r="AN81" i="3" s="1"/>
  <c r="AM82" i="3" s="1"/>
  <c r="AN45" i="2"/>
  <c r="AN87" i="3" s="1"/>
  <c r="AN64" i="2"/>
  <c r="AN106" i="3" s="1"/>
  <c r="AN53" i="2"/>
  <c r="AN95" i="3" s="1"/>
  <c r="AN67" i="2"/>
  <c r="AN66" i="2"/>
  <c r="AN108" i="3" s="1"/>
  <c r="AN59" i="2"/>
  <c r="AN101" i="3" s="1"/>
  <c r="AN58" i="2"/>
  <c r="AN100" i="3" s="1"/>
  <c r="AN60" i="2"/>
  <c r="AN102" i="3" s="1"/>
  <c r="AN48" i="2"/>
  <c r="AN90" i="3" s="1"/>
  <c r="AN51" i="2"/>
  <c r="AN93" i="3" s="1"/>
  <c r="AN38" i="2"/>
  <c r="AN80" i="3" s="1"/>
  <c r="AN33" i="2"/>
  <c r="AN75" i="3" s="1"/>
  <c r="AM76" i="3" s="1"/>
  <c r="X54" i="2"/>
  <c r="X55" i="2"/>
  <c r="X57" i="2"/>
  <c r="X45" i="2"/>
  <c r="X46" i="2"/>
  <c r="AD60" i="2"/>
  <c r="AD54" i="2"/>
  <c r="AD59" i="2"/>
  <c r="AD50" i="2"/>
  <c r="AD44" i="2"/>
  <c r="AD43" i="2"/>
  <c r="AE59" i="2"/>
  <c r="AE48" i="3" s="1"/>
  <c r="AD49" i="3" s="1"/>
  <c r="AE63" i="2"/>
  <c r="AE52" i="3" s="1"/>
  <c r="AE58" i="2"/>
  <c r="AE47" i="3" s="1"/>
  <c r="AE49" i="2"/>
  <c r="AE38" i="3" s="1"/>
  <c r="AE51" i="2"/>
  <c r="AE40" i="3" s="1"/>
  <c r="AK67" i="2"/>
  <c r="AK99" i="12" s="1"/>
  <c r="AK64" i="2"/>
  <c r="AK42" i="2"/>
  <c r="AK36" i="2"/>
  <c r="J65" i="2"/>
  <c r="J107" i="3" s="1"/>
  <c r="I108" i="3" s="1"/>
  <c r="P64" i="2"/>
  <c r="P106" i="3" s="1"/>
  <c r="O107" i="3" s="1"/>
  <c r="V56" i="2"/>
  <c r="V98" i="3" s="1"/>
  <c r="V58" i="2"/>
  <c r="V100" i="3" s="1"/>
  <c r="M62" i="2"/>
  <c r="M51" i="3" s="1"/>
  <c r="L52" i="3" s="1"/>
  <c r="M59" i="2"/>
  <c r="M48" i="3" s="1"/>
  <c r="L49" i="3" s="1"/>
  <c r="AB53" i="2"/>
  <c r="AB95" i="3" s="1"/>
  <c r="AA96" i="3" s="1"/>
  <c r="AB46" i="2"/>
  <c r="AB88" i="3" s="1"/>
  <c r="AH54" i="2"/>
  <c r="AH96" i="3" s="1"/>
  <c r="AH43" i="2"/>
  <c r="AH85" i="3" s="1"/>
  <c r="AG86" i="3" s="1"/>
  <c r="Y66" i="2"/>
  <c r="Y55" i="3" s="1"/>
  <c r="AP54" i="2"/>
  <c r="AQ43" i="2"/>
  <c r="AQ32" i="3" s="1"/>
  <c r="D65" i="2"/>
  <c r="D107" i="3" s="1"/>
  <c r="D66" i="2"/>
  <c r="D108" i="3" s="1"/>
  <c r="I60" i="2"/>
  <c r="I67" i="2"/>
  <c r="I64" i="2"/>
  <c r="I65" i="2"/>
  <c r="I61" i="2"/>
  <c r="I62" i="2"/>
  <c r="O61" i="2"/>
  <c r="O66" i="2"/>
  <c r="O56" i="2"/>
  <c r="U50" i="2"/>
  <c r="U53" i="2"/>
  <c r="U56" i="2"/>
  <c r="U52" i="2"/>
  <c r="U66" i="2"/>
  <c r="U54" i="2"/>
  <c r="U55" i="2"/>
  <c r="U60" i="2"/>
  <c r="U58" i="2"/>
  <c r="U61" i="2"/>
  <c r="AA42" i="2"/>
  <c r="AA48" i="2"/>
  <c r="AA53" i="2"/>
  <c r="AA54" i="2"/>
  <c r="AA46" i="2"/>
  <c r="AA60" i="2"/>
  <c r="AA67" i="2"/>
  <c r="AA43" i="2"/>
  <c r="AA52" i="2"/>
  <c r="AA57" i="2"/>
  <c r="AA58" i="2"/>
  <c r="AA55" i="2"/>
  <c r="AA50" i="2"/>
  <c r="AA64" i="2"/>
  <c r="AA47" i="2"/>
  <c r="AA45" i="2"/>
  <c r="AA61" i="2"/>
  <c r="AA62" i="2"/>
  <c r="AA59" i="2"/>
  <c r="AA56" i="2"/>
  <c r="AA49" i="2"/>
  <c r="AA63" i="2"/>
  <c r="AA65" i="2"/>
  <c r="AG39" i="2"/>
  <c r="AG37" i="2"/>
  <c r="AG42" i="2"/>
  <c r="AG38" i="2"/>
  <c r="AG55" i="2"/>
  <c r="AG56" i="2"/>
  <c r="AG57" i="2"/>
  <c r="AG48" i="2"/>
  <c r="AG43" i="2"/>
  <c r="AG41" i="2"/>
  <c r="AG46" i="2"/>
  <c r="AG47" i="2"/>
  <c r="AG59" i="2"/>
  <c r="AG60" i="2"/>
  <c r="AG61" i="2"/>
  <c r="AG65" i="2"/>
  <c r="AG36" i="2"/>
  <c r="AG45" i="2"/>
  <c r="AG50" i="2"/>
  <c r="AG51" i="2"/>
  <c r="AG63" i="2"/>
  <c r="AG64" i="2"/>
  <c r="AG58" i="2"/>
  <c r="AG67" i="2"/>
  <c r="AG49" i="2"/>
  <c r="AG52" i="2"/>
  <c r="AG54" i="2"/>
  <c r="AG62" i="2"/>
  <c r="AM41" i="2"/>
  <c r="AM42" i="2"/>
  <c r="AM43" i="2"/>
  <c r="AM44" i="2"/>
  <c r="AM45" i="2"/>
  <c r="AM65" i="2"/>
  <c r="AM62" i="2"/>
  <c r="AM55" i="2"/>
  <c r="AM56" i="2"/>
  <c r="AM30" i="2"/>
  <c r="AM31" i="2"/>
  <c r="AM47" i="2"/>
  <c r="AM48" i="2"/>
  <c r="AM49" i="2"/>
  <c r="AM46" i="2"/>
  <c r="AM66" i="2"/>
  <c r="AM63" i="2"/>
  <c r="AM64" i="2"/>
  <c r="O64" i="2"/>
  <c r="O55" i="2"/>
  <c r="O57" i="2"/>
  <c r="U57" i="2"/>
  <c r="U48" i="2"/>
  <c r="AM67" i="2"/>
  <c r="AM54" i="2"/>
  <c r="AM61" i="2"/>
  <c r="AM32" i="2"/>
  <c r="AM74" i="3" s="1"/>
  <c r="AM38" i="2"/>
  <c r="I63" i="2"/>
  <c r="I105" i="3" s="1"/>
  <c r="AG66" i="2"/>
  <c r="AR138" i="3"/>
  <c r="AQ70" i="3"/>
  <c r="AR122" i="3"/>
  <c r="AQ109" i="3"/>
  <c r="AQ85" i="3"/>
  <c r="AD51" i="3" l="1"/>
  <c r="AM99" i="3"/>
  <c r="U94" i="3"/>
  <c r="AM73" i="3"/>
  <c r="AL74" i="3" s="1"/>
  <c r="AL127" i="3" s="1"/>
  <c r="AM83" i="3"/>
  <c r="AA85" i="3"/>
  <c r="AA99" i="3"/>
  <c r="AA93" i="3"/>
  <c r="AP17" i="3"/>
  <c r="AD50" i="3"/>
  <c r="X44" i="3"/>
  <c r="R47" i="3"/>
  <c r="AM88" i="3"/>
  <c r="U99" i="3"/>
  <c r="AM89" i="3"/>
  <c r="O101" i="3"/>
  <c r="N101" i="3" s="1"/>
  <c r="O100" i="3"/>
  <c r="AM105" i="3"/>
  <c r="AM85" i="3"/>
  <c r="L54" i="3"/>
  <c r="AG104" i="3"/>
  <c r="X41" i="3"/>
  <c r="AP41" i="3"/>
  <c r="R53" i="3"/>
  <c r="AM78" i="3"/>
  <c r="AL78" i="3" s="1"/>
  <c r="AL131" i="3" s="1"/>
  <c r="U98" i="3"/>
  <c r="AD33" i="3"/>
  <c r="AC33" i="3" s="1"/>
  <c r="AG101" i="3"/>
  <c r="AF102" i="3" s="1"/>
  <c r="AF155" i="3" s="1"/>
  <c r="AA94" i="3"/>
  <c r="AA104" i="3"/>
  <c r="AG79" i="3"/>
  <c r="U93" i="3"/>
  <c r="T94" i="3" s="1"/>
  <c r="AP39" i="12"/>
  <c r="AP26" i="12"/>
  <c r="X55" i="3"/>
  <c r="AD39" i="3"/>
  <c r="AM80" i="3"/>
  <c r="AM72" i="3"/>
  <c r="AD48" i="3"/>
  <c r="AC49" i="3" s="1"/>
  <c r="AM94" i="3"/>
  <c r="AM102" i="3"/>
  <c r="AG95" i="3"/>
  <c r="AG92" i="3"/>
  <c r="AG98" i="3"/>
  <c r="AA108" i="3"/>
  <c r="AA88" i="3"/>
  <c r="T105" i="3"/>
  <c r="U102" i="3"/>
  <c r="T102" i="3" s="1"/>
  <c r="I103" i="3"/>
  <c r="F55" i="3"/>
  <c r="L46" i="3"/>
  <c r="AP35" i="3"/>
  <c r="AD29" i="3"/>
  <c r="AC30" i="3" s="1"/>
  <c r="AC136" i="3" s="1"/>
  <c r="X54" i="3"/>
  <c r="R55" i="3"/>
  <c r="R45" i="3"/>
  <c r="Q46" i="3" s="1"/>
  <c r="AM98" i="3"/>
  <c r="AL99" i="3" s="1"/>
  <c r="AL152" i="3" s="1"/>
  <c r="I106" i="3"/>
  <c r="AM91" i="3"/>
  <c r="AP33" i="12"/>
  <c r="AP52" i="12"/>
  <c r="AM97" i="3"/>
  <c r="AG97" i="3"/>
  <c r="AL89" i="3"/>
  <c r="AL142" i="3" s="1"/>
  <c r="AM84" i="3"/>
  <c r="AL84" i="3" s="1"/>
  <c r="AG100" i="3"/>
  <c r="AG102" i="3"/>
  <c r="AG85" i="3"/>
  <c r="AF86" i="3" s="1"/>
  <c r="AF139" i="3" s="1"/>
  <c r="AA105" i="3"/>
  <c r="Z106" i="3" s="1"/>
  <c r="Z159" i="3" s="1"/>
  <c r="AA86" i="3"/>
  <c r="U91" i="3"/>
  <c r="R44" i="3"/>
  <c r="Q45" i="3" s="1"/>
  <c r="Q151" i="3" s="1"/>
  <c r="AP19" i="3"/>
  <c r="AP25" i="3"/>
  <c r="X42" i="3"/>
  <c r="X52" i="3"/>
  <c r="X39" i="3"/>
  <c r="X45" i="3"/>
  <c r="W46" i="3" s="1"/>
  <c r="R48" i="3"/>
  <c r="R43" i="3"/>
  <c r="Q44" i="3" s="1"/>
  <c r="Q150" i="3" s="1"/>
  <c r="U95" i="3"/>
  <c r="T95" i="3" s="1"/>
  <c r="T148" i="3" s="1"/>
  <c r="X40" i="3"/>
  <c r="U101" i="3"/>
  <c r="U103" i="3"/>
  <c r="T103" i="3" s="1"/>
  <c r="T156" i="3" s="1"/>
  <c r="O106" i="3"/>
  <c r="O105" i="3"/>
  <c r="AD28" i="3"/>
  <c r="AD40" i="3"/>
  <c r="AC40" i="3" s="1"/>
  <c r="X53" i="3"/>
  <c r="W54" i="3" s="1"/>
  <c r="R40" i="3"/>
  <c r="Q41" i="3" s="1"/>
  <c r="AM92" i="3"/>
  <c r="AL92" i="3" s="1"/>
  <c r="AL73" i="3"/>
  <c r="AL126" i="3" s="1"/>
  <c r="AG83" i="3"/>
  <c r="AF84" i="3" s="1"/>
  <c r="AM101" i="3"/>
  <c r="AM96" i="3"/>
  <c r="AG82" i="3"/>
  <c r="AF83" i="3" s="1"/>
  <c r="AG91" i="3"/>
  <c r="U92" i="3"/>
  <c r="O104" i="3"/>
  <c r="I102" i="3"/>
  <c r="L51" i="3"/>
  <c r="K52" i="3" s="1"/>
  <c r="AP34" i="3"/>
  <c r="AP51" i="3"/>
  <c r="AD54" i="3"/>
  <c r="AD42" i="3"/>
  <c r="AD31" i="3"/>
  <c r="AC31" i="3" s="1"/>
  <c r="X38" i="3"/>
  <c r="W39" i="3" s="1"/>
  <c r="W145" i="3" s="1"/>
  <c r="X36" i="3"/>
  <c r="X49" i="3"/>
  <c r="X35" i="3"/>
  <c r="W36" i="3" s="1"/>
  <c r="W142" i="3" s="1"/>
  <c r="R46" i="3"/>
  <c r="Q47" i="3" s="1"/>
  <c r="R50" i="3"/>
  <c r="R42" i="3"/>
  <c r="AD52" i="3"/>
  <c r="AC52" i="3" s="1"/>
  <c r="AC158" i="3" s="1"/>
  <c r="AG89" i="3"/>
  <c r="AM108" i="3"/>
  <c r="AC34" i="3"/>
  <c r="Q42" i="3"/>
  <c r="P42" i="3" s="1"/>
  <c r="AQ20" i="3"/>
  <c r="AP20" i="3" s="1"/>
  <c r="AQ73" i="3"/>
  <c r="AP38" i="12"/>
  <c r="AK64" i="12"/>
  <c r="AK21" i="3"/>
  <c r="AM107" i="3"/>
  <c r="O103" i="3"/>
  <c r="AD47" i="3"/>
  <c r="AC48" i="3" s="1"/>
  <c r="AK98" i="12"/>
  <c r="AJ99" i="12" s="1"/>
  <c r="AK55" i="3"/>
  <c r="AK91" i="12"/>
  <c r="AK48" i="3"/>
  <c r="AK87" i="12"/>
  <c r="AK44" i="3"/>
  <c r="AQ75" i="3"/>
  <c r="AQ22" i="3"/>
  <c r="AQ21" i="3"/>
  <c r="AQ74" i="3"/>
  <c r="AQ45" i="3"/>
  <c r="AQ98" i="3"/>
  <c r="AQ76" i="3"/>
  <c r="AQ23" i="3"/>
  <c r="AP24" i="3" s="1"/>
  <c r="X37" i="3"/>
  <c r="R52" i="3"/>
  <c r="Q53" i="3" s="1"/>
  <c r="O102" i="3"/>
  <c r="AM100" i="3"/>
  <c r="AL101" i="3" s="1"/>
  <c r="AL154" i="3" s="1"/>
  <c r="U106" i="3"/>
  <c r="T107" i="3" s="1"/>
  <c r="AQ42" i="12"/>
  <c r="AQ108" i="3"/>
  <c r="AP109" i="3" s="1"/>
  <c r="AD35" i="3"/>
  <c r="AC35" i="3" s="1"/>
  <c r="AQ34" i="12"/>
  <c r="O96" i="3"/>
  <c r="N97" i="3" s="1"/>
  <c r="AK88" i="12"/>
  <c r="AK45" i="3"/>
  <c r="AG81" i="3"/>
  <c r="AA92" i="3"/>
  <c r="Z93" i="3" s="1"/>
  <c r="U100" i="3"/>
  <c r="AK76" i="12"/>
  <c r="AK33" i="3"/>
  <c r="AK70" i="12"/>
  <c r="AK27" i="3"/>
  <c r="AJ27" i="3" s="1"/>
  <c r="AK83" i="12"/>
  <c r="AK40" i="3"/>
  <c r="L50" i="3"/>
  <c r="K51" i="3" s="1"/>
  <c r="K157" i="3" s="1"/>
  <c r="AA97" i="3"/>
  <c r="AQ96" i="3"/>
  <c r="AQ43" i="3"/>
  <c r="AQ107" i="3"/>
  <c r="AQ54" i="3"/>
  <c r="AP55" i="3" s="1"/>
  <c r="AQ44" i="3"/>
  <c r="AQ97" i="3"/>
  <c r="AQ79" i="3"/>
  <c r="AQ26" i="3"/>
  <c r="AD38" i="3"/>
  <c r="U97" i="3"/>
  <c r="I107" i="3"/>
  <c r="H108" i="3" s="1"/>
  <c r="H161" i="3" s="1"/>
  <c r="AQ53" i="12"/>
  <c r="AP54" i="12" s="1"/>
  <c r="AQ18" i="12"/>
  <c r="AM93" i="3"/>
  <c r="AQ57" i="12"/>
  <c r="AP58" i="12" s="1"/>
  <c r="AQ45" i="12"/>
  <c r="AQ88" i="3"/>
  <c r="AQ87" i="3"/>
  <c r="AQ95" i="3"/>
  <c r="AQ42" i="3"/>
  <c r="AA89" i="3"/>
  <c r="Z89" i="3" s="1"/>
  <c r="Z142" i="3" s="1"/>
  <c r="AK68" i="12"/>
  <c r="AJ69" i="12" s="1"/>
  <c r="AK25" i="3"/>
  <c r="AJ26" i="3" s="1"/>
  <c r="AM103" i="3"/>
  <c r="AG78" i="3"/>
  <c r="AF79" i="3" s="1"/>
  <c r="AF132" i="3" s="1"/>
  <c r="AG103" i="3"/>
  <c r="AF103" i="3" s="1"/>
  <c r="U96" i="3"/>
  <c r="AK79" i="12"/>
  <c r="AK36" i="3"/>
  <c r="AK86" i="12"/>
  <c r="AK43" i="3"/>
  <c r="AK82" i="12"/>
  <c r="AK39" i="3"/>
  <c r="L48" i="3"/>
  <c r="K49" i="3" s="1"/>
  <c r="K155" i="3" s="1"/>
  <c r="AQ99" i="3"/>
  <c r="AQ46" i="3"/>
  <c r="AQ81" i="3"/>
  <c r="AQ28" i="3"/>
  <c r="AP29" i="3" s="1"/>
  <c r="AQ91" i="3"/>
  <c r="AQ38" i="3"/>
  <c r="AQ100" i="3"/>
  <c r="AQ47" i="3"/>
  <c r="AA107" i="3"/>
  <c r="Z108" i="3" s="1"/>
  <c r="Z161" i="3" s="1"/>
  <c r="AQ69" i="3"/>
  <c r="AP70" i="3" s="1"/>
  <c r="AQ22" i="12"/>
  <c r="AP23" i="12" s="1"/>
  <c r="AQ30" i="12"/>
  <c r="AQ43" i="12"/>
  <c r="AQ71" i="3"/>
  <c r="AP71" i="3" s="1"/>
  <c r="AQ46" i="12"/>
  <c r="AQ72" i="3"/>
  <c r="AK78" i="12"/>
  <c r="AK35" i="3"/>
  <c r="AQ94" i="3"/>
  <c r="AQ93" i="3"/>
  <c r="AG88" i="3"/>
  <c r="AF88" i="3" s="1"/>
  <c r="AD53" i="3"/>
  <c r="AC54" i="3" s="1"/>
  <c r="AC160" i="3" s="1"/>
  <c r="AQ86" i="3"/>
  <c r="C108" i="3"/>
  <c r="AK74" i="12"/>
  <c r="AK31" i="3"/>
  <c r="AG108" i="3"/>
  <c r="AF108" i="3" s="1"/>
  <c r="AG94" i="3"/>
  <c r="AA102" i="3"/>
  <c r="U90" i="3"/>
  <c r="T91" i="3" s="1"/>
  <c r="F52" i="3"/>
  <c r="AK81" i="12"/>
  <c r="AK38" i="3"/>
  <c r="AK73" i="12"/>
  <c r="AK30" i="3"/>
  <c r="AK77" i="12"/>
  <c r="AK34" i="3"/>
  <c r="AJ35" i="3" s="1"/>
  <c r="AK66" i="12"/>
  <c r="AK23" i="3"/>
  <c r="L55" i="3"/>
  <c r="U108" i="3"/>
  <c r="T108" i="3" s="1"/>
  <c r="AQ53" i="3"/>
  <c r="AQ106" i="3"/>
  <c r="AQ84" i="3"/>
  <c r="AP85" i="3" s="1"/>
  <c r="AQ31" i="3"/>
  <c r="AP32" i="3" s="1"/>
  <c r="X51" i="3"/>
  <c r="R54" i="3"/>
  <c r="AM90" i="3"/>
  <c r="AL91" i="3" s="1"/>
  <c r="AL144" i="3" s="1"/>
  <c r="AQ21" i="12"/>
  <c r="AK94" i="12"/>
  <c r="AJ95" i="12" s="1"/>
  <c r="AK51" i="3"/>
  <c r="AJ52" i="3" s="1"/>
  <c r="AA98" i="3"/>
  <c r="Z99" i="3" s="1"/>
  <c r="AQ40" i="12"/>
  <c r="AP40" i="12" s="1"/>
  <c r="AQ36" i="12"/>
  <c r="AP37" i="12" s="1"/>
  <c r="AO38" i="12" s="1"/>
  <c r="AG105" i="3"/>
  <c r="F54" i="3"/>
  <c r="AQ103" i="3"/>
  <c r="AQ30" i="3"/>
  <c r="AQ83" i="3"/>
  <c r="AA103" i="3"/>
  <c r="Z104" i="3" s="1"/>
  <c r="Z157" i="3" s="1"/>
  <c r="AK96" i="12"/>
  <c r="AK53" i="3"/>
  <c r="AG99" i="3"/>
  <c r="AF100" i="3" s="1"/>
  <c r="AA87" i="3"/>
  <c r="Z87" i="3" s="1"/>
  <c r="AA84" i="3"/>
  <c r="Z85" i="3" s="1"/>
  <c r="O99" i="3"/>
  <c r="N100" i="3" s="1"/>
  <c r="N153" i="3" s="1"/>
  <c r="AK85" i="12"/>
  <c r="AJ86" i="12" s="1"/>
  <c r="AK42" i="3"/>
  <c r="AK67" i="12"/>
  <c r="AJ68" i="12" s="1"/>
  <c r="AI69" i="12" s="1"/>
  <c r="AK24" i="3"/>
  <c r="AK65" i="12"/>
  <c r="AK22" i="3"/>
  <c r="AJ23" i="3" s="1"/>
  <c r="AK72" i="12"/>
  <c r="AK29" i="3"/>
  <c r="AJ30" i="3" s="1"/>
  <c r="AK80" i="12"/>
  <c r="AK37" i="3"/>
  <c r="AQ102" i="3"/>
  <c r="AQ49" i="3"/>
  <c r="AP50" i="3" s="1"/>
  <c r="AQ48" i="3"/>
  <c r="AQ101" i="3"/>
  <c r="AQ15" i="3"/>
  <c r="AP16" i="3" s="1"/>
  <c r="AO17" i="3" s="1"/>
  <c r="AO123" i="3" s="1"/>
  <c r="AQ68" i="3"/>
  <c r="X43" i="3"/>
  <c r="W44" i="3" s="1"/>
  <c r="AM106" i="3"/>
  <c r="AL106" i="3" s="1"/>
  <c r="AM81" i="3"/>
  <c r="AL82" i="3" s="1"/>
  <c r="AL135" i="3" s="1"/>
  <c r="AD37" i="3"/>
  <c r="AC37" i="3" s="1"/>
  <c r="AM75" i="3"/>
  <c r="AL76" i="3" s="1"/>
  <c r="AM95" i="3"/>
  <c r="AL96" i="3" s="1"/>
  <c r="AL149" i="3" s="1"/>
  <c r="AQ27" i="12"/>
  <c r="AP28" i="12" s="1"/>
  <c r="AQ24" i="12"/>
  <c r="AP25" i="12" s="1"/>
  <c r="AO26" i="12" s="1"/>
  <c r="AQ78" i="3"/>
  <c r="AQ48" i="12"/>
  <c r="AP49" i="12" s="1"/>
  <c r="AD43" i="3"/>
  <c r="AC43" i="3" s="1"/>
  <c r="AQ20" i="12"/>
  <c r="AP21" i="12" s="1"/>
  <c r="L53" i="3"/>
  <c r="AK92" i="12"/>
  <c r="AK49" i="3"/>
  <c r="AQ39" i="3"/>
  <c r="AP40" i="3" s="1"/>
  <c r="AO41" i="3" s="1"/>
  <c r="AO147" i="3" s="1"/>
  <c r="AQ92" i="3"/>
  <c r="AP33" i="3"/>
  <c r="AG90" i="3"/>
  <c r="AF91" i="3" s="1"/>
  <c r="AA95" i="3"/>
  <c r="AK84" i="12"/>
  <c r="AK41" i="3"/>
  <c r="AK93" i="12"/>
  <c r="AJ94" i="12" s="1"/>
  <c r="AK50" i="3"/>
  <c r="AJ51" i="3" s="1"/>
  <c r="AI52" i="3" s="1"/>
  <c r="AI158" i="3" s="1"/>
  <c r="AK75" i="12"/>
  <c r="AK32" i="3"/>
  <c r="AJ33" i="3" s="1"/>
  <c r="AK71" i="12"/>
  <c r="AK28" i="3"/>
  <c r="X34" i="3"/>
  <c r="AK89" i="12"/>
  <c r="AK46" i="3"/>
  <c r="AQ37" i="3"/>
  <c r="AQ90" i="3"/>
  <c r="AD55" i="3"/>
  <c r="AC55" i="3" s="1"/>
  <c r="X48" i="3"/>
  <c r="W48" i="3" s="1"/>
  <c r="W154" i="3" s="1"/>
  <c r="R49" i="3"/>
  <c r="Q49" i="3" s="1"/>
  <c r="AD46" i="3"/>
  <c r="AQ44" i="12"/>
  <c r="AQ47" i="12"/>
  <c r="AQ41" i="12"/>
  <c r="AP42" i="12" s="1"/>
  <c r="AM86" i="3"/>
  <c r="AQ50" i="12"/>
  <c r="AP51" i="12" s="1"/>
  <c r="AQ77" i="3"/>
  <c r="AQ56" i="12"/>
  <c r="AP57" i="12" s="1"/>
  <c r="AM87" i="3"/>
  <c r="AL88" i="3" s="1"/>
  <c r="AL141" i="3" s="1"/>
  <c r="AA91" i="3"/>
  <c r="AD41" i="3"/>
  <c r="AC42" i="3" s="1"/>
  <c r="AG106" i="3"/>
  <c r="AF107" i="3" s="1"/>
  <c r="AF160" i="3" s="1"/>
  <c r="AG93" i="3"/>
  <c r="AG96" i="3"/>
  <c r="AF96" i="3" s="1"/>
  <c r="I104" i="3"/>
  <c r="AK97" i="12"/>
  <c r="AK54" i="3"/>
  <c r="AK90" i="12"/>
  <c r="AJ91" i="12" s="1"/>
  <c r="AK47" i="3"/>
  <c r="L47" i="3"/>
  <c r="K48" i="3" s="1"/>
  <c r="K154" i="3" s="1"/>
  <c r="AQ52" i="3"/>
  <c r="AQ105" i="3"/>
  <c r="AQ27" i="3"/>
  <c r="AP28" i="3" s="1"/>
  <c r="AO29" i="3" s="1"/>
  <c r="AQ80" i="3"/>
  <c r="AQ36" i="3"/>
  <c r="AQ89" i="3"/>
  <c r="X50" i="3"/>
  <c r="W51" i="3" s="1"/>
  <c r="W157" i="3" s="1"/>
  <c r="R51" i="3"/>
  <c r="AQ19" i="12"/>
  <c r="AQ31" i="12"/>
  <c r="AP32" i="12" s="1"/>
  <c r="AA101" i="3"/>
  <c r="Z101" i="3" s="1"/>
  <c r="AQ35" i="12"/>
  <c r="AQ29" i="12"/>
  <c r="AP30" i="12" s="1"/>
  <c r="AQ82" i="3"/>
  <c r="AP83" i="3" s="1"/>
  <c r="AM104" i="3"/>
  <c r="AL105" i="3" s="1"/>
  <c r="AL158" i="3" s="1"/>
  <c r="AQ17" i="12"/>
  <c r="AQ104" i="3"/>
  <c r="AQ55" i="12"/>
  <c r="AP55" i="12" s="1"/>
  <c r="K158" i="3"/>
  <c r="N98" i="3"/>
  <c r="AF87" i="3"/>
  <c r="T158" i="3"/>
  <c r="AL129" i="3"/>
  <c r="W152" i="3"/>
  <c r="E53" i="3"/>
  <c r="AF153" i="3"/>
  <c r="Z100" i="3"/>
  <c r="T99" i="3"/>
  <c r="J49" i="3"/>
  <c r="AF137" i="3"/>
  <c r="AC50" i="3"/>
  <c r="AB50" i="3" s="1"/>
  <c r="AC51" i="3"/>
  <c r="AO18" i="3"/>
  <c r="AO19" i="3"/>
  <c r="T106" i="3"/>
  <c r="W42" i="3"/>
  <c r="W150" i="3"/>
  <c r="AC45" i="3"/>
  <c r="AC32" i="3"/>
  <c r="W160" i="3"/>
  <c r="Z86" i="3"/>
  <c r="AC29" i="3"/>
  <c r="AC155" i="3"/>
  <c r="N108" i="3"/>
  <c r="N161" i="3" s="1"/>
  <c r="T98" i="3"/>
  <c r="W45" i="3"/>
  <c r="V45" i="3" s="1"/>
  <c r="AL83" i="3"/>
  <c r="AF92" i="3"/>
  <c r="AL100" i="3"/>
  <c r="Q148" i="3"/>
  <c r="T160" i="3"/>
  <c r="AL80" i="3"/>
  <c r="W41" i="3"/>
  <c r="Z96" i="3"/>
  <c r="Q147" i="3"/>
  <c r="AC140" i="3"/>
  <c r="AL85" i="3"/>
  <c r="H106" i="3"/>
  <c r="N107" i="3"/>
  <c r="H103" i="3"/>
  <c r="AL75" i="3"/>
  <c r="AF80" i="3"/>
  <c r="W47" i="3"/>
  <c r="AL77" i="3"/>
  <c r="AO25" i="3"/>
  <c r="AP86" i="3"/>
  <c r="AQ50" i="4"/>
  <c r="AQ33" i="4"/>
  <c r="AQ15" i="4"/>
  <c r="AQ38" i="4"/>
  <c r="AQ14" i="4"/>
  <c r="AQ21" i="4"/>
  <c r="AQ42" i="4"/>
  <c r="AQ35" i="4"/>
  <c r="AQ28" i="4"/>
  <c r="AQ18" i="4"/>
  <c r="AQ11" i="4"/>
  <c r="AQ43" i="4"/>
  <c r="AQ13" i="4"/>
  <c r="AQ56" i="3"/>
  <c r="AQ51" i="4"/>
  <c r="AQ32" i="4"/>
  <c r="AQ31" i="4"/>
  <c r="AQ19" i="4"/>
  <c r="AQ41" i="4"/>
  <c r="AQ34" i="4"/>
  <c r="AQ24" i="4"/>
  <c r="AQ17" i="4"/>
  <c r="AQ10" i="4"/>
  <c r="AQ39" i="4"/>
  <c r="AQ48" i="4"/>
  <c r="AQ49" i="4"/>
  <c r="AQ26" i="4"/>
  <c r="AQ27" i="4"/>
  <c r="AQ47" i="4"/>
  <c r="AQ40" i="4"/>
  <c r="AQ30" i="4"/>
  <c r="AQ23" i="4"/>
  <c r="AQ16" i="4"/>
  <c r="AQ37" i="4"/>
  <c r="AQ45" i="4"/>
  <c r="AQ44" i="4"/>
  <c r="AQ20" i="4"/>
  <c r="AP21" i="4" s="1"/>
  <c r="AQ25" i="4"/>
  <c r="AQ46" i="4"/>
  <c r="AQ36" i="4"/>
  <c r="AQ29" i="4"/>
  <c r="AQ22" i="4"/>
  <c r="AQ12" i="4"/>
  <c r="AN109" i="3"/>
  <c r="AK56" i="3"/>
  <c r="AH109" i="3"/>
  <c r="AE56" i="3"/>
  <c r="AB109" i="3"/>
  <c r="Y56" i="3"/>
  <c r="V109" i="3"/>
  <c r="S56" i="3"/>
  <c r="P109" i="3"/>
  <c r="M56" i="3"/>
  <c r="J109" i="3"/>
  <c r="G56" i="3"/>
  <c r="AP30" i="4" l="1"/>
  <c r="AP18" i="12"/>
  <c r="AJ83" i="12"/>
  <c r="AO22" i="12"/>
  <c r="AN23" i="12" s="1"/>
  <c r="AI95" i="12"/>
  <c r="AP22" i="12"/>
  <c r="AO23" i="12" s="1"/>
  <c r="AO33" i="12"/>
  <c r="K55" i="3"/>
  <c r="K161" i="3" s="1"/>
  <c r="AL94" i="3"/>
  <c r="AL147" i="3" s="1"/>
  <c r="AO35" i="3"/>
  <c r="AO141" i="3" s="1"/>
  <c r="T93" i="3"/>
  <c r="T146" i="3" s="1"/>
  <c r="Q48" i="3"/>
  <c r="Q154" i="3" s="1"/>
  <c r="AF98" i="3"/>
  <c r="AF151" i="3" s="1"/>
  <c r="Z107" i="3"/>
  <c r="AF94" i="3"/>
  <c r="AF147" i="3" s="1"/>
  <c r="AP91" i="3"/>
  <c r="K54" i="3"/>
  <c r="K160" i="3" s="1"/>
  <c r="AP84" i="3"/>
  <c r="Q54" i="3"/>
  <c r="AP87" i="3"/>
  <c r="AJ40" i="3"/>
  <c r="AC39" i="3"/>
  <c r="AC145" i="3" s="1"/>
  <c r="AP45" i="3"/>
  <c r="AL108" i="3"/>
  <c r="AL161" i="3" s="1"/>
  <c r="AF101" i="3"/>
  <c r="T101" i="3"/>
  <c r="T154" i="3" s="1"/>
  <c r="Z94" i="3"/>
  <c r="Z147" i="3" s="1"/>
  <c r="AP45" i="12"/>
  <c r="AJ73" i="12"/>
  <c r="AO52" i="12"/>
  <c r="AP24" i="12"/>
  <c r="AO25" i="12" s="1"/>
  <c r="AN26" i="12" s="1"/>
  <c r="AP36" i="12"/>
  <c r="AO37" i="12" s="1"/>
  <c r="AN38" i="12" s="1"/>
  <c r="N104" i="3"/>
  <c r="AL102" i="3"/>
  <c r="AC44" i="3"/>
  <c r="AC150" i="3" s="1"/>
  <c r="AJ38" i="3"/>
  <c r="AJ43" i="3"/>
  <c r="AP79" i="3"/>
  <c r="AP97" i="3"/>
  <c r="AP75" i="3"/>
  <c r="AJ25" i="3"/>
  <c r="AI26" i="3" s="1"/>
  <c r="AI132" i="3" s="1"/>
  <c r="AP43" i="3"/>
  <c r="N103" i="3"/>
  <c r="N156" i="3" s="1"/>
  <c r="W55" i="3"/>
  <c r="W161" i="3" s="1"/>
  <c r="AJ66" i="12"/>
  <c r="AL79" i="3"/>
  <c r="AL103" i="3"/>
  <c r="AF105" i="3"/>
  <c r="AF158" i="3" s="1"/>
  <c r="T104" i="3"/>
  <c r="S105" i="3" s="1"/>
  <c r="Q50" i="3"/>
  <c r="W35" i="3"/>
  <c r="W141" i="3" s="1"/>
  <c r="H104" i="3"/>
  <c r="AP38" i="3"/>
  <c r="Z95" i="3"/>
  <c r="AP42" i="3"/>
  <c r="AO43" i="3" s="1"/>
  <c r="AO149" i="3" s="1"/>
  <c r="AP54" i="3"/>
  <c r="AO55" i="3" s="1"/>
  <c r="AO161" i="3" s="1"/>
  <c r="AF85" i="3"/>
  <c r="AE85" i="3" s="1"/>
  <c r="AL98" i="3"/>
  <c r="AL151" i="3" s="1"/>
  <c r="AJ98" i="12"/>
  <c r="AI99" i="12" s="1"/>
  <c r="AO58" i="12"/>
  <c r="AJ85" i="12"/>
  <c r="AI86" i="12" s="1"/>
  <c r="AJ87" i="12"/>
  <c r="AI87" i="12" s="1"/>
  <c r="AJ78" i="12"/>
  <c r="AP48" i="12"/>
  <c r="AO49" i="12" s="1"/>
  <c r="AB34" i="3"/>
  <c r="AC139" i="3"/>
  <c r="AP37" i="3"/>
  <c r="AJ82" i="12"/>
  <c r="AI83" i="12" s="1"/>
  <c r="AO39" i="12"/>
  <c r="AN39" i="12" s="1"/>
  <c r="AJ74" i="12"/>
  <c r="AJ72" i="12"/>
  <c r="AE92" i="3"/>
  <c r="Z105" i="3"/>
  <c r="Y105" i="3" s="1"/>
  <c r="Z90" i="3"/>
  <c r="Z143" i="3" s="1"/>
  <c r="AC38" i="3"/>
  <c r="AB38" i="3" s="1"/>
  <c r="AK74" i="3"/>
  <c r="AP105" i="3"/>
  <c r="AP53" i="3"/>
  <c r="AO54" i="3" s="1"/>
  <c r="AP102" i="3"/>
  <c r="E55" i="3"/>
  <c r="E161" i="3" s="1"/>
  <c r="AJ39" i="3"/>
  <c r="AI40" i="3" s="1"/>
  <c r="Z103" i="3"/>
  <c r="AJ36" i="3"/>
  <c r="AI36" i="3" s="1"/>
  <c r="AI142" i="3" s="1"/>
  <c r="AO20" i="3"/>
  <c r="AO126" i="3" s="1"/>
  <c r="AL97" i="3"/>
  <c r="AE80" i="3"/>
  <c r="AF97" i="3"/>
  <c r="AE97" i="3" s="1"/>
  <c r="AK75" i="3"/>
  <c r="AC41" i="3"/>
  <c r="AK99" i="3"/>
  <c r="AP81" i="3"/>
  <c r="AF95" i="3"/>
  <c r="AF148" i="3" s="1"/>
  <c r="AF89" i="3"/>
  <c r="AF142" i="3" s="1"/>
  <c r="AJ44" i="3"/>
  <c r="AI44" i="3" s="1"/>
  <c r="T97" i="3"/>
  <c r="T150" i="3" s="1"/>
  <c r="AP23" i="3"/>
  <c r="AO24" i="3" s="1"/>
  <c r="AO130" i="3" s="1"/>
  <c r="W43" i="3"/>
  <c r="AC36" i="3"/>
  <c r="AC142" i="3" s="1"/>
  <c r="AF144" i="3"/>
  <c r="W53" i="3"/>
  <c r="AO51" i="3"/>
  <c r="AO157" i="3" s="1"/>
  <c r="AJ31" i="3"/>
  <c r="AI31" i="3" s="1"/>
  <c r="AI137" i="3" s="1"/>
  <c r="AP94" i="3"/>
  <c r="AP73" i="3"/>
  <c r="AF82" i="3"/>
  <c r="AF135" i="3" s="1"/>
  <c r="W38" i="3"/>
  <c r="AP20" i="12"/>
  <c r="AO21" i="12" s="1"/>
  <c r="AN22" i="12" s="1"/>
  <c r="AM23" i="12" s="1"/>
  <c r="AP53" i="12"/>
  <c r="AO54" i="12" s="1"/>
  <c r="AJ77" i="12"/>
  <c r="AI78" i="12" s="1"/>
  <c r="AJ88" i="12"/>
  <c r="AJ65" i="12"/>
  <c r="AP23" i="4"/>
  <c r="AL145" i="3"/>
  <c r="AK92" i="3"/>
  <c r="P45" i="3"/>
  <c r="AL150" i="3"/>
  <c r="AK98" i="3"/>
  <c r="AK97" i="3"/>
  <c r="AC141" i="3"/>
  <c r="AB35" i="3"/>
  <c r="W49" i="3"/>
  <c r="W155" i="3" s="1"/>
  <c r="J52" i="3"/>
  <c r="AL90" i="3"/>
  <c r="AL143" i="3" s="1"/>
  <c r="AP90" i="3"/>
  <c r="AP106" i="3"/>
  <c r="AJ48" i="3"/>
  <c r="AP78" i="3"/>
  <c r="AP95" i="3"/>
  <c r="AP88" i="3"/>
  <c r="AP98" i="3"/>
  <c r="N102" i="3"/>
  <c r="M102" i="3" s="1"/>
  <c r="Q43" i="3"/>
  <c r="AF104" i="3"/>
  <c r="AE104" i="3" s="1"/>
  <c r="Y107" i="3"/>
  <c r="AL93" i="3"/>
  <c r="AK93" i="3" s="1"/>
  <c r="W52" i="3"/>
  <c r="W158" i="3" s="1"/>
  <c r="AP107" i="3"/>
  <c r="AP47" i="3"/>
  <c r="T92" i="3"/>
  <c r="AL107" i="3"/>
  <c r="AK108" i="3" s="1"/>
  <c r="Z88" i="3"/>
  <c r="Y88" i="3" s="1"/>
  <c r="Z92" i="3"/>
  <c r="Z145" i="3" s="1"/>
  <c r="H107" i="3"/>
  <c r="H160" i="3" s="1"/>
  <c r="AL95" i="3"/>
  <c r="AK95" i="3" s="1"/>
  <c r="Q52" i="3"/>
  <c r="Q158" i="3" s="1"/>
  <c r="AP36" i="3"/>
  <c r="AO36" i="3" s="1"/>
  <c r="AO142" i="3" s="1"/>
  <c r="AL87" i="3"/>
  <c r="AL140" i="3" s="1"/>
  <c r="AC47" i="3"/>
  <c r="AC153" i="3" s="1"/>
  <c r="AJ42" i="3"/>
  <c r="AI43" i="3" s="1"/>
  <c r="AO34" i="3"/>
  <c r="AP93" i="3"/>
  <c r="H105" i="3"/>
  <c r="H158" i="3" s="1"/>
  <c r="N105" i="3"/>
  <c r="M105" i="3" s="1"/>
  <c r="N106" i="3"/>
  <c r="N159" i="3" s="1"/>
  <c r="W40" i="3"/>
  <c r="V41" i="3" s="1"/>
  <c r="AO40" i="12"/>
  <c r="AC149" i="3"/>
  <c r="Z154" i="3"/>
  <c r="AF156" i="3"/>
  <c r="AE103" i="3"/>
  <c r="H157" i="3"/>
  <c r="G105" i="3"/>
  <c r="Q155" i="3"/>
  <c r="P49" i="3"/>
  <c r="Z148" i="3"/>
  <c r="Y95" i="3"/>
  <c r="AF149" i="3"/>
  <c r="AE96" i="3"/>
  <c r="AF161" i="3"/>
  <c r="AE108" i="3"/>
  <c r="AN36" i="3"/>
  <c r="AC161" i="3"/>
  <c r="AB55" i="3"/>
  <c r="Q160" i="3"/>
  <c r="Z140" i="3"/>
  <c r="T161" i="3"/>
  <c r="S108" i="3"/>
  <c r="AO140" i="3"/>
  <c r="AN35" i="3"/>
  <c r="AM36" i="3" s="1"/>
  <c r="AO33" i="3"/>
  <c r="AP27" i="12"/>
  <c r="AJ76" i="12"/>
  <c r="AJ79" i="12"/>
  <c r="AP100" i="3"/>
  <c r="AP27" i="3"/>
  <c r="AO28" i="3" s="1"/>
  <c r="AO134" i="3" s="1"/>
  <c r="Z98" i="3"/>
  <c r="Z151" i="3" s="1"/>
  <c r="AP35" i="12"/>
  <c r="AO36" i="12" s="1"/>
  <c r="AN37" i="12" s="1"/>
  <c r="AM38" i="12" s="1"/>
  <c r="AP22" i="3"/>
  <c r="AO23" i="3" s="1"/>
  <c r="AO129" i="3" s="1"/>
  <c r="AF90" i="3"/>
  <c r="AE91" i="3" s="1"/>
  <c r="AD92" i="3" s="1"/>
  <c r="Q55" i="3"/>
  <c r="Q161" i="3" s="1"/>
  <c r="Z91" i="3"/>
  <c r="Y91" i="3" s="1"/>
  <c r="AL86" i="3"/>
  <c r="AN18" i="3"/>
  <c r="AB43" i="3"/>
  <c r="AC148" i="3"/>
  <c r="AP49" i="3"/>
  <c r="AO50" i="3" s="1"/>
  <c r="AO156" i="3" s="1"/>
  <c r="AP31" i="3"/>
  <c r="AO32" i="3" s="1"/>
  <c r="AF99" i="3"/>
  <c r="AP48" i="3"/>
  <c r="AO48" i="3" s="1"/>
  <c r="AP80" i="3"/>
  <c r="K50" i="3"/>
  <c r="AL81" i="3"/>
  <c r="AO37" i="3"/>
  <c r="AO143" i="3" s="1"/>
  <c r="AJ47" i="3"/>
  <c r="AP104" i="3"/>
  <c r="AJ32" i="3"/>
  <c r="AP47" i="12"/>
  <c r="AO48" i="12" s="1"/>
  <c r="AN49" i="12" s="1"/>
  <c r="AP101" i="3"/>
  <c r="AP19" i="12"/>
  <c r="AO20" i="12" s="1"/>
  <c r="AN21" i="12" s="1"/>
  <c r="AM22" i="12" s="1"/>
  <c r="AL23" i="12" s="1"/>
  <c r="AJ41" i="3"/>
  <c r="AP76" i="3"/>
  <c r="AC53" i="3"/>
  <c r="AC46" i="3"/>
  <c r="AB46" i="3" s="1"/>
  <c r="AK89" i="3"/>
  <c r="T100" i="3"/>
  <c r="S100" i="3" s="1"/>
  <c r="AJ55" i="3"/>
  <c r="AJ90" i="12"/>
  <c r="AI91" i="12" s="1"/>
  <c r="AP103" i="3"/>
  <c r="AJ53" i="3"/>
  <c r="AJ54" i="3"/>
  <c r="AJ75" i="12"/>
  <c r="AI76" i="12" s="1"/>
  <c r="AP72" i="3"/>
  <c r="AP39" i="3"/>
  <c r="AO40" i="3" s="1"/>
  <c r="AL104" i="3"/>
  <c r="AK104" i="3" s="1"/>
  <c r="AP96" i="3"/>
  <c r="AO55" i="12"/>
  <c r="AJ84" i="12"/>
  <c r="AJ45" i="3"/>
  <c r="AP74" i="3"/>
  <c r="AF93" i="3"/>
  <c r="AE93" i="3" s="1"/>
  <c r="AP48" i="4"/>
  <c r="AE95" i="3"/>
  <c r="J55" i="3"/>
  <c r="Z102" i="3"/>
  <c r="Z155" i="3" s="1"/>
  <c r="AJ97" i="12"/>
  <c r="AI98" i="12" s="1"/>
  <c r="AH99" i="12" s="1"/>
  <c r="AJ96" i="12"/>
  <c r="AI96" i="12" s="1"/>
  <c r="AF106" i="3"/>
  <c r="AP44" i="12"/>
  <c r="AO45" i="12" s="1"/>
  <c r="AP92" i="3"/>
  <c r="AI27" i="3"/>
  <c r="AJ28" i="3"/>
  <c r="AI28" i="3" s="1"/>
  <c r="AJ46" i="3"/>
  <c r="AP77" i="3"/>
  <c r="AP21" i="3"/>
  <c r="W37" i="3"/>
  <c r="Q51" i="3"/>
  <c r="AP56" i="12"/>
  <c r="AO57" i="12" s="1"/>
  <c r="AN58" i="12" s="1"/>
  <c r="AJ29" i="3"/>
  <c r="AI30" i="3" s="1"/>
  <c r="AJ50" i="3"/>
  <c r="AI51" i="3" s="1"/>
  <c r="AJ80" i="12"/>
  <c r="AJ81" i="12"/>
  <c r="AI82" i="12" s="1"/>
  <c r="AH83" i="12" s="1"/>
  <c r="AJ24" i="3"/>
  <c r="AP31" i="12"/>
  <c r="AO32" i="12" s="1"/>
  <c r="AN33" i="12" s="1"/>
  <c r="AP89" i="3"/>
  <c r="AP108" i="3"/>
  <c r="AJ71" i="12"/>
  <c r="AJ70" i="12"/>
  <c r="AJ89" i="12"/>
  <c r="AP43" i="12"/>
  <c r="AO43" i="12" s="1"/>
  <c r="AP99" i="3"/>
  <c r="AJ49" i="3"/>
  <c r="T96" i="3"/>
  <c r="K53" i="3"/>
  <c r="AP50" i="12"/>
  <c r="AO51" i="12" s="1"/>
  <c r="AN52" i="12" s="1"/>
  <c r="W50" i="3"/>
  <c r="AP26" i="3"/>
  <c r="AJ93" i="12"/>
  <c r="AI94" i="12" s="1"/>
  <c r="AP69" i="3"/>
  <c r="K47" i="3"/>
  <c r="AP29" i="12"/>
  <c r="AO30" i="12" s="1"/>
  <c r="AP41" i="12"/>
  <c r="AO42" i="12" s="1"/>
  <c r="AJ67" i="12"/>
  <c r="AI68" i="12" s="1"/>
  <c r="AH69" i="12" s="1"/>
  <c r="AO24" i="12"/>
  <c r="AN25" i="12" s="1"/>
  <c r="AM26" i="12" s="1"/>
  <c r="AP82" i="3"/>
  <c r="AJ37" i="3"/>
  <c r="AI38" i="3" s="1"/>
  <c r="AP46" i="12"/>
  <c r="AP44" i="3"/>
  <c r="AO45" i="3" s="1"/>
  <c r="AJ34" i="3"/>
  <c r="AP46" i="3"/>
  <c r="AJ92" i="12"/>
  <c r="AJ22" i="3"/>
  <c r="AI23" i="3" s="1"/>
  <c r="AI129" i="3" s="1"/>
  <c r="E54" i="3"/>
  <c r="D54" i="3" s="1"/>
  <c r="Z97" i="3"/>
  <c r="Y97" i="3" s="1"/>
  <c r="N99" i="3"/>
  <c r="AP34" i="12"/>
  <c r="AP30" i="3"/>
  <c r="AP52" i="3"/>
  <c r="AF81" i="3"/>
  <c r="AE81" i="3" s="1"/>
  <c r="AP31" i="4"/>
  <c r="AP47" i="4"/>
  <c r="AP50" i="4"/>
  <c r="AP28" i="4"/>
  <c r="AL130" i="3"/>
  <c r="AK78" i="3"/>
  <c r="AL132" i="3"/>
  <c r="AK80" i="3"/>
  <c r="T159" i="3"/>
  <c r="S107" i="3"/>
  <c r="Y101" i="3"/>
  <c r="Z153" i="3"/>
  <c r="AF140" i="3"/>
  <c r="AE88" i="3"/>
  <c r="AI149" i="3"/>
  <c r="Z138" i="3"/>
  <c r="Y86" i="3"/>
  <c r="T144" i="3"/>
  <c r="AK91" i="3"/>
  <c r="AJ92" i="3" s="1"/>
  <c r="T151" i="3"/>
  <c r="S99" i="3"/>
  <c r="Z139" i="3"/>
  <c r="Y87" i="3"/>
  <c r="AC157" i="3"/>
  <c r="AB52" i="3"/>
  <c r="AO131" i="3"/>
  <c r="AL128" i="3"/>
  <c r="AK76" i="3"/>
  <c r="P54" i="3"/>
  <c r="Q159" i="3"/>
  <c r="N160" i="3"/>
  <c r="M108" i="3"/>
  <c r="AL138" i="3"/>
  <c r="AO138" i="3"/>
  <c r="AO135" i="3"/>
  <c r="Z146" i="3"/>
  <c r="Y94" i="3"/>
  <c r="AF145" i="3"/>
  <c r="W151" i="3"/>
  <c r="V46" i="3"/>
  <c r="U46" i="3" s="1"/>
  <c r="AC147" i="3"/>
  <c r="AB42" i="3"/>
  <c r="Y90" i="3"/>
  <c r="AN20" i="3"/>
  <c r="AO125" i="3"/>
  <c r="N157" i="3"/>
  <c r="AC156" i="3"/>
  <c r="AB51" i="3"/>
  <c r="AF136" i="3"/>
  <c r="AE84" i="3"/>
  <c r="AL155" i="3"/>
  <c r="AK103" i="3"/>
  <c r="AK102" i="3"/>
  <c r="AN25" i="3"/>
  <c r="AC143" i="3"/>
  <c r="AJ75" i="3"/>
  <c r="Q152" i="3"/>
  <c r="P47" i="3"/>
  <c r="H159" i="3"/>
  <c r="G107" i="3"/>
  <c r="AL159" i="3"/>
  <c r="W147" i="3"/>
  <c r="V42" i="3"/>
  <c r="AL136" i="3"/>
  <c r="AK84" i="3"/>
  <c r="AC135" i="3"/>
  <c r="AB30" i="3"/>
  <c r="AB33" i="3"/>
  <c r="AA34" i="3" s="1"/>
  <c r="AC138" i="3"/>
  <c r="Q156" i="3"/>
  <c r="P51" i="3"/>
  <c r="P50" i="3"/>
  <c r="AF133" i="3"/>
  <c r="G104" i="3"/>
  <c r="H156" i="3"/>
  <c r="S103" i="3"/>
  <c r="T155" i="3"/>
  <c r="S102" i="3"/>
  <c r="AK83" i="3"/>
  <c r="AC137" i="3"/>
  <c r="AB32" i="3"/>
  <c r="AC151" i="3"/>
  <c r="AL156" i="3"/>
  <c r="S98" i="3"/>
  <c r="R99" i="3" s="1"/>
  <c r="AC154" i="3"/>
  <c r="AB49" i="3"/>
  <c r="AA50" i="3" s="1"/>
  <c r="W153" i="3"/>
  <c r="V48" i="3"/>
  <c r="Q153" i="3"/>
  <c r="P48" i="3"/>
  <c r="O49" i="3" s="1"/>
  <c r="AI146" i="3"/>
  <c r="G108" i="3"/>
  <c r="AK79" i="3"/>
  <c r="AL148" i="3"/>
  <c r="AK96" i="3"/>
  <c r="AJ97" i="3" s="1"/>
  <c r="AL133" i="3"/>
  <c r="AK81" i="3"/>
  <c r="Z141" i="3"/>
  <c r="Y89" i="3"/>
  <c r="X90" i="3" s="1"/>
  <c r="AL153" i="3"/>
  <c r="AK101" i="3"/>
  <c r="AK85" i="3"/>
  <c r="AL137" i="3"/>
  <c r="AF157" i="3"/>
  <c r="AE105" i="3"/>
  <c r="N154" i="3"/>
  <c r="M101" i="3"/>
  <c r="AC146" i="3"/>
  <c r="AB41" i="3"/>
  <c r="AB40" i="3"/>
  <c r="AE98" i="3"/>
  <c r="W148" i="3"/>
  <c r="V43" i="3"/>
  <c r="AO124" i="3"/>
  <c r="AN19" i="3"/>
  <c r="Y104" i="3"/>
  <c r="X105" i="3" s="1"/>
  <c r="Z156" i="3"/>
  <c r="W159" i="3"/>
  <c r="V54" i="3"/>
  <c r="T147" i="3"/>
  <c r="S95" i="3"/>
  <c r="S94" i="3"/>
  <c r="E159" i="3"/>
  <c r="V47" i="3"/>
  <c r="P53" i="3"/>
  <c r="AD96" i="3"/>
  <c r="AF141" i="3"/>
  <c r="AE89" i="3"/>
  <c r="N151" i="3"/>
  <c r="M99" i="3"/>
  <c r="AK106" i="3"/>
  <c r="AK100" i="3"/>
  <c r="AB37" i="3"/>
  <c r="N150" i="3"/>
  <c r="M98" i="3"/>
  <c r="AB31" i="3"/>
  <c r="Z149" i="3"/>
  <c r="Z158" i="3"/>
  <c r="Y106" i="3"/>
  <c r="Y96" i="3"/>
  <c r="Z160" i="3"/>
  <c r="Y108" i="3"/>
  <c r="AE87" i="3"/>
  <c r="T152" i="3"/>
  <c r="AA35" i="3"/>
  <c r="Z152" i="3"/>
  <c r="Y100" i="3"/>
  <c r="Y99" i="3"/>
  <c r="AK77" i="3"/>
  <c r="AJ78" i="3" s="1"/>
  <c r="S106" i="3"/>
  <c r="AB39" i="3"/>
  <c r="V49" i="3"/>
  <c r="P46" i="3"/>
  <c r="M107" i="3"/>
  <c r="AP56" i="3"/>
  <c r="AO56" i="3" s="1"/>
  <c r="AO162" i="3" s="1"/>
  <c r="AP15" i="4"/>
  <c r="AP14" i="4"/>
  <c r="AP37" i="4"/>
  <c r="AP13" i="4"/>
  <c r="AP17" i="4"/>
  <c r="AP11" i="4"/>
  <c r="AP27" i="4"/>
  <c r="AP49" i="4"/>
  <c r="AP25" i="4"/>
  <c r="AP32" i="4"/>
  <c r="AP44" i="4"/>
  <c r="AP19" i="4"/>
  <c r="AP36" i="4"/>
  <c r="AP22" i="4"/>
  <c r="AP39" i="4"/>
  <c r="AP34" i="4"/>
  <c r="I109" i="3"/>
  <c r="AP26" i="4"/>
  <c r="AP45" i="4"/>
  <c r="AP38" i="4"/>
  <c r="AP24" i="4"/>
  <c r="AO25" i="4" s="1"/>
  <c r="AP41" i="4"/>
  <c r="AP40" i="4"/>
  <c r="AP18" i="4"/>
  <c r="AO19" i="4" s="1"/>
  <c r="AP35" i="4"/>
  <c r="AO36" i="4" s="1"/>
  <c r="AP20" i="4"/>
  <c r="AO21" i="4" s="1"/>
  <c r="AP33" i="4"/>
  <c r="AP12" i="4"/>
  <c r="AO13" i="4" s="1"/>
  <c r="AP29" i="4"/>
  <c r="AO30" i="4" s="1"/>
  <c r="AP42" i="4"/>
  <c r="AP43" i="4"/>
  <c r="AO44" i="4" s="1"/>
  <c r="AP16" i="4"/>
  <c r="AP51" i="4"/>
  <c r="AP46" i="4"/>
  <c r="AO47" i="4" s="1"/>
  <c r="AG109" i="3"/>
  <c r="X56" i="3"/>
  <c r="AM109" i="3"/>
  <c r="AL109" i="3" s="1"/>
  <c r="AL162" i="3" s="1"/>
  <c r="AJ56" i="3"/>
  <c r="AD56" i="3"/>
  <c r="AA109" i="3"/>
  <c r="U109" i="3"/>
  <c r="R56" i="3"/>
  <c r="O109" i="3"/>
  <c r="L56" i="3"/>
  <c r="F56" i="3"/>
  <c r="E56" i="3" s="1"/>
  <c r="AO17" i="4" l="1"/>
  <c r="AO28" i="4"/>
  <c r="AO23" i="4"/>
  <c r="AO15" i="4"/>
  <c r="AH96" i="12"/>
  <c r="AI85" i="12"/>
  <c r="AH86" i="12" s="1"/>
  <c r="AI66" i="12"/>
  <c r="AI73" i="12"/>
  <c r="AH95" i="12"/>
  <c r="AI74" i="12"/>
  <c r="AJ102" i="3"/>
  <c r="AL160" i="3"/>
  <c r="AK107" i="3"/>
  <c r="AN51" i="3"/>
  <c r="AB44" i="3"/>
  <c r="AA44" i="3" s="1"/>
  <c r="AB36" i="3"/>
  <c r="AA36" i="3" s="1"/>
  <c r="X88" i="3"/>
  <c r="AE83" i="3"/>
  <c r="AO42" i="3"/>
  <c r="AK88" i="3"/>
  <c r="V36" i="3"/>
  <c r="AE101" i="3"/>
  <c r="AF154" i="3"/>
  <c r="AE102" i="3"/>
  <c r="AD103" i="3" s="1"/>
  <c r="AK87" i="3"/>
  <c r="AJ88" i="3" s="1"/>
  <c r="AB45" i="3"/>
  <c r="M104" i="3"/>
  <c r="AO47" i="12"/>
  <c r="AN48" i="12" s="1"/>
  <c r="AM49" i="12" s="1"/>
  <c r="AO53" i="12"/>
  <c r="AN54" i="12" s="1"/>
  <c r="AI88" i="12"/>
  <c r="AN40" i="12"/>
  <c r="AJ99" i="3"/>
  <c r="AA45" i="3"/>
  <c r="V55" i="3"/>
  <c r="U55" i="3" s="1"/>
  <c r="AN33" i="3"/>
  <c r="Y93" i="3"/>
  <c r="T157" i="3"/>
  <c r="AI45" i="3"/>
  <c r="AH45" i="3" s="1"/>
  <c r="AO38" i="3"/>
  <c r="AA43" i="3"/>
  <c r="S104" i="3"/>
  <c r="R104" i="3" s="1"/>
  <c r="R108" i="3"/>
  <c r="AF138" i="3"/>
  <c r="AE86" i="3"/>
  <c r="AD86" i="3" s="1"/>
  <c r="AC144" i="3"/>
  <c r="AM20" i="3"/>
  <c r="AO27" i="4"/>
  <c r="AO37" i="4"/>
  <c r="AO43" i="4"/>
  <c r="AO39" i="4"/>
  <c r="AO35" i="4"/>
  <c r="AO50" i="4"/>
  <c r="AN51" i="4" s="1"/>
  <c r="AO14" i="4"/>
  <c r="AM39" i="12"/>
  <c r="AM40" i="12"/>
  <c r="AL40" i="12" s="1"/>
  <c r="AK40" i="12" s="1"/>
  <c r="AH87" i="12"/>
  <c r="AG87" i="12" s="1"/>
  <c r="AI72" i="12"/>
  <c r="AH88" i="12"/>
  <c r="X100" i="3"/>
  <c r="AJ98" i="3"/>
  <c r="AL39" i="12"/>
  <c r="AO33" i="4"/>
  <c r="AO12" i="4"/>
  <c r="AO51" i="4"/>
  <c r="AO49" i="4"/>
  <c r="AO42" i="4"/>
  <c r="AO26" i="4"/>
  <c r="AO16" i="4"/>
  <c r="AO48" i="4"/>
  <c r="AO20" i="4"/>
  <c r="AO32" i="4"/>
  <c r="AN32" i="4" s="1"/>
  <c r="AO24" i="4"/>
  <c r="AO22" i="4"/>
  <c r="AO34" i="4"/>
  <c r="AO41" i="4"/>
  <c r="AO46" i="4"/>
  <c r="AO40" i="4"/>
  <c r="AO45" i="4"/>
  <c r="AO38" i="4"/>
  <c r="AO29" i="4"/>
  <c r="AO31" i="4"/>
  <c r="AN31" i="4" s="1"/>
  <c r="AI71" i="12"/>
  <c r="AH74" i="12"/>
  <c r="AH44" i="3"/>
  <c r="AI150" i="3"/>
  <c r="V39" i="3"/>
  <c r="W144" i="3"/>
  <c r="O54" i="3"/>
  <c r="AF150" i="3"/>
  <c r="AD97" i="3"/>
  <c r="AN55" i="3"/>
  <c r="AO160" i="3"/>
  <c r="X108" i="3"/>
  <c r="X107" i="3"/>
  <c r="AJ101" i="3"/>
  <c r="AJ108" i="3"/>
  <c r="AN24" i="3"/>
  <c r="AO47" i="3"/>
  <c r="AN48" i="3" s="1"/>
  <c r="AI48" i="3"/>
  <c r="AI154" i="3" s="1"/>
  <c r="V44" i="3"/>
  <c r="U45" i="3" s="1"/>
  <c r="W149" i="3"/>
  <c r="AL139" i="3"/>
  <c r="AI39" i="3"/>
  <c r="AO50" i="12"/>
  <c r="AN51" i="12" s="1"/>
  <c r="AM52" i="12" s="1"/>
  <c r="AI77" i="12"/>
  <c r="AH78" i="12" s="1"/>
  <c r="AN53" i="12"/>
  <c r="AM54" i="12" s="1"/>
  <c r="AI90" i="12"/>
  <c r="AH91" i="12" s="1"/>
  <c r="AI80" i="12"/>
  <c r="AN48" i="4"/>
  <c r="AJ93" i="3"/>
  <c r="R103" i="3"/>
  <c r="F105" i="3"/>
  <c r="AK90" i="3"/>
  <c r="AJ91" i="3" s="1"/>
  <c r="AN29" i="3"/>
  <c r="V50" i="3"/>
  <c r="P55" i="3"/>
  <c r="O55" i="3" s="1"/>
  <c r="V52" i="3"/>
  <c r="AJ104" i="3"/>
  <c r="AB48" i="3"/>
  <c r="P43" i="3"/>
  <c r="Q149" i="3"/>
  <c r="P44" i="3"/>
  <c r="O45" i="3" s="1"/>
  <c r="AA42" i="3"/>
  <c r="AJ80" i="3"/>
  <c r="X95" i="3"/>
  <c r="W146" i="3"/>
  <c r="V40" i="3"/>
  <c r="U40" i="3" s="1"/>
  <c r="V53" i="3"/>
  <c r="T145" i="3"/>
  <c r="S93" i="3"/>
  <c r="AL146" i="3"/>
  <c r="AK94" i="3"/>
  <c r="AJ95" i="3" s="1"/>
  <c r="N155" i="3"/>
  <c r="M103" i="3"/>
  <c r="L104" i="3" s="1"/>
  <c r="G106" i="3"/>
  <c r="F106" i="3" s="1"/>
  <c r="AA40" i="3"/>
  <c r="L108" i="3"/>
  <c r="O47" i="3"/>
  <c r="R107" i="3"/>
  <c r="Y103" i="3"/>
  <c r="X104" i="3" s="1"/>
  <c r="AD85" i="3"/>
  <c r="AK86" i="3"/>
  <c r="AJ87" i="3" s="1"/>
  <c r="S92" i="3"/>
  <c r="AI47" i="3"/>
  <c r="AI55" i="3"/>
  <c r="AI161" i="3" s="1"/>
  <c r="AD104" i="3"/>
  <c r="M106" i="3"/>
  <c r="L106" i="3" s="1"/>
  <c r="N158" i="3"/>
  <c r="AO154" i="3"/>
  <c r="AH39" i="3"/>
  <c r="AI144" i="3"/>
  <c r="J51" i="3"/>
  <c r="I52" i="3" s="1"/>
  <c r="K156" i="3"/>
  <c r="J50" i="3"/>
  <c r="AO53" i="3"/>
  <c r="AO52" i="3"/>
  <c r="AO153" i="3"/>
  <c r="S97" i="3"/>
  <c r="R98" i="3" s="1"/>
  <c r="T149" i="3"/>
  <c r="S96" i="3"/>
  <c r="AI29" i="3"/>
  <c r="AH29" i="3" s="1"/>
  <c r="AL157" i="3"/>
  <c r="AK105" i="3"/>
  <c r="AE100" i="3"/>
  <c r="AD101" i="3" s="1"/>
  <c r="AF152" i="3"/>
  <c r="AE99" i="3"/>
  <c r="AO139" i="3"/>
  <c r="AN34" i="3"/>
  <c r="AM35" i="3" s="1"/>
  <c r="U42" i="3"/>
  <c r="X91" i="3"/>
  <c r="AO31" i="3"/>
  <c r="AO30" i="3"/>
  <c r="AI35" i="3"/>
  <c r="AI34" i="3"/>
  <c r="AN43" i="12"/>
  <c r="AI49" i="3"/>
  <c r="AI50" i="3"/>
  <c r="AI70" i="12"/>
  <c r="AI81" i="12"/>
  <c r="AH82" i="12" s="1"/>
  <c r="AG83" i="12" s="1"/>
  <c r="Q157" i="3"/>
  <c r="P52" i="3"/>
  <c r="O52" i="3" s="1"/>
  <c r="AI133" i="3"/>
  <c r="AH28" i="3"/>
  <c r="AH27" i="3"/>
  <c r="AE94" i="3"/>
  <c r="AD95" i="3" s="1"/>
  <c r="AF146" i="3"/>
  <c r="AI84" i="12"/>
  <c r="AI41" i="3"/>
  <c r="AI42" i="3"/>
  <c r="AN24" i="12"/>
  <c r="AO31" i="12"/>
  <c r="AN32" i="12" s="1"/>
  <c r="AM33" i="12" s="1"/>
  <c r="AO29" i="12"/>
  <c r="AN30" i="12" s="1"/>
  <c r="K153" i="3"/>
  <c r="J48" i="3"/>
  <c r="I49" i="3" s="1"/>
  <c r="AH31" i="3"/>
  <c r="AI136" i="3"/>
  <c r="AI134" i="3"/>
  <c r="U48" i="3"/>
  <c r="AJ105" i="3"/>
  <c r="X94" i="3"/>
  <c r="AO35" i="12"/>
  <c r="AN36" i="12" s="1"/>
  <c r="AM37" i="12" s="1"/>
  <c r="AL38" i="12" s="1"/>
  <c r="AK39" i="12" s="1"/>
  <c r="AO34" i="12"/>
  <c r="AO151" i="3"/>
  <c r="V38" i="3"/>
  <c r="U39" i="3" s="1"/>
  <c r="V37" i="3"/>
  <c r="W143" i="3"/>
  <c r="AO146" i="3"/>
  <c r="AN41" i="3"/>
  <c r="AN37" i="3"/>
  <c r="AM37" i="3" s="1"/>
  <c r="Y102" i="3"/>
  <c r="X103" i="3" s="1"/>
  <c r="L105" i="3"/>
  <c r="N152" i="3"/>
  <c r="M100" i="3"/>
  <c r="L100" i="3" s="1"/>
  <c r="AO27" i="3"/>
  <c r="AO26" i="3"/>
  <c r="AO44" i="12"/>
  <c r="AN45" i="12" s="1"/>
  <c r="AH52" i="3"/>
  <c r="AI157" i="3"/>
  <c r="AO148" i="3"/>
  <c r="AN43" i="3"/>
  <c r="AN42" i="3"/>
  <c r="AI46" i="3"/>
  <c r="AO44" i="3"/>
  <c r="AI67" i="12"/>
  <c r="AK82" i="3"/>
  <c r="AJ82" i="3" s="1"/>
  <c r="AL134" i="3"/>
  <c r="AH81" i="12"/>
  <c r="V51" i="3"/>
  <c r="W156" i="3"/>
  <c r="AI25" i="3"/>
  <c r="AI24" i="3"/>
  <c r="X97" i="3"/>
  <c r="D55" i="3"/>
  <c r="C55" i="3" s="1"/>
  <c r="E160" i="3"/>
  <c r="AI89" i="12"/>
  <c r="AO46" i="3"/>
  <c r="AO39" i="3"/>
  <c r="AI79" i="12"/>
  <c r="AH79" i="12" s="1"/>
  <c r="AO28" i="12"/>
  <c r="AN29" i="12" s="1"/>
  <c r="AM30" i="12" s="1"/>
  <c r="AO27" i="12"/>
  <c r="AJ89" i="3"/>
  <c r="AO22" i="3"/>
  <c r="AO21" i="3"/>
  <c r="T153" i="3"/>
  <c r="S101" i="3"/>
  <c r="R102" i="3" s="1"/>
  <c r="AJ100" i="3"/>
  <c r="AG96" i="12"/>
  <c r="AF159" i="3"/>
  <c r="AE107" i="3"/>
  <c r="AD108" i="3" s="1"/>
  <c r="AE106" i="3"/>
  <c r="AD106" i="3" s="1"/>
  <c r="AN55" i="12"/>
  <c r="AM55" i="12" s="1"/>
  <c r="AI54" i="3"/>
  <c r="AI53" i="3"/>
  <c r="AC152" i="3"/>
  <c r="AB47" i="3"/>
  <c r="AA48" i="3" s="1"/>
  <c r="AI33" i="3"/>
  <c r="AI139" i="3" s="1"/>
  <c r="AI32" i="3"/>
  <c r="AO46" i="12"/>
  <c r="AN50" i="12"/>
  <c r="AM51" i="12" s="1"/>
  <c r="AL52" i="12" s="1"/>
  <c r="AF143" i="3"/>
  <c r="AE90" i="3"/>
  <c r="AD91" i="3" s="1"/>
  <c r="AO19" i="12"/>
  <c r="AN20" i="12" s="1"/>
  <c r="AM21" i="12" s="1"/>
  <c r="AL22" i="12" s="1"/>
  <c r="AK23" i="12" s="1"/>
  <c r="AO56" i="12"/>
  <c r="AN57" i="12" s="1"/>
  <c r="AM58" i="12" s="1"/>
  <c r="Y98" i="3"/>
  <c r="X98" i="3" s="1"/>
  <c r="Z150" i="3"/>
  <c r="Y92" i="3"/>
  <c r="X93" i="3" s="1"/>
  <c r="Z144" i="3"/>
  <c r="U50" i="3"/>
  <c r="X101" i="3"/>
  <c r="AF134" i="3"/>
  <c r="AE82" i="3"/>
  <c r="AD83" i="3" s="1"/>
  <c r="AI93" i="12"/>
  <c r="AH94" i="12" s="1"/>
  <c r="AG95" i="12" s="1"/>
  <c r="J54" i="3"/>
  <c r="I55" i="3" s="1"/>
  <c r="K159" i="3"/>
  <c r="J53" i="3"/>
  <c r="AI97" i="12"/>
  <c r="AH98" i="12" s="1"/>
  <c r="AG99" i="12" s="1"/>
  <c r="AB54" i="3"/>
  <c r="AA55" i="3" s="1"/>
  <c r="AC159" i="3"/>
  <c r="AB53" i="3"/>
  <c r="AI75" i="12"/>
  <c r="AI92" i="12"/>
  <c r="AO49" i="3"/>
  <c r="AN49" i="3" s="1"/>
  <c r="AI37" i="3"/>
  <c r="AO41" i="12"/>
  <c r="AN42" i="12" s="1"/>
  <c r="AJ106" i="3"/>
  <c r="AJ107" i="3"/>
  <c r="AA41" i="3"/>
  <c r="U49" i="3"/>
  <c r="AJ83" i="3"/>
  <c r="AJ84" i="3"/>
  <c r="O51" i="3"/>
  <c r="AJ85" i="3"/>
  <c r="O48" i="3"/>
  <c r="AA39" i="3"/>
  <c r="AJ103" i="3"/>
  <c r="AA51" i="3"/>
  <c r="AA52" i="3"/>
  <c r="O50" i="3"/>
  <c r="U47" i="3"/>
  <c r="AD98" i="3"/>
  <c r="X106" i="3"/>
  <c r="X89" i="3"/>
  <c r="R106" i="3"/>
  <c r="AD93" i="3"/>
  <c r="AJ79" i="3"/>
  <c r="AA49" i="3"/>
  <c r="F108" i="3"/>
  <c r="AD87" i="3"/>
  <c r="AD88" i="3"/>
  <c r="L99" i="3"/>
  <c r="O53" i="3"/>
  <c r="R94" i="3"/>
  <c r="R95" i="3"/>
  <c r="AD81" i="3"/>
  <c r="AA31" i="3"/>
  <c r="AJ77" i="3"/>
  <c r="X96" i="3"/>
  <c r="AA37" i="3"/>
  <c r="AA38" i="3"/>
  <c r="AM19" i="3"/>
  <c r="AA32" i="3"/>
  <c r="AA33" i="3"/>
  <c r="L102" i="3"/>
  <c r="AD105" i="3"/>
  <c r="U43" i="3"/>
  <c r="L101" i="3"/>
  <c r="AD84" i="3"/>
  <c r="R105" i="3"/>
  <c r="O46" i="3"/>
  <c r="R100" i="3"/>
  <c r="AM25" i="3"/>
  <c r="AJ76" i="3"/>
  <c r="X87" i="3"/>
  <c r="AD89" i="3"/>
  <c r="U54" i="3"/>
  <c r="AJ81" i="3"/>
  <c r="AA46" i="3"/>
  <c r="AJ96" i="3"/>
  <c r="H109" i="3"/>
  <c r="H162" i="3" s="1"/>
  <c r="W56" i="3"/>
  <c r="W162" i="3" s="1"/>
  <c r="AN28" i="4"/>
  <c r="AF109" i="3"/>
  <c r="AF162" i="3" s="1"/>
  <c r="AN47" i="4"/>
  <c r="AN23" i="4"/>
  <c r="AN21" i="4"/>
  <c r="AN56" i="3"/>
  <c r="AI56" i="3"/>
  <c r="AI162" i="3" s="1"/>
  <c r="AC56" i="3"/>
  <c r="AC162" i="3" s="1"/>
  <c r="Z109" i="3"/>
  <c r="Z162" i="3" s="1"/>
  <c r="T109" i="3"/>
  <c r="T162" i="3" s="1"/>
  <c r="Q56" i="3"/>
  <c r="Q162" i="3" s="1"/>
  <c r="N109" i="3"/>
  <c r="N162" i="3" s="1"/>
  <c r="K56" i="3"/>
  <c r="K162" i="3" s="1"/>
  <c r="E162" i="3"/>
  <c r="AN47" i="12" l="1"/>
  <c r="AG82" i="12"/>
  <c r="AF83" i="12" s="1"/>
  <c r="AG88" i="12"/>
  <c r="AF88" i="12" s="1"/>
  <c r="AG74" i="12"/>
  <c r="AH73" i="12"/>
  <c r="AD102" i="3"/>
  <c r="AH93" i="12"/>
  <c r="AG94" i="12" s="1"/>
  <c r="AF95" i="12" s="1"/>
  <c r="AH72" i="12"/>
  <c r="AG73" i="12" s="1"/>
  <c r="AF74" i="12" s="1"/>
  <c r="AH49" i="3"/>
  <c r="AH46" i="3"/>
  <c r="AI151" i="3"/>
  <c r="AA54" i="3"/>
  <c r="AO144" i="3"/>
  <c r="AN38" i="3"/>
  <c r="AG28" i="3"/>
  <c r="AF96" i="12"/>
  <c r="AH80" i="12"/>
  <c r="AJ40" i="12"/>
  <c r="L103" i="3"/>
  <c r="R97" i="3"/>
  <c r="X92" i="3"/>
  <c r="AM34" i="3"/>
  <c r="AJ86" i="3"/>
  <c r="AM43" i="3"/>
  <c r="R93" i="3"/>
  <c r="AI145" i="3"/>
  <c r="AH40" i="3"/>
  <c r="AG40" i="3" s="1"/>
  <c r="U44" i="3"/>
  <c r="AM32" i="4"/>
  <c r="AM50" i="12"/>
  <c r="AH97" i="12"/>
  <c r="AG98" i="12" s="1"/>
  <c r="AF99" i="12" s="1"/>
  <c r="AH77" i="12"/>
  <c r="AG78" i="12" s="1"/>
  <c r="AN41" i="12"/>
  <c r="AM42" i="12" s="1"/>
  <c r="AM53" i="12"/>
  <c r="AL54" i="12" s="1"/>
  <c r="AN25" i="4"/>
  <c r="AM48" i="4"/>
  <c r="O43" i="3"/>
  <c r="O44" i="3"/>
  <c r="F107" i="3"/>
  <c r="L107" i="3"/>
  <c r="U52" i="3"/>
  <c r="AD100" i="3"/>
  <c r="AJ94" i="3"/>
  <c r="U53" i="3"/>
  <c r="X99" i="3"/>
  <c r="U41" i="3"/>
  <c r="AJ90" i="3"/>
  <c r="AM38" i="3"/>
  <c r="X102" i="3"/>
  <c r="R101" i="3"/>
  <c r="AH48" i="3"/>
  <c r="AI153" i="3"/>
  <c r="AL55" i="12"/>
  <c r="AH50" i="3"/>
  <c r="AI155" i="3"/>
  <c r="R96" i="3"/>
  <c r="AH24" i="3"/>
  <c r="AH25" i="3"/>
  <c r="AI130" i="3"/>
  <c r="AN28" i="3"/>
  <c r="AM29" i="3" s="1"/>
  <c r="AO133" i="3"/>
  <c r="I51" i="3"/>
  <c r="I50" i="3"/>
  <c r="AG46" i="3"/>
  <c r="AG45" i="3"/>
  <c r="AO152" i="3"/>
  <c r="AN47" i="3"/>
  <c r="AM48" i="3" s="1"/>
  <c r="AI160" i="3"/>
  <c r="AH55" i="3"/>
  <c r="AH90" i="12"/>
  <c r="AG91" i="12" s="1"/>
  <c r="AH89" i="12"/>
  <c r="AI131" i="3"/>
  <c r="AH26" i="3"/>
  <c r="AG27" i="3" s="1"/>
  <c r="AI147" i="3"/>
  <c r="AH42" i="3"/>
  <c r="AH41" i="3"/>
  <c r="AH34" i="3"/>
  <c r="AI140" i="3"/>
  <c r="AH35" i="3"/>
  <c r="AA47" i="3"/>
  <c r="AM49" i="3"/>
  <c r="U51" i="3"/>
  <c r="AI156" i="3"/>
  <c r="AH51" i="3"/>
  <c r="AG52" i="3" s="1"/>
  <c r="AD94" i="3"/>
  <c r="AI159" i="3"/>
  <c r="AH54" i="3"/>
  <c r="AH53" i="3"/>
  <c r="AM43" i="12"/>
  <c r="AN46" i="12"/>
  <c r="AN56" i="12"/>
  <c r="AM57" i="12" s="1"/>
  <c r="AL58" i="12" s="1"/>
  <c r="AG80" i="12"/>
  <c r="AD82" i="3"/>
  <c r="AH68" i="12"/>
  <c r="AG69" i="12" s="1"/>
  <c r="AH67" i="12"/>
  <c r="AN31" i="12"/>
  <c r="AM32" i="12" s="1"/>
  <c r="AL33" i="12" s="1"/>
  <c r="AH92" i="12"/>
  <c r="AI141" i="3"/>
  <c r="AH36" i="3"/>
  <c r="AO158" i="3"/>
  <c r="AN53" i="3"/>
  <c r="AN52" i="3"/>
  <c r="AN44" i="12"/>
  <c r="AM45" i="12" s="1"/>
  <c r="AN35" i="12"/>
  <c r="AM36" i="12" s="1"/>
  <c r="AL37" i="12" s="1"/>
  <c r="AK38" i="12" s="1"/>
  <c r="AJ39" i="12" s="1"/>
  <c r="AN34" i="12"/>
  <c r="AH76" i="12"/>
  <c r="AH75" i="12"/>
  <c r="AN28" i="12"/>
  <c r="AM29" i="12" s="1"/>
  <c r="AN27" i="12"/>
  <c r="U38" i="3"/>
  <c r="U37" i="3"/>
  <c r="AI143" i="3"/>
  <c r="AH38" i="3"/>
  <c r="AG39" i="3" s="1"/>
  <c r="AH37" i="3"/>
  <c r="I54" i="3"/>
  <c r="I53" i="3"/>
  <c r="AD99" i="3"/>
  <c r="AM47" i="12"/>
  <c r="AM48" i="12"/>
  <c r="AL49" i="12" s="1"/>
  <c r="AO145" i="3"/>
  <c r="AN40" i="3"/>
  <c r="AM41" i="3" s="1"/>
  <c r="AN39" i="3"/>
  <c r="AN45" i="3"/>
  <c r="AN44" i="3"/>
  <c r="AO150" i="3"/>
  <c r="AM46" i="12"/>
  <c r="AL47" i="12" s="1"/>
  <c r="AM42" i="3"/>
  <c r="AN46" i="3"/>
  <c r="AH85" i="12"/>
  <c r="AG86" i="12" s="1"/>
  <c r="AF87" i="12" s="1"/>
  <c r="AH84" i="12"/>
  <c r="AO136" i="3"/>
  <c r="AN31" i="3"/>
  <c r="AN30" i="3"/>
  <c r="AN54" i="3"/>
  <c r="AM55" i="3" s="1"/>
  <c r="AO159" i="3"/>
  <c r="AL43" i="12"/>
  <c r="AO128" i="3"/>
  <c r="AN23" i="3"/>
  <c r="AM24" i="3" s="1"/>
  <c r="AG81" i="12"/>
  <c r="AF82" i="12" s="1"/>
  <c r="AE83" i="12" s="1"/>
  <c r="AM25" i="12"/>
  <c r="AL26" i="12" s="1"/>
  <c r="AM24" i="12"/>
  <c r="AI148" i="3"/>
  <c r="AH43" i="3"/>
  <c r="AG44" i="3" s="1"/>
  <c r="AO155" i="3"/>
  <c r="AN50" i="3"/>
  <c r="AM51" i="3" s="1"/>
  <c r="AH32" i="3"/>
  <c r="AH33" i="3"/>
  <c r="AG34" i="3" s="1"/>
  <c r="AI138" i="3"/>
  <c r="AD107" i="3"/>
  <c r="AA53" i="3"/>
  <c r="AN21" i="3"/>
  <c r="AN22" i="3"/>
  <c r="AM23" i="3" s="1"/>
  <c r="AO127" i="3"/>
  <c r="AM41" i="12"/>
  <c r="AI152" i="3"/>
  <c r="AH47" i="3"/>
  <c r="AG48" i="3" s="1"/>
  <c r="AN27" i="3"/>
  <c r="AO132" i="3"/>
  <c r="AN26" i="3"/>
  <c r="AD90" i="3"/>
  <c r="AG29" i="3"/>
  <c r="AG79" i="12"/>
  <c r="AH71" i="12"/>
  <c r="AG72" i="12" s="1"/>
  <c r="AF73" i="12" s="1"/>
  <c r="AH70" i="12"/>
  <c r="AO137" i="3"/>
  <c r="AN32" i="3"/>
  <c r="AM33" i="3" s="1"/>
  <c r="AH30" i="3"/>
  <c r="AG31" i="3" s="1"/>
  <c r="AI135" i="3"/>
  <c r="AN37" i="4"/>
  <c r="AN36" i="4"/>
  <c r="AN14" i="4"/>
  <c r="AN26" i="4"/>
  <c r="AN27" i="4"/>
  <c r="AM28" i="4" s="1"/>
  <c r="AN15" i="4"/>
  <c r="AK109" i="3"/>
  <c r="AJ109" i="3" s="1"/>
  <c r="AN46" i="4"/>
  <c r="AM47" i="4" s="1"/>
  <c r="AN44" i="4"/>
  <c r="AE109" i="3"/>
  <c r="AN19" i="4"/>
  <c r="AN40" i="4"/>
  <c r="AN13" i="4"/>
  <c r="AN41" i="4"/>
  <c r="AN20" i="4"/>
  <c r="AM21" i="4" s="1"/>
  <c r="AN24" i="4"/>
  <c r="AN18" i="4"/>
  <c r="S109" i="3"/>
  <c r="R109" i="3" s="1"/>
  <c r="AN22" i="4"/>
  <c r="AM23" i="4" s="1"/>
  <c r="P56" i="3"/>
  <c r="O56" i="3" s="1"/>
  <c r="AN50" i="4"/>
  <c r="AM51" i="4" s="1"/>
  <c r="AN49" i="4"/>
  <c r="AN39" i="4"/>
  <c r="AN38" i="4"/>
  <c r="AN43" i="4"/>
  <c r="AN42" i="4"/>
  <c r="AN45" i="4"/>
  <c r="AN30" i="4"/>
  <c r="AM31" i="4" s="1"/>
  <c r="AL32" i="4" s="1"/>
  <c r="AN29" i="4"/>
  <c r="AN35" i="4"/>
  <c r="AN34" i="4"/>
  <c r="AN33" i="4"/>
  <c r="AN17" i="4"/>
  <c r="AN16" i="4"/>
  <c r="AB56" i="3"/>
  <c r="AH56" i="3"/>
  <c r="Y109" i="3"/>
  <c r="V56" i="3"/>
  <c r="M109" i="3"/>
  <c r="J56" i="3"/>
  <c r="G109" i="3"/>
  <c r="D56" i="3"/>
  <c r="AE74" i="12" l="1"/>
  <c r="AL48" i="4"/>
  <c r="AE88" i="12"/>
  <c r="AE96" i="12"/>
  <c r="AI40" i="12"/>
  <c r="AM28" i="3"/>
  <c r="AG49" i="3"/>
  <c r="AG97" i="12"/>
  <c r="AF98" i="12" s="1"/>
  <c r="AE99" i="12" s="1"/>
  <c r="AG77" i="12"/>
  <c r="AF78" i="12" s="1"/>
  <c r="AM31" i="12"/>
  <c r="AL32" i="12" s="1"/>
  <c r="AK33" i="12" s="1"/>
  <c r="AM54" i="3"/>
  <c r="AM56" i="12"/>
  <c r="AL57" i="12" s="1"/>
  <c r="AK58" i="12" s="1"/>
  <c r="AG55" i="3"/>
  <c r="AG43" i="3"/>
  <c r="AG38" i="3"/>
  <c r="AM25" i="4"/>
  <c r="AL26" i="4" s="1"/>
  <c r="AM26" i="4"/>
  <c r="AL53" i="12"/>
  <c r="AL51" i="12"/>
  <c r="AK52" i="12" s="1"/>
  <c r="AL50" i="12"/>
  <c r="AM44" i="12"/>
  <c r="AL45" i="12" s="1"/>
  <c r="AG36" i="3"/>
  <c r="AG30" i="3"/>
  <c r="AM46" i="3"/>
  <c r="AM35" i="12"/>
  <c r="AL36" i="12" s="1"/>
  <c r="AK37" i="12" s="1"/>
  <c r="AJ38" i="12" s="1"/>
  <c r="AI39" i="12" s="1"/>
  <c r="AH40" i="12" s="1"/>
  <c r="AM34" i="12"/>
  <c r="AG71" i="12"/>
  <c r="AF72" i="12" s="1"/>
  <c r="AE73" i="12" s="1"/>
  <c r="AD74" i="12" s="1"/>
  <c r="AG70" i="12"/>
  <c r="AF71" i="12" s="1"/>
  <c r="AE72" i="12" s="1"/>
  <c r="AD73" i="12" s="1"/>
  <c r="AC74" i="12" s="1"/>
  <c r="AM27" i="3"/>
  <c r="AM26" i="3"/>
  <c r="AM21" i="3"/>
  <c r="AM22" i="3"/>
  <c r="AL48" i="12"/>
  <c r="AK49" i="12" s="1"/>
  <c r="AG51" i="3"/>
  <c r="AM31" i="3"/>
  <c r="AM30" i="3"/>
  <c r="AG93" i="12"/>
  <c r="AF94" i="12" s="1"/>
  <c r="AE95" i="12" s="1"/>
  <c r="AG92" i="12"/>
  <c r="AM45" i="3"/>
  <c r="AM28" i="12"/>
  <c r="AL29" i="12" s="1"/>
  <c r="AM27" i="12"/>
  <c r="AL46" i="12"/>
  <c r="AK47" i="12" s="1"/>
  <c r="AG68" i="12"/>
  <c r="AF69" i="12" s="1"/>
  <c r="AL44" i="12"/>
  <c r="AK45" i="12" s="1"/>
  <c r="AG47" i="3"/>
  <c r="AG35" i="3"/>
  <c r="AG25" i="3"/>
  <c r="AG26" i="3"/>
  <c r="AM32" i="3"/>
  <c r="AG90" i="12"/>
  <c r="AF91" i="12" s="1"/>
  <c r="AG89" i="12"/>
  <c r="AF80" i="12"/>
  <c r="AF79" i="12"/>
  <c r="AG84" i="12"/>
  <c r="AG85" i="12"/>
  <c r="AF86" i="12" s="1"/>
  <c r="AE87" i="12" s="1"/>
  <c r="AD88" i="12" s="1"/>
  <c r="AL30" i="12"/>
  <c r="AM53" i="3"/>
  <c r="AM52" i="3"/>
  <c r="AG54" i="3"/>
  <c r="AG53" i="3"/>
  <c r="AG42" i="3"/>
  <c r="AG41" i="3"/>
  <c r="AG50" i="3"/>
  <c r="AK55" i="12"/>
  <c r="AM40" i="3"/>
  <c r="AM39" i="3"/>
  <c r="AF81" i="12"/>
  <c r="AE82" i="12" s="1"/>
  <c r="AD83" i="12" s="1"/>
  <c r="AL56" i="12"/>
  <c r="AK57" i="12" s="1"/>
  <c r="AM50" i="3"/>
  <c r="AL25" i="12"/>
  <c r="AK26" i="12" s="1"/>
  <c r="AL24" i="12"/>
  <c r="AM36" i="4"/>
  <c r="AL42" i="12"/>
  <c r="AK43" i="12" s="1"/>
  <c r="AL41" i="12"/>
  <c r="AG33" i="3"/>
  <c r="AM47" i="3"/>
  <c r="AG76" i="12"/>
  <c r="AF77" i="12" s="1"/>
  <c r="AE78" i="12" s="1"/>
  <c r="AG75" i="12"/>
  <c r="AG37" i="3"/>
  <c r="AF97" i="12"/>
  <c r="AM44" i="3"/>
  <c r="AG32" i="3"/>
  <c r="AM37" i="4"/>
  <c r="AM56" i="3"/>
  <c r="AG56" i="3"/>
  <c r="AM14" i="4"/>
  <c r="AA56" i="3"/>
  <c r="AM41" i="4"/>
  <c r="AM19" i="4"/>
  <c r="AM24" i="4"/>
  <c r="AM18" i="4"/>
  <c r="D109" i="3"/>
  <c r="C109" i="3" s="1"/>
  <c r="AM15" i="4"/>
  <c r="AM46" i="4"/>
  <c r="AL47" i="4" s="1"/>
  <c r="AK48" i="4" s="1"/>
  <c r="F109" i="3"/>
  <c r="AM27" i="4"/>
  <c r="AL28" i="4" s="1"/>
  <c r="AD109" i="3"/>
  <c r="AM44" i="4"/>
  <c r="AM40" i="4"/>
  <c r="AM20" i="4"/>
  <c r="AL21" i="4" s="1"/>
  <c r="AM22" i="4"/>
  <c r="AL23" i="4" s="1"/>
  <c r="U56" i="3"/>
  <c r="AM35" i="4"/>
  <c r="AL36" i="4" s="1"/>
  <c r="AM50" i="4"/>
  <c r="AL51" i="4" s="1"/>
  <c r="AM49" i="4"/>
  <c r="AM39" i="4"/>
  <c r="AM38" i="4"/>
  <c r="AM42" i="4"/>
  <c r="AM43" i="4"/>
  <c r="AM17" i="4"/>
  <c r="AM16" i="4"/>
  <c r="AM34" i="4"/>
  <c r="AM33" i="4"/>
  <c r="AM30" i="4"/>
  <c r="AL31" i="4" s="1"/>
  <c r="AK32" i="4" s="1"/>
  <c r="AM29" i="4"/>
  <c r="AM45" i="4"/>
  <c r="X109" i="3"/>
  <c r="L109" i="3"/>
  <c r="I56" i="3"/>
  <c r="C56" i="3"/>
  <c r="AL18" i="4" l="1"/>
  <c r="AL25" i="4"/>
  <c r="AD96" i="12"/>
  <c r="AL31" i="12"/>
  <c r="AK32" i="12" s="1"/>
  <c r="AJ33" i="12" s="1"/>
  <c r="AK51" i="12"/>
  <c r="AJ52" i="12" s="1"/>
  <c r="AJ58" i="12"/>
  <c r="AE80" i="12"/>
  <c r="AF93" i="12"/>
  <c r="AE94" i="12" s="1"/>
  <c r="AD95" i="12" s="1"/>
  <c r="AC96" i="12" s="1"/>
  <c r="AK48" i="12"/>
  <c r="AJ49" i="12" s="1"/>
  <c r="AF92" i="12"/>
  <c r="AE92" i="12" s="1"/>
  <c r="AK50" i="12"/>
  <c r="AJ50" i="12" s="1"/>
  <c r="AK56" i="12"/>
  <c r="AJ57" i="12" s="1"/>
  <c r="AE79" i="12"/>
  <c r="AJ48" i="12"/>
  <c r="AI49" i="12" s="1"/>
  <c r="AK54" i="12"/>
  <c r="AJ55" i="12" s="1"/>
  <c r="AK53" i="12"/>
  <c r="AJ53" i="12" s="1"/>
  <c r="AK25" i="12"/>
  <c r="AJ26" i="12" s="1"/>
  <c r="AK24" i="12"/>
  <c r="AF70" i="12"/>
  <c r="AE71" i="12" s="1"/>
  <c r="AD72" i="12" s="1"/>
  <c r="AC73" i="12" s="1"/>
  <c r="AB74" i="12" s="1"/>
  <c r="AL28" i="12"/>
  <c r="AK29" i="12" s="1"/>
  <c r="AL27" i="12"/>
  <c r="AF85" i="12"/>
  <c r="AE86" i="12" s="1"/>
  <c r="AD87" i="12" s="1"/>
  <c r="AC88" i="12" s="1"/>
  <c r="AF84" i="12"/>
  <c r="AK42" i="12"/>
  <c r="AJ43" i="12" s="1"/>
  <c r="AK41" i="12"/>
  <c r="AK44" i="12"/>
  <c r="AJ45" i="12" s="1"/>
  <c r="AL15" i="4"/>
  <c r="AJ56" i="12"/>
  <c r="AI57" i="12" s="1"/>
  <c r="AE81" i="12"/>
  <c r="AD82" i="12" s="1"/>
  <c r="AC83" i="12" s="1"/>
  <c r="AK46" i="12"/>
  <c r="AJ47" i="12" s="1"/>
  <c r="AI48" i="12" s="1"/>
  <c r="AH49" i="12" s="1"/>
  <c r="AF76" i="12"/>
  <c r="AE77" i="12" s="1"/>
  <c r="AD78" i="12" s="1"/>
  <c r="AF75" i="12"/>
  <c r="AF90" i="12"/>
  <c r="AE91" i="12" s="1"/>
  <c r="AF89" i="12"/>
  <c r="AL35" i="12"/>
  <c r="AK36" i="12" s="1"/>
  <c r="AJ37" i="12" s="1"/>
  <c r="AI38" i="12" s="1"/>
  <c r="AH39" i="12" s="1"/>
  <c r="AG40" i="12" s="1"/>
  <c r="AL34" i="12"/>
  <c r="AE98" i="12"/>
  <c r="AD99" i="12" s="1"/>
  <c r="AE97" i="12"/>
  <c r="AK30" i="12"/>
  <c r="AK31" i="12"/>
  <c r="AJ32" i="12" s="1"/>
  <c r="AI33" i="12" s="1"/>
  <c r="AL24" i="4"/>
  <c r="AK25" i="4" s="1"/>
  <c r="AD79" i="12"/>
  <c r="AL37" i="4"/>
  <c r="AK37" i="4" s="1"/>
  <c r="AL41" i="4"/>
  <c r="AL19" i="4"/>
  <c r="AK19" i="4" s="1"/>
  <c r="AL46" i="4"/>
  <c r="AK47" i="4" s="1"/>
  <c r="AJ48" i="4" s="1"/>
  <c r="AL40" i="4"/>
  <c r="AL44" i="4"/>
  <c r="AL27" i="4"/>
  <c r="AK28" i="4" s="1"/>
  <c r="AL20" i="4"/>
  <c r="AK21" i="4" s="1"/>
  <c r="AL22" i="4"/>
  <c r="AK23" i="4" s="1"/>
  <c r="AK26" i="4"/>
  <c r="AL35" i="4"/>
  <c r="AK36" i="4" s="1"/>
  <c r="AL50" i="4"/>
  <c r="AK51" i="4" s="1"/>
  <c r="AL49" i="4"/>
  <c r="AL45" i="4"/>
  <c r="AK24" i="4"/>
  <c r="AL34" i="4"/>
  <c r="AL33" i="4"/>
  <c r="AL39" i="4"/>
  <c r="AK40" i="4" s="1"/>
  <c r="AL38" i="4"/>
  <c r="AL30" i="4"/>
  <c r="AK31" i="4" s="1"/>
  <c r="AJ32" i="4" s="1"/>
  <c r="AL29" i="4"/>
  <c r="AL17" i="4"/>
  <c r="AK18" i="4" s="1"/>
  <c r="AL16" i="4"/>
  <c r="AL43" i="4"/>
  <c r="AL42" i="4"/>
  <c r="AI58" i="12" l="1"/>
  <c r="AH58" i="12" s="1"/>
  <c r="AJ46" i="12"/>
  <c r="AI47" i="12" s="1"/>
  <c r="AH48" i="12" s="1"/>
  <c r="AG49" i="12" s="1"/>
  <c r="AD80" i="12"/>
  <c r="AC80" i="12" s="1"/>
  <c r="AJ51" i="12"/>
  <c r="AI52" i="12" s="1"/>
  <c r="AE93" i="12"/>
  <c r="AD94" i="12" s="1"/>
  <c r="AC95" i="12" s="1"/>
  <c r="AB96" i="12" s="1"/>
  <c r="AE70" i="12"/>
  <c r="AD71" i="12" s="1"/>
  <c r="AC72" i="12" s="1"/>
  <c r="AB73" i="12" s="1"/>
  <c r="AA74" i="12" s="1"/>
  <c r="AI50" i="12"/>
  <c r="AH50" i="12" s="1"/>
  <c r="AJ30" i="12"/>
  <c r="AD81" i="12"/>
  <c r="AC82" i="12" s="1"/>
  <c r="AB83" i="12" s="1"/>
  <c r="AJ54" i="12"/>
  <c r="AI54" i="12" s="1"/>
  <c r="AI53" i="12"/>
  <c r="AH53" i="12" s="1"/>
  <c r="AJ31" i="12"/>
  <c r="AI32" i="12" s="1"/>
  <c r="AH33" i="12" s="1"/>
  <c r="AE90" i="12"/>
  <c r="AD91" i="12" s="1"/>
  <c r="AE89" i="12"/>
  <c r="AJ44" i="12"/>
  <c r="AI45" i="12" s="1"/>
  <c r="AK35" i="12"/>
  <c r="AJ36" i="12" s="1"/>
  <c r="AI37" i="12" s="1"/>
  <c r="AH38" i="12" s="1"/>
  <c r="AG39" i="12" s="1"/>
  <c r="AF40" i="12" s="1"/>
  <c r="AK34" i="12"/>
  <c r="AD92" i="12"/>
  <c r="AI56" i="12"/>
  <c r="AH57" i="12" s="1"/>
  <c r="AE85" i="12"/>
  <c r="AD86" i="12" s="1"/>
  <c r="AC87" i="12" s="1"/>
  <c r="AB88" i="12" s="1"/>
  <c r="AE84" i="12"/>
  <c r="AD98" i="12"/>
  <c r="AC99" i="12" s="1"/>
  <c r="AD97" i="12"/>
  <c r="AE76" i="12"/>
  <c r="AD77" i="12" s="1"/>
  <c r="AC78" i="12" s="1"/>
  <c r="AE75" i="12"/>
  <c r="AC79" i="12"/>
  <c r="AJ25" i="12"/>
  <c r="AI26" i="12" s="1"/>
  <c r="AJ24" i="12"/>
  <c r="AJ42" i="12"/>
  <c r="AI43" i="12" s="1"/>
  <c r="AJ41" i="12"/>
  <c r="AJ37" i="4"/>
  <c r="AI46" i="12"/>
  <c r="AH47" i="12" s="1"/>
  <c r="AG48" i="12" s="1"/>
  <c r="AF49" i="12" s="1"/>
  <c r="AK28" i="12"/>
  <c r="AJ29" i="12" s="1"/>
  <c r="AK27" i="12"/>
  <c r="AJ19" i="4"/>
  <c r="AK46" i="4"/>
  <c r="AJ47" i="4" s="1"/>
  <c r="AI48" i="4" s="1"/>
  <c r="AK41" i="4"/>
  <c r="AJ41" i="4" s="1"/>
  <c r="AK44" i="4"/>
  <c r="AK20" i="4"/>
  <c r="AJ20" i="4" s="1"/>
  <c r="AK22" i="4"/>
  <c r="AJ23" i="4" s="1"/>
  <c r="AK27" i="4"/>
  <c r="AJ28" i="4" s="1"/>
  <c r="AJ26" i="4"/>
  <c r="AK35" i="4"/>
  <c r="AJ36" i="4" s="1"/>
  <c r="AI37" i="4" s="1"/>
  <c r="AK50" i="4"/>
  <c r="AJ51" i="4" s="1"/>
  <c r="AK49" i="4"/>
  <c r="AK17" i="4"/>
  <c r="AJ18" i="4" s="1"/>
  <c r="AK16" i="4"/>
  <c r="AK39" i="4"/>
  <c r="AJ40" i="4" s="1"/>
  <c r="AI41" i="4" s="1"/>
  <c r="AK38" i="4"/>
  <c r="AK45" i="4"/>
  <c r="AK43" i="4"/>
  <c r="AK42" i="4"/>
  <c r="AK30" i="4"/>
  <c r="AJ31" i="4" s="1"/>
  <c r="AI32" i="4" s="1"/>
  <c r="AK29" i="4"/>
  <c r="AK34" i="4"/>
  <c r="AK33" i="4"/>
  <c r="AJ24" i="4"/>
  <c r="AJ25" i="4"/>
  <c r="AI26" i="4" s="1"/>
  <c r="AI19" i="4" l="1"/>
  <c r="AC81" i="12"/>
  <c r="AB82" i="12" s="1"/>
  <c r="AA83" i="12" s="1"/>
  <c r="AI55" i="12"/>
  <c r="AG58" i="12"/>
  <c r="AI30" i="12"/>
  <c r="AI25" i="4"/>
  <c r="AB80" i="12"/>
  <c r="AC92" i="12"/>
  <c r="AI51" i="12"/>
  <c r="AH52" i="12" s="1"/>
  <c r="AG53" i="12" s="1"/>
  <c r="AD93" i="12"/>
  <c r="AC94" i="12" s="1"/>
  <c r="AB95" i="12" s="1"/>
  <c r="AA96" i="12" s="1"/>
  <c r="AI24" i="4"/>
  <c r="AI20" i="4"/>
  <c r="AG50" i="12"/>
  <c r="AH46" i="12"/>
  <c r="AG47" i="12" s="1"/>
  <c r="AF48" i="12" s="1"/>
  <c r="AE49" i="12" s="1"/>
  <c r="AH54" i="12"/>
  <c r="AG54" i="12" s="1"/>
  <c r="AI25" i="12"/>
  <c r="AH26" i="12" s="1"/>
  <c r="AB79" i="12"/>
  <c r="AA80" i="12" s="1"/>
  <c r="AJ46" i="4"/>
  <c r="AH56" i="12"/>
  <c r="AG57" i="12" s="1"/>
  <c r="AF58" i="12" s="1"/>
  <c r="AH55" i="12"/>
  <c r="AJ28" i="12"/>
  <c r="AI29" i="12" s="1"/>
  <c r="AJ27" i="12"/>
  <c r="AB81" i="12"/>
  <c r="AA82" i="12" s="1"/>
  <c r="Z83" i="12" s="1"/>
  <c r="AD90" i="12"/>
  <c r="AC91" i="12" s="1"/>
  <c r="AB92" i="12" s="1"/>
  <c r="AD89" i="12"/>
  <c r="AD85" i="12"/>
  <c r="AC86" i="12" s="1"/>
  <c r="AB87" i="12" s="1"/>
  <c r="AA88" i="12" s="1"/>
  <c r="AD84" i="12"/>
  <c r="AI44" i="12"/>
  <c r="AH45" i="12" s="1"/>
  <c r="AG46" i="12" s="1"/>
  <c r="AF47" i="12" s="1"/>
  <c r="AE48" i="12" s="1"/>
  <c r="AD49" i="12" s="1"/>
  <c r="AC98" i="12"/>
  <c r="AB99" i="12" s="1"/>
  <c r="AC97" i="12"/>
  <c r="AJ35" i="4"/>
  <c r="AJ35" i="12"/>
  <c r="AI36" i="12" s="1"/>
  <c r="AH37" i="12" s="1"/>
  <c r="AG38" i="12" s="1"/>
  <c r="AF39" i="12" s="1"/>
  <c r="AE40" i="12" s="1"/>
  <c r="AJ34" i="12"/>
  <c r="AI42" i="12"/>
  <c r="AH43" i="12" s="1"/>
  <c r="AI41" i="12"/>
  <c r="AD76" i="12"/>
  <c r="AC77" i="12" s="1"/>
  <c r="AB78" i="12" s="1"/>
  <c r="AA79" i="12" s="1"/>
  <c r="Z80" i="12" s="1"/>
  <c r="AD75" i="12"/>
  <c r="AI31" i="12"/>
  <c r="AH32" i="12" s="1"/>
  <c r="AG33" i="12" s="1"/>
  <c r="AJ44" i="4"/>
  <c r="AJ21" i="4"/>
  <c r="AJ22" i="4"/>
  <c r="AI23" i="4" s="1"/>
  <c r="AJ27" i="4"/>
  <c r="AI28" i="4" s="1"/>
  <c r="AJ50" i="4"/>
  <c r="AI51" i="4" s="1"/>
  <c r="AJ49" i="4"/>
  <c r="AJ34" i="4"/>
  <c r="AJ33" i="4"/>
  <c r="AJ42" i="4"/>
  <c r="AJ43" i="4"/>
  <c r="AI44" i="4" s="1"/>
  <c r="AJ39" i="4"/>
  <c r="AJ38" i="4"/>
  <c r="AJ30" i="4"/>
  <c r="AJ29" i="4"/>
  <c r="AJ45" i="4"/>
  <c r="AJ17" i="4"/>
  <c r="AH30" i="12" l="1"/>
  <c r="AI43" i="4"/>
  <c r="AI39" i="4"/>
  <c r="AH44" i="12"/>
  <c r="AG45" i="12" s="1"/>
  <c r="AF46" i="12" s="1"/>
  <c r="AE47" i="12" s="1"/>
  <c r="AD48" i="12" s="1"/>
  <c r="AC49" i="12" s="1"/>
  <c r="AH51" i="12"/>
  <c r="AC93" i="12"/>
  <c r="AB94" i="12" s="1"/>
  <c r="AA95" i="12" s="1"/>
  <c r="Z96" i="12" s="1"/>
  <c r="AI31" i="4"/>
  <c r="AH32" i="4" s="1"/>
  <c r="AI30" i="4"/>
  <c r="AH31" i="4" s="1"/>
  <c r="AI50" i="4"/>
  <c r="AH51" i="4" s="1"/>
  <c r="AI49" i="4"/>
  <c r="AI22" i="4"/>
  <c r="AH23" i="4" s="1"/>
  <c r="AI21" i="4"/>
  <c r="AH21" i="4" s="1"/>
  <c r="AI45" i="4"/>
  <c r="AI36" i="4"/>
  <c r="AH37" i="4" s="1"/>
  <c r="AI27" i="4"/>
  <c r="AI34" i="4"/>
  <c r="AI33" i="4"/>
  <c r="AI38" i="4"/>
  <c r="AI42" i="4"/>
  <c r="AI18" i="4"/>
  <c r="AH19" i="4" s="1"/>
  <c r="AI46" i="4"/>
  <c r="AI40" i="4"/>
  <c r="AH41" i="4" s="1"/>
  <c r="AI35" i="4"/>
  <c r="AH36" i="4" s="1"/>
  <c r="AI47" i="4"/>
  <c r="AI29" i="4"/>
  <c r="AF50" i="12"/>
  <c r="AF54" i="12"/>
  <c r="AH42" i="12"/>
  <c r="AG43" i="12" s="1"/>
  <c r="AH41" i="12"/>
  <c r="AH31" i="12"/>
  <c r="AG32" i="12" s="1"/>
  <c r="AF33" i="12" s="1"/>
  <c r="AI28" i="12"/>
  <c r="AH29" i="12" s="1"/>
  <c r="AG30" i="12" s="1"/>
  <c r="AI27" i="12"/>
  <c r="AB98" i="12"/>
  <c r="AA99" i="12" s="1"/>
  <c r="AB97" i="12"/>
  <c r="AI35" i="12"/>
  <c r="AH36" i="12" s="1"/>
  <c r="AG37" i="12" s="1"/>
  <c r="AF38" i="12" s="1"/>
  <c r="AE39" i="12" s="1"/>
  <c r="AD40" i="12" s="1"/>
  <c r="AI34" i="12"/>
  <c r="AC85" i="12"/>
  <c r="AB86" i="12" s="1"/>
  <c r="AA87" i="12" s="1"/>
  <c r="Z88" i="12" s="1"/>
  <c r="AC84" i="12"/>
  <c r="AA81" i="12"/>
  <c r="AC90" i="12"/>
  <c r="AB91" i="12" s="1"/>
  <c r="AA92" i="12" s="1"/>
  <c r="AC89" i="12"/>
  <c r="AG56" i="12"/>
  <c r="AF57" i="12" s="1"/>
  <c r="AE58" i="12" s="1"/>
  <c r="AG55" i="12"/>
  <c r="AC76" i="12"/>
  <c r="AB77" i="12" s="1"/>
  <c r="AA78" i="12" s="1"/>
  <c r="Z79" i="12" s="1"/>
  <c r="Y80" i="12" s="1"/>
  <c r="AC75" i="12"/>
  <c r="AH26" i="4"/>
  <c r="AH28" i="4"/>
  <c r="AH20" i="4"/>
  <c r="AH33" i="4"/>
  <c r="AH25" i="4"/>
  <c r="AH24" i="4"/>
  <c r="AH40" i="4"/>
  <c r="AH44" i="4"/>
  <c r="AG44" i="12" l="1"/>
  <c r="AF45" i="12" s="1"/>
  <c r="AE46" i="12" s="1"/>
  <c r="AD47" i="12" s="1"/>
  <c r="AC48" i="12" s="1"/>
  <c r="AF44" i="12"/>
  <c r="AE45" i="12" s="1"/>
  <c r="AD46" i="12" s="1"/>
  <c r="AC47" i="12" s="1"/>
  <c r="AB48" i="12" s="1"/>
  <c r="AH46" i="4"/>
  <c r="AG31" i="12"/>
  <c r="AF32" i="12" s="1"/>
  <c r="AE33" i="12" s="1"/>
  <c r="AH47" i="4"/>
  <c r="AG37" i="4"/>
  <c r="AB49" i="12"/>
  <c r="AG52" i="12"/>
  <c r="AF53" i="12" s="1"/>
  <c r="AE54" i="12" s="1"/>
  <c r="AG51" i="12"/>
  <c r="AB93" i="12"/>
  <c r="AG41" i="4"/>
  <c r="AG32" i="4"/>
  <c r="AH48" i="4"/>
  <c r="AG48" i="4" s="1"/>
  <c r="AG20" i="4"/>
  <c r="AE50" i="12"/>
  <c r="AB85" i="12"/>
  <c r="AA86" i="12" s="1"/>
  <c r="Z87" i="12" s="1"/>
  <c r="Y88" i="12" s="1"/>
  <c r="AB84" i="12"/>
  <c r="AH28" i="12"/>
  <c r="AG29" i="12" s="1"/>
  <c r="AF30" i="12" s="1"/>
  <c r="AH27" i="12"/>
  <c r="AF31" i="12"/>
  <c r="AE32" i="12" s="1"/>
  <c r="AD33" i="12" s="1"/>
  <c r="AA97" i="12"/>
  <c r="AA98" i="12"/>
  <c r="Z99" i="12" s="1"/>
  <c r="AH22" i="4"/>
  <c r="AG23" i="4" s="1"/>
  <c r="AB90" i="12"/>
  <c r="AA91" i="12" s="1"/>
  <c r="Z92" i="12" s="1"/>
  <c r="AB89" i="12"/>
  <c r="Z82" i="12"/>
  <c r="Y83" i="12" s="1"/>
  <c r="Z81" i="12"/>
  <c r="AF56" i="12"/>
  <c r="AE57" i="12" s="1"/>
  <c r="AD58" i="12" s="1"/>
  <c r="AF55" i="12"/>
  <c r="AG26" i="4"/>
  <c r="AH35" i="12"/>
  <c r="AG36" i="12" s="1"/>
  <c r="AF37" i="12" s="1"/>
  <c r="AE38" i="12" s="1"/>
  <c r="AD39" i="12" s="1"/>
  <c r="AC40" i="12" s="1"/>
  <c r="AH34" i="12"/>
  <c r="AG42" i="12"/>
  <c r="AF43" i="12" s="1"/>
  <c r="AG41" i="12"/>
  <c r="AB76" i="12"/>
  <c r="AA77" i="12" s="1"/>
  <c r="Z78" i="12" s="1"/>
  <c r="Y79" i="12" s="1"/>
  <c r="X80" i="12" s="1"/>
  <c r="AB75" i="12"/>
  <c r="AH45" i="4"/>
  <c r="AG46" i="4" s="1"/>
  <c r="AG21" i="4"/>
  <c r="AF21" i="4" s="1"/>
  <c r="AH27" i="4"/>
  <c r="AH49" i="4"/>
  <c r="AH50" i="4"/>
  <c r="AG51" i="4" s="1"/>
  <c r="AH42" i="4"/>
  <c r="AH43" i="4"/>
  <c r="AG44" i="4" s="1"/>
  <c r="AG24" i="4"/>
  <c r="AG25" i="4"/>
  <c r="AG45" i="4"/>
  <c r="AF46" i="4" s="1"/>
  <c r="AH39" i="4"/>
  <c r="AG40" i="4" s="1"/>
  <c r="AF41" i="4" s="1"/>
  <c r="AH38" i="4"/>
  <c r="AH30" i="4"/>
  <c r="AG31" i="4" s="1"/>
  <c r="AH29" i="4"/>
  <c r="AH34" i="4"/>
  <c r="AH35" i="4"/>
  <c r="AG36" i="4" s="1"/>
  <c r="AF37" i="4" s="1"/>
  <c r="AG33" i="4"/>
  <c r="AF33" i="4" l="1"/>
  <c r="AF32" i="4"/>
  <c r="AG47" i="4"/>
  <c r="AA49" i="12"/>
  <c r="AE44" i="12"/>
  <c r="AD45" i="12" s="1"/>
  <c r="AC46" i="12" s="1"/>
  <c r="AB47" i="12" s="1"/>
  <c r="AA48" i="12" s="1"/>
  <c r="Z49" i="12" s="1"/>
  <c r="Z143" i="12" s="1"/>
  <c r="AF47" i="4"/>
  <c r="AE47" i="4" s="1"/>
  <c r="AG22" i="4"/>
  <c r="AF22" i="4" s="1"/>
  <c r="AF52" i="12"/>
  <c r="AE53" i="12" s="1"/>
  <c r="AD54" i="12" s="1"/>
  <c r="AF51" i="12"/>
  <c r="AA94" i="12"/>
  <c r="Z95" i="12" s="1"/>
  <c r="Y96" i="12" s="1"/>
  <c r="AA93" i="12"/>
  <c r="AF48" i="4"/>
  <c r="AD50" i="12"/>
  <c r="AE31" i="12"/>
  <c r="AD32" i="12" s="1"/>
  <c r="AC33" i="12" s="1"/>
  <c r="AF26" i="4"/>
  <c r="AF42" i="12"/>
  <c r="AE43" i="12" s="1"/>
  <c r="AD44" i="12" s="1"/>
  <c r="AC45" i="12" s="1"/>
  <c r="AB46" i="12" s="1"/>
  <c r="AA47" i="12" s="1"/>
  <c r="Z48" i="12" s="1"/>
  <c r="Z142" i="12" s="1"/>
  <c r="AF41" i="12"/>
  <c r="AG35" i="12"/>
  <c r="AF36" i="12" s="1"/>
  <c r="AE37" i="12" s="1"/>
  <c r="AD38" i="12" s="1"/>
  <c r="AC39" i="12" s="1"/>
  <c r="AB40" i="12" s="1"/>
  <c r="AG34" i="12"/>
  <c r="AA90" i="12"/>
  <c r="Z91" i="12" s="1"/>
  <c r="Y92" i="12" s="1"/>
  <c r="AA89" i="12"/>
  <c r="AG28" i="12"/>
  <c r="AF29" i="12" s="1"/>
  <c r="AE30" i="12" s="1"/>
  <c r="AD31" i="12" s="1"/>
  <c r="AC32" i="12" s="1"/>
  <c r="AB33" i="12" s="1"/>
  <c r="AG27" i="12"/>
  <c r="Y82" i="12"/>
  <c r="X83" i="12" s="1"/>
  <c r="Y81" i="12"/>
  <c r="Z98" i="12"/>
  <c r="Y99" i="12" s="1"/>
  <c r="Z97" i="12"/>
  <c r="AA76" i="12"/>
  <c r="Z77" i="12" s="1"/>
  <c r="Y78" i="12" s="1"/>
  <c r="X79" i="12" s="1"/>
  <c r="W80" i="12" s="1"/>
  <c r="AA75" i="12"/>
  <c r="AE56" i="12"/>
  <c r="AD57" i="12" s="1"/>
  <c r="AC58" i="12" s="1"/>
  <c r="AE55" i="12"/>
  <c r="AA85" i="12"/>
  <c r="Z86" i="12" s="1"/>
  <c r="Y87" i="12" s="1"/>
  <c r="X88" i="12" s="1"/>
  <c r="AA84" i="12"/>
  <c r="AG28" i="4"/>
  <c r="AG27" i="4"/>
  <c r="AF45" i="4"/>
  <c r="AE46" i="4" s="1"/>
  <c r="AG35" i="4"/>
  <c r="AF36" i="4" s="1"/>
  <c r="AE37" i="4" s="1"/>
  <c r="AG50" i="4"/>
  <c r="AF51" i="4" s="1"/>
  <c r="AG49" i="4"/>
  <c r="AF23" i="4"/>
  <c r="AG30" i="4"/>
  <c r="AF31" i="4" s="1"/>
  <c r="AE32" i="4" s="1"/>
  <c r="AG29" i="4"/>
  <c r="AF24" i="4"/>
  <c r="AF25" i="4"/>
  <c r="AE26" i="4" s="1"/>
  <c r="AG39" i="4"/>
  <c r="AF40" i="4" s="1"/>
  <c r="AE41" i="4" s="1"/>
  <c r="AG38" i="4"/>
  <c r="AE33" i="4"/>
  <c r="AG34" i="4"/>
  <c r="AG43" i="4"/>
  <c r="AF44" i="4" s="1"/>
  <c r="AG42" i="4"/>
  <c r="Y143" i="12" l="1"/>
  <c r="AD47" i="4"/>
  <c r="AE48" i="4"/>
  <c r="AD48" i="4" s="1"/>
  <c r="AC48" i="4" s="1"/>
  <c r="AE52" i="12"/>
  <c r="AD53" i="12" s="1"/>
  <c r="AC54" i="12" s="1"/>
  <c r="AE51" i="12"/>
  <c r="Z94" i="12"/>
  <c r="Y95" i="12" s="1"/>
  <c r="X96" i="12" s="1"/>
  <c r="Z93" i="12"/>
  <c r="AC50" i="12"/>
  <c r="AF28" i="12"/>
  <c r="AE29" i="12" s="1"/>
  <c r="AD30" i="12" s="1"/>
  <c r="AC31" i="12" s="1"/>
  <c r="AB32" i="12" s="1"/>
  <c r="AA33" i="12" s="1"/>
  <c r="Z85" i="12"/>
  <c r="Y86" i="12" s="1"/>
  <c r="X87" i="12" s="1"/>
  <c r="W88" i="12" s="1"/>
  <c r="Z84" i="12"/>
  <c r="X82" i="12"/>
  <c r="W83" i="12" s="1"/>
  <c r="X81" i="12"/>
  <c r="AE42" i="12"/>
  <c r="AD43" i="12" s="1"/>
  <c r="AC44" i="12" s="1"/>
  <c r="AB45" i="12" s="1"/>
  <c r="AA46" i="12" s="1"/>
  <c r="Z47" i="12" s="1"/>
  <c r="Z141" i="12" s="1"/>
  <c r="Y142" i="12" s="1"/>
  <c r="X143" i="12" s="1"/>
  <c r="AE41" i="12"/>
  <c r="AF35" i="4"/>
  <c r="AE36" i="4" s="1"/>
  <c r="AD37" i="4" s="1"/>
  <c r="AF35" i="12"/>
  <c r="AE36" i="12" s="1"/>
  <c r="AD37" i="12" s="1"/>
  <c r="AC38" i="12" s="1"/>
  <c r="AB39" i="12" s="1"/>
  <c r="AA40" i="12" s="1"/>
  <c r="AF34" i="12"/>
  <c r="AD56" i="12"/>
  <c r="AC57" i="12" s="1"/>
  <c r="AB58" i="12" s="1"/>
  <c r="AD55" i="12"/>
  <c r="Z76" i="12"/>
  <c r="Y77" i="12" s="1"/>
  <c r="X78" i="12" s="1"/>
  <c r="W79" i="12" s="1"/>
  <c r="V80" i="12" s="1"/>
  <c r="Z75" i="12"/>
  <c r="Y98" i="12"/>
  <c r="X99" i="12" s="1"/>
  <c r="Y97" i="12"/>
  <c r="Z90" i="12"/>
  <c r="Y91" i="12" s="1"/>
  <c r="X92" i="12" s="1"/>
  <c r="Z89" i="12"/>
  <c r="AE45" i="4"/>
  <c r="AD46" i="4" s="1"/>
  <c r="AC47" i="4" s="1"/>
  <c r="AF28" i="4"/>
  <c r="AF27" i="4"/>
  <c r="AF49" i="4"/>
  <c r="AF50" i="4"/>
  <c r="AE51" i="4" s="1"/>
  <c r="AE23" i="4"/>
  <c r="AE22" i="4"/>
  <c r="AF34" i="4"/>
  <c r="AF43" i="4"/>
  <c r="AE44" i="4" s="1"/>
  <c r="AD45" i="4" s="1"/>
  <c r="AC46" i="4" s="1"/>
  <c r="AB47" i="4" s="1"/>
  <c r="AF42" i="4"/>
  <c r="AD33" i="4"/>
  <c r="AE24" i="4"/>
  <c r="AE25" i="4"/>
  <c r="AD26" i="4" s="1"/>
  <c r="AF39" i="4"/>
  <c r="AE40" i="4" s="1"/>
  <c r="AD41" i="4" s="1"/>
  <c r="AF38" i="4"/>
  <c r="AF30" i="4"/>
  <c r="AE31" i="4" s="1"/>
  <c r="AD32" i="4" s="1"/>
  <c r="AF29" i="4"/>
  <c r="AB48" i="4" l="1"/>
  <c r="AA48" i="4" s="1"/>
  <c r="AD52" i="12"/>
  <c r="AC53" i="12" s="1"/>
  <c r="AB54" i="12" s="1"/>
  <c r="AD51" i="12"/>
  <c r="Y94" i="12"/>
  <c r="X95" i="12" s="1"/>
  <c r="W96" i="12" s="1"/>
  <c r="Y93" i="12"/>
  <c r="AB50" i="12"/>
  <c r="X98" i="12"/>
  <c r="W99" i="12" s="1"/>
  <c r="X97" i="12"/>
  <c r="W82" i="12"/>
  <c r="V83" i="12" s="1"/>
  <c r="W81" i="12"/>
  <c r="Y76" i="12"/>
  <c r="X77" i="12" s="1"/>
  <c r="W78" i="12" s="1"/>
  <c r="V79" i="12" s="1"/>
  <c r="U80" i="12" s="1"/>
  <c r="AE35" i="12"/>
  <c r="AD36" i="12" s="1"/>
  <c r="AC37" i="12" s="1"/>
  <c r="AB38" i="12" s="1"/>
  <c r="AA39" i="12" s="1"/>
  <c r="Z40" i="12" s="1"/>
  <c r="Z134" i="12" s="1"/>
  <c r="AE34" i="12"/>
  <c r="Y85" i="12"/>
  <c r="X86" i="12" s="1"/>
  <c r="W87" i="12" s="1"/>
  <c r="V88" i="12" s="1"/>
  <c r="Y84" i="12"/>
  <c r="AD42" i="12"/>
  <c r="AC43" i="12" s="1"/>
  <c r="AB44" i="12" s="1"/>
  <c r="AA45" i="12" s="1"/>
  <c r="Z46" i="12" s="1"/>
  <c r="Z140" i="12" s="1"/>
  <c r="Y141" i="12" s="1"/>
  <c r="X142" i="12" s="1"/>
  <c r="W143" i="12" s="1"/>
  <c r="AD41" i="12"/>
  <c r="AC56" i="12"/>
  <c r="AB57" i="12" s="1"/>
  <c r="AA58" i="12" s="1"/>
  <c r="AC55" i="12"/>
  <c r="AE35" i="4"/>
  <c r="AD36" i="4" s="1"/>
  <c r="AC37" i="4" s="1"/>
  <c r="Y90" i="12"/>
  <c r="X91" i="12" s="1"/>
  <c r="W92" i="12" s="1"/>
  <c r="Y89" i="12"/>
  <c r="AE28" i="4"/>
  <c r="AE27" i="4"/>
  <c r="AE34" i="4"/>
  <c r="AE50" i="4"/>
  <c r="AD51" i="4" s="1"/>
  <c r="AE49" i="4"/>
  <c r="AD23" i="4"/>
  <c r="AD34" i="4"/>
  <c r="AE43" i="4"/>
  <c r="AD44" i="4" s="1"/>
  <c r="AC45" i="4" s="1"/>
  <c r="AB46" i="4" s="1"/>
  <c r="AA47" i="4" s="1"/>
  <c r="AE42" i="4"/>
  <c r="AE30" i="4"/>
  <c r="AD31" i="4" s="1"/>
  <c r="AC32" i="4" s="1"/>
  <c r="AE29" i="4"/>
  <c r="AE39" i="4"/>
  <c r="AD40" i="4" s="1"/>
  <c r="AC41" i="4" s="1"/>
  <c r="AE38" i="4"/>
  <c r="AC33" i="4"/>
  <c r="AD24" i="4"/>
  <c r="AD25" i="4"/>
  <c r="AC26" i="4" s="1"/>
  <c r="Z48" i="4" l="1"/>
  <c r="AC52" i="12"/>
  <c r="AB53" i="12" s="1"/>
  <c r="AA54" i="12" s="1"/>
  <c r="AC51" i="12"/>
  <c r="X94" i="12"/>
  <c r="W95" i="12" s="1"/>
  <c r="V96" i="12" s="1"/>
  <c r="X93" i="12"/>
  <c r="AA50" i="12"/>
  <c r="X90" i="12"/>
  <c r="W91" i="12" s="1"/>
  <c r="V92" i="12" s="1"/>
  <c r="X89" i="12"/>
  <c r="X85" i="12"/>
  <c r="W86" i="12" s="1"/>
  <c r="V87" i="12" s="1"/>
  <c r="U88" i="12" s="1"/>
  <c r="X84" i="12"/>
  <c r="V82" i="12"/>
  <c r="U83" i="12" s="1"/>
  <c r="V81" i="12"/>
  <c r="AB56" i="12"/>
  <c r="AA57" i="12" s="1"/>
  <c r="Z58" i="12" s="1"/>
  <c r="Z152" i="12" s="1"/>
  <c r="AB55" i="12"/>
  <c r="W98" i="12"/>
  <c r="V99" i="12" s="1"/>
  <c r="W97" i="12"/>
  <c r="AD35" i="12"/>
  <c r="AC36" i="12" s="1"/>
  <c r="AB37" i="12" s="1"/>
  <c r="AA38" i="12" s="1"/>
  <c r="Z39" i="12" s="1"/>
  <c r="Z133" i="12" s="1"/>
  <c r="Y134" i="12" s="1"/>
  <c r="AD34" i="12"/>
  <c r="AD35" i="4"/>
  <c r="AC36" i="4" s="1"/>
  <c r="AB37" i="4" s="1"/>
  <c r="AC42" i="12"/>
  <c r="AB43" i="12" s="1"/>
  <c r="AA44" i="12" s="1"/>
  <c r="Z45" i="12" s="1"/>
  <c r="Z139" i="12" s="1"/>
  <c r="Y140" i="12" s="1"/>
  <c r="X141" i="12" s="1"/>
  <c r="W142" i="12" s="1"/>
  <c r="V143" i="12" s="1"/>
  <c r="AC41" i="12"/>
  <c r="AD28" i="4"/>
  <c r="AD27" i="4"/>
  <c r="AD49" i="4"/>
  <c r="AD50" i="4"/>
  <c r="AC51" i="4" s="1"/>
  <c r="AD30" i="4"/>
  <c r="AC31" i="4" s="1"/>
  <c r="AB32" i="4" s="1"/>
  <c r="AD29" i="4"/>
  <c r="AB33" i="4"/>
  <c r="AC24" i="4"/>
  <c r="AC25" i="4"/>
  <c r="AB26" i="4" s="1"/>
  <c r="AD39" i="4"/>
  <c r="AC40" i="4" s="1"/>
  <c r="AB41" i="4" s="1"/>
  <c r="AD38" i="4"/>
  <c r="AD43" i="4"/>
  <c r="AC44" i="4" s="1"/>
  <c r="AB45" i="4" s="1"/>
  <c r="AA46" i="4" s="1"/>
  <c r="Z47" i="4" s="1"/>
  <c r="Y48" i="4" s="1"/>
  <c r="AD42" i="4"/>
  <c r="AC34" i="4"/>
  <c r="AB52" i="12" l="1"/>
  <c r="AA53" i="12" s="1"/>
  <c r="Z54" i="12" s="1"/>
  <c r="Z148" i="12" s="1"/>
  <c r="AB51" i="12"/>
  <c r="W94" i="12"/>
  <c r="V95" i="12" s="1"/>
  <c r="U96" i="12" s="1"/>
  <c r="W93" i="12"/>
  <c r="Z50" i="12"/>
  <c r="Z144" i="12" s="1"/>
  <c r="AB42" i="12"/>
  <c r="AA43" i="12" s="1"/>
  <c r="Z44" i="12" s="1"/>
  <c r="Z138" i="12" s="1"/>
  <c r="Y139" i="12" s="1"/>
  <c r="X140" i="12" s="1"/>
  <c r="W141" i="12" s="1"/>
  <c r="V142" i="12" s="1"/>
  <c r="U143" i="12" s="1"/>
  <c r="AB41" i="12"/>
  <c r="W85" i="12"/>
  <c r="V86" i="12" s="1"/>
  <c r="U87" i="12" s="1"/>
  <c r="T88" i="12" s="1"/>
  <c r="W84" i="12"/>
  <c r="AC35" i="12"/>
  <c r="AB36" i="12" s="1"/>
  <c r="AA37" i="12" s="1"/>
  <c r="Z38" i="12" s="1"/>
  <c r="Z132" i="12" s="1"/>
  <c r="Y133" i="12" s="1"/>
  <c r="X134" i="12" s="1"/>
  <c r="AC34" i="12"/>
  <c r="AA56" i="12"/>
  <c r="Z57" i="12" s="1"/>
  <c r="Z151" i="12" s="1"/>
  <c r="Y152" i="12" s="1"/>
  <c r="AA55" i="12"/>
  <c r="W90" i="12"/>
  <c r="V91" i="12" s="1"/>
  <c r="U92" i="12" s="1"/>
  <c r="W89" i="12"/>
  <c r="U82" i="12"/>
  <c r="T83" i="12" s="1"/>
  <c r="U81" i="12"/>
  <c r="V98" i="12"/>
  <c r="V97" i="12"/>
  <c r="U97" i="12" s="1"/>
  <c r="AC35" i="4"/>
  <c r="AB36" i="4" s="1"/>
  <c r="AA37" i="4" s="1"/>
  <c r="AC28" i="4"/>
  <c r="AC27" i="4"/>
  <c r="AB25" i="4"/>
  <c r="AA26" i="4" s="1"/>
  <c r="AC49" i="4"/>
  <c r="AC50" i="4"/>
  <c r="AB51" i="4" s="1"/>
  <c r="AC39" i="4"/>
  <c r="AB40" i="4" s="1"/>
  <c r="AA41" i="4" s="1"/>
  <c r="AC38" i="4"/>
  <c r="AA33" i="4"/>
  <c r="AC43" i="4"/>
  <c r="AB44" i="4" s="1"/>
  <c r="AA45" i="4" s="1"/>
  <c r="Z46" i="4" s="1"/>
  <c r="Y47" i="4" s="1"/>
  <c r="X48" i="4" s="1"/>
  <c r="AC42" i="4"/>
  <c r="AB34" i="4"/>
  <c r="AC30" i="4"/>
  <c r="AB31" i="4" s="1"/>
  <c r="AA32" i="4" s="1"/>
  <c r="AC29" i="4"/>
  <c r="AA52" i="12" l="1"/>
  <c r="Z53" i="12" s="1"/>
  <c r="Z147" i="12" s="1"/>
  <c r="Y148" i="12" s="1"/>
  <c r="AA51" i="12"/>
  <c r="V94" i="12"/>
  <c r="U95" i="12" s="1"/>
  <c r="T96" i="12" s="1"/>
  <c r="V93" i="12"/>
  <c r="Y144" i="12"/>
  <c r="AB35" i="4"/>
  <c r="AA36" i="4" s="1"/>
  <c r="Z37" i="4" s="1"/>
  <c r="V90" i="12"/>
  <c r="U91" i="12" s="1"/>
  <c r="T92" i="12" s="1"/>
  <c r="V89" i="12"/>
  <c r="V85" i="12"/>
  <c r="U86" i="12" s="1"/>
  <c r="T87" i="12" s="1"/>
  <c r="S88" i="12" s="1"/>
  <c r="V84" i="12"/>
  <c r="Z56" i="12"/>
  <c r="Z150" i="12" s="1"/>
  <c r="Y151" i="12" s="1"/>
  <c r="X152" i="12" s="1"/>
  <c r="Z55" i="12"/>
  <c r="Z149" i="12" s="1"/>
  <c r="T97" i="12"/>
  <c r="AA42" i="12"/>
  <c r="Z43" i="12" s="1"/>
  <c r="Z137" i="12" s="1"/>
  <c r="Y138" i="12" s="1"/>
  <c r="X139" i="12" s="1"/>
  <c r="W140" i="12" s="1"/>
  <c r="V141" i="12" s="1"/>
  <c r="U142" i="12" s="1"/>
  <c r="T143" i="12" s="1"/>
  <c r="AA41" i="12"/>
  <c r="U98" i="12"/>
  <c r="T98" i="12" s="1"/>
  <c r="U99" i="12"/>
  <c r="AB35" i="12"/>
  <c r="AA36" i="12" s="1"/>
  <c r="Z37" i="12" s="1"/>
  <c r="Z131" i="12" s="1"/>
  <c r="Y132" i="12" s="1"/>
  <c r="X133" i="12" s="1"/>
  <c r="W134" i="12" s="1"/>
  <c r="AB34" i="12"/>
  <c r="T82" i="12"/>
  <c r="S83" i="12" s="1"/>
  <c r="T81" i="12"/>
  <c r="AB28" i="4"/>
  <c r="AB27" i="4"/>
  <c r="Z33" i="4"/>
  <c r="AB49" i="4"/>
  <c r="AB50" i="4"/>
  <c r="AA51" i="4" s="1"/>
  <c r="AB30" i="4"/>
  <c r="AA31" i="4" s="1"/>
  <c r="Z32" i="4" s="1"/>
  <c r="AB29" i="4"/>
  <c r="AA34" i="4"/>
  <c r="AB39" i="4"/>
  <c r="AA40" i="4" s="1"/>
  <c r="Z41" i="4" s="1"/>
  <c r="AB38" i="4"/>
  <c r="AB43" i="4"/>
  <c r="AA44" i="4" s="1"/>
  <c r="Z45" i="4" s="1"/>
  <c r="Y46" i="4" s="1"/>
  <c r="X47" i="4" s="1"/>
  <c r="W48" i="4" s="1"/>
  <c r="AB42" i="4"/>
  <c r="T99" i="12" l="1"/>
  <c r="Z52" i="12"/>
  <c r="Z146" i="12" s="1"/>
  <c r="Y147" i="12" s="1"/>
  <c r="X148" i="12" s="1"/>
  <c r="Z51" i="12"/>
  <c r="Z145" i="12" s="1"/>
  <c r="U94" i="12"/>
  <c r="T95" i="12" s="1"/>
  <c r="S96" i="12" s="1"/>
  <c r="U93" i="12"/>
  <c r="S99" i="12"/>
  <c r="X144" i="12"/>
  <c r="S82" i="12"/>
  <c r="R83" i="12" s="1"/>
  <c r="AA35" i="4"/>
  <c r="Z36" i="4" s="1"/>
  <c r="Y37" i="4" s="1"/>
  <c r="U85" i="12"/>
  <c r="T86" i="12" s="1"/>
  <c r="S87" i="12" s="1"/>
  <c r="R88" i="12" s="1"/>
  <c r="U84" i="12"/>
  <c r="Z42" i="12"/>
  <c r="Z136" i="12" s="1"/>
  <c r="Y137" i="12" s="1"/>
  <c r="X138" i="12" s="1"/>
  <c r="W139" i="12" s="1"/>
  <c r="V140" i="12" s="1"/>
  <c r="U141" i="12" s="1"/>
  <c r="T142" i="12" s="1"/>
  <c r="S143" i="12" s="1"/>
  <c r="Z41" i="12"/>
  <c r="Z135" i="12" s="1"/>
  <c r="U90" i="12"/>
  <c r="T91" i="12" s="1"/>
  <c r="S92" i="12" s="1"/>
  <c r="U89" i="12"/>
  <c r="Y150" i="12"/>
  <c r="X151" i="12" s="1"/>
  <c r="W152" i="12" s="1"/>
  <c r="Y149" i="12"/>
  <c r="S98" i="12"/>
  <c r="S97" i="12"/>
  <c r="AA35" i="12"/>
  <c r="Z36" i="12" s="1"/>
  <c r="Z130" i="12" s="1"/>
  <c r="Y131" i="12" s="1"/>
  <c r="X132" i="12" s="1"/>
  <c r="W133" i="12" s="1"/>
  <c r="V134" i="12" s="1"/>
  <c r="AA34" i="12"/>
  <c r="Z34" i="4"/>
  <c r="Y33" i="4"/>
  <c r="AA28" i="4"/>
  <c r="AA27" i="4"/>
  <c r="AA49" i="4"/>
  <c r="AA50" i="4"/>
  <c r="Z51" i="4" s="1"/>
  <c r="AA39" i="4"/>
  <c r="Z40" i="4" s="1"/>
  <c r="Y41" i="4" s="1"/>
  <c r="AA38" i="4"/>
  <c r="Y34" i="4"/>
  <c r="AA30" i="4"/>
  <c r="Z31" i="4" s="1"/>
  <c r="Y32" i="4" s="1"/>
  <c r="X33" i="4" s="1"/>
  <c r="AA29" i="4"/>
  <c r="AA43" i="4"/>
  <c r="Z44" i="4" s="1"/>
  <c r="Y45" i="4" s="1"/>
  <c r="X46" i="4" s="1"/>
  <c r="W47" i="4" s="1"/>
  <c r="V48" i="4" s="1"/>
  <c r="AA42" i="4"/>
  <c r="R99" i="12" l="1"/>
  <c r="T94" i="12"/>
  <c r="S95" i="12" s="1"/>
  <c r="R96" i="12" s="1"/>
  <c r="T93" i="12"/>
  <c r="Y146" i="12"/>
  <c r="X147" i="12" s="1"/>
  <c r="W148" i="12" s="1"/>
  <c r="Y145" i="12"/>
  <c r="W144" i="12"/>
  <c r="Z35" i="4"/>
  <c r="Y36" i="4" s="1"/>
  <c r="X37" i="4" s="1"/>
  <c r="R98" i="12"/>
  <c r="R97" i="12"/>
  <c r="Y136" i="12"/>
  <c r="X137" i="12" s="1"/>
  <c r="W138" i="12" s="1"/>
  <c r="V139" i="12" s="1"/>
  <c r="U140" i="12" s="1"/>
  <c r="T141" i="12" s="1"/>
  <c r="S142" i="12" s="1"/>
  <c r="R143" i="12" s="1"/>
  <c r="Y135" i="12"/>
  <c r="T85" i="12"/>
  <c r="S86" i="12" s="1"/>
  <c r="R87" i="12" s="1"/>
  <c r="Q88" i="12" s="1"/>
  <c r="T84" i="12"/>
  <c r="X150" i="12"/>
  <c r="W151" i="12" s="1"/>
  <c r="V152" i="12" s="1"/>
  <c r="X149" i="12"/>
  <c r="Z35" i="12"/>
  <c r="Z129" i="12" s="1"/>
  <c r="Y130" i="12" s="1"/>
  <c r="X131" i="12" s="1"/>
  <c r="W132" i="12" s="1"/>
  <c r="V133" i="12" s="1"/>
  <c r="U134" i="12" s="1"/>
  <c r="Z34" i="12"/>
  <c r="Z128" i="12" s="1"/>
  <c r="T90" i="12"/>
  <c r="S91" i="12" s="1"/>
  <c r="R92" i="12" s="1"/>
  <c r="T89" i="12"/>
  <c r="Z28" i="4"/>
  <c r="Z27" i="4"/>
  <c r="X34" i="4"/>
  <c r="W34" i="4" s="1"/>
  <c r="Z49" i="4"/>
  <c r="Z50" i="4"/>
  <c r="Y51" i="4" s="1"/>
  <c r="Z30" i="4"/>
  <c r="Y31" i="4" s="1"/>
  <c r="X32" i="4" s="1"/>
  <c r="W33" i="4" s="1"/>
  <c r="Z29" i="4"/>
  <c r="Z39" i="4"/>
  <c r="Y40" i="4" s="1"/>
  <c r="X41" i="4" s="1"/>
  <c r="Z38" i="4"/>
  <c r="Z43" i="4"/>
  <c r="Y44" i="4" s="1"/>
  <c r="X45" i="4" s="1"/>
  <c r="W46" i="4" s="1"/>
  <c r="V47" i="4" s="1"/>
  <c r="U48" i="4" s="1"/>
  <c r="Z42" i="4"/>
  <c r="Q99" i="12" l="1"/>
  <c r="S94" i="12"/>
  <c r="R95" i="12" s="1"/>
  <c r="Q96" i="12" s="1"/>
  <c r="S93" i="12"/>
  <c r="X146" i="12"/>
  <c r="W147" i="12" s="1"/>
  <c r="V148" i="12" s="1"/>
  <c r="X145" i="12"/>
  <c r="V144" i="12"/>
  <c r="Y129" i="12"/>
  <c r="X130" i="12" s="1"/>
  <c r="W131" i="12" s="1"/>
  <c r="V132" i="12" s="1"/>
  <c r="U133" i="12" s="1"/>
  <c r="T134" i="12" s="1"/>
  <c r="Y35" i="4"/>
  <c r="Y28" i="4"/>
  <c r="S90" i="12"/>
  <c r="R91" i="12" s="1"/>
  <c r="Q92" i="12" s="1"/>
  <c r="S89" i="12"/>
  <c r="S85" i="12"/>
  <c r="R86" i="12" s="1"/>
  <c r="Q87" i="12" s="1"/>
  <c r="P88" i="12" s="1"/>
  <c r="S84" i="12"/>
  <c r="X136" i="12"/>
  <c r="W137" i="12" s="1"/>
  <c r="V138" i="12" s="1"/>
  <c r="U139" i="12" s="1"/>
  <c r="T140" i="12" s="1"/>
  <c r="S141" i="12" s="1"/>
  <c r="R142" i="12" s="1"/>
  <c r="Q143" i="12" s="1"/>
  <c r="X135" i="12"/>
  <c r="Q98" i="12"/>
  <c r="P99" i="12" s="1"/>
  <c r="Q97" i="12"/>
  <c r="W150" i="12"/>
  <c r="V151" i="12" s="1"/>
  <c r="U152" i="12" s="1"/>
  <c r="W149" i="12"/>
  <c r="Y49" i="4"/>
  <c r="Y50" i="4"/>
  <c r="X51" i="4" s="1"/>
  <c r="Y39" i="4"/>
  <c r="X40" i="4" s="1"/>
  <c r="W41" i="4" s="1"/>
  <c r="Y38" i="4"/>
  <c r="Y30" i="4"/>
  <c r="X31" i="4" s="1"/>
  <c r="W32" i="4" s="1"/>
  <c r="V33" i="4" s="1"/>
  <c r="Y29" i="4"/>
  <c r="Y43" i="4"/>
  <c r="X44" i="4" s="1"/>
  <c r="W45" i="4" s="1"/>
  <c r="V46" i="4" s="1"/>
  <c r="U47" i="4" s="1"/>
  <c r="T48" i="4" s="1"/>
  <c r="Y42" i="4"/>
  <c r="V34" i="4"/>
  <c r="R94" i="12" l="1"/>
  <c r="Q95" i="12" s="1"/>
  <c r="P96" i="12" s="1"/>
  <c r="R93" i="12"/>
  <c r="W146" i="12"/>
  <c r="V147" i="12" s="1"/>
  <c r="U148" i="12" s="1"/>
  <c r="W145" i="12"/>
  <c r="U144" i="12"/>
  <c r="X36" i="4"/>
  <c r="W37" i="4" s="1"/>
  <c r="X35" i="4"/>
  <c r="W136" i="12"/>
  <c r="V137" i="12" s="1"/>
  <c r="U138" i="12" s="1"/>
  <c r="T139" i="12" s="1"/>
  <c r="S140" i="12" s="1"/>
  <c r="R141" i="12" s="1"/>
  <c r="Q142" i="12" s="1"/>
  <c r="P143" i="12" s="1"/>
  <c r="W135" i="12"/>
  <c r="V150" i="12"/>
  <c r="U151" i="12" s="1"/>
  <c r="T152" i="12" s="1"/>
  <c r="V149" i="12"/>
  <c r="P98" i="12"/>
  <c r="O99" i="12" s="1"/>
  <c r="P97" i="12"/>
  <c r="R85" i="12"/>
  <c r="Q86" i="12" s="1"/>
  <c r="P87" i="12" s="1"/>
  <c r="O88" i="12" s="1"/>
  <c r="R84" i="12"/>
  <c r="R90" i="12"/>
  <c r="Q91" i="12" s="1"/>
  <c r="P92" i="12" s="1"/>
  <c r="R89" i="12"/>
  <c r="U34" i="4"/>
  <c r="X49" i="4"/>
  <c r="X50" i="4"/>
  <c r="W51" i="4" s="1"/>
  <c r="X43" i="4"/>
  <c r="W44" i="4" s="1"/>
  <c r="V45" i="4" s="1"/>
  <c r="U46" i="4" s="1"/>
  <c r="T47" i="4" s="1"/>
  <c r="S48" i="4" s="1"/>
  <c r="X42" i="4"/>
  <c r="X39" i="4"/>
  <c r="W40" i="4" s="1"/>
  <c r="V41" i="4" s="1"/>
  <c r="X38" i="4"/>
  <c r="X30" i="4"/>
  <c r="X29" i="4"/>
  <c r="W31" i="4" l="1"/>
  <c r="V32" i="4" s="1"/>
  <c r="U33" i="4" s="1"/>
  <c r="T34" i="4" s="1"/>
  <c r="V146" i="12"/>
  <c r="U147" i="12" s="1"/>
  <c r="T148" i="12" s="1"/>
  <c r="V145" i="12"/>
  <c r="Q94" i="12"/>
  <c r="P95" i="12" s="1"/>
  <c r="O96" i="12" s="1"/>
  <c r="Q93" i="12"/>
  <c r="T144" i="12"/>
  <c r="W36" i="4"/>
  <c r="V37" i="4" s="1"/>
  <c r="W35" i="4"/>
  <c r="O98" i="12"/>
  <c r="N99" i="12" s="1"/>
  <c r="O97" i="12"/>
  <c r="U150" i="12"/>
  <c r="T151" i="12" s="1"/>
  <c r="S152" i="12" s="1"/>
  <c r="U149" i="12"/>
  <c r="Q90" i="12"/>
  <c r="P91" i="12" s="1"/>
  <c r="O92" i="12" s="1"/>
  <c r="Q89" i="12"/>
  <c r="V136" i="12"/>
  <c r="U137" i="12" s="1"/>
  <c r="T138" i="12" s="1"/>
  <c r="S139" i="12" s="1"/>
  <c r="R140" i="12" s="1"/>
  <c r="Q141" i="12" s="1"/>
  <c r="P142" i="12" s="1"/>
  <c r="O143" i="12" s="1"/>
  <c r="V135" i="12"/>
  <c r="Q85" i="12"/>
  <c r="P86" i="12" s="1"/>
  <c r="O87" i="12" s="1"/>
  <c r="N88" i="12" s="1"/>
  <c r="Q84" i="12"/>
  <c r="W49" i="4"/>
  <c r="W50" i="4"/>
  <c r="V51" i="4" s="1"/>
  <c r="W43" i="4"/>
  <c r="V44" i="4" s="1"/>
  <c r="U45" i="4" s="1"/>
  <c r="T46" i="4" s="1"/>
  <c r="S47" i="4" s="1"/>
  <c r="R48" i="4" s="1"/>
  <c r="W42" i="4"/>
  <c r="W30" i="4"/>
  <c r="V31" i="4" s="1"/>
  <c r="W39" i="4"/>
  <c r="V40" i="4" s="1"/>
  <c r="U41" i="4" s="1"/>
  <c r="W38" i="4"/>
  <c r="U32" i="4" l="1"/>
  <c r="T33" i="4" s="1"/>
  <c r="S34" i="4" s="1"/>
  <c r="U146" i="12"/>
  <c r="T147" i="12" s="1"/>
  <c r="U145" i="12"/>
  <c r="P94" i="12"/>
  <c r="O95" i="12" s="1"/>
  <c r="N96" i="12" s="1"/>
  <c r="P93" i="12"/>
  <c r="P85" i="12"/>
  <c r="O86" i="12" s="1"/>
  <c r="N87" i="12" s="1"/>
  <c r="S144" i="12"/>
  <c r="S148" i="12"/>
  <c r="V36" i="4"/>
  <c r="U37" i="4" s="1"/>
  <c r="V35" i="4"/>
  <c r="P90" i="12"/>
  <c r="O91" i="12" s="1"/>
  <c r="N92" i="12" s="1"/>
  <c r="P89" i="12"/>
  <c r="T150" i="12"/>
  <c r="S151" i="12" s="1"/>
  <c r="R152" i="12" s="1"/>
  <c r="T149" i="12"/>
  <c r="N98" i="12"/>
  <c r="N97" i="12"/>
  <c r="U136" i="12"/>
  <c r="T137" i="12" s="1"/>
  <c r="S138" i="12" s="1"/>
  <c r="R139" i="12" s="1"/>
  <c r="Q140" i="12" s="1"/>
  <c r="P141" i="12" s="1"/>
  <c r="O142" i="12" s="1"/>
  <c r="U135" i="12"/>
  <c r="V49" i="4"/>
  <c r="V50" i="4"/>
  <c r="U51" i="4" s="1"/>
  <c r="V43" i="4"/>
  <c r="U44" i="4" s="1"/>
  <c r="T45" i="4" s="1"/>
  <c r="S46" i="4" s="1"/>
  <c r="R47" i="4" s="1"/>
  <c r="Q48" i="4" s="1"/>
  <c r="V42" i="4"/>
  <c r="V39" i="4"/>
  <c r="U40" i="4" s="1"/>
  <c r="T41" i="4" s="1"/>
  <c r="V38" i="4"/>
  <c r="T146" i="12" l="1"/>
  <c r="S147" i="12" s="1"/>
  <c r="R148" i="12" s="1"/>
  <c r="T145" i="12"/>
  <c r="O94" i="12"/>
  <c r="N95" i="12" s="1"/>
  <c r="O93" i="12"/>
  <c r="R144" i="12"/>
  <c r="U36" i="4"/>
  <c r="T37" i="4" s="1"/>
  <c r="U35" i="4"/>
  <c r="S150" i="12"/>
  <c r="R151" i="12" s="1"/>
  <c r="Q152" i="12" s="1"/>
  <c r="S149" i="12"/>
  <c r="O90" i="12"/>
  <c r="N91" i="12" s="1"/>
  <c r="O89" i="12"/>
  <c r="T136" i="12"/>
  <c r="S137" i="12" s="1"/>
  <c r="R138" i="12" s="1"/>
  <c r="Q139" i="12" s="1"/>
  <c r="P140" i="12" s="1"/>
  <c r="O141" i="12" s="1"/>
  <c r="T135" i="12"/>
  <c r="U49" i="4"/>
  <c r="U50" i="4"/>
  <c r="T51" i="4" s="1"/>
  <c r="U43" i="4"/>
  <c r="T44" i="4" s="1"/>
  <c r="S45" i="4" s="1"/>
  <c r="R46" i="4" s="1"/>
  <c r="Q47" i="4" s="1"/>
  <c r="P48" i="4" s="1"/>
  <c r="U42" i="4"/>
  <c r="U39" i="4"/>
  <c r="T40" i="4" s="1"/>
  <c r="S41" i="4" s="1"/>
  <c r="U38" i="4"/>
  <c r="N94" i="12" l="1"/>
  <c r="N93" i="12"/>
  <c r="S146" i="12"/>
  <c r="R147" i="12" s="1"/>
  <c r="Q148" i="12" s="1"/>
  <c r="S145" i="12"/>
  <c r="Q144" i="12"/>
  <c r="T36" i="4"/>
  <c r="S37" i="4" s="1"/>
  <c r="T35" i="4"/>
  <c r="S136" i="12"/>
  <c r="R137" i="12" s="1"/>
  <c r="Q138" i="12" s="1"/>
  <c r="P139" i="12" s="1"/>
  <c r="O140" i="12" s="1"/>
  <c r="N141" i="12" s="1"/>
  <c r="S135" i="12"/>
  <c r="N90" i="12"/>
  <c r="N143" i="12" s="1"/>
  <c r="N89" i="12"/>
  <c r="N142" i="12" s="1"/>
  <c r="R150" i="12"/>
  <c r="Q151" i="12" s="1"/>
  <c r="P152" i="12" s="1"/>
  <c r="R149" i="12"/>
  <c r="T49" i="4"/>
  <c r="T50" i="4"/>
  <c r="S51" i="4" s="1"/>
  <c r="T43" i="4"/>
  <c r="S44" i="4" s="1"/>
  <c r="R45" i="4" s="1"/>
  <c r="Q46" i="4" s="1"/>
  <c r="P47" i="4" s="1"/>
  <c r="O48" i="4" s="1"/>
  <c r="T42" i="4"/>
  <c r="T39" i="4"/>
  <c r="S40" i="4" s="1"/>
  <c r="R41" i="4" s="1"/>
  <c r="T38" i="4"/>
  <c r="R146" i="12" l="1"/>
  <c r="Q147" i="12" s="1"/>
  <c r="R145" i="12"/>
  <c r="P144" i="12"/>
  <c r="R136" i="12"/>
  <c r="Q137" i="12" s="1"/>
  <c r="P138" i="12" s="1"/>
  <c r="O139" i="12" s="1"/>
  <c r="N140" i="12" s="1"/>
  <c r="P148" i="12"/>
  <c r="S36" i="4"/>
  <c r="R37" i="4" s="1"/>
  <c r="S35" i="4"/>
  <c r="Q150" i="12"/>
  <c r="P151" i="12" s="1"/>
  <c r="O152" i="12" s="1"/>
  <c r="Q149" i="12"/>
  <c r="S49" i="4"/>
  <c r="S50" i="4"/>
  <c r="R51" i="4" s="1"/>
  <c r="S39" i="4"/>
  <c r="R40" i="4" s="1"/>
  <c r="Q41" i="4" s="1"/>
  <c r="S38" i="4"/>
  <c r="S43" i="4"/>
  <c r="R44" i="4" s="1"/>
  <c r="Q45" i="4" s="1"/>
  <c r="P46" i="4" s="1"/>
  <c r="O47" i="4" s="1"/>
  <c r="N48" i="4" s="1"/>
  <c r="S42" i="4"/>
  <c r="Q146" i="12" l="1"/>
  <c r="P147" i="12" s="1"/>
  <c r="Q145" i="12"/>
  <c r="O144" i="12"/>
  <c r="O148" i="12"/>
  <c r="R36" i="4"/>
  <c r="Q37" i="4" s="1"/>
  <c r="R35" i="4"/>
  <c r="Q36" i="4" s="1"/>
  <c r="P37" i="4" s="1"/>
  <c r="P150" i="12"/>
  <c r="O151" i="12" s="1"/>
  <c r="N152" i="12" s="1"/>
  <c r="P149" i="12"/>
  <c r="R49" i="4"/>
  <c r="R50" i="4"/>
  <c r="Q51" i="4" s="1"/>
  <c r="R39" i="4"/>
  <c r="Q40" i="4" s="1"/>
  <c r="P41" i="4" s="1"/>
  <c r="R38" i="4"/>
  <c r="R43" i="4"/>
  <c r="Q44" i="4" s="1"/>
  <c r="P45" i="4" s="1"/>
  <c r="O46" i="4" s="1"/>
  <c r="N47" i="4" s="1"/>
  <c r="M48" i="4" s="1"/>
  <c r="R42" i="4"/>
  <c r="P146" i="12" l="1"/>
  <c r="O147" i="12" s="1"/>
  <c r="P145" i="12"/>
  <c r="N144" i="12"/>
  <c r="N148" i="12"/>
  <c r="O150" i="12"/>
  <c r="N151" i="12" s="1"/>
  <c r="O149" i="12"/>
  <c r="Q49" i="4"/>
  <c r="Q50" i="4"/>
  <c r="P51" i="4" s="1"/>
  <c r="Q43" i="4"/>
  <c r="P44" i="4" s="1"/>
  <c r="O45" i="4" s="1"/>
  <c r="N46" i="4" s="1"/>
  <c r="M47" i="4" s="1"/>
  <c r="L48" i="4" s="1"/>
  <c r="Q42" i="4"/>
  <c r="Q39" i="4"/>
  <c r="P40" i="4" s="1"/>
  <c r="O41" i="4" s="1"/>
  <c r="Q38" i="4"/>
  <c r="O146" i="12" l="1"/>
  <c r="N147" i="12" s="1"/>
  <c r="O145" i="12"/>
  <c r="N150" i="12"/>
  <c r="N149" i="12"/>
  <c r="P49" i="4"/>
  <c r="P50" i="4"/>
  <c r="O51" i="4" s="1"/>
  <c r="P39" i="4"/>
  <c r="O40" i="4" s="1"/>
  <c r="N41" i="4" s="1"/>
  <c r="P38" i="4"/>
  <c r="P43" i="4"/>
  <c r="O44" i="4" s="1"/>
  <c r="N45" i="4" s="1"/>
  <c r="M46" i="4" s="1"/>
  <c r="L47" i="4" s="1"/>
  <c r="K48" i="4" s="1"/>
  <c r="P42" i="4"/>
  <c r="N146" i="12" l="1"/>
  <c r="N145" i="12"/>
  <c r="O49" i="4"/>
  <c r="O50" i="4"/>
  <c r="N51" i="4" s="1"/>
  <c r="O39" i="4"/>
  <c r="N40" i="4" s="1"/>
  <c r="M41" i="4" s="1"/>
  <c r="O38" i="4"/>
  <c r="O43" i="4"/>
  <c r="N44" i="4" s="1"/>
  <c r="M45" i="4" s="1"/>
  <c r="L46" i="4" s="1"/>
  <c r="K47" i="4" s="1"/>
  <c r="J48" i="4" s="1"/>
  <c r="O42" i="4"/>
  <c r="N49" i="4" l="1"/>
  <c r="N50" i="4"/>
  <c r="M51" i="4" s="1"/>
  <c r="N39" i="4"/>
  <c r="M40" i="4" s="1"/>
  <c r="L41" i="4" s="1"/>
  <c r="N43" i="4"/>
  <c r="M44" i="4" s="1"/>
  <c r="L45" i="4" s="1"/>
  <c r="K46" i="4" s="1"/>
  <c r="J47" i="4" s="1"/>
  <c r="I48" i="4" s="1"/>
  <c r="N42" i="4"/>
  <c r="M49" i="4" l="1"/>
  <c r="M50" i="4"/>
  <c r="L51" i="4" s="1"/>
  <c r="M43" i="4"/>
  <c r="L44" i="4" s="1"/>
  <c r="K45" i="4" s="1"/>
  <c r="J46" i="4" s="1"/>
  <c r="I47" i="4" s="1"/>
  <c r="H48" i="4" s="1"/>
  <c r="M42" i="4"/>
  <c r="L49" i="4" l="1"/>
  <c r="L50" i="4"/>
  <c r="K51" i="4" s="1"/>
  <c r="L43" i="4"/>
  <c r="K44" i="4" s="1"/>
  <c r="J45" i="4" s="1"/>
  <c r="I46" i="4" s="1"/>
  <c r="H47" i="4" s="1"/>
  <c r="G48" i="4" s="1"/>
  <c r="L42" i="4"/>
  <c r="K49" i="4" l="1"/>
  <c r="K50" i="4"/>
  <c r="J51" i="4" s="1"/>
  <c r="K43" i="4"/>
  <c r="J44" i="4" s="1"/>
  <c r="I45" i="4" s="1"/>
  <c r="H46" i="4" s="1"/>
  <c r="G47" i="4" s="1"/>
  <c r="F48" i="4" s="1"/>
  <c r="K42" i="4"/>
  <c r="J49" i="4" l="1"/>
  <c r="J50" i="4"/>
  <c r="I51" i="4" s="1"/>
  <c r="J43" i="4"/>
  <c r="I44" i="4" s="1"/>
  <c r="H45" i="4" s="1"/>
  <c r="G46" i="4" s="1"/>
  <c r="F47" i="4" s="1"/>
  <c r="E48" i="4" s="1"/>
  <c r="I49" i="4" l="1"/>
  <c r="I50" i="4"/>
  <c r="H51" i="4" s="1"/>
  <c r="H49" i="4" l="1"/>
  <c r="H50" i="4"/>
  <c r="G51" i="4" s="1"/>
  <c r="G49" i="4" l="1"/>
  <c r="G50" i="4"/>
  <c r="F51" i="4" s="1"/>
  <c r="F49" i="4" l="1"/>
  <c r="F50" i="4"/>
  <c r="E51" i="4" s="1"/>
  <c r="E49" i="4" l="1"/>
  <c r="E50" i="4"/>
  <c r="D51" i="4" s="1"/>
  <c r="D49" i="1"/>
  <c r="D72" i="1" s="1"/>
  <c r="B45" i="1"/>
  <c r="C64" i="1" s="1"/>
  <c r="B41" i="1"/>
  <c r="B37" i="1"/>
  <c r="B32" i="1"/>
  <c r="B33" i="1"/>
  <c r="B31" i="1"/>
  <c r="C5" i="1"/>
  <c r="C6" i="1"/>
  <c r="C7" i="1"/>
  <c r="C8" i="1"/>
  <c r="C9" i="1"/>
  <c r="C10" i="1"/>
  <c r="C11" i="1"/>
  <c r="C12" i="1"/>
  <c r="C13" i="1"/>
  <c r="C14" i="1"/>
  <c r="C15" i="1"/>
  <c r="C16" i="1"/>
  <c r="C4" i="1"/>
  <c r="E4" i="1" s="1"/>
  <c r="D49" i="4" l="1"/>
  <c r="D50" i="4"/>
  <c r="C51" i="4" s="1"/>
  <c r="D50" i="1"/>
  <c r="D73" i="1" s="1"/>
  <c r="E7" i="2"/>
  <c r="E8" i="2" s="1"/>
  <c r="B44" i="1"/>
  <c r="C63" i="1" s="1"/>
  <c r="C60" i="1"/>
  <c r="C52" i="1"/>
  <c r="C51" i="1"/>
  <c r="C50" i="1"/>
  <c r="B43" i="1"/>
  <c r="B36" i="1"/>
  <c r="B50" i="1"/>
  <c r="C56" i="1"/>
  <c r="B40" i="1"/>
  <c r="B35" i="1"/>
  <c r="B39" i="1"/>
  <c r="B42" i="1"/>
  <c r="B34" i="1"/>
  <c r="B38" i="1"/>
  <c r="E5" i="1"/>
  <c r="G49" i="1" l="1" a="1"/>
  <c r="G49" i="1" s="1"/>
  <c r="C50" i="4"/>
  <c r="E9" i="2"/>
  <c r="D8" i="2"/>
  <c r="D9" i="2" s="1"/>
  <c r="C8" i="2"/>
  <c r="C9" i="2" s="1"/>
  <c r="B5" i="2" s="1"/>
  <c r="B67" i="2" s="1"/>
  <c r="C119" i="2" s="1"/>
  <c r="F5" i="1"/>
  <c r="G5" i="1" s="1"/>
  <c r="H7" i="2"/>
  <c r="H8" i="2" s="1"/>
  <c r="H5" i="1"/>
  <c r="C59" i="1"/>
  <c r="C62" i="1"/>
  <c r="C53" i="1"/>
  <c r="C61" i="1"/>
  <c r="C57" i="1"/>
  <c r="C58" i="1"/>
  <c r="B51" i="1"/>
  <c r="B73" i="1"/>
  <c r="C54" i="1"/>
  <c r="C55" i="1"/>
  <c r="E6" i="1"/>
  <c r="D51" i="1"/>
  <c r="Q49" i="1" l="1"/>
  <c r="U49" i="1"/>
  <c r="N49" i="1"/>
  <c r="J49" i="1"/>
  <c r="P49" i="1"/>
  <c r="R49" i="1"/>
  <c r="T49" i="1"/>
  <c r="O49" i="1"/>
  <c r="I49" i="1"/>
  <c r="M49" i="1"/>
  <c r="L49" i="1"/>
  <c r="H49" i="1"/>
  <c r="K49" i="1"/>
  <c r="S49" i="1"/>
  <c r="D118" i="2"/>
  <c r="I5" i="1"/>
  <c r="C120" i="2"/>
  <c r="D120" i="2" s="1"/>
  <c r="E120" i="2" s="1"/>
  <c r="F120" i="2" s="1"/>
  <c r="G120" i="2" s="1"/>
  <c r="H120" i="2" s="1"/>
  <c r="I120" i="2" s="1"/>
  <c r="J120" i="2" s="1"/>
  <c r="K120" i="2" s="1"/>
  <c r="L120" i="2" s="1"/>
  <c r="M120" i="2" s="1"/>
  <c r="N120" i="2" s="1"/>
  <c r="O120" i="2" s="1"/>
  <c r="P120" i="2" s="1"/>
  <c r="Q120" i="2" s="1"/>
  <c r="R120" i="2" s="1"/>
  <c r="S120" i="2" s="1"/>
  <c r="T120" i="2" s="1"/>
  <c r="U120" i="2" s="1"/>
  <c r="V120" i="2" s="1"/>
  <c r="W120" i="2" s="1"/>
  <c r="X120" i="2" s="1"/>
  <c r="Y120" i="2" s="1"/>
  <c r="Z120" i="2" s="1"/>
  <c r="AA120" i="2" s="1"/>
  <c r="AB120" i="2" s="1"/>
  <c r="AC120" i="2" s="1"/>
  <c r="AD120" i="2" s="1"/>
  <c r="AE120" i="2" s="1"/>
  <c r="AF120" i="2" s="1"/>
  <c r="AG120" i="2" s="1"/>
  <c r="AH120" i="2" s="1"/>
  <c r="AI120" i="2" s="1"/>
  <c r="AJ120" i="2" s="1"/>
  <c r="AK120" i="2" s="1"/>
  <c r="AL120" i="2" s="1"/>
  <c r="AM120" i="2" s="1"/>
  <c r="AN120" i="2" s="1"/>
  <c r="AO120" i="2" s="1"/>
  <c r="AP120" i="2" s="1"/>
  <c r="AQ120" i="2" s="1"/>
  <c r="AR120" i="2" s="1"/>
  <c r="AS120" i="2" s="1"/>
  <c r="AT120" i="2" s="1"/>
  <c r="AU120" i="2" s="1"/>
  <c r="AV120" i="2" s="1"/>
  <c r="AW120" i="2" s="1"/>
  <c r="AX120" i="2" s="1"/>
  <c r="B109" i="3"/>
  <c r="B56" i="3"/>
  <c r="B51" i="4"/>
  <c r="H6" i="1"/>
  <c r="K7" i="2"/>
  <c r="K8" i="2" s="1"/>
  <c r="H9" i="2"/>
  <c r="G8" i="2"/>
  <c r="G9" i="2" s="1"/>
  <c r="F8" i="2"/>
  <c r="F9" i="2" s="1"/>
  <c r="D74" i="1"/>
  <c r="B52" i="1"/>
  <c r="B74" i="1"/>
  <c r="F50" i="1"/>
  <c r="F73" i="1" s="1"/>
  <c r="F6" i="1"/>
  <c r="D52" i="1"/>
  <c r="E7" i="1"/>
  <c r="G6" i="1" l="1"/>
  <c r="D119" i="2"/>
  <c r="E119" i="2" s="1"/>
  <c r="F119" i="2" s="1"/>
  <c r="G119" i="2" s="1"/>
  <c r="H119" i="2" s="1"/>
  <c r="I119" i="2" s="1"/>
  <c r="J119" i="2" s="1"/>
  <c r="K119" i="2" s="1"/>
  <c r="L119" i="2" s="1"/>
  <c r="M119" i="2" s="1"/>
  <c r="N119" i="2" s="1"/>
  <c r="O119" i="2" s="1"/>
  <c r="P119" i="2" s="1"/>
  <c r="Q119" i="2" s="1"/>
  <c r="R119" i="2" s="1"/>
  <c r="S119" i="2" s="1"/>
  <c r="T119" i="2" s="1"/>
  <c r="U119" i="2" s="1"/>
  <c r="V119" i="2" s="1"/>
  <c r="W119" i="2" s="1"/>
  <c r="X119" i="2" s="1"/>
  <c r="Y119" i="2" s="1"/>
  <c r="Z119" i="2" s="1"/>
  <c r="AA119" i="2" s="1"/>
  <c r="AB119" i="2" s="1"/>
  <c r="AC119" i="2" s="1"/>
  <c r="AD119" i="2" s="1"/>
  <c r="AE119" i="2" s="1"/>
  <c r="AF119" i="2" s="1"/>
  <c r="AG119" i="2" s="1"/>
  <c r="AH119" i="2" s="1"/>
  <c r="AI119" i="2" s="1"/>
  <c r="AJ119" i="2" s="1"/>
  <c r="AK119" i="2" s="1"/>
  <c r="AL119" i="2" s="1"/>
  <c r="AM119" i="2" s="1"/>
  <c r="AN119" i="2" s="1"/>
  <c r="AO119" i="2" s="1"/>
  <c r="AP119" i="2" s="1"/>
  <c r="AQ119" i="2" s="1"/>
  <c r="AR119" i="2" s="1"/>
  <c r="AS119" i="2" s="1"/>
  <c r="AT119" i="2" s="1"/>
  <c r="AU119" i="2" s="1"/>
  <c r="AV119" i="2" s="1"/>
  <c r="AW119" i="2" s="1"/>
  <c r="AX119" i="2" s="1"/>
  <c r="E117" i="2"/>
  <c r="I6" i="1"/>
  <c r="J8" i="2"/>
  <c r="J9" i="2" s="1"/>
  <c r="I8" i="2"/>
  <c r="I9" i="2" s="1"/>
  <c r="K9" i="2"/>
  <c r="N7" i="2"/>
  <c r="N8" i="2" s="1"/>
  <c r="C10" i="2"/>
  <c r="C11" i="2" s="1"/>
  <c r="D75" i="1"/>
  <c r="B53" i="1"/>
  <c r="B75" i="1"/>
  <c r="F31" i="1"/>
  <c r="E8" i="1"/>
  <c r="Q7" i="2" s="1"/>
  <c r="Q8" i="2" s="1"/>
  <c r="D53" i="1"/>
  <c r="H7" i="1"/>
  <c r="F7" i="1"/>
  <c r="F51" i="1"/>
  <c r="F74" i="1" s="1"/>
  <c r="E218" i="3" l="1"/>
  <c r="E14" i="2" s="1"/>
  <c r="G7" i="1"/>
  <c r="I7" i="1"/>
  <c r="E118" i="2"/>
  <c r="F118" i="2" s="1"/>
  <c r="G118" i="2" s="1"/>
  <c r="H118" i="2" s="1"/>
  <c r="I118" i="2" s="1"/>
  <c r="J118" i="2" s="1"/>
  <c r="K118" i="2" s="1"/>
  <c r="L118" i="2" s="1"/>
  <c r="M118" i="2" s="1"/>
  <c r="N118" i="2" s="1"/>
  <c r="O118" i="2" s="1"/>
  <c r="P118" i="2" s="1"/>
  <c r="Q118" i="2" s="1"/>
  <c r="R118" i="2" s="1"/>
  <c r="S118" i="2" s="1"/>
  <c r="T118" i="2" s="1"/>
  <c r="U118" i="2" s="1"/>
  <c r="V118" i="2" s="1"/>
  <c r="W118" i="2" s="1"/>
  <c r="X118" i="2" s="1"/>
  <c r="Y118" i="2" s="1"/>
  <c r="Z118" i="2" s="1"/>
  <c r="AA118" i="2" s="1"/>
  <c r="AB118" i="2" s="1"/>
  <c r="AC118" i="2" s="1"/>
  <c r="AD118" i="2" s="1"/>
  <c r="AE118" i="2" s="1"/>
  <c r="AF118" i="2" s="1"/>
  <c r="AG118" i="2" s="1"/>
  <c r="AH118" i="2" s="1"/>
  <c r="AI118" i="2" s="1"/>
  <c r="AJ118" i="2" s="1"/>
  <c r="AK118" i="2" s="1"/>
  <c r="AL118" i="2" s="1"/>
  <c r="AM118" i="2" s="1"/>
  <c r="AN118" i="2" s="1"/>
  <c r="AO118" i="2" s="1"/>
  <c r="AP118" i="2" s="1"/>
  <c r="AQ118" i="2" s="1"/>
  <c r="AR118" i="2" s="1"/>
  <c r="AS118" i="2" s="1"/>
  <c r="AT118" i="2" s="1"/>
  <c r="AU118" i="2" s="1"/>
  <c r="AV118" i="2" s="1"/>
  <c r="AW118" i="2" s="1"/>
  <c r="AX118" i="2" s="1"/>
  <c r="F116" i="2"/>
  <c r="D10" i="2"/>
  <c r="D11" i="2" s="1"/>
  <c r="O8" i="2"/>
  <c r="O9" i="2" s="1"/>
  <c r="P8" i="2"/>
  <c r="P9" i="2" s="1"/>
  <c r="Q9" i="2"/>
  <c r="N9" i="2"/>
  <c r="L8" i="2"/>
  <c r="L9" i="2" s="1"/>
  <c r="M8" i="2"/>
  <c r="M9" i="2" s="1"/>
  <c r="D76" i="1"/>
  <c r="B54" i="1"/>
  <c r="B76" i="1"/>
  <c r="F32" i="1"/>
  <c r="F52" i="1"/>
  <c r="F75" i="1" s="1"/>
  <c r="H8" i="1"/>
  <c r="D54" i="1"/>
  <c r="E9" i="1"/>
  <c r="F8" i="1"/>
  <c r="H218" i="3" l="1"/>
  <c r="H14" i="2" s="1"/>
  <c r="C6" i="23"/>
  <c r="F117" i="2"/>
  <c r="G117" i="2" s="1"/>
  <c r="H117" i="2" s="1"/>
  <c r="I117" i="2" s="1"/>
  <c r="J117" i="2" s="1"/>
  <c r="K117" i="2" s="1"/>
  <c r="L117" i="2" s="1"/>
  <c r="M117" i="2" s="1"/>
  <c r="N117" i="2" s="1"/>
  <c r="O117" i="2" s="1"/>
  <c r="P117" i="2" s="1"/>
  <c r="Q117" i="2" s="1"/>
  <c r="R117" i="2" s="1"/>
  <c r="S117" i="2" s="1"/>
  <c r="T117" i="2" s="1"/>
  <c r="U117" i="2" s="1"/>
  <c r="V117" i="2" s="1"/>
  <c r="W117" i="2" s="1"/>
  <c r="X117" i="2" s="1"/>
  <c r="Y117" i="2" s="1"/>
  <c r="Z117" i="2" s="1"/>
  <c r="AA117" i="2" s="1"/>
  <c r="AB117" i="2" s="1"/>
  <c r="AC117" i="2" s="1"/>
  <c r="AD117" i="2" s="1"/>
  <c r="AE117" i="2" s="1"/>
  <c r="AF117" i="2" s="1"/>
  <c r="AG117" i="2" s="1"/>
  <c r="AH117" i="2" s="1"/>
  <c r="AI117" i="2" s="1"/>
  <c r="AJ117" i="2" s="1"/>
  <c r="AK117" i="2" s="1"/>
  <c r="AL117" i="2" s="1"/>
  <c r="AM117" i="2" s="1"/>
  <c r="AN117" i="2" s="1"/>
  <c r="AO117" i="2" s="1"/>
  <c r="AP117" i="2" s="1"/>
  <c r="AQ117" i="2" s="1"/>
  <c r="AR117" i="2" s="1"/>
  <c r="AS117" i="2" s="1"/>
  <c r="AT117" i="2" s="1"/>
  <c r="AU117" i="2" s="1"/>
  <c r="AV117" i="2" s="1"/>
  <c r="AW117" i="2" s="1"/>
  <c r="AX117" i="2" s="1"/>
  <c r="G115" i="2"/>
  <c r="G8" i="1"/>
  <c r="I8" i="1" s="1"/>
  <c r="T7" i="2"/>
  <c r="T8" i="2" s="1"/>
  <c r="E10" i="2"/>
  <c r="E11" i="2" s="1"/>
  <c r="B55" i="1"/>
  <c r="B77" i="1"/>
  <c r="F33" i="1"/>
  <c r="D77" i="1"/>
  <c r="D55" i="1"/>
  <c r="F9" i="1"/>
  <c r="H9" i="1"/>
  <c r="E10" i="1"/>
  <c r="F53" i="1"/>
  <c r="F76" i="1" s="1"/>
  <c r="W7" i="2" l="1"/>
  <c r="W8" i="2" s="1"/>
  <c r="U8" i="2" s="1"/>
  <c r="U9" i="2" s="1"/>
  <c r="K218" i="3"/>
  <c r="K14" i="2" s="1"/>
  <c r="C8" i="23"/>
  <c r="P16" i="23"/>
  <c r="P31" i="23"/>
  <c r="P29" i="23"/>
  <c r="O30" i="23" s="1"/>
  <c r="P27" i="23"/>
  <c r="P33" i="23"/>
  <c r="P32" i="23"/>
  <c r="O33" i="23" s="1"/>
  <c r="P28" i="23"/>
  <c r="O29" i="23" s="1"/>
  <c r="P20" i="23"/>
  <c r="P15" i="23"/>
  <c r="O16" i="23" s="1"/>
  <c r="P30" i="23"/>
  <c r="O31" i="23" s="1"/>
  <c r="P21" i="23"/>
  <c r="O22" i="23" s="1"/>
  <c r="P19" i="23"/>
  <c r="O20" i="23" s="1"/>
  <c r="P25" i="23"/>
  <c r="P24" i="23"/>
  <c r="O25" i="23" s="1"/>
  <c r="P23" i="23"/>
  <c r="O24" i="23" s="1"/>
  <c r="N25" i="23" s="1"/>
  <c r="P26" i="23"/>
  <c r="O27" i="23" s="1"/>
  <c r="P17" i="23"/>
  <c r="P22" i="23"/>
  <c r="P18" i="23"/>
  <c r="G116" i="2"/>
  <c r="H116" i="2" s="1"/>
  <c r="I116" i="2" s="1"/>
  <c r="J116" i="2" s="1"/>
  <c r="K116" i="2" s="1"/>
  <c r="L116" i="2" s="1"/>
  <c r="M116" i="2" s="1"/>
  <c r="N116" i="2" s="1"/>
  <c r="O116" i="2" s="1"/>
  <c r="P116" i="2" s="1"/>
  <c r="Q116" i="2" s="1"/>
  <c r="R116" i="2" s="1"/>
  <c r="S116" i="2" s="1"/>
  <c r="T116" i="2" s="1"/>
  <c r="U116" i="2" s="1"/>
  <c r="V116" i="2" s="1"/>
  <c r="W116" i="2" s="1"/>
  <c r="X116" i="2" s="1"/>
  <c r="Y116" i="2" s="1"/>
  <c r="Z116" i="2" s="1"/>
  <c r="AA116" i="2" s="1"/>
  <c r="AB116" i="2" s="1"/>
  <c r="AC116" i="2" s="1"/>
  <c r="AD116" i="2" s="1"/>
  <c r="AE116" i="2" s="1"/>
  <c r="AF116" i="2" s="1"/>
  <c r="AG116" i="2" s="1"/>
  <c r="AH116" i="2" s="1"/>
  <c r="AI116" i="2" s="1"/>
  <c r="AJ116" i="2" s="1"/>
  <c r="AK116" i="2" s="1"/>
  <c r="AL116" i="2" s="1"/>
  <c r="AM116" i="2" s="1"/>
  <c r="AN116" i="2" s="1"/>
  <c r="AO116" i="2" s="1"/>
  <c r="AP116" i="2" s="1"/>
  <c r="AQ116" i="2" s="1"/>
  <c r="AR116" i="2" s="1"/>
  <c r="AS116" i="2" s="1"/>
  <c r="AT116" i="2" s="1"/>
  <c r="AU116" i="2" s="1"/>
  <c r="AV116" i="2" s="1"/>
  <c r="AW116" i="2" s="1"/>
  <c r="AX116" i="2" s="1"/>
  <c r="G9" i="1"/>
  <c r="I9" i="1" s="1"/>
  <c r="F54" i="1"/>
  <c r="F77" i="1" s="1"/>
  <c r="H114" i="2"/>
  <c r="V8" i="2"/>
  <c r="V9" i="2" s="1"/>
  <c r="W9" i="2"/>
  <c r="T9" i="2"/>
  <c r="R8" i="2"/>
  <c r="R9" i="2" s="1"/>
  <c r="S8" i="2"/>
  <c r="S9" i="2" s="1"/>
  <c r="F10" i="2"/>
  <c r="F11" i="2" s="1"/>
  <c r="F34" i="1"/>
  <c r="D78" i="1"/>
  <c r="B56" i="1"/>
  <c r="B78" i="1"/>
  <c r="D56" i="1"/>
  <c r="E11" i="1"/>
  <c r="H10" i="1"/>
  <c r="F10" i="1"/>
  <c r="O19" i="23" l="1"/>
  <c r="N20" i="23" s="1"/>
  <c r="O26" i="23"/>
  <c r="N27" i="23" s="1"/>
  <c r="F35" i="1"/>
  <c r="Q218" i="3"/>
  <c r="Q14" i="2" s="1"/>
  <c r="O32" i="23"/>
  <c r="N33" i="23" s="1"/>
  <c r="N218" i="3"/>
  <c r="N14" i="2" s="1"/>
  <c r="O18" i="23"/>
  <c r="O17" i="23"/>
  <c r="N18" i="23" s="1"/>
  <c r="G10" i="1"/>
  <c r="I10" i="1" s="1"/>
  <c r="O21" i="23"/>
  <c r="N22" i="23" s="1"/>
  <c r="O28" i="23"/>
  <c r="C6" i="27"/>
  <c r="N30" i="23"/>
  <c r="N31" i="23"/>
  <c r="O23" i="23"/>
  <c r="N24" i="23" s="1"/>
  <c r="M25" i="23" s="1"/>
  <c r="H115" i="2"/>
  <c r="I115" i="2" s="1"/>
  <c r="J115" i="2" s="1"/>
  <c r="K115" i="2" s="1"/>
  <c r="L115" i="2" s="1"/>
  <c r="M115" i="2" s="1"/>
  <c r="N115" i="2" s="1"/>
  <c r="O115" i="2" s="1"/>
  <c r="P115" i="2" s="1"/>
  <c r="Q115" i="2" s="1"/>
  <c r="R115" i="2" s="1"/>
  <c r="S115" i="2" s="1"/>
  <c r="T115" i="2" s="1"/>
  <c r="U115" i="2" s="1"/>
  <c r="V115" i="2" s="1"/>
  <c r="W115" i="2" s="1"/>
  <c r="X115" i="2" s="1"/>
  <c r="Y115" i="2" s="1"/>
  <c r="Z115" i="2" s="1"/>
  <c r="AA115" i="2" s="1"/>
  <c r="AB115" i="2" s="1"/>
  <c r="AC115" i="2" s="1"/>
  <c r="AD115" i="2" s="1"/>
  <c r="AE115" i="2" s="1"/>
  <c r="AF115" i="2" s="1"/>
  <c r="AG115" i="2" s="1"/>
  <c r="AH115" i="2" s="1"/>
  <c r="AI115" i="2" s="1"/>
  <c r="AJ115" i="2" s="1"/>
  <c r="AK115" i="2" s="1"/>
  <c r="AL115" i="2" s="1"/>
  <c r="AM115" i="2" s="1"/>
  <c r="AN115" i="2" s="1"/>
  <c r="AO115" i="2" s="1"/>
  <c r="AP115" i="2" s="1"/>
  <c r="AQ115" i="2" s="1"/>
  <c r="AR115" i="2" s="1"/>
  <c r="AS115" i="2" s="1"/>
  <c r="AT115" i="2" s="1"/>
  <c r="AU115" i="2" s="1"/>
  <c r="AV115" i="2" s="1"/>
  <c r="AW115" i="2" s="1"/>
  <c r="AX115" i="2" s="1"/>
  <c r="Z7" i="2"/>
  <c r="Z8" i="2" s="1"/>
  <c r="X8" i="2" s="1"/>
  <c r="X9" i="2" s="1"/>
  <c r="I113" i="2"/>
  <c r="Y8" i="2"/>
  <c r="Y9" i="2" s="1"/>
  <c r="G10" i="2"/>
  <c r="G11" i="2" s="1"/>
  <c r="B57" i="1"/>
  <c r="B79" i="1"/>
  <c r="D79" i="1"/>
  <c r="D57" i="1"/>
  <c r="E12" i="1"/>
  <c r="AC7" i="2" s="1"/>
  <c r="AC8" i="2" s="1"/>
  <c r="H11" i="1"/>
  <c r="F11" i="1"/>
  <c r="F55" i="1"/>
  <c r="F78" i="1" s="1"/>
  <c r="N19" i="23" l="1"/>
  <c r="M20" i="23" s="1"/>
  <c r="N26" i="23"/>
  <c r="N23" i="23"/>
  <c r="M24" i="23" s="1"/>
  <c r="L25" i="23" s="1"/>
  <c r="N21" i="23"/>
  <c r="M22" i="23" s="1"/>
  <c r="Z9" i="2"/>
  <c r="L21" i="23"/>
  <c r="K22" i="23" s="1"/>
  <c r="M31" i="23"/>
  <c r="P29" i="27"/>
  <c r="P34" i="27"/>
  <c r="P24" i="27"/>
  <c r="P19" i="27"/>
  <c r="P25" i="27"/>
  <c r="P20" i="27"/>
  <c r="P16" i="27"/>
  <c r="P17" i="27"/>
  <c r="P31" i="27"/>
  <c r="P36" i="27"/>
  <c r="P15" i="27"/>
  <c r="O16" i="27" s="1"/>
  <c r="P33" i="27"/>
  <c r="P18" i="27"/>
  <c r="O19" i="27" s="1"/>
  <c r="P30" i="27"/>
  <c r="O31" i="27" s="1"/>
  <c r="P27" i="27"/>
  <c r="O28" i="27" s="1"/>
  <c r="P28" i="27"/>
  <c r="P21" i="27"/>
  <c r="P35" i="27"/>
  <c r="O36" i="27" s="1"/>
  <c r="P22" i="27"/>
  <c r="O23" i="27" s="1"/>
  <c r="N24" i="27" s="1"/>
  <c r="P23" i="27"/>
  <c r="O24" i="27" s="1"/>
  <c r="P32" i="27"/>
  <c r="O33" i="27" s="1"/>
  <c r="P26" i="27"/>
  <c r="O27" i="27" s="1"/>
  <c r="N28" i="27" s="1"/>
  <c r="C8" i="27"/>
  <c r="M21" i="23"/>
  <c r="L22" i="23" s="1"/>
  <c r="N32" i="23"/>
  <c r="M33" i="23" s="1"/>
  <c r="N28" i="23"/>
  <c r="M28" i="23" s="1"/>
  <c r="N29" i="23"/>
  <c r="C6" i="20"/>
  <c r="M23" i="23"/>
  <c r="L24" i="23" s="1"/>
  <c r="K25" i="23" s="1"/>
  <c r="N17" i="23"/>
  <c r="M18" i="23" s="1"/>
  <c r="I114" i="2"/>
  <c r="J114" i="2" s="1"/>
  <c r="K114" i="2" s="1"/>
  <c r="L114" i="2" s="1"/>
  <c r="M114" i="2" s="1"/>
  <c r="N114" i="2" s="1"/>
  <c r="O114" i="2" s="1"/>
  <c r="P114" i="2" s="1"/>
  <c r="Q114" i="2" s="1"/>
  <c r="R114" i="2" s="1"/>
  <c r="S114" i="2" s="1"/>
  <c r="T114" i="2" s="1"/>
  <c r="U114" i="2" s="1"/>
  <c r="V114" i="2" s="1"/>
  <c r="W114" i="2" s="1"/>
  <c r="X114" i="2" s="1"/>
  <c r="Y114" i="2" s="1"/>
  <c r="Z114" i="2" s="1"/>
  <c r="AA114" i="2" s="1"/>
  <c r="AB114" i="2" s="1"/>
  <c r="AC114" i="2" s="1"/>
  <c r="AD114" i="2" s="1"/>
  <c r="AE114" i="2" s="1"/>
  <c r="AF114" i="2" s="1"/>
  <c r="AG114" i="2" s="1"/>
  <c r="AH114" i="2" s="1"/>
  <c r="AI114" i="2" s="1"/>
  <c r="AJ114" i="2" s="1"/>
  <c r="AK114" i="2" s="1"/>
  <c r="AL114" i="2" s="1"/>
  <c r="AM114" i="2" s="1"/>
  <c r="AN114" i="2" s="1"/>
  <c r="AO114" i="2" s="1"/>
  <c r="AP114" i="2" s="1"/>
  <c r="AQ114" i="2" s="1"/>
  <c r="AR114" i="2" s="1"/>
  <c r="AS114" i="2" s="1"/>
  <c r="AT114" i="2" s="1"/>
  <c r="AU114" i="2" s="1"/>
  <c r="AV114" i="2" s="1"/>
  <c r="AW114" i="2" s="1"/>
  <c r="AX114" i="2" s="1"/>
  <c r="F56" i="1"/>
  <c r="F79" i="1" s="1"/>
  <c r="J112" i="2"/>
  <c r="AA8" i="2"/>
  <c r="AA9" i="2" s="1"/>
  <c r="AC9" i="2"/>
  <c r="AB8" i="2"/>
  <c r="AB9" i="2" s="1"/>
  <c r="H10" i="2"/>
  <c r="H11" i="2" s="1"/>
  <c r="G11" i="1"/>
  <c r="I11" i="1" s="1"/>
  <c r="F36" i="1"/>
  <c r="D80" i="1"/>
  <c r="B58" i="1"/>
  <c r="B80" i="1"/>
  <c r="D58" i="1"/>
  <c r="E13" i="1"/>
  <c r="F12" i="1"/>
  <c r="H12" i="1"/>
  <c r="O22" i="27" l="1"/>
  <c r="N23" i="27" s="1"/>
  <c r="M24" i="27" s="1"/>
  <c r="O21" i="27"/>
  <c r="N22" i="27" s="1"/>
  <c r="M23" i="27" s="1"/>
  <c r="L24" i="27" s="1"/>
  <c r="M27" i="23"/>
  <c r="L28" i="23" s="1"/>
  <c r="M26" i="23"/>
  <c r="L19" i="23"/>
  <c r="K20" i="23" s="1"/>
  <c r="L23" i="23"/>
  <c r="K24" i="23" s="1"/>
  <c r="J25" i="23" s="1"/>
  <c r="M19" i="23"/>
  <c r="L20" i="23" s="1"/>
  <c r="T218" i="3"/>
  <c r="T14" i="2" s="1"/>
  <c r="O32" i="27"/>
  <c r="N33" i="27" s="1"/>
  <c r="O26" i="27"/>
  <c r="N27" i="27" s="1"/>
  <c r="M28" i="27" s="1"/>
  <c r="O30" i="27"/>
  <c r="N31" i="27" s="1"/>
  <c r="P29" i="20"/>
  <c r="P23" i="20"/>
  <c r="P32" i="20"/>
  <c r="P30" i="20"/>
  <c r="P36" i="20"/>
  <c r="P34" i="20"/>
  <c r="P21" i="20"/>
  <c r="P24" i="20"/>
  <c r="P33" i="20"/>
  <c r="O34" i="20" s="1"/>
  <c r="P26" i="20"/>
  <c r="P35" i="20"/>
  <c r="P27" i="20"/>
  <c r="P16" i="20"/>
  <c r="P25" i="20"/>
  <c r="O26" i="20" s="1"/>
  <c r="P20" i="20"/>
  <c r="O21" i="20" s="1"/>
  <c r="P15" i="20"/>
  <c r="P37" i="20"/>
  <c r="P28" i="20"/>
  <c r="P31" i="20"/>
  <c r="O32" i="20" s="1"/>
  <c r="P17" i="20"/>
  <c r="P19" i="20"/>
  <c r="O20" i="20" s="1"/>
  <c r="N21" i="20" s="1"/>
  <c r="P22" i="20"/>
  <c r="O23" i="20" s="1"/>
  <c r="P39" i="20"/>
  <c r="P18" i="20"/>
  <c r="O19" i="20" s="1"/>
  <c r="N20" i="20" s="1"/>
  <c r="M21" i="20" s="1"/>
  <c r="P38" i="20"/>
  <c r="O39" i="20" s="1"/>
  <c r="K21" i="23"/>
  <c r="J22" i="23" s="1"/>
  <c r="K23" i="23"/>
  <c r="J24" i="23" s="1"/>
  <c r="I25" i="23" s="1"/>
  <c r="O29" i="27"/>
  <c r="O34" i="27"/>
  <c r="N34" i="27" s="1"/>
  <c r="O18" i="27"/>
  <c r="N19" i="27" s="1"/>
  <c r="O20" i="27"/>
  <c r="N21" i="27" s="1"/>
  <c r="M22" i="27" s="1"/>
  <c r="L23" i="27" s="1"/>
  <c r="K24" i="27" s="1"/>
  <c r="M32" i="23"/>
  <c r="L33" i="23" s="1"/>
  <c r="C8" i="20"/>
  <c r="O35" i="27"/>
  <c r="AF7" i="2"/>
  <c r="AF8" i="2" s="1"/>
  <c r="AD8" i="2" s="1"/>
  <c r="AD9" i="2" s="1"/>
  <c r="M29" i="23"/>
  <c r="M30" i="23"/>
  <c r="L31" i="23" s="1"/>
  <c r="N29" i="27"/>
  <c r="O17" i="27"/>
  <c r="N18" i="27" s="1"/>
  <c r="O25" i="27"/>
  <c r="N26" i="27" s="1"/>
  <c r="M27" i="27" s="1"/>
  <c r="L28" i="27" s="1"/>
  <c r="L32" i="23"/>
  <c r="K33" i="23" s="1"/>
  <c r="J113" i="2"/>
  <c r="K113" i="2" s="1"/>
  <c r="L113" i="2" s="1"/>
  <c r="M113" i="2" s="1"/>
  <c r="N113" i="2" s="1"/>
  <c r="O113" i="2" s="1"/>
  <c r="P113" i="2" s="1"/>
  <c r="Q113" i="2" s="1"/>
  <c r="R113" i="2" s="1"/>
  <c r="S113" i="2" s="1"/>
  <c r="T113" i="2" s="1"/>
  <c r="U113" i="2" s="1"/>
  <c r="V113" i="2" s="1"/>
  <c r="W113" i="2" s="1"/>
  <c r="X113" i="2" s="1"/>
  <c r="Y113" i="2" s="1"/>
  <c r="Z113" i="2" s="1"/>
  <c r="AA113" i="2" s="1"/>
  <c r="AB113" i="2" s="1"/>
  <c r="AC113" i="2" s="1"/>
  <c r="AD113" i="2" s="1"/>
  <c r="AE113" i="2" s="1"/>
  <c r="AF113" i="2" s="1"/>
  <c r="AG113" i="2" s="1"/>
  <c r="AH113" i="2" s="1"/>
  <c r="AI113" i="2" s="1"/>
  <c r="AJ113" i="2" s="1"/>
  <c r="AK113" i="2" s="1"/>
  <c r="AL113" i="2" s="1"/>
  <c r="AM113" i="2" s="1"/>
  <c r="AN113" i="2" s="1"/>
  <c r="AO113" i="2" s="1"/>
  <c r="AP113" i="2" s="1"/>
  <c r="AQ113" i="2" s="1"/>
  <c r="AR113" i="2" s="1"/>
  <c r="AS113" i="2" s="1"/>
  <c r="AT113" i="2" s="1"/>
  <c r="AU113" i="2" s="1"/>
  <c r="AV113" i="2" s="1"/>
  <c r="K111" i="2"/>
  <c r="F37" i="1"/>
  <c r="G12" i="1"/>
  <c r="I12" i="1" s="1"/>
  <c r="I10" i="2"/>
  <c r="I11" i="2" s="1"/>
  <c r="AF9" i="2"/>
  <c r="B59" i="1"/>
  <c r="B81" i="1"/>
  <c r="F57" i="1"/>
  <c r="F80" i="1" s="1"/>
  <c r="D81" i="1"/>
  <c r="D59" i="1"/>
  <c r="H13" i="1"/>
  <c r="E14" i="1"/>
  <c r="F13" i="1"/>
  <c r="N30" i="27" l="1"/>
  <c r="M31" i="27" s="1"/>
  <c r="N32" i="27"/>
  <c r="M33" i="27" s="1"/>
  <c r="N20" i="27"/>
  <c r="M21" i="27" s="1"/>
  <c r="L22" i="27" s="1"/>
  <c r="M30" i="27"/>
  <c r="L31" i="27" s="1"/>
  <c r="L27" i="23"/>
  <c r="K28" i="23" s="1"/>
  <c r="L26" i="23"/>
  <c r="J23" i="23"/>
  <c r="I24" i="23" s="1"/>
  <c r="H25" i="23" s="1"/>
  <c r="O16" i="20"/>
  <c r="O28" i="20"/>
  <c r="O25" i="20"/>
  <c r="N26" i="20" s="1"/>
  <c r="O31" i="20"/>
  <c r="N32" i="20" s="1"/>
  <c r="AE8" i="2"/>
  <c r="AE9" i="2" s="1"/>
  <c r="W218" i="3"/>
  <c r="W14" i="2" s="1"/>
  <c r="N35" i="27"/>
  <c r="M35" i="27" s="1"/>
  <c r="N36" i="27"/>
  <c r="M36" i="27" s="1"/>
  <c r="O18" i="20"/>
  <c r="N19" i="20" s="1"/>
  <c r="M20" i="20" s="1"/>
  <c r="L21" i="20" s="1"/>
  <c r="M19" i="27"/>
  <c r="K32" i="23"/>
  <c r="J33" i="23" s="1"/>
  <c r="J21" i="23"/>
  <c r="I22" i="23" s="1"/>
  <c r="M29" i="27"/>
  <c r="N25" i="27"/>
  <c r="N22" i="20"/>
  <c r="M23" i="20" s="1"/>
  <c r="O36" i="20"/>
  <c r="O22" i="20"/>
  <c r="O33" i="20"/>
  <c r="N34" i="20" s="1"/>
  <c r="AI7" i="2"/>
  <c r="AI8" i="2" s="1"/>
  <c r="N17" i="27"/>
  <c r="M18" i="27" s="1"/>
  <c r="L29" i="23"/>
  <c r="K29" i="23" s="1"/>
  <c r="L30" i="23"/>
  <c r="K30" i="23" s="1"/>
  <c r="C6" i="25"/>
  <c r="C8" i="25" s="1"/>
  <c r="N23" i="20"/>
  <c r="O29" i="20"/>
  <c r="N29" i="20" s="1"/>
  <c r="O27" i="20"/>
  <c r="N28" i="20" s="1"/>
  <c r="O35" i="20"/>
  <c r="N36" i="20" s="1"/>
  <c r="O24" i="20"/>
  <c r="N25" i="20" s="1"/>
  <c r="M26" i="20" s="1"/>
  <c r="J29" i="23"/>
  <c r="M34" i="27"/>
  <c r="L34" i="27" s="1"/>
  <c r="O38" i="20"/>
  <c r="N39" i="20" s="1"/>
  <c r="O17" i="20"/>
  <c r="N18" i="20" s="1"/>
  <c r="M19" i="20" s="1"/>
  <c r="L20" i="20" s="1"/>
  <c r="K21" i="20" s="1"/>
  <c r="O37" i="20"/>
  <c r="O30" i="20"/>
  <c r="N31" i="20" s="1"/>
  <c r="K23" i="27"/>
  <c r="J24" i="27" s="1"/>
  <c r="K112" i="2"/>
  <c r="L112" i="2" s="1"/>
  <c r="M112" i="2" s="1"/>
  <c r="N112" i="2" s="1"/>
  <c r="O112" i="2" s="1"/>
  <c r="P112" i="2" s="1"/>
  <c r="Q112" i="2" s="1"/>
  <c r="R112" i="2" s="1"/>
  <c r="S112" i="2" s="1"/>
  <c r="T112" i="2" s="1"/>
  <c r="U112" i="2" s="1"/>
  <c r="V112" i="2" s="1"/>
  <c r="W112" i="2" s="1"/>
  <c r="X112" i="2" s="1"/>
  <c r="Y112" i="2" s="1"/>
  <c r="Z112" i="2" s="1"/>
  <c r="AA112" i="2" s="1"/>
  <c r="AB112" i="2" s="1"/>
  <c r="AC112" i="2" s="1"/>
  <c r="AD112" i="2" s="1"/>
  <c r="AE112" i="2" s="1"/>
  <c r="AF112" i="2" s="1"/>
  <c r="AG112" i="2" s="1"/>
  <c r="AH112" i="2" s="1"/>
  <c r="AI112" i="2" s="1"/>
  <c r="AJ112" i="2" s="1"/>
  <c r="AK112" i="2" s="1"/>
  <c r="AL112" i="2" s="1"/>
  <c r="AM112" i="2" s="1"/>
  <c r="AN112" i="2" s="1"/>
  <c r="AO112" i="2" s="1"/>
  <c r="AP112" i="2" s="1"/>
  <c r="AQ112" i="2" s="1"/>
  <c r="AR112" i="2" s="1"/>
  <c r="AS112" i="2" s="1"/>
  <c r="AT112" i="2" s="1"/>
  <c r="AU112" i="2" s="1"/>
  <c r="AV112" i="2" s="1"/>
  <c r="AW112" i="2" s="1"/>
  <c r="G13" i="1"/>
  <c r="L111" i="2"/>
  <c r="M111" i="2" s="1"/>
  <c r="N111" i="2" s="1"/>
  <c r="O111" i="2" s="1"/>
  <c r="P111" i="2" s="1"/>
  <c r="Q111" i="2" s="1"/>
  <c r="R111" i="2" s="1"/>
  <c r="S111" i="2" s="1"/>
  <c r="T111" i="2" s="1"/>
  <c r="U111" i="2" s="1"/>
  <c r="V111" i="2" s="1"/>
  <c r="W111" i="2" s="1"/>
  <c r="X111" i="2" s="1"/>
  <c r="Y111" i="2" s="1"/>
  <c r="Z111" i="2" s="1"/>
  <c r="AA111" i="2" s="1"/>
  <c r="AB111" i="2" s="1"/>
  <c r="AC111" i="2" s="1"/>
  <c r="AD111" i="2" s="1"/>
  <c r="AE111" i="2" s="1"/>
  <c r="AF111" i="2" s="1"/>
  <c r="AG111" i="2" s="1"/>
  <c r="AH111" i="2" s="1"/>
  <c r="AI111" i="2" s="1"/>
  <c r="AJ111" i="2" s="1"/>
  <c r="AK111" i="2" s="1"/>
  <c r="AL111" i="2" s="1"/>
  <c r="AM111" i="2" s="1"/>
  <c r="AN111" i="2" s="1"/>
  <c r="AO111" i="2" s="1"/>
  <c r="AP111" i="2" s="1"/>
  <c r="AQ111" i="2" s="1"/>
  <c r="AR111" i="2" s="1"/>
  <c r="AS111" i="2" s="1"/>
  <c r="AT111" i="2" s="1"/>
  <c r="AU111" i="2" s="1"/>
  <c r="AV111" i="2" s="1"/>
  <c r="AW111" i="2" s="1"/>
  <c r="L110" i="2"/>
  <c r="AW113" i="2"/>
  <c r="F38" i="1"/>
  <c r="J10" i="2"/>
  <c r="J11" i="2" s="1"/>
  <c r="AH8" i="2"/>
  <c r="AH9" i="2" s="1"/>
  <c r="AI9" i="2"/>
  <c r="AG8" i="2"/>
  <c r="AG9" i="2" s="1"/>
  <c r="F58" i="1"/>
  <c r="F81" i="1" s="1"/>
  <c r="D82" i="1"/>
  <c r="B60" i="1"/>
  <c r="B82" i="1"/>
  <c r="D60" i="1"/>
  <c r="E15" i="1"/>
  <c r="H14" i="1"/>
  <c r="F14" i="1"/>
  <c r="C6" i="28" s="1"/>
  <c r="I13" i="1"/>
  <c r="L19" i="27" l="1"/>
  <c r="L30" i="27"/>
  <c r="K31" i="27" s="1"/>
  <c r="L36" i="27"/>
  <c r="M32" i="27"/>
  <c r="L33" i="27" s="1"/>
  <c r="K34" i="27" s="1"/>
  <c r="M20" i="27"/>
  <c r="L21" i="27" s="1"/>
  <c r="K22" i="27" s="1"/>
  <c r="J23" i="27" s="1"/>
  <c r="I24" i="27" s="1"/>
  <c r="K27" i="23"/>
  <c r="J28" i="23" s="1"/>
  <c r="K26" i="23"/>
  <c r="I30" i="23"/>
  <c r="K31" i="23"/>
  <c r="J32" i="23" s="1"/>
  <c r="I33" i="23" s="1"/>
  <c r="J30" i="23"/>
  <c r="I23" i="23"/>
  <c r="H24" i="23" s="1"/>
  <c r="G25" i="23" s="1"/>
  <c r="M32" i="20"/>
  <c r="AB20" i="28"/>
  <c r="AB33" i="28"/>
  <c r="AB21" i="28"/>
  <c r="AB30" i="28"/>
  <c r="AB16" i="28"/>
  <c r="AB25" i="28"/>
  <c r="AB39" i="28"/>
  <c r="AB44" i="28"/>
  <c r="AB34" i="28"/>
  <c r="AA35" i="28" s="1"/>
  <c r="AB35" i="28"/>
  <c r="AB31" i="28"/>
  <c r="AB45" i="28"/>
  <c r="AB29" i="28"/>
  <c r="AB15" i="28"/>
  <c r="AA16" i="28" s="1"/>
  <c r="AB24" i="28"/>
  <c r="AA25" i="28" s="1"/>
  <c r="AB48" i="28"/>
  <c r="AB46" i="28"/>
  <c r="AB43" i="28"/>
  <c r="AB41" i="28"/>
  <c r="AA42" i="28" s="1"/>
  <c r="Z43" i="28" s="1"/>
  <c r="AB42" i="28"/>
  <c r="AA43" i="28" s="1"/>
  <c r="AB28" i="28"/>
  <c r="AA29" i="28" s="1"/>
  <c r="AB17" i="28"/>
  <c r="AB26" i="28"/>
  <c r="AA27" i="28" s="1"/>
  <c r="Z28" i="28" s="1"/>
  <c r="AB36" i="28"/>
  <c r="AA37" i="28" s="1"/>
  <c r="AB37" i="28"/>
  <c r="AB23" i="28"/>
  <c r="AB32" i="28"/>
  <c r="AA33" i="28" s="1"/>
  <c r="AB40" i="28"/>
  <c r="AB38" i="28"/>
  <c r="AB18" i="28"/>
  <c r="AB19" i="28"/>
  <c r="AA20" i="28" s="1"/>
  <c r="AB22" i="28"/>
  <c r="AA23" i="28" s="1"/>
  <c r="AB47" i="28"/>
  <c r="AB27" i="28"/>
  <c r="AA28" i="28" s="1"/>
  <c r="N24" i="20"/>
  <c r="M25" i="20" s="1"/>
  <c r="L26" i="20" s="1"/>
  <c r="AB41" i="25"/>
  <c r="AB28" i="25"/>
  <c r="AB21" i="25"/>
  <c r="AB30" i="25"/>
  <c r="AB31" i="25"/>
  <c r="AB44" i="25"/>
  <c r="AB16" i="25"/>
  <c r="AB17" i="25"/>
  <c r="AB37" i="25"/>
  <c r="AB42" i="25"/>
  <c r="AB15" i="25"/>
  <c r="AA16" i="25" s="1"/>
  <c r="AB38" i="25"/>
  <c r="AB34" i="25"/>
  <c r="AB33" i="25"/>
  <c r="AB20" i="25"/>
  <c r="AA21" i="25" s="1"/>
  <c r="AB19" i="25"/>
  <c r="AA20" i="25" s="1"/>
  <c r="Z21" i="25" s="1"/>
  <c r="AB22" i="25"/>
  <c r="AB45" i="25"/>
  <c r="AB26" i="25"/>
  <c r="AB35" i="25"/>
  <c r="AA36" i="25" s="1"/>
  <c r="AB36" i="25"/>
  <c r="AA37" i="25" s="1"/>
  <c r="AB29" i="25"/>
  <c r="AB39" i="25"/>
  <c r="AB40" i="25"/>
  <c r="AA41" i="25" s="1"/>
  <c r="AB43" i="25"/>
  <c r="AA44" i="25" s="1"/>
  <c r="AB24" i="25"/>
  <c r="AB25" i="25"/>
  <c r="AA26" i="25" s="1"/>
  <c r="AB18" i="25"/>
  <c r="AA19" i="25" s="1"/>
  <c r="Z20" i="25" s="1"/>
  <c r="Y21" i="25" s="1"/>
  <c r="AB32" i="25"/>
  <c r="AA33" i="25" s="1"/>
  <c r="AB23" i="25"/>
  <c r="AA24" i="25" s="1"/>
  <c r="AB27" i="25"/>
  <c r="AA28" i="25" s="1"/>
  <c r="N33" i="20"/>
  <c r="M34" i="20" s="1"/>
  <c r="I29" i="23"/>
  <c r="C6" i="21"/>
  <c r="C6" i="22"/>
  <c r="C8" i="22" s="1"/>
  <c r="N30" i="20"/>
  <c r="M31" i="20" s="1"/>
  <c r="L32" i="20" s="1"/>
  <c r="N38" i="20"/>
  <c r="M39" i="20" s="1"/>
  <c r="M22" i="20"/>
  <c r="G14" i="1"/>
  <c r="C8" i="28"/>
  <c r="Z218" i="3"/>
  <c r="Z14" i="2" s="1"/>
  <c r="N35" i="20"/>
  <c r="M36" i="20" s="1"/>
  <c r="L35" i="27"/>
  <c r="K36" i="27" s="1"/>
  <c r="M29" i="20"/>
  <c r="M24" i="20"/>
  <c r="L25" i="20" s="1"/>
  <c r="J31" i="23"/>
  <c r="I32" i="23" s="1"/>
  <c r="H33" i="23" s="1"/>
  <c r="N17" i="20"/>
  <c r="M18" i="20" s="1"/>
  <c r="L19" i="20" s="1"/>
  <c r="K20" i="20" s="1"/>
  <c r="J21" i="20" s="1"/>
  <c r="K35" i="27"/>
  <c r="J36" i="27" s="1"/>
  <c r="N27" i="20"/>
  <c r="I31" i="23"/>
  <c r="H32" i="23" s="1"/>
  <c r="G33" i="23" s="1"/>
  <c r="L29" i="27"/>
  <c r="N37" i="20"/>
  <c r="M38" i="20" s="1"/>
  <c r="L39" i="20" s="1"/>
  <c r="M26" i="27"/>
  <c r="L27" i="27" s="1"/>
  <c r="K28" i="27" s="1"/>
  <c r="M25" i="27"/>
  <c r="AX111" i="2"/>
  <c r="AX112" i="2"/>
  <c r="AX113" i="2"/>
  <c r="M109" i="2"/>
  <c r="M110" i="2"/>
  <c r="N110" i="2" s="1"/>
  <c r="O110" i="2" s="1"/>
  <c r="P110" i="2" s="1"/>
  <c r="Q110" i="2" s="1"/>
  <c r="R110" i="2" s="1"/>
  <c r="S110" i="2" s="1"/>
  <c r="T110" i="2" s="1"/>
  <c r="U110" i="2" s="1"/>
  <c r="V110" i="2" s="1"/>
  <c r="W110" i="2" s="1"/>
  <c r="X110" i="2" s="1"/>
  <c r="Y110" i="2" s="1"/>
  <c r="Z110" i="2" s="1"/>
  <c r="AA110" i="2" s="1"/>
  <c r="AB110" i="2" s="1"/>
  <c r="AC110" i="2" s="1"/>
  <c r="AD110" i="2" s="1"/>
  <c r="AE110" i="2" s="1"/>
  <c r="AF110" i="2" s="1"/>
  <c r="AG110" i="2" s="1"/>
  <c r="AH110" i="2" s="1"/>
  <c r="AI110" i="2" s="1"/>
  <c r="AJ110" i="2" s="1"/>
  <c r="AK110" i="2" s="1"/>
  <c r="AL110" i="2" s="1"/>
  <c r="AM110" i="2" s="1"/>
  <c r="AN110" i="2" s="1"/>
  <c r="AO110" i="2" s="1"/>
  <c r="AP110" i="2" s="1"/>
  <c r="AQ110" i="2" s="1"/>
  <c r="AR110" i="2" s="1"/>
  <c r="AS110" i="2" s="1"/>
  <c r="AT110" i="2" s="1"/>
  <c r="AU110" i="2" s="1"/>
  <c r="AV110" i="2" s="1"/>
  <c r="AW110" i="2" s="1"/>
  <c r="AX110" i="2" s="1"/>
  <c r="AL7" i="2"/>
  <c r="AL8" i="2" s="1"/>
  <c r="AJ8" i="2" s="1"/>
  <c r="AJ9" i="2" s="1"/>
  <c r="E16" i="1"/>
  <c r="E17" i="1" s="1"/>
  <c r="F39" i="1"/>
  <c r="K10" i="2"/>
  <c r="K11" i="2" s="1"/>
  <c r="B61" i="1"/>
  <c r="B83" i="1"/>
  <c r="F59" i="1"/>
  <c r="F82" i="1" s="1"/>
  <c r="D83" i="1"/>
  <c r="I14" i="1"/>
  <c r="D61" i="1"/>
  <c r="H15" i="1"/>
  <c r="F15" i="1"/>
  <c r="AA46" i="28" l="1"/>
  <c r="AA40" i="28"/>
  <c r="AA22" i="28"/>
  <c r="Z23" i="28" s="1"/>
  <c r="L32" i="27"/>
  <c r="L20" i="27"/>
  <c r="K21" i="27" s="1"/>
  <c r="J22" i="27" s="1"/>
  <c r="I23" i="27" s="1"/>
  <c r="H24" i="27" s="1"/>
  <c r="K20" i="27"/>
  <c r="J21" i="27" s="1"/>
  <c r="I22" i="27" s="1"/>
  <c r="H23" i="27" s="1"/>
  <c r="G24" i="27" s="1"/>
  <c r="AA23" i="25"/>
  <c r="Z24" i="25" s="1"/>
  <c r="AA42" i="25"/>
  <c r="Z42" i="25"/>
  <c r="Z37" i="25"/>
  <c r="AA39" i="25"/>
  <c r="AA31" i="25"/>
  <c r="J26" i="23"/>
  <c r="J27" i="23"/>
  <c r="I28" i="23" s="1"/>
  <c r="H23" i="23"/>
  <c r="G24" i="23" s="1"/>
  <c r="F25" i="23" s="1"/>
  <c r="M30" i="20"/>
  <c r="L31" i="20" s="1"/>
  <c r="K32" i="20" s="1"/>
  <c r="M35" i="20"/>
  <c r="L36" i="20" s="1"/>
  <c r="M28" i="20"/>
  <c r="L29" i="20" s="1"/>
  <c r="M27" i="20"/>
  <c r="M33" i="20"/>
  <c r="H30" i="23"/>
  <c r="H29" i="23"/>
  <c r="AA40" i="25"/>
  <c r="Z41" i="25" s="1"/>
  <c r="Y42" i="25" s="1"/>
  <c r="AA27" i="25"/>
  <c r="Z28" i="25" s="1"/>
  <c r="AA17" i="25"/>
  <c r="AA22" i="25"/>
  <c r="Z23" i="25" s="1"/>
  <c r="Y24" i="25" s="1"/>
  <c r="M37" i="20"/>
  <c r="L38" i="20" s="1"/>
  <c r="K39" i="20" s="1"/>
  <c r="AA19" i="28"/>
  <c r="Z20" i="28" s="1"/>
  <c r="AA24" i="28"/>
  <c r="Z25" i="28" s="1"/>
  <c r="AA18" i="28"/>
  <c r="AA44" i="28"/>
  <c r="AA36" i="28"/>
  <c r="Z37" i="28" s="1"/>
  <c r="AA26" i="28"/>
  <c r="Z27" i="28" s="1"/>
  <c r="Y28" i="28" s="1"/>
  <c r="AA34" i="28"/>
  <c r="Z35" i="28" s="1"/>
  <c r="L23" i="20"/>
  <c r="L22" i="20"/>
  <c r="AB44" i="21"/>
  <c r="AB29" i="21"/>
  <c r="AB24" i="21"/>
  <c r="AB32" i="21"/>
  <c r="AB27" i="21"/>
  <c r="AB34" i="21"/>
  <c r="AB21" i="21"/>
  <c r="AB23" i="21"/>
  <c r="AA24" i="21" s="1"/>
  <c r="AB31" i="21"/>
  <c r="AB36" i="21"/>
  <c r="AB28" i="21"/>
  <c r="AB25" i="21"/>
  <c r="AB41" i="21"/>
  <c r="AB47" i="21"/>
  <c r="AB17" i="21"/>
  <c r="AB49" i="21"/>
  <c r="AB33" i="21"/>
  <c r="AB40" i="21"/>
  <c r="AA41" i="21" s="1"/>
  <c r="AB46" i="21"/>
  <c r="AB26" i="21"/>
  <c r="AA27" i="21" s="1"/>
  <c r="AB38" i="21"/>
  <c r="AB42" i="21"/>
  <c r="AB43" i="21"/>
  <c r="AB48" i="21"/>
  <c r="AB20" i="21"/>
  <c r="AA21" i="21" s="1"/>
  <c r="AB51" i="21"/>
  <c r="AB22" i="21"/>
  <c r="AB30" i="21"/>
  <c r="AA31" i="21" s="1"/>
  <c r="AB16" i="21"/>
  <c r="AB19" i="21"/>
  <c r="AA20" i="21" s="1"/>
  <c r="AB50" i="21"/>
  <c r="AB15" i="21"/>
  <c r="AA16" i="21" s="1"/>
  <c r="AB45" i="21"/>
  <c r="AA46" i="21" s="1"/>
  <c r="AB18" i="21"/>
  <c r="AA19" i="21" s="1"/>
  <c r="Z20" i="21" s="1"/>
  <c r="AB37" i="21"/>
  <c r="AB39" i="21"/>
  <c r="AB35" i="21"/>
  <c r="K37" i="20"/>
  <c r="J38" i="20" s="1"/>
  <c r="I39" i="20" s="1"/>
  <c r="Z40" i="25"/>
  <c r="AA18" i="25"/>
  <c r="Z19" i="25" s="1"/>
  <c r="Y20" i="25" s="1"/>
  <c r="X21" i="25" s="1"/>
  <c r="K26" i="20"/>
  <c r="Z34" i="28"/>
  <c r="Y35" i="28" s="1"/>
  <c r="Z26" i="28"/>
  <c r="Y27" i="28" s="1"/>
  <c r="X28" i="28" s="1"/>
  <c r="AA32" i="28"/>
  <c r="Z33" i="28" s="1"/>
  <c r="Y34" i="28" s="1"/>
  <c r="X35" i="28" s="1"/>
  <c r="G15" i="1"/>
  <c r="C8" i="21"/>
  <c r="AC218" i="3"/>
  <c r="AC14" i="2" s="1"/>
  <c r="K30" i="27"/>
  <c r="J31" i="27" s="1"/>
  <c r="K29" i="27"/>
  <c r="J30" i="27" s="1"/>
  <c r="I31" i="27" s="1"/>
  <c r="H31" i="23"/>
  <c r="G32" i="23" s="1"/>
  <c r="F33" i="23" s="1"/>
  <c r="L37" i="20"/>
  <c r="K38" i="20" s="1"/>
  <c r="J39" i="20" s="1"/>
  <c r="AA25" i="25"/>
  <c r="Z26" i="25" s="1"/>
  <c r="AA30" i="25"/>
  <c r="Z31" i="25" s="1"/>
  <c r="AA34" i="25"/>
  <c r="AA43" i="25"/>
  <c r="Z44" i="25" s="1"/>
  <c r="AA45" i="25"/>
  <c r="AA29" i="25"/>
  <c r="Z30" i="25" s="1"/>
  <c r="Y31" i="25" s="1"/>
  <c r="L24" i="20"/>
  <c r="AA48" i="28"/>
  <c r="AA39" i="28"/>
  <c r="Z40" i="28" s="1"/>
  <c r="AA38" i="28"/>
  <c r="Z39" i="28" s="1"/>
  <c r="Y40" i="28" s="1"/>
  <c r="Z29" i="28"/>
  <c r="Y29" i="28" s="1"/>
  <c r="AA47" i="28"/>
  <c r="AA30" i="28"/>
  <c r="Z30" i="28" s="1"/>
  <c r="AA17" i="28"/>
  <c r="Z18" i="28" s="1"/>
  <c r="AA21" i="28"/>
  <c r="L25" i="27"/>
  <c r="K25" i="27" s="1"/>
  <c r="L26" i="27"/>
  <c r="P16" i="22"/>
  <c r="P23" i="22"/>
  <c r="P44" i="22"/>
  <c r="P38" i="22"/>
  <c r="P43" i="22"/>
  <c r="O44" i="22" s="1"/>
  <c r="P46" i="22"/>
  <c r="P42" i="22"/>
  <c r="P49" i="22"/>
  <c r="P17" i="22"/>
  <c r="P32" i="22"/>
  <c r="P30" i="22"/>
  <c r="P39" i="22"/>
  <c r="P28" i="22"/>
  <c r="P27" i="22"/>
  <c r="P33" i="22"/>
  <c r="O34" i="22" s="1"/>
  <c r="P20" i="22"/>
  <c r="P50" i="22"/>
  <c r="P47" i="22"/>
  <c r="P36" i="22"/>
  <c r="O37" i="22" s="1"/>
  <c r="P45" i="22"/>
  <c r="O46" i="22" s="1"/>
  <c r="P35" i="22"/>
  <c r="O36" i="22" s="1"/>
  <c r="P34" i="22"/>
  <c r="P41" i="22"/>
  <c r="O42" i="22" s="1"/>
  <c r="P15" i="22"/>
  <c r="P24" i="22"/>
  <c r="O25" i="22" s="1"/>
  <c r="P22" i="22"/>
  <c r="O23" i="22" s="1"/>
  <c r="P29" i="22"/>
  <c r="O30" i="22" s="1"/>
  <c r="P37" i="22"/>
  <c r="O38" i="22" s="1"/>
  <c r="P48" i="22"/>
  <c r="O49" i="22" s="1"/>
  <c r="P21" i="22"/>
  <c r="O22" i="22" s="1"/>
  <c r="N23" i="22" s="1"/>
  <c r="P19" i="22"/>
  <c r="O20" i="22" s="1"/>
  <c r="P25" i="22"/>
  <c r="P26" i="22"/>
  <c r="O27" i="22" s="1"/>
  <c r="P31" i="22"/>
  <c r="O32" i="22" s="1"/>
  <c r="P51" i="22"/>
  <c r="P18" i="22"/>
  <c r="P40" i="22"/>
  <c r="O41" i="22" s="1"/>
  <c r="N42" i="22" s="1"/>
  <c r="L35" i="20"/>
  <c r="K36" i="20" s="1"/>
  <c r="Z34" i="25"/>
  <c r="Z45" i="25"/>
  <c r="AA35" i="25"/>
  <c r="Z36" i="25" s="1"/>
  <c r="Y37" i="25" s="1"/>
  <c r="AA38" i="25"/>
  <c r="Z39" i="25" s="1"/>
  <c r="AA32" i="25"/>
  <c r="Z33" i="25" s="1"/>
  <c r="Y34" i="25" s="1"/>
  <c r="Z43" i="25"/>
  <c r="Y44" i="25" s="1"/>
  <c r="Z24" i="28"/>
  <c r="Y25" i="28" s="1"/>
  <c r="AA41" i="28"/>
  <c r="Z42" i="28" s="1"/>
  <c r="Y43" i="28" s="1"/>
  <c r="Z38" i="28"/>
  <c r="Y39" i="28" s="1"/>
  <c r="X40" i="28" s="1"/>
  <c r="Z44" i="28"/>
  <c r="Y44" i="28" s="1"/>
  <c r="Z47" i="28"/>
  <c r="AA45" i="28"/>
  <c r="Z46" i="28" s="1"/>
  <c r="AA31" i="28"/>
  <c r="Z32" i="28" s="1"/>
  <c r="Y33" i="28" s="1"/>
  <c r="X34" i="28" s="1"/>
  <c r="W35" i="28" s="1"/>
  <c r="J35" i="27"/>
  <c r="I36" i="27" s="1"/>
  <c r="AL9" i="2"/>
  <c r="AK8" i="2"/>
  <c r="AK9" i="2" s="1"/>
  <c r="AO7" i="2"/>
  <c r="AO8" i="2" s="1"/>
  <c r="AN8" i="2" s="1"/>
  <c r="AN9" i="2" s="1"/>
  <c r="N109" i="2"/>
  <c r="O109" i="2" s="1"/>
  <c r="P109" i="2" s="1"/>
  <c r="Q109" i="2" s="1"/>
  <c r="R109" i="2" s="1"/>
  <c r="S109" i="2" s="1"/>
  <c r="T109" i="2" s="1"/>
  <c r="U109" i="2" s="1"/>
  <c r="V109" i="2" s="1"/>
  <c r="W109" i="2" s="1"/>
  <c r="X109" i="2" s="1"/>
  <c r="Y109" i="2" s="1"/>
  <c r="Z109" i="2" s="1"/>
  <c r="AA109" i="2" s="1"/>
  <c r="AB109" i="2" s="1"/>
  <c r="AC109" i="2" s="1"/>
  <c r="AD109" i="2" s="1"/>
  <c r="AE109" i="2" s="1"/>
  <c r="AF109" i="2" s="1"/>
  <c r="AG109" i="2" s="1"/>
  <c r="AH109" i="2" s="1"/>
  <c r="AI109" i="2" s="1"/>
  <c r="AJ109" i="2" s="1"/>
  <c r="AK109" i="2" s="1"/>
  <c r="AL109" i="2" s="1"/>
  <c r="AM109" i="2" s="1"/>
  <c r="AN109" i="2" s="1"/>
  <c r="AO109" i="2" s="1"/>
  <c r="AP109" i="2" s="1"/>
  <c r="AQ109" i="2" s="1"/>
  <c r="AR109" i="2" s="1"/>
  <c r="AS109" i="2" s="1"/>
  <c r="AT109" i="2" s="1"/>
  <c r="AU109" i="2" s="1"/>
  <c r="AV109" i="2" s="1"/>
  <c r="AW109" i="2" s="1"/>
  <c r="AX109" i="2" s="1"/>
  <c r="N108" i="2"/>
  <c r="E18" i="1"/>
  <c r="AU7" i="2" s="1"/>
  <c r="AU8" i="2" s="1"/>
  <c r="AU9" i="2" s="1"/>
  <c r="F17" i="1"/>
  <c r="H17" i="1"/>
  <c r="F40" i="1"/>
  <c r="F60" i="1"/>
  <c r="F83" i="1" s="1"/>
  <c r="L10" i="2"/>
  <c r="L11" i="2" s="1"/>
  <c r="AF218" i="3"/>
  <c r="AF14" i="2" s="1"/>
  <c r="D84" i="1"/>
  <c r="B62" i="1"/>
  <c r="B63" i="1" s="1"/>
  <c r="B64" i="1" s="1"/>
  <c r="B84" i="1"/>
  <c r="I15" i="1"/>
  <c r="D62" i="1"/>
  <c r="F16" i="1"/>
  <c r="G16" i="1" s="1"/>
  <c r="H16" i="1"/>
  <c r="K33" i="27" l="1"/>
  <c r="J34" i="27" s="1"/>
  <c r="K32" i="27"/>
  <c r="Y45" i="25"/>
  <c r="Z25" i="25"/>
  <c r="Z22" i="25"/>
  <c r="X45" i="25"/>
  <c r="Z38" i="25"/>
  <c r="Y39" i="25" s="1"/>
  <c r="Z18" i="25"/>
  <c r="Y19" i="25" s="1"/>
  <c r="X20" i="25" s="1"/>
  <c r="W21" i="25" s="1"/>
  <c r="Z27" i="25"/>
  <c r="Y28" i="25" s="1"/>
  <c r="G31" i="23"/>
  <c r="F32" i="23" s="1"/>
  <c r="E33" i="23" s="1"/>
  <c r="I27" i="23"/>
  <c r="H28" i="23" s="1"/>
  <c r="I26" i="23"/>
  <c r="O51" i="22"/>
  <c r="O29" i="22"/>
  <c r="N30" i="22" s="1"/>
  <c r="O18" i="22"/>
  <c r="O21" i="22"/>
  <c r="N22" i="22" s="1"/>
  <c r="M23" i="22" s="1"/>
  <c r="N31" i="22"/>
  <c r="M32" i="22" s="1"/>
  <c r="O31" i="22"/>
  <c r="N32" i="22" s="1"/>
  <c r="O45" i="22"/>
  <c r="AA48" i="21"/>
  <c r="AA37" i="21"/>
  <c r="AA35" i="21"/>
  <c r="AA30" i="21"/>
  <c r="AA28" i="21"/>
  <c r="Z28" i="21"/>
  <c r="AA33" i="21"/>
  <c r="L30" i="20"/>
  <c r="K31" i="20" s="1"/>
  <c r="J32" i="20" s="1"/>
  <c r="O17" i="22"/>
  <c r="N18" i="22" s="1"/>
  <c r="AA42" i="21"/>
  <c r="Z42" i="21" s="1"/>
  <c r="AA43" i="21"/>
  <c r="Z31" i="21"/>
  <c r="Y38" i="28"/>
  <c r="X39" i="28" s="1"/>
  <c r="W40" i="28" s="1"/>
  <c r="Y26" i="28"/>
  <c r="X27" i="28" s="1"/>
  <c r="W28" i="28" s="1"/>
  <c r="Y47" i="28"/>
  <c r="X44" i="28"/>
  <c r="O19" i="22"/>
  <c r="N20" i="22" s="1"/>
  <c r="O26" i="22"/>
  <c r="N27" i="22" s="1"/>
  <c r="O16" i="22"/>
  <c r="N17" i="22" s="1"/>
  <c r="M18" i="22" s="1"/>
  <c r="N46" i="22"/>
  <c r="O40" i="22"/>
  <c r="N41" i="22" s="1"/>
  <c r="M42" i="22" s="1"/>
  <c r="O50" i="22"/>
  <c r="N51" i="22" s="1"/>
  <c r="O39" i="22"/>
  <c r="N39" i="22" s="1"/>
  <c r="Z21" i="28"/>
  <c r="Z22" i="28"/>
  <c r="Y23" i="28" s="1"/>
  <c r="Z48" i="28"/>
  <c r="Y24" i="28"/>
  <c r="X25" i="28" s="1"/>
  <c r="AA36" i="21"/>
  <c r="Z37" i="21" s="1"/>
  <c r="Z21" i="21"/>
  <c r="AA39" i="21"/>
  <c r="AA34" i="21"/>
  <c r="Z35" i="21" s="1"/>
  <c r="AA32" i="21"/>
  <c r="Z33" i="21" s="1"/>
  <c r="AA45" i="21"/>
  <c r="Z46" i="21" s="1"/>
  <c r="Z17" i="28"/>
  <c r="Y18" i="28" s="1"/>
  <c r="Y21" i="28"/>
  <c r="Z17" i="25"/>
  <c r="Y18" i="25" s="1"/>
  <c r="X19" i="25" s="1"/>
  <c r="W20" i="25" s="1"/>
  <c r="V21" i="25" s="1"/>
  <c r="L34" i="20"/>
  <c r="K35" i="20" s="1"/>
  <c r="J36" i="20" s="1"/>
  <c r="L33" i="20"/>
  <c r="Y40" i="25"/>
  <c r="Y41" i="25"/>
  <c r="X42" i="25" s="1"/>
  <c r="Y48" i="28"/>
  <c r="X26" i="28"/>
  <c r="W27" i="28" s="1"/>
  <c r="V28" i="28" s="1"/>
  <c r="N37" i="22"/>
  <c r="M38" i="22" s="1"/>
  <c r="N38" i="22"/>
  <c r="O43" i="22"/>
  <c r="N44" i="22" s="1"/>
  <c r="N45" i="22"/>
  <c r="K26" i="27"/>
  <c r="J27" i="27" s="1"/>
  <c r="I28" i="27" s="1"/>
  <c r="K27" i="27"/>
  <c r="J28" i="27" s="1"/>
  <c r="Z41" i="28"/>
  <c r="Y42" i="28" s="1"/>
  <c r="X43" i="28" s="1"/>
  <c r="W44" i="28" s="1"/>
  <c r="Z32" i="25"/>
  <c r="Y33" i="25" s="1"/>
  <c r="X34" i="25" s="1"/>
  <c r="Y38" i="25"/>
  <c r="X39" i="25" s="1"/>
  <c r="AA40" i="21"/>
  <c r="Z41" i="21" s="1"/>
  <c r="AA49" i="21"/>
  <c r="Z49" i="21" s="1"/>
  <c r="AA50" i="21"/>
  <c r="AA26" i="21"/>
  <c r="Z27" i="21" s="1"/>
  <c r="Y28" i="21" s="1"/>
  <c r="Z34" i="21"/>
  <c r="K23" i="20"/>
  <c r="K22" i="20"/>
  <c r="Z45" i="28"/>
  <c r="Y46" i="28" s="1"/>
  <c r="X47" i="28" s="1"/>
  <c r="Z29" i="25"/>
  <c r="Y30" i="25" s="1"/>
  <c r="X31" i="25" s="1"/>
  <c r="I35" i="27"/>
  <c r="H36" i="27" s="1"/>
  <c r="N26" i="22"/>
  <c r="M27" i="22" s="1"/>
  <c r="N19" i="22"/>
  <c r="M20" i="22" s="1"/>
  <c r="C6" i="5"/>
  <c r="AN15" i="5" s="1"/>
  <c r="Z31" i="28"/>
  <c r="Y32" i="28" s="1"/>
  <c r="X33" i="28" s="1"/>
  <c r="W34" i="28" s="1"/>
  <c r="V35" i="28" s="1"/>
  <c r="AM8" i="2"/>
  <c r="AM9" i="2" s="1"/>
  <c r="J37" i="20"/>
  <c r="I38" i="20" s="1"/>
  <c r="H39" i="20" s="1"/>
  <c r="O35" i="22"/>
  <c r="N36" i="22" s="1"/>
  <c r="M37" i="22" s="1"/>
  <c r="L38" i="22" s="1"/>
  <c r="O48" i="22"/>
  <c r="N49" i="22" s="1"/>
  <c r="O28" i="22"/>
  <c r="N29" i="22" s="1"/>
  <c r="M30" i="22" s="1"/>
  <c r="O33" i="22"/>
  <c r="N34" i="22" s="1"/>
  <c r="O47" i="22"/>
  <c r="O24" i="22"/>
  <c r="N25" i="22" s="1"/>
  <c r="M26" i="22" s="1"/>
  <c r="L27" i="22" s="1"/>
  <c r="J26" i="27"/>
  <c r="J25" i="27"/>
  <c r="I25" i="27" s="1"/>
  <c r="Z36" i="28"/>
  <c r="Y37" i="28" s="1"/>
  <c r="X38" i="28" s="1"/>
  <c r="W39" i="28" s="1"/>
  <c r="V40" i="28" s="1"/>
  <c r="Y30" i="28"/>
  <c r="K24" i="20"/>
  <c r="K25" i="20"/>
  <c r="J26" i="20" s="1"/>
  <c r="Z35" i="25"/>
  <c r="Y36" i="25" s="1"/>
  <c r="X37" i="25" s="1"/>
  <c r="Y43" i="25"/>
  <c r="X44" i="25" s="1"/>
  <c r="W45" i="25" s="1"/>
  <c r="AA38" i="21"/>
  <c r="Z39" i="21" s="1"/>
  <c r="AA51" i="21"/>
  <c r="AA23" i="21"/>
  <c r="Z24" i="21" s="1"/>
  <c r="AA44" i="21"/>
  <c r="Z45" i="21" s="1"/>
  <c r="Y46" i="21" s="1"/>
  <c r="AA47" i="21"/>
  <c r="Z48" i="21" s="1"/>
  <c r="AA17" i="21"/>
  <c r="AA18" i="21"/>
  <c r="Z19" i="21" s="1"/>
  <c r="Y20" i="21" s="1"/>
  <c r="AA29" i="21"/>
  <c r="Z29" i="21" s="1"/>
  <c r="AA22" i="21"/>
  <c r="Z22" i="21" s="1"/>
  <c r="AA25" i="21"/>
  <c r="X29" i="28"/>
  <c r="W29" i="28" s="1"/>
  <c r="Z19" i="28"/>
  <c r="Y20" i="28" s="1"/>
  <c r="X21" i="28" s="1"/>
  <c r="Y29" i="25"/>
  <c r="X30" i="25" s="1"/>
  <c r="W31" i="25" s="1"/>
  <c r="G30" i="23"/>
  <c r="F31" i="23" s="1"/>
  <c r="E32" i="23" s="1"/>
  <c r="D33" i="23" s="1"/>
  <c r="B43" i="23" s="1"/>
  <c r="G29" i="23"/>
  <c r="L28" i="20"/>
  <c r="K29" i="20" s="1"/>
  <c r="L27" i="20"/>
  <c r="J29" i="27"/>
  <c r="I30" i="27" s="1"/>
  <c r="H31" i="27" s="1"/>
  <c r="C2" i="12"/>
  <c r="AO9" i="2"/>
  <c r="G17" i="1"/>
  <c r="F41" i="1"/>
  <c r="O108" i="2"/>
  <c r="P108" i="2" s="1"/>
  <c r="Q108" i="2" s="1"/>
  <c r="R108" i="2" s="1"/>
  <c r="S108" i="2" s="1"/>
  <c r="T108" i="2" s="1"/>
  <c r="U108" i="2" s="1"/>
  <c r="V108" i="2" s="1"/>
  <c r="W108" i="2" s="1"/>
  <c r="X108" i="2" s="1"/>
  <c r="Y108" i="2" s="1"/>
  <c r="Z108" i="2" s="1"/>
  <c r="AA108" i="2" s="1"/>
  <c r="AB108" i="2" s="1"/>
  <c r="AC108" i="2" s="1"/>
  <c r="AD108" i="2" s="1"/>
  <c r="AE108" i="2" s="1"/>
  <c r="AF108" i="2" s="1"/>
  <c r="AG108" i="2" s="1"/>
  <c r="AH108" i="2" s="1"/>
  <c r="AI108" i="2" s="1"/>
  <c r="AJ108" i="2" s="1"/>
  <c r="AK108" i="2" s="1"/>
  <c r="AL108" i="2" s="1"/>
  <c r="AM108" i="2" s="1"/>
  <c r="AN108" i="2" s="1"/>
  <c r="AO108" i="2" s="1"/>
  <c r="AP108" i="2" s="1"/>
  <c r="AQ108" i="2" s="1"/>
  <c r="AR108" i="2" s="1"/>
  <c r="AS108" i="2" s="1"/>
  <c r="AT108" i="2" s="1"/>
  <c r="AU108" i="2" s="1"/>
  <c r="AV108" i="2" s="1"/>
  <c r="AW108" i="2" s="1"/>
  <c r="AX108" i="2" s="1"/>
  <c r="O107" i="2"/>
  <c r="B87" i="1"/>
  <c r="B65" i="1"/>
  <c r="B88" i="1" s="1"/>
  <c r="E19" i="1"/>
  <c r="D64" i="1"/>
  <c r="F18" i="1"/>
  <c r="G18" i="1" s="1"/>
  <c r="H18" i="1"/>
  <c r="AR7" i="2"/>
  <c r="AR8" i="2" s="1"/>
  <c r="M10" i="2"/>
  <c r="M11" i="2" s="1"/>
  <c r="B86" i="1"/>
  <c r="B85" i="1"/>
  <c r="F61" i="1"/>
  <c r="F84" i="1" s="1"/>
  <c r="D85" i="1"/>
  <c r="D63" i="1"/>
  <c r="I16" i="1"/>
  <c r="J33" i="27" l="1"/>
  <c r="I34" i="27" s="1"/>
  <c r="H35" i="27" s="1"/>
  <c r="G36" i="27" s="1"/>
  <c r="J32" i="27"/>
  <c r="C8" i="5"/>
  <c r="Y23" i="25"/>
  <c r="X24" i="25" s="1"/>
  <c r="Y22" i="25"/>
  <c r="Y27" i="25"/>
  <c r="X28" i="25" s="1"/>
  <c r="Y26" i="25"/>
  <c r="X27" i="25" s="1"/>
  <c r="W28" i="25" s="1"/>
  <c r="Y25" i="25"/>
  <c r="H27" i="23"/>
  <c r="G28" i="23" s="1"/>
  <c r="H26" i="23"/>
  <c r="N28" i="22"/>
  <c r="M29" i="22" s="1"/>
  <c r="L30" i="22" s="1"/>
  <c r="N33" i="22"/>
  <c r="M34" i="22" s="1"/>
  <c r="M31" i="22"/>
  <c r="L32" i="22" s="1"/>
  <c r="L31" i="22"/>
  <c r="K32" i="22" s="1"/>
  <c r="N21" i="22"/>
  <c r="M22" i="22" s="1"/>
  <c r="L23" i="22" s="1"/>
  <c r="Z32" i="21"/>
  <c r="Y33" i="21" s="1"/>
  <c r="K30" i="20"/>
  <c r="J31" i="20" s="1"/>
  <c r="I32" i="20" s="1"/>
  <c r="Y29" i="21"/>
  <c r="Y49" i="21"/>
  <c r="N35" i="22"/>
  <c r="M36" i="22" s="1"/>
  <c r="L37" i="22" s="1"/>
  <c r="K38" i="22" s="1"/>
  <c r="Z40" i="21"/>
  <c r="Y41" i="21" s="1"/>
  <c r="Y22" i="28"/>
  <c r="X23" i="28" s="1"/>
  <c r="X48" i="28"/>
  <c r="W48" i="28" s="1"/>
  <c r="Z30" i="21"/>
  <c r="Y31" i="21" s="1"/>
  <c r="AI218" i="3"/>
  <c r="AI14" i="2" s="1"/>
  <c r="K28" i="20"/>
  <c r="J29" i="20" s="1"/>
  <c r="K27" i="20"/>
  <c r="Z25" i="21"/>
  <c r="Z26" i="21"/>
  <c r="Y27" i="21" s="1"/>
  <c r="X28" i="21" s="1"/>
  <c r="Z18" i="21"/>
  <c r="Y19" i="21" s="1"/>
  <c r="X20" i="21" s="1"/>
  <c r="N48" i="22"/>
  <c r="M49" i="22" s="1"/>
  <c r="Y36" i="28"/>
  <c r="X29" i="21"/>
  <c r="M45" i="22"/>
  <c r="M46" i="22"/>
  <c r="M39" i="22"/>
  <c r="K34" i="20"/>
  <c r="J35" i="20" s="1"/>
  <c r="I36" i="20" s="1"/>
  <c r="K33" i="20"/>
  <c r="Y41" i="28"/>
  <c r="N40" i="22"/>
  <c r="M41" i="22" s="1"/>
  <c r="L42" i="22" s="1"/>
  <c r="N47" i="22"/>
  <c r="M48" i="22" s="1"/>
  <c r="M28" i="22"/>
  <c r="L29" i="22" s="1"/>
  <c r="K30" i="22" s="1"/>
  <c r="X43" i="25"/>
  <c r="W44" i="25" s="1"/>
  <c r="Z36" i="21"/>
  <c r="Y37" i="21" s="1"/>
  <c r="Z44" i="21"/>
  <c r="Y45" i="21" s="1"/>
  <c r="X46" i="21" s="1"/>
  <c r="Y32" i="25"/>
  <c r="N50" i="22"/>
  <c r="M51" i="22" s="1"/>
  <c r="Z23" i="21"/>
  <c r="Y24" i="21" s="1"/>
  <c r="Y40" i="21"/>
  <c r="X41" i="21" s="1"/>
  <c r="H25" i="27"/>
  <c r="M35" i="22"/>
  <c r="L36" i="22" s="1"/>
  <c r="K37" i="22" s="1"/>
  <c r="J38" i="22" s="1"/>
  <c r="N24" i="22"/>
  <c r="J23" i="20"/>
  <c r="J22" i="20"/>
  <c r="Z50" i="21"/>
  <c r="Y50" i="21" s="1"/>
  <c r="Z51" i="21"/>
  <c r="Z17" i="21"/>
  <c r="Y18" i="21" s="1"/>
  <c r="X19" i="21" s="1"/>
  <c r="W20" i="21" s="1"/>
  <c r="Y19" i="28"/>
  <c r="X20" i="28" s="1"/>
  <c r="W21" i="28" s="1"/>
  <c r="L39" i="22"/>
  <c r="K39" i="22" s="1"/>
  <c r="Y35" i="25"/>
  <c r="W43" i="25"/>
  <c r="I37" i="20"/>
  <c r="H38" i="20" s="1"/>
  <c r="G39" i="20" s="1"/>
  <c r="Y34" i="21"/>
  <c r="X34" i="21" s="1"/>
  <c r="Y22" i="21"/>
  <c r="Z38" i="21"/>
  <c r="Y39" i="21" s="1"/>
  <c r="X40" i="21" s="1"/>
  <c r="W41" i="21" s="1"/>
  <c r="Z43" i="21"/>
  <c r="Y44" i="21" s="1"/>
  <c r="X45" i="21" s="1"/>
  <c r="X30" i="28"/>
  <c r="F30" i="23"/>
  <c r="E31" i="23" s="1"/>
  <c r="D32" i="23" s="1"/>
  <c r="B42" i="23" s="1"/>
  <c r="F29" i="23"/>
  <c r="J25" i="20"/>
  <c r="I26" i="20" s="1"/>
  <c r="I26" i="27"/>
  <c r="H26" i="27" s="1"/>
  <c r="I27" i="27"/>
  <c r="Y45" i="28"/>
  <c r="J24" i="20"/>
  <c r="Y42" i="21"/>
  <c r="I29" i="27"/>
  <c r="H30" i="27" s="1"/>
  <c r="G31" i="27" s="1"/>
  <c r="M33" i="22"/>
  <c r="N43" i="22"/>
  <c r="X38" i="25"/>
  <c r="W39" i="25" s="1"/>
  <c r="X40" i="25"/>
  <c r="X41" i="25"/>
  <c r="W42" i="25" s="1"/>
  <c r="V43" i="25" s="1"/>
  <c r="X29" i="25"/>
  <c r="Y35" i="21"/>
  <c r="Y36" i="21"/>
  <c r="X37" i="21" s="1"/>
  <c r="Z47" i="21"/>
  <c r="Y48" i="21" s="1"/>
  <c r="X49" i="21" s="1"/>
  <c r="W26" i="28"/>
  <c r="V27" i="28" s="1"/>
  <c r="U28" i="28" s="1"/>
  <c r="X24" i="28"/>
  <c r="W25" i="28" s="1"/>
  <c r="V26" i="28" s="1"/>
  <c r="U27" i="28" s="1"/>
  <c r="T28" i="28" s="1"/>
  <c r="V29" i="28"/>
  <c r="U29" i="28" s="1"/>
  <c r="Y32" i="21"/>
  <c r="X33" i="21" s="1"/>
  <c r="Y21" i="21"/>
  <c r="M19" i="22"/>
  <c r="L20" i="22" s="1"/>
  <c r="Y31" i="28"/>
  <c r="X32" i="28" s="1"/>
  <c r="W33" i="28" s="1"/>
  <c r="V34" i="28" s="1"/>
  <c r="U35" i="28" s="1"/>
  <c r="AX7" i="2"/>
  <c r="AX8" i="2" s="1"/>
  <c r="C6" i="11"/>
  <c r="P15" i="11" s="1"/>
  <c r="P106" i="2"/>
  <c r="P107" i="2"/>
  <c r="Q107" i="2" s="1"/>
  <c r="R107" i="2" s="1"/>
  <c r="S107" i="2" s="1"/>
  <c r="T107" i="2" s="1"/>
  <c r="U107" i="2" s="1"/>
  <c r="V107" i="2" s="1"/>
  <c r="W107" i="2" s="1"/>
  <c r="X107" i="2" s="1"/>
  <c r="Y107" i="2" s="1"/>
  <c r="Z107" i="2" s="1"/>
  <c r="AA107" i="2" s="1"/>
  <c r="AB107" i="2" s="1"/>
  <c r="AC107" i="2" s="1"/>
  <c r="AD107" i="2" s="1"/>
  <c r="AE107" i="2" s="1"/>
  <c r="AF107" i="2" s="1"/>
  <c r="AG107" i="2" s="1"/>
  <c r="AH107" i="2" s="1"/>
  <c r="AI107" i="2" s="1"/>
  <c r="AJ107" i="2" s="1"/>
  <c r="AK107" i="2" s="1"/>
  <c r="AL107" i="2" s="1"/>
  <c r="AM107" i="2" s="1"/>
  <c r="AN107" i="2" s="1"/>
  <c r="AO107" i="2" s="1"/>
  <c r="AP107" i="2" s="1"/>
  <c r="AQ107" i="2" s="1"/>
  <c r="AR107" i="2" s="1"/>
  <c r="AS107" i="2" s="1"/>
  <c r="AT107" i="2" s="1"/>
  <c r="AU107" i="2" s="1"/>
  <c r="AV107" i="2" s="1"/>
  <c r="AW107" i="2" s="1"/>
  <c r="AX107" i="2" s="1"/>
  <c r="D86" i="1"/>
  <c r="F63" i="1"/>
  <c r="F86" i="1" s="1"/>
  <c r="D87" i="1"/>
  <c r="D65" i="1"/>
  <c r="F19" i="1"/>
  <c r="C6" i="26" s="1"/>
  <c r="H19" i="1"/>
  <c r="I18" i="1"/>
  <c r="F42" i="1"/>
  <c r="AQ8" i="2"/>
  <c r="AQ9" i="2" s="1"/>
  <c r="AP8" i="2"/>
  <c r="AS8" i="2"/>
  <c r="AS9" i="2" s="1"/>
  <c r="AT8" i="2"/>
  <c r="AT9" i="2" s="1"/>
  <c r="N10" i="2"/>
  <c r="N11" i="2" s="1"/>
  <c r="AP9" i="2"/>
  <c r="AR9" i="2"/>
  <c r="F62" i="1"/>
  <c r="F85" i="1" s="1"/>
  <c r="I17" i="1"/>
  <c r="X22" i="28" l="1"/>
  <c r="I33" i="27"/>
  <c r="H34" i="27" s="1"/>
  <c r="G35" i="27" s="1"/>
  <c r="F36" i="27" s="1"/>
  <c r="I32" i="27"/>
  <c r="X23" i="25"/>
  <c r="W24" i="25" s="1"/>
  <c r="X22" i="25"/>
  <c r="X26" i="25"/>
  <c r="W27" i="25" s="1"/>
  <c r="V28" i="25" s="1"/>
  <c r="X25" i="25"/>
  <c r="G27" i="23"/>
  <c r="F28" i="23" s="1"/>
  <c r="G26" i="23"/>
  <c r="L19" i="22"/>
  <c r="K20" i="22" s="1"/>
  <c r="M47" i="22"/>
  <c r="L48" i="22" s="1"/>
  <c r="L28" i="22"/>
  <c r="K29" i="22" s="1"/>
  <c r="J30" i="22" s="1"/>
  <c r="M21" i="22"/>
  <c r="K31" i="22"/>
  <c r="J32" i="22" s="1"/>
  <c r="X36" i="21"/>
  <c r="Y26" i="21"/>
  <c r="X27" i="21" s="1"/>
  <c r="W28" i="21" s="1"/>
  <c r="X32" i="21"/>
  <c r="W33" i="21" s="1"/>
  <c r="I24" i="20"/>
  <c r="J30" i="20"/>
  <c r="I31" i="20" s="1"/>
  <c r="H32" i="20" s="1"/>
  <c r="AN16" i="26"/>
  <c r="AN60" i="26"/>
  <c r="AN44" i="26"/>
  <c r="AN28" i="26"/>
  <c r="AM29" i="26" s="1"/>
  <c r="AN59" i="26"/>
  <c r="AM60" i="26" s="1"/>
  <c r="AN39" i="26"/>
  <c r="AN19" i="26"/>
  <c r="AN42" i="26"/>
  <c r="AN26" i="26"/>
  <c r="AN51" i="26"/>
  <c r="AN50" i="26"/>
  <c r="AN49" i="26"/>
  <c r="AM50" i="26" s="1"/>
  <c r="AN33" i="26"/>
  <c r="AN17" i="26"/>
  <c r="AN15" i="26"/>
  <c r="AN46" i="26"/>
  <c r="AM47" i="26" s="1"/>
  <c r="AL48" i="26" s="1"/>
  <c r="AN58" i="26"/>
  <c r="AM59" i="26" s="1"/>
  <c r="AL60" i="26" s="1"/>
  <c r="AN21" i="26"/>
  <c r="AN56" i="26"/>
  <c r="AN40" i="26"/>
  <c r="AN24" i="26"/>
  <c r="AN55" i="26"/>
  <c r="AM56" i="26" s="1"/>
  <c r="AN31" i="26"/>
  <c r="AN62" i="26"/>
  <c r="AN38" i="26"/>
  <c r="AM39" i="26" s="1"/>
  <c r="AN22" i="26"/>
  <c r="AN35" i="26"/>
  <c r="AN61" i="26"/>
  <c r="AM62" i="26" s="1"/>
  <c r="AN45" i="26"/>
  <c r="AN29" i="26"/>
  <c r="AN48" i="26"/>
  <c r="AN43" i="26"/>
  <c r="AM44" i="26" s="1"/>
  <c r="AN30" i="26"/>
  <c r="AM31" i="26" s="1"/>
  <c r="AN37" i="26"/>
  <c r="AM38" i="26" s="1"/>
  <c r="AL39" i="26" s="1"/>
  <c r="AN52" i="26"/>
  <c r="AN36" i="26"/>
  <c r="AM37" i="26" s="1"/>
  <c r="AL38" i="26" s="1"/>
  <c r="AK39" i="26" s="1"/>
  <c r="AN20" i="26"/>
  <c r="AM21" i="26" s="1"/>
  <c r="AN47" i="26"/>
  <c r="AM48" i="26" s="1"/>
  <c r="AN27" i="26"/>
  <c r="AN54" i="26"/>
  <c r="AM55" i="26" s="1"/>
  <c r="AL56" i="26" s="1"/>
  <c r="AN34" i="26"/>
  <c r="AM35" i="26" s="1"/>
  <c r="AN18" i="26"/>
  <c r="AM19" i="26" s="1"/>
  <c r="AN57" i="26"/>
  <c r="AN41" i="26"/>
  <c r="AM42" i="26" s="1"/>
  <c r="AN25" i="26"/>
  <c r="AM26" i="26" s="1"/>
  <c r="AN32" i="26"/>
  <c r="AM33" i="26" s="1"/>
  <c r="AN23" i="26"/>
  <c r="AN63" i="26"/>
  <c r="AN53" i="26"/>
  <c r="X50" i="21"/>
  <c r="W50" i="21" s="1"/>
  <c r="AL218" i="3"/>
  <c r="AL14" i="2" s="1"/>
  <c r="G26" i="27"/>
  <c r="G25" i="27"/>
  <c r="X33" i="25"/>
  <c r="W34" i="25" s="1"/>
  <c r="X32" i="25"/>
  <c r="H37" i="20"/>
  <c r="G38" i="20" s="1"/>
  <c r="F39" i="20" s="1"/>
  <c r="W38" i="25"/>
  <c r="V39" i="25" s="1"/>
  <c r="Y38" i="21"/>
  <c r="X39" i="21" s="1"/>
  <c r="W40" i="21" s="1"/>
  <c r="V41" i="21" s="1"/>
  <c r="K28" i="22"/>
  <c r="J29" i="22" s="1"/>
  <c r="I30" i="22" s="1"/>
  <c r="M40" i="22"/>
  <c r="L41" i="22" s="1"/>
  <c r="K42" i="22" s="1"/>
  <c r="T29" i="28"/>
  <c r="W30" i="25"/>
  <c r="V31" i="25" s="1"/>
  <c r="W29" i="25"/>
  <c r="M44" i="22"/>
  <c r="L45" i="22" s="1"/>
  <c r="M43" i="22"/>
  <c r="I23" i="20"/>
  <c r="H24" i="20" s="1"/>
  <c r="I22" i="20"/>
  <c r="V44" i="25"/>
  <c r="V45" i="25"/>
  <c r="X42" i="28"/>
  <c r="W43" i="28" s="1"/>
  <c r="V44" i="28" s="1"/>
  <c r="X41" i="28"/>
  <c r="L40" i="22"/>
  <c r="K41" i="22" s="1"/>
  <c r="X42" i="21"/>
  <c r="J39" i="22"/>
  <c r="X31" i="28"/>
  <c r="W32" i="28" s="1"/>
  <c r="V33" i="28" s="1"/>
  <c r="U34" i="28" s="1"/>
  <c r="T35" i="28" s="1"/>
  <c r="Y23" i="21"/>
  <c r="X24" i="21" s="1"/>
  <c r="S29" i="28"/>
  <c r="X46" i="28"/>
  <c r="W47" i="28" s="1"/>
  <c r="V48" i="28" s="1"/>
  <c r="X45" i="28"/>
  <c r="M25" i="22"/>
  <c r="L26" i="22" s="1"/>
  <c r="K27" i="22" s="1"/>
  <c r="J28" i="22" s="1"/>
  <c r="I29" i="22" s="1"/>
  <c r="H30" i="22" s="1"/>
  <c r="M24" i="22"/>
  <c r="L46" i="22"/>
  <c r="L47" i="22"/>
  <c r="K48" i="22" s="1"/>
  <c r="L49" i="22"/>
  <c r="J28" i="20"/>
  <c r="I29" i="20" s="1"/>
  <c r="J27" i="20"/>
  <c r="Y25" i="21"/>
  <c r="X26" i="21" s="1"/>
  <c r="Y47" i="21"/>
  <c r="H29" i="27"/>
  <c r="G30" i="27" s="1"/>
  <c r="F31" i="27" s="1"/>
  <c r="L35" i="22"/>
  <c r="K36" i="22" s="1"/>
  <c r="J37" i="22" s="1"/>
  <c r="I38" i="22" s="1"/>
  <c r="Y43" i="21"/>
  <c r="X44" i="21" s="1"/>
  <c r="W45" i="21" s="1"/>
  <c r="X21" i="21"/>
  <c r="X22" i="21"/>
  <c r="U44" i="25"/>
  <c r="L34" i="22"/>
  <c r="L33" i="22"/>
  <c r="I25" i="20"/>
  <c r="H26" i="20" s="1"/>
  <c r="H27" i="27"/>
  <c r="H28" i="27"/>
  <c r="G29" i="27" s="1"/>
  <c r="F30" i="27" s="1"/>
  <c r="E31" i="27" s="1"/>
  <c r="X35" i="21"/>
  <c r="W36" i="21" s="1"/>
  <c r="X36" i="25"/>
  <c r="W37" i="25" s="1"/>
  <c r="V38" i="25" s="1"/>
  <c r="U39" i="25" s="1"/>
  <c r="X35" i="25"/>
  <c r="G19" i="1"/>
  <c r="C8" i="26"/>
  <c r="W34" i="21"/>
  <c r="W37" i="21"/>
  <c r="W41" i="25"/>
  <c r="V42" i="25" s="1"/>
  <c r="U43" i="25" s="1"/>
  <c r="E30" i="23"/>
  <c r="D31" i="23" s="1"/>
  <c r="B41" i="23" s="1"/>
  <c r="E29" i="23"/>
  <c r="W46" i="21"/>
  <c r="X19" i="28"/>
  <c r="W20" i="28" s="1"/>
  <c r="V21" i="28" s="1"/>
  <c r="Y51" i="21"/>
  <c r="X51" i="21" s="1"/>
  <c r="W51" i="21" s="1"/>
  <c r="V51" i="21" s="1"/>
  <c r="I39" i="22"/>
  <c r="J34" i="20"/>
  <c r="I35" i="20" s="1"/>
  <c r="H36" i="20" s="1"/>
  <c r="G37" i="20" s="1"/>
  <c r="F38" i="20" s="1"/>
  <c r="E39" i="20" s="1"/>
  <c r="J33" i="20"/>
  <c r="X37" i="28"/>
  <c r="W38" i="28" s="1"/>
  <c r="V39" i="28" s="1"/>
  <c r="U40" i="28" s="1"/>
  <c r="X36" i="28"/>
  <c r="W29" i="21"/>
  <c r="V29" i="21" s="1"/>
  <c r="W30" i="28"/>
  <c r="W24" i="28"/>
  <c r="V25" i="28" s="1"/>
  <c r="W40" i="25"/>
  <c r="M50" i="22"/>
  <c r="L51" i="22" s="1"/>
  <c r="Y30" i="21"/>
  <c r="X31" i="21" s="1"/>
  <c r="W32" i="21" s="1"/>
  <c r="V33" i="21" s="1"/>
  <c r="F43" i="1"/>
  <c r="P24" i="11"/>
  <c r="P45" i="11"/>
  <c r="P32" i="11"/>
  <c r="P28" i="11"/>
  <c r="C8" i="11"/>
  <c r="P41" i="11"/>
  <c r="P52" i="11"/>
  <c r="P61" i="11"/>
  <c r="P43" i="11"/>
  <c r="P26" i="11"/>
  <c r="P31" i="11"/>
  <c r="O32" i="11" s="1"/>
  <c r="P59" i="11"/>
  <c r="P34" i="11"/>
  <c r="P55" i="11"/>
  <c r="P56" i="11"/>
  <c r="P17" i="11"/>
  <c r="P63" i="11"/>
  <c r="P57" i="11"/>
  <c r="P39" i="11"/>
  <c r="P30" i="11"/>
  <c r="P35" i="11"/>
  <c r="P53" i="11"/>
  <c r="P48" i="11"/>
  <c r="P36" i="11"/>
  <c r="P20" i="11"/>
  <c r="P21" i="11"/>
  <c r="P50" i="11"/>
  <c r="P18" i="11"/>
  <c r="P47" i="11"/>
  <c r="P25" i="11"/>
  <c r="O26" i="11" s="1"/>
  <c r="P46" i="11"/>
  <c r="P49" i="11"/>
  <c r="P37" i="11"/>
  <c r="P23" i="11"/>
  <c r="P27" i="11"/>
  <c r="P29" i="11"/>
  <c r="O30" i="11" s="1"/>
  <c r="P51" i="11"/>
  <c r="P44" i="11"/>
  <c r="O45" i="11" s="1"/>
  <c r="P42" i="11"/>
  <c r="P60" i="11"/>
  <c r="P22" i="11"/>
  <c r="P16" i="11"/>
  <c r="P33" i="11"/>
  <c r="P62" i="11"/>
  <c r="P40" i="11"/>
  <c r="P38" i="11"/>
  <c r="P19" i="11"/>
  <c r="P58" i="11"/>
  <c r="O59" i="11" s="1"/>
  <c r="P54" i="11"/>
  <c r="C6" i="10"/>
  <c r="AB15" i="10" s="1"/>
  <c r="F44" i="1"/>
  <c r="AX9" i="2"/>
  <c r="AW8" i="2"/>
  <c r="AW9" i="2" s="1"/>
  <c r="AV8" i="2"/>
  <c r="AV9" i="2" s="1"/>
  <c r="Q106" i="2"/>
  <c r="R106" i="2" s="1"/>
  <c r="S106" i="2" s="1"/>
  <c r="T106" i="2" s="1"/>
  <c r="U106" i="2" s="1"/>
  <c r="V106" i="2" s="1"/>
  <c r="W106" i="2" s="1"/>
  <c r="X106" i="2" s="1"/>
  <c r="Y106" i="2" s="1"/>
  <c r="Z106" i="2" s="1"/>
  <c r="AA106" i="2" s="1"/>
  <c r="AB106" i="2" s="1"/>
  <c r="AC106" i="2" s="1"/>
  <c r="AD106" i="2" s="1"/>
  <c r="AE106" i="2" s="1"/>
  <c r="AF106" i="2" s="1"/>
  <c r="AG106" i="2" s="1"/>
  <c r="AH106" i="2" s="1"/>
  <c r="AI106" i="2" s="1"/>
  <c r="AJ106" i="2" s="1"/>
  <c r="AK106" i="2" s="1"/>
  <c r="AL106" i="2" s="1"/>
  <c r="AM106" i="2" s="1"/>
  <c r="AN106" i="2" s="1"/>
  <c r="AO106" i="2" s="1"/>
  <c r="AP106" i="2" s="1"/>
  <c r="AQ106" i="2" s="1"/>
  <c r="AR106" i="2" s="1"/>
  <c r="AS106" i="2" s="1"/>
  <c r="AT106" i="2" s="1"/>
  <c r="AU106" i="2" s="1"/>
  <c r="AV106" i="2" s="1"/>
  <c r="AW106" i="2" s="1"/>
  <c r="AX106" i="2" s="1"/>
  <c r="Q105" i="2"/>
  <c r="I19" i="1"/>
  <c r="G47" i="1" s="1" a="1"/>
  <c r="D88" i="1"/>
  <c r="F64" i="1"/>
  <c r="F87" i="1" s="1"/>
  <c r="O10" i="2"/>
  <c r="O11" i="2" s="1"/>
  <c r="W23" i="28" l="1"/>
  <c r="V24" i="28" s="1"/>
  <c r="W22" i="28"/>
  <c r="G28" i="27"/>
  <c r="F29" i="27" s="1"/>
  <c r="E30" i="27" s="1"/>
  <c r="D31" i="27" s="1"/>
  <c r="B44" i="27" s="1"/>
  <c r="H32" i="27"/>
  <c r="H33" i="27"/>
  <c r="G34" i="27" s="1"/>
  <c r="F35" i="27" s="1"/>
  <c r="E36" i="27" s="1"/>
  <c r="V41" i="25"/>
  <c r="U42" i="25" s="1"/>
  <c r="T43" i="25" s="1"/>
  <c r="W26" i="25"/>
  <c r="V27" i="25" s="1"/>
  <c r="U28" i="25" s="1"/>
  <c r="W25" i="25"/>
  <c r="W23" i="25"/>
  <c r="V24" i="25" s="1"/>
  <c r="W22" i="25"/>
  <c r="F27" i="23"/>
  <c r="E28" i="23" s="1"/>
  <c r="F26" i="23"/>
  <c r="H39" i="22"/>
  <c r="J31" i="22"/>
  <c r="I32" i="22" s="1"/>
  <c r="K40" i="22"/>
  <c r="J40" i="22" s="1"/>
  <c r="I40" i="22" s="1"/>
  <c r="H40" i="22" s="1"/>
  <c r="G40" i="22" s="1"/>
  <c r="L22" i="22"/>
  <c r="K23" i="22" s="1"/>
  <c r="L21" i="22"/>
  <c r="I31" i="22"/>
  <c r="H31" i="22" s="1"/>
  <c r="X43" i="21"/>
  <c r="W44" i="21" s="1"/>
  <c r="V45" i="21" s="1"/>
  <c r="W22" i="21"/>
  <c r="X38" i="21"/>
  <c r="I30" i="20"/>
  <c r="H31" i="20" s="1"/>
  <c r="G32" i="20" s="1"/>
  <c r="AM23" i="26"/>
  <c r="AM52" i="26"/>
  <c r="AM27" i="26"/>
  <c r="AL27" i="26" s="1"/>
  <c r="AM63" i="26"/>
  <c r="AL63" i="26" s="1"/>
  <c r="AM41" i="26"/>
  <c r="AL42" i="26" s="1"/>
  <c r="AM43" i="26"/>
  <c r="AL44" i="26" s="1"/>
  <c r="AR218" i="3"/>
  <c r="AR14" i="2" s="1"/>
  <c r="O20" i="11"/>
  <c r="O43" i="11"/>
  <c r="O28" i="11"/>
  <c r="O57" i="11"/>
  <c r="U25" i="28"/>
  <c r="U26" i="28"/>
  <c r="W37" i="28"/>
  <c r="V38" i="28" s="1"/>
  <c r="U39" i="28" s="1"/>
  <c r="T40" i="28" s="1"/>
  <c r="W36" i="28"/>
  <c r="T44" i="25"/>
  <c r="W31" i="28"/>
  <c r="V32" i="28" s="1"/>
  <c r="U33" i="28" s="1"/>
  <c r="T34" i="28" s="1"/>
  <c r="S35" i="28" s="1"/>
  <c r="H25" i="20"/>
  <c r="G26" i="20" s="1"/>
  <c r="V40" i="25"/>
  <c r="U41" i="25" s="1"/>
  <c r="T42" i="25" s="1"/>
  <c r="S43" i="25" s="1"/>
  <c r="H23" i="20"/>
  <c r="G24" i="20" s="1"/>
  <c r="L44" i="22"/>
  <c r="K45" i="22" s="1"/>
  <c r="L43" i="22"/>
  <c r="U40" i="25"/>
  <c r="T41" i="25" s="1"/>
  <c r="W33" i="25"/>
  <c r="V34" i="25" s="1"/>
  <c r="W32" i="25"/>
  <c r="G27" i="27"/>
  <c r="F28" i="27" s="1"/>
  <c r="E29" i="27" s="1"/>
  <c r="D30" i="27" s="1"/>
  <c r="B43" i="27" s="1"/>
  <c r="AM24" i="26"/>
  <c r="AM58" i="26"/>
  <c r="AL59" i="26" s="1"/>
  <c r="AK60" i="26" s="1"/>
  <c r="AM28" i="26"/>
  <c r="AL29" i="26" s="1"/>
  <c r="AM53" i="26"/>
  <c r="AM49" i="26"/>
  <c r="AL50" i="26" s="1"/>
  <c r="AM36" i="26"/>
  <c r="AL37" i="26" s="1"/>
  <c r="AM32" i="26"/>
  <c r="AL33" i="26" s="1"/>
  <c r="AM57" i="26"/>
  <c r="AL57" i="26" s="1"/>
  <c r="AM16" i="26"/>
  <c r="AM51" i="26"/>
  <c r="AL52" i="26" s="1"/>
  <c r="AM20" i="26"/>
  <c r="AL21" i="26" s="1"/>
  <c r="AM45" i="26"/>
  <c r="W36" i="25"/>
  <c r="V37" i="25" s="1"/>
  <c r="U38" i="25" s="1"/>
  <c r="W35" i="25"/>
  <c r="I28" i="20"/>
  <c r="H29" i="20" s="1"/>
  <c r="I27" i="20"/>
  <c r="K49" i="22"/>
  <c r="J49" i="22" s="1"/>
  <c r="W42" i="28"/>
  <c r="V43" i="28" s="1"/>
  <c r="U44" i="28" s="1"/>
  <c r="W41" i="28"/>
  <c r="F26" i="27"/>
  <c r="F25" i="27"/>
  <c r="F45" i="1"/>
  <c r="AO218" i="3"/>
  <c r="AO14" i="2" s="1"/>
  <c r="O17" i="11"/>
  <c r="O24" i="11"/>
  <c r="V30" i="28"/>
  <c r="V46" i="21"/>
  <c r="V37" i="21"/>
  <c r="K34" i="22"/>
  <c r="K33" i="22"/>
  <c r="X30" i="21"/>
  <c r="X48" i="21"/>
  <c r="W49" i="21" s="1"/>
  <c r="V50" i="21" s="1"/>
  <c r="U51" i="21" s="1"/>
  <c r="X47" i="21"/>
  <c r="W21" i="21"/>
  <c r="W42" i="21"/>
  <c r="V42" i="21" s="1"/>
  <c r="W43" i="21"/>
  <c r="U45" i="25"/>
  <c r="T45" i="25" s="1"/>
  <c r="G25" i="20"/>
  <c r="F26" i="20" s="1"/>
  <c r="K46" i="22"/>
  <c r="V34" i="21"/>
  <c r="V35" i="25"/>
  <c r="W35" i="21"/>
  <c r="V36" i="21" s="1"/>
  <c r="AL49" i="26"/>
  <c r="AK50" i="26" s="1"/>
  <c r="AM30" i="26"/>
  <c r="AL31" i="26" s="1"/>
  <c r="AM22" i="26"/>
  <c r="AL23" i="26" s="1"/>
  <c r="AM18" i="26"/>
  <c r="AL19" i="26" s="1"/>
  <c r="AL53" i="26"/>
  <c r="AM40" i="26"/>
  <c r="AM61" i="26"/>
  <c r="AL62" i="26" s="1"/>
  <c r="AK63" i="26" s="1"/>
  <c r="S44" i="25"/>
  <c r="D30" i="23"/>
  <c r="B40" i="23" s="1"/>
  <c r="D29" i="23"/>
  <c r="B39" i="23" s="1"/>
  <c r="O36" i="11"/>
  <c r="I34" i="20"/>
  <c r="H35" i="20" s="1"/>
  <c r="G36" i="20" s="1"/>
  <c r="F37" i="20" s="1"/>
  <c r="E38" i="20" s="1"/>
  <c r="D39" i="20" s="1"/>
  <c r="B55" i="20" s="1"/>
  <c r="I33" i="20"/>
  <c r="K35" i="22"/>
  <c r="J36" i="22" s="1"/>
  <c r="I37" i="22" s="1"/>
  <c r="H38" i="22" s="1"/>
  <c r="G39" i="22" s="1"/>
  <c r="W27" i="21"/>
  <c r="L50" i="22"/>
  <c r="K51" i="22" s="1"/>
  <c r="K47" i="22"/>
  <c r="J48" i="22" s="1"/>
  <c r="L25" i="22"/>
  <c r="K26" i="22" s="1"/>
  <c r="J27" i="22" s="1"/>
  <c r="I28" i="22" s="1"/>
  <c r="H29" i="22" s="1"/>
  <c r="G30" i="22" s="1"/>
  <c r="L24" i="22"/>
  <c r="W46" i="28"/>
  <c r="V47" i="28" s="1"/>
  <c r="U48" i="28" s="1"/>
  <c r="W45" i="28"/>
  <c r="J41" i="22"/>
  <c r="I42" i="22" s="1"/>
  <c r="J42" i="22"/>
  <c r="X23" i="21"/>
  <c r="W24" i="21" s="1"/>
  <c r="V30" i="25"/>
  <c r="U31" i="25" s="1"/>
  <c r="V29" i="25"/>
  <c r="X25" i="21"/>
  <c r="W25" i="21" s="1"/>
  <c r="AM54" i="26"/>
  <c r="AL55" i="26" s="1"/>
  <c r="AK56" i="26" s="1"/>
  <c r="AL32" i="26"/>
  <c r="AK33" i="26" s="1"/>
  <c r="AM46" i="26"/>
  <c r="AL47" i="26" s="1"/>
  <c r="AK48" i="26" s="1"/>
  <c r="AM25" i="26"/>
  <c r="AL26" i="26" s="1"/>
  <c r="AM34" i="26"/>
  <c r="AL35" i="26" s="1"/>
  <c r="AL28" i="26"/>
  <c r="AK29" i="26" s="1"/>
  <c r="AL61" i="26"/>
  <c r="AK62" i="26" s="1"/>
  <c r="AJ63" i="26" s="1"/>
  <c r="AM17" i="26"/>
  <c r="O53" i="11"/>
  <c r="O55" i="11"/>
  <c r="O23" i="11"/>
  <c r="N24" i="11" s="1"/>
  <c r="O41" i="11"/>
  <c r="O63" i="11"/>
  <c r="O39" i="11"/>
  <c r="O52" i="11"/>
  <c r="O48" i="11"/>
  <c r="O16" i="11"/>
  <c r="N17" i="11" s="1"/>
  <c r="O50" i="11"/>
  <c r="O37" i="11"/>
  <c r="N37" i="11" s="1"/>
  <c r="O31" i="11"/>
  <c r="N32" i="11" s="1"/>
  <c r="O18" i="11"/>
  <c r="N18" i="11" s="1"/>
  <c r="O62" i="11"/>
  <c r="O47" i="11"/>
  <c r="O49" i="11"/>
  <c r="O54" i="11"/>
  <c r="O56" i="11"/>
  <c r="N57" i="11" s="1"/>
  <c r="O42" i="11"/>
  <c r="N43" i="11" s="1"/>
  <c r="O35" i="11"/>
  <c r="N36" i="11" s="1"/>
  <c r="O34" i="11"/>
  <c r="O19" i="11"/>
  <c r="N20" i="11" s="1"/>
  <c r="O60" i="11"/>
  <c r="O29" i="11"/>
  <c r="AB52" i="10"/>
  <c r="AB21" i="10"/>
  <c r="AB55" i="10"/>
  <c r="AB57" i="10"/>
  <c r="AB40" i="10"/>
  <c r="AB26" i="10"/>
  <c r="AB34" i="10"/>
  <c r="AB49" i="10"/>
  <c r="AB58" i="10"/>
  <c r="AB30" i="10"/>
  <c r="AB28" i="10"/>
  <c r="AB20" i="10"/>
  <c r="AB24" i="10"/>
  <c r="AB54" i="10"/>
  <c r="AB50" i="10"/>
  <c r="AB62" i="10"/>
  <c r="AB53" i="10"/>
  <c r="AB36" i="10"/>
  <c r="AB38" i="10"/>
  <c r="AB35" i="10"/>
  <c r="AB17" i="10"/>
  <c r="AB45" i="10"/>
  <c r="AB32" i="10"/>
  <c r="AB51" i="10"/>
  <c r="AB19" i="10"/>
  <c r="AB22" i="10"/>
  <c r="AB18" i="10"/>
  <c r="AB16" i="10"/>
  <c r="AB23" i="10"/>
  <c r="AA24" i="10" s="1"/>
  <c r="AB44" i="10"/>
  <c r="AA45" i="10" s="1"/>
  <c r="AB41" i="10"/>
  <c r="AB29" i="10"/>
  <c r="AB25" i="10"/>
  <c r="AB60" i="10"/>
  <c r="AB47" i="10"/>
  <c r="AB37" i="10"/>
  <c r="AB42" i="10"/>
  <c r="AB63" i="10"/>
  <c r="AB27" i="10"/>
  <c r="AA28" i="10" s="1"/>
  <c r="AB56" i="10"/>
  <c r="AA57" i="10" s="1"/>
  <c r="AB61" i="10"/>
  <c r="AA62" i="10" s="1"/>
  <c r="AB33" i="10"/>
  <c r="AB31" i="10"/>
  <c r="AA32" i="10" s="1"/>
  <c r="AB48" i="10"/>
  <c r="AA49" i="10" s="1"/>
  <c r="AB39" i="10"/>
  <c r="AB43" i="10"/>
  <c r="AA44" i="10" s="1"/>
  <c r="Z45" i="10" s="1"/>
  <c r="AB59" i="10"/>
  <c r="AB46" i="10"/>
  <c r="C8" i="10"/>
  <c r="O51" i="11"/>
  <c r="O40" i="11"/>
  <c r="N41" i="11" s="1"/>
  <c r="O33" i="11"/>
  <c r="AN38" i="5"/>
  <c r="AN53" i="5"/>
  <c r="AN21" i="5"/>
  <c r="AN40" i="5"/>
  <c r="AN27" i="5"/>
  <c r="AN46" i="5"/>
  <c r="AN25" i="5"/>
  <c r="AN34" i="5"/>
  <c r="AN49" i="5"/>
  <c r="AN17" i="5"/>
  <c r="AN36" i="5"/>
  <c r="AN55" i="5"/>
  <c r="AN23" i="5"/>
  <c r="AN29" i="5"/>
  <c r="AN44" i="5"/>
  <c r="AN30" i="5"/>
  <c r="AN45" i="5"/>
  <c r="AN32" i="5"/>
  <c r="AN51" i="5"/>
  <c r="AN19" i="5"/>
  <c r="AN31" i="5"/>
  <c r="AN26" i="5"/>
  <c r="AN41" i="5"/>
  <c r="AN28" i="5"/>
  <c r="AN47" i="5"/>
  <c r="AN48" i="5"/>
  <c r="AN57" i="5"/>
  <c r="AN54" i="5"/>
  <c r="AM55" i="5" s="1"/>
  <c r="AN22" i="5"/>
  <c r="AM23" i="5" s="1"/>
  <c r="AN37" i="5"/>
  <c r="AN56" i="5"/>
  <c r="AM57" i="5" s="1"/>
  <c r="AN24" i="5"/>
  <c r="AN43" i="5"/>
  <c r="AN35" i="5"/>
  <c r="AN42" i="5"/>
  <c r="AN50" i="5"/>
  <c r="AN18" i="5"/>
  <c r="AN33" i="5"/>
  <c r="AN52" i="5"/>
  <c r="AN20" i="5"/>
  <c r="AN39" i="5"/>
  <c r="AN16" i="5"/>
  <c r="O22" i="11"/>
  <c r="N23" i="11" s="1"/>
  <c r="M24" i="11" s="1"/>
  <c r="O58" i="11"/>
  <c r="N59" i="11" s="1"/>
  <c r="O27" i="11"/>
  <c r="N28" i="11" s="1"/>
  <c r="O46" i="11"/>
  <c r="O61" i="11"/>
  <c r="O38" i="11"/>
  <c r="O21" i="11"/>
  <c r="O44" i="11"/>
  <c r="N45" i="11" s="1"/>
  <c r="O25" i="11"/>
  <c r="N26" i="11" s="1"/>
  <c r="R105" i="2"/>
  <c r="S105" i="2" s="1"/>
  <c r="T105" i="2" s="1"/>
  <c r="U105" i="2" s="1"/>
  <c r="V105" i="2" s="1"/>
  <c r="W105" i="2" s="1"/>
  <c r="X105" i="2" s="1"/>
  <c r="Y105" i="2" s="1"/>
  <c r="Z105" i="2" s="1"/>
  <c r="AA105" i="2" s="1"/>
  <c r="AB105" i="2" s="1"/>
  <c r="AC105" i="2" s="1"/>
  <c r="AD105" i="2" s="1"/>
  <c r="AE105" i="2" s="1"/>
  <c r="AF105" i="2" s="1"/>
  <c r="AG105" i="2" s="1"/>
  <c r="AH105" i="2" s="1"/>
  <c r="AI105" i="2" s="1"/>
  <c r="AJ105" i="2" s="1"/>
  <c r="AK105" i="2" s="1"/>
  <c r="AL105" i="2" s="1"/>
  <c r="AM105" i="2" s="1"/>
  <c r="AN105" i="2" s="1"/>
  <c r="AO105" i="2" s="1"/>
  <c r="AP105" i="2" s="1"/>
  <c r="AQ105" i="2" s="1"/>
  <c r="AR105" i="2" s="1"/>
  <c r="AS105" i="2" s="1"/>
  <c r="AT105" i="2" s="1"/>
  <c r="AU105" i="2" s="1"/>
  <c r="AV105" i="2" s="1"/>
  <c r="AW105" i="2" s="1"/>
  <c r="AX105" i="2" s="1"/>
  <c r="R104" i="2"/>
  <c r="R47" i="1"/>
  <c r="R53" i="1" s="1"/>
  <c r="T47" i="1"/>
  <c r="AR166" i="3" s="1"/>
  <c r="O47" i="1"/>
  <c r="O52" i="1" s="1"/>
  <c r="U47" i="1"/>
  <c r="AU166" i="3" s="1"/>
  <c r="H47" i="1"/>
  <c r="H50" i="1" s="1"/>
  <c r="S47" i="1"/>
  <c r="S56" i="1" s="1"/>
  <c r="L47" i="1"/>
  <c r="L51" i="1" s="1"/>
  <c r="G47" i="1"/>
  <c r="P47" i="1"/>
  <c r="P70" i="1" s="1"/>
  <c r="P76" i="1" s="1"/>
  <c r="M47" i="1"/>
  <c r="M51" i="1" s="1"/>
  <c r="Q47" i="1"/>
  <c r="Q50" i="1" s="1"/>
  <c r="J47" i="1"/>
  <c r="J50" i="1" s="1"/>
  <c r="I47" i="1"/>
  <c r="I52" i="1" s="1"/>
  <c r="N47" i="1"/>
  <c r="N70" i="1" s="1"/>
  <c r="N75" i="1" s="1"/>
  <c r="K47" i="1"/>
  <c r="K54" i="1" s="1"/>
  <c r="N166" i="3"/>
  <c r="P10" i="2"/>
  <c r="P11" i="2" s="1"/>
  <c r="W166" i="3"/>
  <c r="AI166" i="3"/>
  <c r="L70" i="1"/>
  <c r="L73" i="1" s="1"/>
  <c r="M50" i="1"/>
  <c r="M53" i="1"/>
  <c r="M56" i="1"/>
  <c r="S53" i="1"/>
  <c r="S55" i="1"/>
  <c r="S57" i="1"/>
  <c r="O51" i="1"/>
  <c r="O55" i="1"/>
  <c r="K52" i="1"/>
  <c r="Q53" i="1"/>
  <c r="Q57" i="1"/>
  <c r="R50" i="1"/>
  <c r="N50" i="1"/>
  <c r="N53" i="1"/>
  <c r="N54" i="1"/>
  <c r="N56" i="1"/>
  <c r="J52" i="1"/>
  <c r="S62" i="1"/>
  <c r="V23" i="28" l="1"/>
  <c r="V22" i="28"/>
  <c r="U24" i="28"/>
  <c r="T25" i="28" s="1"/>
  <c r="G33" i="27"/>
  <c r="F34" i="27" s="1"/>
  <c r="E35" i="27" s="1"/>
  <c r="D36" i="27" s="1"/>
  <c r="B49" i="27" s="1"/>
  <c r="G32" i="27"/>
  <c r="V26" i="25"/>
  <c r="U27" i="25" s="1"/>
  <c r="T28" i="25" s="1"/>
  <c r="V25" i="25"/>
  <c r="V36" i="25"/>
  <c r="U37" i="25" s="1"/>
  <c r="V23" i="25"/>
  <c r="U24" i="25" s="1"/>
  <c r="V22" i="25"/>
  <c r="E27" i="23"/>
  <c r="D28" i="23" s="1"/>
  <c r="B38" i="23" s="1"/>
  <c r="E26" i="23"/>
  <c r="G31" i="22"/>
  <c r="J35" i="22"/>
  <c r="I36" i="22" s="1"/>
  <c r="H37" i="22" s="1"/>
  <c r="G38" i="22" s="1"/>
  <c r="F39" i="22" s="1"/>
  <c r="K22" i="22"/>
  <c r="J23" i="22" s="1"/>
  <c r="K21" i="22"/>
  <c r="F31" i="22"/>
  <c r="H32" i="22"/>
  <c r="G32" i="22" s="1"/>
  <c r="W39" i="21"/>
  <c r="V40" i="21" s="1"/>
  <c r="U41" i="21" s="1"/>
  <c r="W38" i="21"/>
  <c r="W26" i="21"/>
  <c r="V35" i="21"/>
  <c r="U36" i="21" s="1"/>
  <c r="H30" i="20"/>
  <c r="G31" i="20" s="1"/>
  <c r="F32" i="20" s="1"/>
  <c r="AK27" i="26"/>
  <c r="AL30" i="26"/>
  <c r="AK31" i="26" s="1"/>
  <c r="AK49" i="26"/>
  <c r="AJ50" i="26" s="1"/>
  <c r="AL20" i="26"/>
  <c r="AK21" i="26" s="1"/>
  <c r="AJ61" i="26"/>
  <c r="AI62" i="26" s="1"/>
  <c r="AH63" i="26" s="1"/>
  <c r="AL18" i="26"/>
  <c r="AK19" i="26" s="1"/>
  <c r="AK61" i="26"/>
  <c r="AJ62" i="26" s="1"/>
  <c r="AI63" i="26" s="1"/>
  <c r="AL22" i="26"/>
  <c r="AK23" i="26" s="1"/>
  <c r="AK53" i="26"/>
  <c r="AK57" i="26"/>
  <c r="I41" i="22"/>
  <c r="H42" i="22" s="1"/>
  <c r="Q60" i="1"/>
  <c r="Q52" i="1"/>
  <c r="O53" i="1"/>
  <c r="AC166" i="3"/>
  <c r="K166" i="3"/>
  <c r="AM32" i="5"/>
  <c r="AM46" i="5"/>
  <c r="AA26" i="10"/>
  <c r="AA20" i="10"/>
  <c r="N55" i="11"/>
  <c r="AJ57" i="26"/>
  <c r="V46" i="28"/>
  <c r="U47" i="28" s="1"/>
  <c r="T48" i="28" s="1"/>
  <c r="V45" i="28"/>
  <c r="I49" i="22"/>
  <c r="F40" i="22"/>
  <c r="H33" i="20"/>
  <c r="G33" i="20" s="1"/>
  <c r="F33" i="20" s="1"/>
  <c r="H34" i="20"/>
  <c r="AK32" i="26"/>
  <c r="AJ33" i="26" s="1"/>
  <c r="AL34" i="26"/>
  <c r="AK35" i="26" s="1"/>
  <c r="J47" i="22"/>
  <c r="I48" i="22" s="1"/>
  <c r="H49" i="22" s="1"/>
  <c r="V22" i="21"/>
  <c r="V21" i="21"/>
  <c r="U22" i="21" s="1"/>
  <c r="U46" i="21"/>
  <c r="V31" i="28"/>
  <c r="U32" i="28" s="1"/>
  <c r="T33" i="28" s="1"/>
  <c r="S34" i="28" s="1"/>
  <c r="R35" i="28" s="1"/>
  <c r="AU218" i="3"/>
  <c r="AU14" i="2" s="1"/>
  <c r="K50" i="22"/>
  <c r="J51" i="22" s="1"/>
  <c r="AL17" i="26"/>
  <c r="AK18" i="26" s="1"/>
  <c r="AJ19" i="26" s="1"/>
  <c r="AL24" i="26"/>
  <c r="AL25" i="26"/>
  <c r="AK26" i="26" s="1"/>
  <c r="AJ27" i="26" s="1"/>
  <c r="U35" i="25"/>
  <c r="K44" i="22"/>
  <c r="J45" i="22" s="1"/>
  <c r="K43" i="22"/>
  <c r="T40" i="25"/>
  <c r="V37" i="28"/>
  <c r="U38" i="28" s="1"/>
  <c r="T39" i="28" s="1"/>
  <c r="S40" i="28" s="1"/>
  <c r="V36" i="28"/>
  <c r="U34" i="21"/>
  <c r="U35" i="21"/>
  <c r="T36" i="21" s="1"/>
  <c r="V43" i="21"/>
  <c r="V44" i="21"/>
  <c r="U45" i="21" s="1"/>
  <c r="T46" i="21" s="1"/>
  <c r="W31" i="21"/>
  <c r="V32" i="21" s="1"/>
  <c r="U33" i="21" s="1"/>
  <c r="W30" i="21"/>
  <c r="U31" i="28"/>
  <c r="T32" i="28" s="1"/>
  <c r="S33" i="28" s="1"/>
  <c r="R34" i="28" s="1"/>
  <c r="Q35" i="28" s="1"/>
  <c r="U30" i="28"/>
  <c r="V33" i="25"/>
  <c r="U34" i="25" s="1"/>
  <c r="T35" i="25" s="1"/>
  <c r="V32" i="25"/>
  <c r="N39" i="11"/>
  <c r="AM29" i="5"/>
  <c r="AA30" i="10"/>
  <c r="AA36" i="10"/>
  <c r="AA21" i="10"/>
  <c r="V26" i="21"/>
  <c r="V25" i="21"/>
  <c r="AK20" i="26"/>
  <c r="AJ21" i="26" s="1"/>
  <c r="U37" i="21"/>
  <c r="W48" i="21"/>
  <c r="V49" i="21" s="1"/>
  <c r="U50" i="21" s="1"/>
  <c r="T51" i="21" s="1"/>
  <c r="W47" i="21"/>
  <c r="J34" i="22"/>
  <c r="I35" i="22" s="1"/>
  <c r="H36" i="22" s="1"/>
  <c r="G37" i="22" s="1"/>
  <c r="F38" i="22" s="1"/>
  <c r="E39" i="22" s="1"/>
  <c r="D40" i="22" s="1"/>
  <c r="B68" i="22" s="1"/>
  <c r="J33" i="22"/>
  <c r="AJ32" i="26"/>
  <c r="AI33" i="26" s="1"/>
  <c r="AL43" i="26"/>
  <c r="AK44" i="26" s="1"/>
  <c r="V42" i="28"/>
  <c r="U43" i="28" s="1"/>
  <c r="T44" i="28" s="1"/>
  <c r="V41" i="28"/>
  <c r="J50" i="22"/>
  <c r="I51" i="22" s="1"/>
  <c r="AL46" i="26"/>
  <c r="AL58" i="26"/>
  <c r="AK59" i="26" s="1"/>
  <c r="AJ60" i="26" s="1"/>
  <c r="AI61" i="26" s="1"/>
  <c r="AH62" i="26" s="1"/>
  <c r="AG63" i="26" s="1"/>
  <c r="AL54" i="26"/>
  <c r="AK55" i="26" s="1"/>
  <c r="AJ56" i="26" s="1"/>
  <c r="AI57" i="26" s="1"/>
  <c r="S41" i="25"/>
  <c r="S42" i="25"/>
  <c r="R43" i="25" s="1"/>
  <c r="J46" i="22"/>
  <c r="R44" i="25"/>
  <c r="W23" i="21"/>
  <c r="S45" i="25"/>
  <c r="R45" i="25" s="1"/>
  <c r="AK28" i="26"/>
  <c r="AJ29" i="26" s="1"/>
  <c r="U30" i="25"/>
  <c r="T31" i="25" s="1"/>
  <c r="U29" i="25"/>
  <c r="AL40" i="26"/>
  <c r="AL41" i="26"/>
  <c r="AK42" i="26" s="1"/>
  <c r="AK38" i="26"/>
  <c r="AJ39" i="26" s="1"/>
  <c r="I50" i="1"/>
  <c r="Q56" i="1"/>
  <c r="O58" i="1"/>
  <c r="O50" i="1"/>
  <c r="H166" i="3"/>
  <c r="N62" i="11"/>
  <c r="AM53" i="5"/>
  <c r="AL36" i="26"/>
  <c r="AK37" i="26" s="1"/>
  <c r="AJ38" i="26" s="1"/>
  <c r="AI39" i="26" s="1"/>
  <c r="K25" i="22"/>
  <c r="J26" i="22" s="1"/>
  <c r="I27" i="22" s="1"/>
  <c r="H28" i="22" s="1"/>
  <c r="G29" i="22" s="1"/>
  <c r="F30" i="22" s="1"/>
  <c r="E31" i="22" s="1"/>
  <c r="K24" i="22"/>
  <c r="V27" i="21"/>
  <c r="U28" i="21" s="1"/>
  <c r="T29" i="21" s="1"/>
  <c r="V28" i="21"/>
  <c r="U29" i="21" s="1"/>
  <c r="AK24" i="26"/>
  <c r="E40" i="22"/>
  <c r="AL51" i="26"/>
  <c r="AK52" i="26" s="1"/>
  <c r="E26" i="27"/>
  <c r="H28" i="20"/>
  <c r="G29" i="20" s="1"/>
  <c r="H27" i="20"/>
  <c r="T38" i="25"/>
  <c r="T39" i="25"/>
  <c r="AK22" i="26"/>
  <c r="AJ23" i="26" s="1"/>
  <c r="AK34" i="26"/>
  <c r="AJ35" i="26" s="1"/>
  <c r="AK30" i="26"/>
  <c r="AJ31" i="26" s="1"/>
  <c r="AI32" i="26" s="1"/>
  <c r="AH33" i="26" s="1"/>
  <c r="F27" i="27"/>
  <c r="E28" i="27" s="1"/>
  <c r="D29" i="27" s="1"/>
  <c r="B42" i="27" s="1"/>
  <c r="U42" i="21"/>
  <c r="F25" i="20"/>
  <c r="E26" i="20" s="1"/>
  <c r="T26" i="28"/>
  <c r="T27" i="28"/>
  <c r="S28" i="28" s="1"/>
  <c r="R29" i="28" s="1"/>
  <c r="AL45" i="26"/>
  <c r="AK45" i="26" s="1"/>
  <c r="AM21" i="5"/>
  <c r="AM51" i="5"/>
  <c r="AA47" i="10"/>
  <c r="AA38" i="10"/>
  <c r="N53" i="11"/>
  <c r="N52" i="11"/>
  <c r="AA34" i="10"/>
  <c r="AM38" i="5"/>
  <c r="AM49" i="5"/>
  <c r="AM27" i="5"/>
  <c r="N63" i="11"/>
  <c r="M63" i="11" s="1"/>
  <c r="AM34" i="5"/>
  <c r="AM36" i="5"/>
  <c r="AM30" i="5"/>
  <c r="AL30" i="5" s="1"/>
  <c r="AM25" i="5"/>
  <c r="AM40" i="5"/>
  <c r="AM19" i="5"/>
  <c r="AM44" i="5"/>
  <c r="N22" i="11"/>
  <c r="M23" i="11" s="1"/>
  <c r="L24" i="11" s="1"/>
  <c r="J70" i="1"/>
  <c r="J73" i="1" s="1"/>
  <c r="N34" i="11"/>
  <c r="N56" i="11"/>
  <c r="M57" i="11" s="1"/>
  <c r="N50" i="11"/>
  <c r="N57" i="1"/>
  <c r="N51" i="1"/>
  <c r="M54" i="1"/>
  <c r="M70" i="1"/>
  <c r="M75" i="1" s="1"/>
  <c r="M52" i="1"/>
  <c r="N42" i="11"/>
  <c r="M43" i="11" s="1"/>
  <c r="M18" i="11"/>
  <c r="N48" i="11"/>
  <c r="AA41" i="10"/>
  <c r="H70" i="1"/>
  <c r="H73" i="1" s="1"/>
  <c r="H89" i="1" s="1"/>
  <c r="R59" i="1"/>
  <c r="P58" i="1"/>
  <c r="R60" i="1"/>
  <c r="I51" i="1"/>
  <c r="R51" i="1"/>
  <c r="P57" i="1"/>
  <c r="AM43" i="5"/>
  <c r="AM42" i="5"/>
  <c r="AM52" i="5"/>
  <c r="AL53" i="5" s="1"/>
  <c r="AM45" i="5"/>
  <c r="AL46" i="5" s="1"/>
  <c r="AM37" i="5"/>
  <c r="AM26" i="5"/>
  <c r="AL27" i="5" s="1"/>
  <c r="AM22" i="5"/>
  <c r="AM33" i="5"/>
  <c r="AL34" i="5" s="1"/>
  <c r="AM18" i="5"/>
  <c r="AL19" i="5" s="1"/>
  <c r="AM47" i="5"/>
  <c r="AM54" i="5"/>
  <c r="AM48" i="5"/>
  <c r="AM24" i="5"/>
  <c r="AM50" i="5"/>
  <c r="AM28" i="5"/>
  <c r="AL29" i="5" s="1"/>
  <c r="AM39" i="5"/>
  <c r="AM17" i="5"/>
  <c r="AM16" i="5"/>
  <c r="AM20" i="5"/>
  <c r="AL21" i="5" s="1"/>
  <c r="AM31" i="5"/>
  <c r="AL32" i="5" s="1"/>
  <c r="AM56" i="5"/>
  <c r="AL57" i="5" s="1"/>
  <c r="AM35" i="5"/>
  <c r="AM41" i="5"/>
  <c r="N49" i="11"/>
  <c r="N54" i="11"/>
  <c r="M55" i="11" s="1"/>
  <c r="M37" i="11"/>
  <c r="N47" i="11"/>
  <c r="N31" i="11"/>
  <c r="M32" i="11" s="1"/>
  <c r="AA17" i="10"/>
  <c r="AA52" i="10"/>
  <c r="AA58" i="10"/>
  <c r="Z58" i="10" s="1"/>
  <c r="AA42" i="10"/>
  <c r="AA39" i="10"/>
  <c r="Z39" i="10" s="1"/>
  <c r="AA23" i="10"/>
  <c r="Z24" i="10" s="1"/>
  <c r="AA22" i="10"/>
  <c r="Z23" i="10" s="1"/>
  <c r="Y24" i="10" s="1"/>
  <c r="H51" i="1"/>
  <c r="H66" i="1" s="1"/>
  <c r="R58" i="1"/>
  <c r="P51" i="1"/>
  <c r="I70" i="1"/>
  <c r="I74" i="1" s="1"/>
  <c r="R52" i="1"/>
  <c r="P59" i="1"/>
  <c r="P50" i="1"/>
  <c r="M42" i="11"/>
  <c r="L43" i="11" s="1"/>
  <c r="N27" i="11"/>
  <c r="M28" i="11" s="1"/>
  <c r="G50" i="1"/>
  <c r="G66" i="1" s="1"/>
  <c r="E166" i="3"/>
  <c r="AA48" i="10"/>
  <c r="Z49" i="10" s="1"/>
  <c r="AA19" i="10"/>
  <c r="Z20" i="10" s="1"/>
  <c r="AA29" i="10"/>
  <c r="Z30" i="10" s="1"/>
  <c r="N46" i="11"/>
  <c r="N44" i="11"/>
  <c r="M45" i="11" s="1"/>
  <c r="AA61" i="10"/>
  <c r="Z62" i="10" s="1"/>
  <c r="AA37" i="10"/>
  <c r="Z38" i="10" s="1"/>
  <c r="AA31" i="10"/>
  <c r="Z32" i="10" s="1"/>
  <c r="AA56" i="10"/>
  <c r="Z57" i="10" s="1"/>
  <c r="N35" i="11"/>
  <c r="M36" i="11" s="1"/>
  <c r="N40" i="11"/>
  <c r="M41" i="11" s="1"/>
  <c r="R57" i="1"/>
  <c r="AL166" i="3"/>
  <c r="AL200" i="3" s="1"/>
  <c r="AA53" i="10"/>
  <c r="AA54" i="10"/>
  <c r="AA16" i="10"/>
  <c r="Z22" i="10"/>
  <c r="S70" i="1"/>
  <c r="AO166" i="3"/>
  <c r="N55" i="1"/>
  <c r="R56" i="1"/>
  <c r="P56" i="1"/>
  <c r="L53" i="1"/>
  <c r="S61" i="1"/>
  <c r="S54" i="1"/>
  <c r="R70" i="1"/>
  <c r="R75" i="1" s="1"/>
  <c r="Z31" i="10"/>
  <c r="Y32" i="10" s="1"/>
  <c r="AA63" i="10"/>
  <c r="Z63" i="10" s="1"/>
  <c r="AA59" i="10"/>
  <c r="N19" i="11"/>
  <c r="M20" i="11" s="1"/>
  <c r="P55" i="1"/>
  <c r="R55" i="1"/>
  <c r="P53" i="1"/>
  <c r="L54" i="1"/>
  <c r="S60" i="1"/>
  <c r="S50" i="1"/>
  <c r="AU200" i="3"/>
  <c r="AU195" i="3"/>
  <c r="AU207" i="3"/>
  <c r="AU176" i="3"/>
  <c r="AU178" i="3"/>
  <c r="AU211" i="3"/>
  <c r="AU183" i="3"/>
  <c r="AU182" i="3"/>
  <c r="AU186" i="3"/>
  <c r="AU180" i="3"/>
  <c r="AU196" i="3"/>
  <c r="AU214" i="3"/>
  <c r="AU187" i="3"/>
  <c r="AU202" i="3"/>
  <c r="AU173" i="3"/>
  <c r="AU213" i="3"/>
  <c r="AU185" i="3"/>
  <c r="AU198" i="3"/>
  <c r="AU190" i="3"/>
  <c r="AU194" i="3"/>
  <c r="AU209" i="3"/>
  <c r="AU172" i="3"/>
  <c r="AU171" i="3"/>
  <c r="AU174" i="3"/>
  <c r="AU212" i="3"/>
  <c r="AU201" i="3"/>
  <c r="AU175" i="3"/>
  <c r="AU199" i="3"/>
  <c r="AU177" i="3"/>
  <c r="AU191" i="3"/>
  <c r="AU184" i="3"/>
  <c r="AU210" i="3"/>
  <c r="AU179" i="3"/>
  <c r="AU192" i="3"/>
  <c r="AU215" i="3"/>
  <c r="AU216" i="3"/>
  <c r="AU204" i="3"/>
  <c r="AU188" i="3"/>
  <c r="AU197" i="3"/>
  <c r="AU208" i="3"/>
  <c r="AU206" i="3"/>
  <c r="AU203" i="3"/>
  <c r="AU181" i="3"/>
  <c r="AU193" i="3"/>
  <c r="AU205" i="3"/>
  <c r="AU189" i="3"/>
  <c r="AA60" i="10"/>
  <c r="AA33" i="10"/>
  <c r="Z34" i="10" s="1"/>
  <c r="AA51" i="10"/>
  <c r="AA50" i="10"/>
  <c r="N29" i="11"/>
  <c r="M29" i="11" s="1"/>
  <c r="N30" i="11"/>
  <c r="N38" i="11"/>
  <c r="L50" i="1"/>
  <c r="S59" i="1"/>
  <c r="S51" i="1"/>
  <c r="Q166" i="3"/>
  <c r="Q215" i="3" s="1"/>
  <c r="AF166" i="3"/>
  <c r="AF197" i="3" s="1"/>
  <c r="Z166" i="3"/>
  <c r="Z205" i="3" s="1"/>
  <c r="N33" i="11"/>
  <c r="AA46" i="10"/>
  <c r="Z47" i="10" s="1"/>
  <c r="AA55" i="10"/>
  <c r="Z56" i="10" s="1"/>
  <c r="Y57" i="10" s="1"/>
  <c r="AA35" i="10"/>
  <c r="Z36" i="10" s="1"/>
  <c r="N60" i="11"/>
  <c r="N61" i="11"/>
  <c r="M62" i="11" s="1"/>
  <c r="N58" i="11"/>
  <c r="M59" i="11" s="1"/>
  <c r="N51" i="11"/>
  <c r="M52" i="11" s="1"/>
  <c r="K51" i="1"/>
  <c r="R54" i="1"/>
  <c r="P54" i="1"/>
  <c r="N52" i="1"/>
  <c r="N66" i="1" s="1"/>
  <c r="R61" i="1"/>
  <c r="P52" i="1"/>
  <c r="S58" i="1"/>
  <c r="T166" i="3"/>
  <c r="T208" i="3" s="1"/>
  <c r="AR184" i="3"/>
  <c r="AR189" i="3"/>
  <c r="AR177" i="3"/>
  <c r="AR197" i="3"/>
  <c r="AR185" i="3"/>
  <c r="AR178" i="3"/>
  <c r="AR203" i="3"/>
  <c r="AR196" i="3"/>
  <c r="AR193" i="3"/>
  <c r="AR190" i="3"/>
  <c r="AR215" i="3"/>
  <c r="AR175" i="3"/>
  <c r="AR212" i="3"/>
  <c r="AR181" i="3"/>
  <c r="AR188" i="3"/>
  <c r="AR202" i="3"/>
  <c r="AR187" i="3"/>
  <c r="AR186" i="3"/>
  <c r="AR207" i="3"/>
  <c r="AR211" i="3"/>
  <c r="AR213" i="3"/>
  <c r="AR204" i="3"/>
  <c r="AR208" i="3"/>
  <c r="AR214" i="3"/>
  <c r="AR195" i="3"/>
  <c r="AR191" i="3"/>
  <c r="AR182" i="3"/>
  <c r="AR198" i="3"/>
  <c r="AR180" i="3"/>
  <c r="AR206" i="3"/>
  <c r="AR200" i="3"/>
  <c r="AR209" i="3"/>
  <c r="AR179" i="3"/>
  <c r="AR205" i="3"/>
  <c r="AR183" i="3"/>
  <c r="AR174" i="3"/>
  <c r="AR216" i="3"/>
  <c r="AR192" i="3"/>
  <c r="AR176" i="3"/>
  <c r="AR199" i="3"/>
  <c r="AR194" i="3"/>
  <c r="AR201" i="3"/>
  <c r="AR210" i="3"/>
  <c r="M46" i="11"/>
  <c r="N25" i="11"/>
  <c r="AA40" i="10"/>
  <c r="AA43" i="10"/>
  <c r="Z44" i="10" s="1"/>
  <c r="AA18" i="10"/>
  <c r="AA25" i="10"/>
  <c r="Z26" i="10" s="1"/>
  <c r="AA27" i="10"/>
  <c r="Z27" i="10" s="1"/>
  <c r="M56" i="11"/>
  <c r="L57" i="11" s="1"/>
  <c r="M51" i="11"/>
  <c r="L52" i="11" s="1"/>
  <c r="N21" i="11"/>
  <c r="M22" i="11" s="1"/>
  <c r="L23" i="11" s="1"/>
  <c r="K24" i="11" s="1"/>
  <c r="Q216" i="3"/>
  <c r="AF215" i="3"/>
  <c r="AF198" i="3"/>
  <c r="Z216" i="3"/>
  <c r="T199" i="3"/>
  <c r="T204" i="3"/>
  <c r="T212" i="3"/>
  <c r="T214" i="3"/>
  <c r="T202" i="3"/>
  <c r="T211" i="3"/>
  <c r="T213" i="3"/>
  <c r="T209" i="3"/>
  <c r="T198" i="3"/>
  <c r="AC215" i="3"/>
  <c r="AC199" i="3"/>
  <c r="AC202" i="3"/>
  <c r="AC203" i="3"/>
  <c r="AC194" i="3"/>
  <c r="AC193" i="3"/>
  <c r="AC212" i="3"/>
  <c r="AC207" i="3"/>
  <c r="AC213" i="3"/>
  <c r="AC195" i="3"/>
  <c r="AC214" i="3"/>
  <c r="AC206" i="3"/>
  <c r="AC209" i="3"/>
  <c r="AC190" i="3"/>
  <c r="AC204" i="3"/>
  <c r="AC196" i="3"/>
  <c r="AC198" i="3"/>
  <c r="AC200" i="3"/>
  <c r="AC191" i="3"/>
  <c r="AC205" i="3"/>
  <c r="AC211" i="3"/>
  <c r="AC197" i="3"/>
  <c r="AC192" i="3"/>
  <c r="AC201" i="3"/>
  <c r="AC208" i="3"/>
  <c r="AC189" i="3"/>
  <c r="AC210" i="3"/>
  <c r="AC216" i="3"/>
  <c r="N207" i="3"/>
  <c r="N206" i="3"/>
  <c r="N210" i="3"/>
  <c r="N212" i="3"/>
  <c r="N215" i="3"/>
  <c r="N209" i="3"/>
  <c r="N213" i="3"/>
  <c r="N211" i="3"/>
  <c r="N214" i="3"/>
  <c r="N205" i="3"/>
  <c r="N204" i="3"/>
  <c r="N208" i="3"/>
  <c r="N216" i="3"/>
  <c r="K215" i="3"/>
  <c r="K211" i="3"/>
  <c r="K207" i="3"/>
  <c r="K209" i="3"/>
  <c r="K212" i="3"/>
  <c r="K213" i="3"/>
  <c r="K208" i="3"/>
  <c r="K214" i="3"/>
  <c r="K210" i="3"/>
  <c r="K216" i="3"/>
  <c r="AL183" i="3"/>
  <c r="AL208" i="3"/>
  <c r="AL213" i="3"/>
  <c r="AL190" i="3"/>
  <c r="H215" i="3"/>
  <c r="H211" i="3"/>
  <c r="H212" i="3"/>
  <c r="H210" i="3"/>
  <c r="H214" i="3"/>
  <c r="H213" i="3"/>
  <c r="H216" i="3"/>
  <c r="AI204" i="3"/>
  <c r="AI189" i="3"/>
  <c r="AI212" i="3"/>
  <c r="AI211" i="3"/>
  <c r="AI187" i="3"/>
  <c r="AI188" i="3"/>
  <c r="AI185" i="3"/>
  <c r="AI195" i="3"/>
  <c r="AI215" i="3"/>
  <c r="AI205" i="3"/>
  <c r="AI190" i="3"/>
  <c r="AI193" i="3"/>
  <c r="AI186" i="3"/>
  <c r="AI196" i="3"/>
  <c r="AI198" i="3"/>
  <c r="AI206" i="3"/>
  <c r="AI199" i="3"/>
  <c r="AI208" i="3"/>
  <c r="AI197" i="3"/>
  <c r="AI191" i="3"/>
  <c r="AI214" i="3"/>
  <c r="AI183" i="3"/>
  <c r="AI200" i="3"/>
  <c r="AI192" i="3"/>
  <c r="AI209" i="3"/>
  <c r="AI213" i="3"/>
  <c r="AI210" i="3"/>
  <c r="AI201" i="3"/>
  <c r="AI194" i="3"/>
  <c r="AI207" i="3"/>
  <c r="AI184" i="3"/>
  <c r="AI202" i="3"/>
  <c r="AI203" i="3"/>
  <c r="AI216" i="3"/>
  <c r="W211" i="3"/>
  <c r="W215" i="3"/>
  <c r="W203" i="3"/>
  <c r="W199" i="3"/>
  <c r="W208" i="3"/>
  <c r="W200" i="3"/>
  <c r="W206" i="3"/>
  <c r="W210" i="3"/>
  <c r="W204" i="3"/>
  <c r="W196" i="3"/>
  <c r="W195" i="3"/>
  <c r="W198" i="3"/>
  <c r="W214" i="3"/>
  <c r="W197" i="3"/>
  <c r="W212" i="3"/>
  <c r="W201" i="3"/>
  <c r="W213" i="3"/>
  <c r="W205" i="3"/>
  <c r="W202" i="3"/>
  <c r="W209" i="3"/>
  <c r="W207" i="3"/>
  <c r="W216" i="3"/>
  <c r="S104" i="2"/>
  <c r="T104" i="2" s="1"/>
  <c r="U104" i="2" s="1"/>
  <c r="V104" i="2" s="1"/>
  <c r="W104" i="2" s="1"/>
  <c r="X104" i="2" s="1"/>
  <c r="Y104" i="2" s="1"/>
  <c r="Z104" i="2" s="1"/>
  <c r="AA104" i="2" s="1"/>
  <c r="AB104" i="2" s="1"/>
  <c r="AC104" i="2" s="1"/>
  <c r="AD104" i="2" s="1"/>
  <c r="AE104" i="2" s="1"/>
  <c r="AF104" i="2" s="1"/>
  <c r="AG104" i="2" s="1"/>
  <c r="AH104" i="2" s="1"/>
  <c r="AI104" i="2" s="1"/>
  <c r="AJ104" i="2" s="1"/>
  <c r="AK104" i="2" s="1"/>
  <c r="AL104" i="2" s="1"/>
  <c r="AM104" i="2" s="1"/>
  <c r="AN104" i="2" s="1"/>
  <c r="AO104" i="2" s="1"/>
  <c r="AP104" i="2" s="1"/>
  <c r="AQ104" i="2" s="1"/>
  <c r="AR104" i="2" s="1"/>
  <c r="AS104" i="2" s="1"/>
  <c r="AT104" i="2" s="1"/>
  <c r="AU104" i="2" s="1"/>
  <c r="AV104" i="2" s="1"/>
  <c r="AW104" i="2" s="1"/>
  <c r="AX104" i="2" s="1"/>
  <c r="S103" i="2"/>
  <c r="G70" i="1"/>
  <c r="J51" i="1"/>
  <c r="Q59" i="1"/>
  <c r="Q55" i="1"/>
  <c r="Q51" i="1"/>
  <c r="K53" i="1"/>
  <c r="K50" i="1"/>
  <c r="L52" i="1"/>
  <c r="O57" i="1"/>
  <c r="O54" i="1"/>
  <c r="K70" i="1"/>
  <c r="K73" i="1" s="1"/>
  <c r="Q70" i="1"/>
  <c r="Q77" i="1" s="1"/>
  <c r="O70" i="1"/>
  <c r="O76" i="1" s="1"/>
  <c r="T70" i="1"/>
  <c r="T50" i="1"/>
  <c r="T51" i="1"/>
  <c r="T52" i="1"/>
  <c r="T54" i="1"/>
  <c r="T53" i="1"/>
  <c r="T55" i="1"/>
  <c r="T56" i="1"/>
  <c r="T57" i="1"/>
  <c r="T58" i="1"/>
  <c r="T59" i="1"/>
  <c r="T60" i="1"/>
  <c r="T61" i="1"/>
  <c r="T63" i="1"/>
  <c r="T62" i="1"/>
  <c r="U70" i="1"/>
  <c r="U51" i="1"/>
  <c r="U50" i="1"/>
  <c r="U52" i="1"/>
  <c r="U54" i="1"/>
  <c r="U53" i="1"/>
  <c r="U55" i="1"/>
  <c r="U56" i="1"/>
  <c r="U57" i="1"/>
  <c r="U59" i="1"/>
  <c r="U58" i="1"/>
  <c r="U60" i="1"/>
  <c r="U61" i="1"/>
  <c r="U62" i="1"/>
  <c r="U64" i="1"/>
  <c r="U63" i="1"/>
  <c r="J53" i="1"/>
  <c r="Q58" i="1"/>
  <c r="Q54" i="1"/>
  <c r="L55" i="1"/>
  <c r="O56" i="1"/>
  <c r="S52" i="1"/>
  <c r="M55" i="1"/>
  <c r="M66" i="1" s="1"/>
  <c r="J75" i="1"/>
  <c r="S81" i="1"/>
  <c r="S74" i="1"/>
  <c r="S79" i="1"/>
  <c r="S83" i="1"/>
  <c r="S76" i="1"/>
  <c r="S80" i="1"/>
  <c r="S84" i="1"/>
  <c r="S77" i="1"/>
  <c r="S78" i="1"/>
  <c r="S82" i="1"/>
  <c r="S75" i="1"/>
  <c r="J74" i="1"/>
  <c r="P66" i="1"/>
  <c r="O66" i="1"/>
  <c r="I66" i="1"/>
  <c r="N78" i="1"/>
  <c r="K75" i="1"/>
  <c r="N73" i="1"/>
  <c r="O79" i="1"/>
  <c r="O75" i="1"/>
  <c r="S73" i="1"/>
  <c r="N77" i="1"/>
  <c r="P75" i="1"/>
  <c r="N76" i="1"/>
  <c r="L76" i="1"/>
  <c r="N74" i="1"/>
  <c r="R82" i="1"/>
  <c r="R78" i="1"/>
  <c r="P79" i="1"/>
  <c r="R74" i="1"/>
  <c r="L75" i="1"/>
  <c r="O78" i="1"/>
  <c r="O74" i="1"/>
  <c r="R77" i="1"/>
  <c r="R73" i="1"/>
  <c r="P78" i="1"/>
  <c r="P74" i="1"/>
  <c r="M73" i="1"/>
  <c r="R81" i="1"/>
  <c r="P81" i="1"/>
  <c r="P77" i="1"/>
  <c r="P73" i="1"/>
  <c r="L74" i="1"/>
  <c r="N79" i="1"/>
  <c r="O77" i="1"/>
  <c r="O73" i="1"/>
  <c r="R80" i="1"/>
  <c r="R76" i="1"/>
  <c r="P80" i="1"/>
  <c r="L77" i="1"/>
  <c r="O80" i="1"/>
  <c r="R83" i="1"/>
  <c r="R79" i="1"/>
  <c r="Q10" i="2"/>
  <c r="Q11" i="2" s="1"/>
  <c r="U23" i="28" l="1"/>
  <c r="T24" i="28" s="1"/>
  <c r="S25" i="28" s="1"/>
  <c r="U22" i="28"/>
  <c r="T23" i="28" s="1"/>
  <c r="S24" i="28" s="1"/>
  <c r="F32" i="27"/>
  <c r="F33" i="27"/>
  <c r="E34" i="27" s="1"/>
  <c r="D35" i="27" s="1"/>
  <c r="B48" i="27" s="1"/>
  <c r="U36" i="25"/>
  <c r="T37" i="25" s="1"/>
  <c r="S38" i="25" s="1"/>
  <c r="U22" i="25"/>
  <c r="T23" i="25" s="1"/>
  <c r="S24" i="25" s="1"/>
  <c r="U23" i="25"/>
  <c r="T24" i="25" s="1"/>
  <c r="U26" i="25"/>
  <c r="T27" i="25" s="1"/>
  <c r="S28" i="25" s="1"/>
  <c r="U25" i="25"/>
  <c r="T36" i="25"/>
  <c r="S37" i="25" s="1"/>
  <c r="D27" i="23"/>
  <c r="B37" i="23" s="1"/>
  <c r="C7" i="23" s="1"/>
  <c r="F32" i="22"/>
  <c r="E32" i="22" s="1"/>
  <c r="D32" i="22" s="1"/>
  <c r="B60" i="22" s="1"/>
  <c r="I47" i="22"/>
  <c r="H48" i="22" s="1"/>
  <c r="G49" i="22" s="1"/>
  <c r="H41" i="22"/>
  <c r="J22" i="22"/>
  <c r="I23" i="22" s="1"/>
  <c r="J21" i="22"/>
  <c r="V39" i="21"/>
  <c r="U40" i="21" s="1"/>
  <c r="T41" i="21" s="1"/>
  <c r="V38" i="21"/>
  <c r="U44" i="21"/>
  <c r="T45" i="21" s="1"/>
  <c r="S46" i="21" s="1"/>
  <c r="G30" i="20"/>
  <c r="F31" i="20" s="1"/>
  <c r="E32" i="20" s="1"/>
  <c r="M53" i="11"/>
  <c r="Y63" i="10"/>
  <c r="AJ49" i="26"/>
  <c r="AI50" i="26" s="1"/>
  <c r="AK25" i="26"/>
  <c r="AJ26" i="26" s="1"/>
  <c r="AI27" i="26" s="1"/>
  <c r="AJ28" i="26"/>
  <c r="AI29" i="26" s="1"/>
  <c r="J66" i="1"/>
  <c r="AJ53" i="26"/>
  <c r="T30" i="25"/>
  <c r="S31" i="25" s="1"/>
  <c r="T29" i="25"/>
  <c r="Q45" i="25"/>
  <c r="U42" i="28"/>
  <c r="T43" i="28" s="1"/>
  <c r="S44" i="28" s="1"/>
  <c r="U41" i="28"/>
  <c r="U27" i="21"/>
  <c r="T28" i="21" s="1"/>
  <c r="S29" i="21" s="1"/>
  <c r="U33" i="25"/>
  <c r="T34" i="25" s="1"/>
  <c r="S35" i="25" s="1"/>
  <c r="U32" i="25"/>
  <c r="I46" i="22"/>
  <c r="H47" i="22" s="1"/>
  <c r="G48" i="22" s="1"/>
  <c r="F49" i="22" s="1"/>
  <c r="AK51" i="26"/>
  <c r="AJ51" i="26" s="1"/>
  <c r="E33" i="20"/>
  <c r="AK36" i="26"/>
  <c r="AJ37" i="26" s="1"/>
  <c r="AI38" i="26" s="1"/>
  <c r="AH39" i="26" s="1"/>
  <c r="AK58" i="26"/>
  <c r="AJ59" i="26" s="1"/>
  <c r="AI60" i="26" s="1"/>
  <c r="AH61" i="26" s="1"/>
  <c r="AG62" i="26" s="1"/>
  <c r="AF63" i="26" s="1"/>
  <c r="G28" i="20"/>
  <c r="F29" i="20" s="1"/>
  <c r="G27" i="20"/>
  <c r="J25" i="22"/>
  <c r="I26" i="22" s="1"/>
  <c r="H27" i="22" s="1"/>
  <c r="G28" i="22" s="1"/>
  <c r="F29" i="22" s="1"/>
  <c r="E30" i="22" s="1"/>
  <c r="D31" i="22" s="1"/>
  <c r="B59" i="22" s="1"/>
  <c r="J24" i="22"/>
  <c r="V48" i="21"/>
  <c r="U49" i="21" s="1"/>
  <c r="T50" i="21" s="1"/>
  <c r="S51" i="21" s="1"/>
  <c r="V47" i="21"/>
  <c r="AJ24" i="26"/>
  <c r="V31" i="21"/>
  <c r="U32" i="21" s="1"/>
  <c r="T33" i="21" s="1"/>
  <c r="V30" i="21"/>
  <c r="AJ30" i="26"/>
  <c r="AI31" i="26" s="1"/>
  <c r="AH32" i="26" s="1"/>
  <c r="AG33" i="26" s="1"/>
  <c r="D33" i="20"/>
  <c r="B49" i="20" s="1"/>
  <c r="S27" i="28"/>
  <c r="R28" i="28" s="1"/>
  <c r="Q29" i="28" s="1"/>
  <c r="T42" i="21"/>
  <c r="AI30" i="26"/>
  <c r="AH31" i="26" s="1"/>
  <c r="AG32" i="26" s="1"/>
  <c r="AF33" i="26" s="1"/>
  <c r="Q44" i="25"/>
  <c r="P45" i="25" s="1"/>
  <c r="AK46" i="26"/>
  <c r="AJ47" i="26" s="1"/>
  <c r="AI48" i="26" s="1"/>
  <c r="AH49" i="26" s="1"/>
  <c r="AG50" i="26" s="1"/>
  <c r="AK47" i="26"/>
  <c r="AJ48" i="26" s="1"/>
  <c r="AI49" i="26" s="1"/>
  <c r="AH50" i="26" s="1"/>
  <c r="AJ45" i="26"/>
  <c r="AJ20" i="26"/>
  <c r="AI21" i="26" s="1"/>
  <c r="E27" i="27"/>
  <c r="D28" i="27" s="1"/>
  <c r="B41" i="27" s="1"/>
  <c r="T34" i="21"/>
  <c r="S35" i="21" s="1"/>
  <c r="R36" i="21" s="1"/>
  <c r="T35" i="21"/>
  <c r="S36" i="21" s="1"/>
  <c r="AK43" i="26"/>
  <c r="AJ44" i="26" s="1"/>
  <c r="AI28" i="26"/>
  <c r="AH29" i="26" s="1"/>
  <c r="U43" i="21"/>
  <c r="T44" i="21" s="1"/>
  <c r="S45" i="21" s="1"/>
  <c r="R46" i="21" s="1"/>
  <c r="AK54" i="26"/>
  <c r="AJ55" i="26" s="1"/>
  <c r="AI56" i="26" s="1"/>
  <c r="AH57" i="26" s="1"/>
  <c r="Z21" i="10"/>
  <c r="Y22" i="10" s="1"/>
  <c r="X22" i="10" s="1"/>
  <c r="Y21" i="10"/>
  <c r="M50" i="11"/>
  <c r="AL40" i="5"/>
  <c r="AL38" i="5"/>
  <c r="R25" i="28"/>
  <c r="S39" i="25"/>
  <c r="S40" i="25"/>
  <c r="R41" i="25" s="1"/>
  <c r="Q42" i="25" s="1"/>
  <c r="P43" i="25" s="1"/>
  <c r="O44" i="25" s="1"/>
  <c r="N45" i="25" s="1"/>
  <c r="T37" i="21"/>
  <c r="AK41" i="26"/>
  <c r="AJ42" i="26" s="1"/>
  <c r="AK40" i="26"/>
  <c r="V24" i="21"/>
  <c r="U25" i="21" s="1"/>
  <c r="V23" i="21"/>
  <c r="U23" i="21" s="1"/>
  <c r="R42" i="25"/>
  <c r="Q43" i="25" s="1"/>
  <c r="P44" i="25" s="1"/>
  <c r="O45" i="25" s="1"/>
  <c r="I34" i="22"/>
  <c r="H35" i="22" s="1"/>
  <c r="G36" i="22" s="1"/>
  <c r="F37" i="22" s="1"/>
  <c r="E38" i="22" s="1"/>
  <c r="D39" i="22" s="1"/>
  <c r="B67" i="22" s="1"/>
  <c r="I33" i="22"/>
  <c r="U26" i="21"/>
  <c r="T27" i="21" s="1"/>
  <c r="S28" i="21" s="1"/>
  <c r="R29" i="21" s="1"/>
  <c r="T31" i="28"/>
  <c r="S32" i="28" s="1"/>
  <c r="R33" i="28" s="1"/>
  <c r="Q34" i="28" s="1"/>
  <c r="P35" i="28" s="1"/>
  <c r="T30" i="28"/>
  <c r="AJ22" i="26"/>
  <c r="AI23" i="26" s="1"/>
  <c r="U37" i="28"/>
  <c r="U36" i="28"/>
  <c r="T36" i="28" s="1"/>
  <c r="J44" i="22"/>
  <c r="I45" i="22" s="1"/>
  <c r="H46" i="22" s="1"/>
  <c r="G47" i="22" s="1"/>
  <c r="F48" i="22" s="1"/>
  <c r="E49" i="22" s="1"/>
  <c r="J43" i="22"/>
  <c r="AH28" i="26"/>
  <c r="AG29" i="26" s="1"/>
  <c r="G34" i="20"/>
  <c r="F34" i="20" s="1"/>
  <c r="G35" i="20"/>
  <c r="U46" i="28"/>
  <c r="T47" i="28" s="1"/>
  <c r="S48" i="28" s="1"/>
  <c r="U45" i="28"/>
  <c r="AJ34" i="26"/>
  <c r="AI35" i="26" s="1"/>
  <c r="I50" i="22"/>
  <c r="S26" i="28"/>
  <c r="R27" i="28" s="1"/>
  <c r="Q28" i="28" s="1"/>
  <c r="P29" i="28" s="1"/>
  <c r="AL187" i="3"/>
  <c r="AL211" i="3"/>
  <c r="T205" i="3"/>
  <c r="T201" i="3"/>
  <c r="T210" i="3"/>
  <c r="T200" i="3"/>
  <c r="Z204" i="3"/>
  <c r="AF212" i="3"/>
  <c r="Z41" i="10"/>
  <c r="Y42" i="10" s="1"/>
  <c r="Z48" i="10"/>
  <c r="Y49" i="10" s="1"/>
  <c r="M47" i="11"/>
  <c r="AL26" i="5"/>
  <c r="AK27" i="5" s="1"/>
  <c r="AL207" i="3"/>
  <c r="AL203" i="3"/>
  <c r="AL215" i="3"/>
  <c r="T216" i="3"/>
  <c r="T206" i="3"/>
  <c r="T203" i="3"/>
  <c r="T207" i="3"/>
  <c r="T215" i="3"/>
  <c r="AF190" i="3"/>
  <c r="AF186" i="3"/>
  <c r="M44" i="11"/>
  <c r="L45" i="11" s="1"/>
  <c r="AL51" i="5"/>
  <c r="AF187" i="3"/>
  <c r="AF203" i="3"/>
  <c r="L47" i="11"/>
  <c r="Z42" i="10"/>
  <c r="M49" i="11"/>
  <c r="L50" i="11" s="1"/>
  <c r="L63" i="11"/>
  <c r="AF199" i="3"/>
  <c r="AF211" i="3"/>
  <c r="AF210" i="3"/>
  <c r="AF193" i="3"/>
  <c r="AF208" i="3"/>
  <c r="AF205" i="3"/>
  <c r="AF188" i="3"/>
  <c r="AF201" i="3"/>
  <c r="Z17" i="10"/>
  <c r="M48" i="11"/>
  <c r="AL45" i="5"/>
  <c r="AK46" i="5" s="1"/>
  <c r="AF216" i="3"/>
  <c r="AF214" i="3"/>
  <c r="AF207" i="3"/>
  <c r="AF200" i="3"/>
  <c r="AF213" i="3"/>
  <c r="AL36" i="5"/>
  <c r="AL49" i="5"/>
  <c r="AF194" i="3"/>
  <c r="AF202" i="3"/>
  <c r="AF206" i="3"/>
  <c r="M61" i="11"/>
  <c r="L62" i="11" s="1"/>
  <c r="K63" i="11" s="1"/>
  <c r="Z29" i="10"/>
  <c r="Y30" i="10" s="1"/>
  <c r="AF204" i="3"/>
  <c r="AF195" i="3"/>
  <c r="AF209" i="3"/>
  <c r="AF196" i="3"/>
  <c r="AF191" i="3"/>
  <c r="AF192" i="3"/>
  <c r="AF189" i="3"/>
  <c r="Z19" i="10"/>
  <c r="Y20" i="10" s="1"/>
  <c r="X21" i="10" s="1"/>
  <c r="L53" i="11"/>
  <c r="K53" i="11" s="1"/>
  <c r="M27" i="11"/>
  <c r="L28" i="11" s="1"/>
  <c r="M54" i="11"/>
  <c r="L55" i="11" s="1"/>
  <c r="Z61" i="10"/>
  <c r="Y62" i="10" s="1"/>
  <c r="AK30" i="5"/>
  <c r="AL44" i="5"/>
  <c r="AL52" i="5"/>
  <c r="AK53" i="5" s="1"/>
  <c r="AL42" i="5"/>
  <c r="AL18" i="5"/>
  <c r="AK19" i="5" s="1"/>
  <c r="AL25" i="5"/>
  <c r="Q213" i="3"/>
  <c r="Q214" i="3"/>
  <c r="Q204" i="3"/>
  <c r="K66" i="1"/>
  <c r="AL17" i="5"/>
  <c r="X63" i="10"/>
  <c r="Q210" i="3"/>
  <c r="Q201" i="3"/>
  <c r="Q212" i="3"/>
  <c r="Q211" i="3"/>
  <c r="Q207" i="3"/>
  <c r="Q202" i="3"/>
  <c r="Q205" i="3"/>
  <c r="Q209" i="3"/>
  <c r="Q217" i="3" s="1"/>
  <c r="Q13" i="2" s="1"/>
  <c r="Q15" i="2" s="1"/>
  <c r="Q206" i="3"/>
  <c r="Q203" i="3"/>
  <c r="Q208" i="3"/>
  <c r="M77" i="1"/>
  <c r="M78" i="1"/>
  <c r="M76" i="1"/>
  <c r="M74" i="1"/>
  <c r="AL33" i="5"/>
  <c r="AK34" i="5" s="1"/>
  <c r="R66" i="1"/>
  <c r="AL39" i="5"/>
  <c r="AK40" i="5" s="1"/>
  <c r="AK52" i="5"/>
  <c r="AJ53" i="5" s="1"/>
  <c r="AL37" i="5"/>
  <c r="AK38" i="5" s="1"/>
  <c r="AL56" i="5"/>
  <c r="AK57" i="5" s="1"/>
  <c r="AL43" i="5"/>
  <c r="AK44" i="5" s="1"/>
  <c r="L42" i="11"/>
  <c r="K43" i="11" s="1"/>
  <c r="Y27" i="10"/>
  <c r="Z214" i="3"/>
  <c r="Z202" i="3"/>
  <c r="Z212" i="3"/>
  <c r="Z209" i="3"/>
  <c r="Z196" i="3"/>
  <c r="Q66" i="1"/>
  <c r="S66" i="1"/>
  <c r="AL20" i="5"/>
  <c r="AK21" i="5" s="1"/>
  <c r="AL31" i="5"/>
  <c r="AK32" i="5" s="1"/>
  <c r="AL50" i="5"/>
  <c r="AK51" i="5" s="1"/>
  <c r="AJ52" i="5" s="1"/>
  <c r="AI53" i="5" s="1"/>
  <c r="AL22" i="5"/>
  <c r="AL23" i="5"/>
  <c r="AL54" i="5"/>
  <c r="AL55" i="5"/>
  <c r="AK56" i="5" s="1"/>
  <c r="AJ57" i="5" s="1"/>
  <c r="AK26" i="5"/>
  <c r="AJ27" i="5" s="1"/>
  <c r="AL48" i="5"/>
  <c r="AK39" i="5"/>
  <c r="AJ40" i="5" s="1"/>
  <c r="AL47" i="5"/>
  <c r="AL24" i="5"/>
  <c r="AK25" i="5" s="1"/>
  <c r="AL28" i="5"/>
  <c r="AK29" i="5" s="1"/>
  <c r="AL35" i="5"/>
  <c r="AK36" i="5" s="1"/>
  <c r="AL41" i="5"/>
  <c r="M58" i="11"/>
  <c r="L59" i="11" s="1"/>
  <c r="M35" i="11"/>
  <c r="L36" i="11" s="1"/>
  <c r="L37" i="11"/>
  <c r="Z51" i="10"/>
  <c r="Z53" i="10"/>
  <c r="Z52" i="10"/>
  <c r="Y58" i="10"/>
  <c r="X58" i="10" s="1"/>
  <c r="Y39" i="10"/>
  <c r="Z46" i="10"/>
  <c r="Y47" i="10" s="1"/>
  <c r="AL197" i="3"/>
  <c r="AL184" i="3"/>
  <c r="AL192" i="3"/>
  <c r="AL214" i="3"/>
  <c r="AL196" i="3"/>
  <c r="AL188" i="3"/>
  <c r="AL198" i="3"/>
  <c r="AL212" i="3"/>
  <c r="AL194" i="3"/>
  <c r="AL195" i="3"/>
  <c r="Z210" i="3"/>
  <c r="Z206" i="3"/>
  <c r="Z197" i="3"/>
  <c r="Z211" i="3"/>
  <c r="Z213" i="3"/>
  <c r="Z201" i="3"/>
  <c r="AL182" i="3"/>
  <c r="AL191" i="3"/>
  <c r="AL216" i="3"/>
  <c r="AL185" i="3"/>
  <c r="AL189" i="3"/>
  <c r="AL206" i="3"/>
  <c r="AL180" i="3"/>
  <c r="AL204" i="3"/>
  <c r="Z193" i="3"/>
  <c r="Z195" i="3"/>
  <c r="Z192" i="3"/>
  <c r="Z194" i="3"/>
  <c r="Z215" i="3"/>
  <c r="Z199" i="3"/>
  <c r="AL209" i="3"/>
  <c r="AL210" i="3"/>
  <c r="AL202" i="3"/>
  <c r="AL193" i="3"/>
  <c r="AL186" i="3"/>
  <c r="AL205" i="3"/>
  <c r="AL181" i="3"/>
  <c r="AL199" i="3"/>
  <c r="AL201" i="3"/>
  <c r="Z207" i="3"/>
  <c r="Z200" i="3"/>
  <c r="Z203" i="3"/>
  <c r="Z198" i="3"/>
  <c r="Z208" i="3"/>
  <c r="K74" i="1"/>
  <c r="I73" i="1"/>
  <c r="I89" i="1" s="1"/>
  <c r="L66" i="1"/>
  <c r="M21" i="11"/>
  <c r="L22" i="11" s="1"/>
  <c r="K23" i="11" s="1"/>
  <c r="J24" i="11" s="1"/>
  <c r="M39" i="11"/>
  <c r="M38" i="11"/>
  <c r="Z43" i="10"/>
  <c r="Y43" i="10" s="1"/>
  <c r="L21" i="11"/>
  <c r="K22" i="11" s="1"/>
  <c r="J23" i="11" s="1"/>
  <c r="I24" i="11" s="1"/>
  <c r="AO177" i="3"/>
  <c r="AO211" i="3"/>
  <c r="AO195" i="3"/>
  <c r="AO184" i="3"/>
  <c r="AO201" i="3"/>
  <c r="AO215" i="3"/>
  <c r="AO214" i="3"/>
  <c r="AO203" i="3"/>
  <c r="AO192" i="3"/>
  <c r="AO178" i="3"/>
  <c r="AO185" i="3"/>
  <c r="AO188" i="3"/>
  <c r="AO179" i="3"/>
  <c r="AO180" i="3"/>
  <c r="AO189" i="3"/>
  <c r="AO196" i="3"/>
  <c r="AO194" i="3"/>
  <c r="AO216" i="3"/>
  <c r="AO210" i="3"/>
  <c r="AO197" i="3"/>
  <c r="AO198" i="3"/>
  <c r="AO183" i="3"/>
  <c r="AO193" i="3"/>
  <c r="AO205" i="3"/>
  <c r="AO208" i="3"/>
  <c r="AO202" i="3"/>
  <c r="AO207" i="3"/>
  <c r="AO200" i="3"/>
  <c r="AO186" i="3"/>
  <c r="AO212" i="3"/>
  <c r="AO213" i="3"/>
  <c r="AO199" i="3"/>
  <c r="AO182" i="3"/>
  <c r="AO190" i="3"/>
  <c r="AO187" i="3"/>
  <c r="AO204" i="3"/>
  <c r="AO209" i="3"/>
  <c r="AO206" i="3"/>
  <c r="AO181" i="3"/>
  <c r="AO191" i="3"/>
  <c r="N217" i="3"/>
  <c r="Z25" i="10"/>
  <c r="M34" i="11"/>
  <c r="L35" i="11" s="1"/>
  <c r="K36" i="11" s="1"/>
  <c r="M33" i="11"/>
  <c r="L56" i="11"/>
  <c r="K57" i="11" s="1"/>
  <c r="Z33" i="10"/>
  <c r="Y34" i="10" s="1"/>
  <c r="L58" i="11"/>
  <c r="K59" i="11" s="1"/>
  <c r="Z37" i="10"/>
  <c r="Y38" i="10" s="1"/>
  <c r="Y45" i="10"/>
  <c r="M26" i="11"/>
  <c r="L27" i="11" s="1"/>
  <c r="K28" i="11" s="1"/>
  <c r="M25" i="11"/>
  <c r="Z28" i="10"/>
  <c r="L51" i="11"/>
  <c r="Z35" i="10"/>
  <c r="Y36" i="10" s="1"/>
  <c r="L46" i="11"/>
  <c r="K47" i="11" s="1"/>
  <c r="M19" i="11"/>
  <c r="M40" i="11"/>
  <c r="L41" i="11" s="1"/>
  <c r="K42" i="11" s="1"/>
  <c r="J43" i="11" s="1"/>
  <c r="Z18" i="10"/>
  <c r="Y19" i="10" s="1"/>
  <c r="X20" i="10" s="1"/>
  <c r="W21" i="10" s="1"/>
  <c r="M30" i="11"/>
  <c r="M31" i="11"/>
  <c r="L32" i="11" s="1"/>
  <c r="M60" i="11"/>
  <c r="Z60" i="10"/>
  <c r="L44" i="11"/>
  <c r="K45" i="11" s="1"/>
  <c r="E215" i="3"/>
  <c r="E216" i="3"/>
  <c r="E214" i="3"/>
  <c r="E213" i="3"/>
  <c r="Y23" i="10"/>
  <c r="X24" i="10" s="1"/>
  <c r="Z59" i="10"/>
  <c r="Z50" i="10"/>
  <c r="K58" i="11"/>
  <c r="J59" i="11" s="1"/>
  <c r="Y31" i="10"/>
  <c r="X32" i="10" s="1"/>
  <c r="L54" i="11"/>
  <c r="K55" i="11" s="1"/>
  <c r="Z54" i="10"/>
  <c r="Z55" i="10"/>
  <c r="Y56" i="10" s="1"/>
  <c r="X57" i="10" s="1"/>
  <c r="Z40" i="10"/>
  <c r="Y40" i="10" s="1"/>
  <c r="L29" i="11"/>
  <c r="K29" i="11" s="1"/>
  <c r="H217" i="3"/>
  <c r="K217" i="3"/>
  <c r="T102" i="2"/>
  <c r="T103" i="2"/>
  <c r="U103" i="2" s="1"/>
  <c r="V103" i="2" s="1"/>
  <c r="W103" i="2" s="1"/>
  <c r="X103" i="2" s="1"/>
  <c r="Y103" i="2" s="1"/>
  <c r="Z103" i="2" s="1"/>
  <c r="AA103" i="2" s="1"/>
  <c r="AB103" i="2" s="1"/>
  <c r="AC103" i="2" s="1"/>
  <c r="AD103" i="2" s="1"/>
  <c r="AE103" i="2" s="1"/>
  <c r="AF103" i="2" s="1"/>
  <c r="AG103" i="2" s="1"/>
  <c r="AH103" i="2" s="1"/>
  <c r="AI103" i="2" s="1"/>
  <c r="AJ103" i="2" s="1"/>
  <c r="AK103" i="2" s="1"/>
  <c r="AL103" i="2" s="1"/>
  <c r="AM103" i="2" s="1"/>
  <c r="AN103" i="2" s="1"/>
  <c r="AO103" i="2" s="1"/>
  <c r="AP103" i="2" s="1"/>
  <c r="AQ103" i="2" s="1"/>
  <c r="AR103" i="2" s="1"/>
  <c r="AS103" i="2" s="1"/>
  <c r="AT103" i="2" s="1"/>
  <c r="AU103" i="2" s="1"/>
  <c r="AV103" i="2" s="1"/>
  <c r="AW103" i="2" s="1"/>
  <c r="AX103" i="2" s="1"/>
  <c r="U66" i="1"/>
  <c r="T66" i="1"/>
  <c r="S89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Q73" i="1"/>
  <c r="Q74" i="1"/>
  <c r="Q79" i="1"/>
  <c r="Q75" i="1"/>
  <c r="Q80" i="1"/>
  <c r="Q76" i="1"/>
  <c r="Q82" i="1"/>
  <c r="Q78" i="1"/>
  <c r="Q81" i="1"/>
  <c r="K76" i="1"/>
  <c r="K89" i="1" s="1"/>
  <c r="J89" i="1"/>
  <c r="U73" i="1"/>
  <c r="U74" i="1"/>
  <c r="U75" i="1"/>
  <c r="U76" i="1"/>
  <c r="U77" i="1"/>
  <c r="U78" i="1"/>
  <c r="U79" i="1"/>
  <c r="U80" i="1"/>
  <c r="U81" i="1"/>
  <c r="U82" i="1"/>
  <c r="U83" i="1"/>
  <c r="U84" i="1"/>
  <c r="U86" i="1"/>
  <c r="U85" i="1"/>
  <c r="R89" i="1"/>
  <c r="N89" i="1"/>
  <c r="M89" i="1"/>
  <c r="P89" i="1"/>
  <c r="O89" i="1"/>
  <c r="L89" i="1"/>
  <c r="R10" i="2"/>
  <c r="R11" i="2" s="1"/>
  <c r="E33" i="27" l="1"/>
  <c r="D34" i="27" s="1"/>
  <c r="B47" i="27" s="1"/>
  <c r="E32" i="27"/>
  <c r="R38" i="25"/>
  <c r="R39" i="25"/>
  <c r="T26" i="25"/>
  <c r="S27" i="25" s="1"/>
  <c r="R28" i="25" s="1"/>
  <c r="T25" i="25"/>
  <c r="S36" i="25"/>
  <c r="R37" i="25" s="1"/>
  <c r="Q38" i="25" s="1"/>
  <c r="R36" i="25"/>
  <c r="Q37" i="25" s="1"/>
  <c r="I22" i="22"/>
  <c r="H23" i="22" s="1"/>
  <c r="G42" i="22"/>
  <c r="G41" i="22"/>
  <c r="T26" i="21"/>
  <c r="S27" i="21" s="1"/>
  <c r="R28" i="21" s="1"/>
  <c r="Q29" i="21" s="1"/>
  <c r="U39" i="21"/>
  <c r="T40" i="21" s="1"/>
  <c r="S41" i="21" s="1"/>
  <c r="U38" i="21"/>
  <c r="F30" i="20"/>
  <c r="E31" i="20" s="1"/>
  <c r="D32" i="20" s="1"/>
  <c r="B48" i="20" s="1"/>
  <c r="AJ54" i="26"/>
  <c r="AI55" i="26" s="1"/>
  <c r="AH56" i="26" s="1"/>
  <c r="AG57" i="26" s="1"/>
  <c r="AI45" i="26"/>
  <c r="AJ25" i="26"/>
  <c r="AI26" i="26" s="1"/>
  <c r="AH27" i="26" s="1"/>
  <c r="AG28" i="26" s="1"/>
  <c r="AF29" i="26" s="1"/>
  <c r="Q39" i="25"/>
  <c r="T23" i="21"/>
  <c r="S37" i="21"/>
  <c r="S30" i="25"/>
  <c r="R31" i="25" s="1"/>
  <c r="S29" i="25"/>
  <c r="F35" i="20"/>
  <c r="F36" i="20"/>
  <c r="E37" i="20" s="1"/>
  <c r="D38" i="20" s="1"/>
  <c r="B54" i="20" s="1"/>
  <c r="T37" i="28"/>
  <c r="S38" i="28" s="1"/>
  <c r="R39" i="28" s="1"/>
  <c r="Q40" i="28" s="1"/>
  <c r="T38" i="28"/>
  <c r="S39" i="28" s="1"/>
  <c r="R40" i="28" s="1"/>
  <c r="X40" i="10"/>
  <c r="AK45" i="5"/>
  <c r="L49" i="11"/>
  <c r="K50" i="11" s="1"/>
  <c r="E35" i="20"/>
  <c r="I44" i="22"/>
  <c r="H45" i="22" s="1"/>
  <c r="G46" i="22" s="1"/>
  <c r="F47" i="22" s="1"/>
  <c r="E48" i="22" s="1"/>
  <c r="D49" i="22" s="1"/>
  <c r="B77" i="22" s="1"/>
  <c r="I43" i="22"/>
  <c r="AJ41" i="26"/>
  <c r="AI42" i="26" s="1"/>
  <c r="AJ40" i="26"/>
  <c r="R37" i="21"/>
  <c r="Q37" i="21" s="1"/>
  <c r="AI24" i="26"/>
  <c r="U31" i="21"/>
  <c r="T32" i="21" s="1"/>
  <c r="S33" i="21" s="1"/>
  <c r="U30" i="21"/>
  <c r="AI22" i="26"/>
  <c r="AH23" i="26" s="1"/>
  <c r="F28" i="20"/>
  <c r="E29" i="20" s="1"/>
  <c r="F27" i="20"/>
  <c r="AI51" i="26"/>
  <c r="X39" i="10"/>
  <c r="H50" i="22"/>
  <c r="G50" i="22" s="1"/>
  <c r="H51" i="22"/>
  <c r="T46" i="28"/>
  <c r="S47" i="28" s="1"/>
  <c r="R48" i="28" s="1"/>
  <c r="T45" i="28"/>
  <c r="H34" i="22"/>
  <c r="G35" i="22" s="1"/>
  <c r="F36" i="22" s="1"/>
  <c r="E37" i="22" s="1"/>
  <c r="D38" i="22" s="1"/>
  <c r="B66" i="22" s="1"/>
  <c r="H33" i="22"/>
  <c r="S42" i="21"/>
  <c r="AI20" i="26"/>
  <c r="AH21" i="26" s="1"/>
  <c r="S34" i="21"/>
  <c r="R35" i="21" s="1"/>
  <c r="Q36" i="21" s="1"/>
  <c r="U48" i="21"/>
  <c r="T49" i="21" s="1"/>
  <c r="S50" i="21" s="1"/>
  <c r="R51" i="21" s="1"/>
  <c r="U47" i="21"/>
  <c r="AH30" i="26"/>
  <c r="AG31" i="26" s="1"/>
  <c r="AF32" i="26" s="1"/>
  <c r="AE33" i="26" s="1"/>
  <c r="E34" i="20"/>
  <c r="D35" i="20" s="1"/>
  <c r="B51" i="20" s="1"/>
  <c r="T33" i="25"/>
  <c r="S34" i="25" s="1"/>
  <c r="R35" i="25" s="1"/>
  <c r="Q36" i="25" s="1"/>
  <c r="P37" i="25" s="1"/>
  <c r="T32" i="25"/>
  <c r="AI54" i="26"/>
  <c r="AH55" i="26" s="1"/>
  <c r="AG56" i="26" s="1"/>
  <c r="AF57" i="26" s="1"/>
  <c r="Y29" i="10"/>
  <c r="X30" i="10" s="1"/>
  <c r="Y51" i="10"/>
  <c r="Y61" i="10"/>
  <c r="X62" i="10" s="1"/>
  <c r="W63" i="10" s="1"/>
  <c r="S37" i="28"/>
  <c r="R38" i="28" s="1"/>
  <c r="Q39" i="28" s="1"/>
  <c r="P40" i="28" s="1"/>
  <c r="S36" i="28"/>
  <c r="S31" i="28"/>
  <c r="R32" i="28" s="1"/>
  <c r="Q33" i="28" s="1"/>
  <c r="P34" i="28" s="1"/>
  <c r="O35" i="28" s="1"/>
  <c r="S30" i="28"/>
  <c r="U24" i="21"/>
  <c r="T25" i="21" s="1"/>
  <c r="R40" i="25"/>
  <c r="Q41" i="25" s="1"/>
  <c r="P42" i="25" s="1"/>
  <c r="O43" i="25" s="1"/>
  <c r="N44" i="25" s="1"/>
  <c r="M45" i="25" s="1"/>
  <c r="AJ43" i="26"/>
  <c r="AI44" i="26" s="1"/>
  <c r="AH45" i="26" s="1"/>
  <c r="T43" i="21"/>
  <c r="S44" i="21" s="1"/>
  <c r="R45" i="21" s="1"/>
  <c r="Q46" i="21" s="1"/>
  <c r="AI34" i="26"/>
  <c r="P39" i="25"/>
  <c r="I25" i="22"/>
  <c r="H26" i="22" s="1"/>
  <c r="G27" i="22" s="1"/>
  <c r="F28" i="22" s="1"/>
  <c r="E29" i="22" s="1"/>
  <c r="D30" i="22" s="1"/>
  <c r="B58" i="22" s="1"/>
  <c r="I24" i="22"/>
  <c r="AJ58" i="26"/>
  <c r="AJ36" i="26"/>
  <c r="P38" i="25"/>
  <c r="T42" i="28"/>
  <c r="S43" i="28" s="1"/>
  <c r="R44" i="28" s="1"/>
  <c r="T41" i="28"/>
  <c r="R26" i="28"/>
  <c r="Q27" i="28" s="1"/>
  <c r="P28" i="28" s="1"/>
  <c r="O29" i="28" s="1"/>
  <c r="D27" i="27"/>
  <c r="B40" i="27" s="1"/>
  <c r="AJ46" i="26"/>
  <c r="AI47" i="26" s="1"/>
  <c r="AH48" i="26" s="1"/>
  <c r="AG49" i="26" s="1"/>
  <c r="AF50" i="26" s="1"/>
  <c r="AJ52" i="26"/>
  <c r="AI53" i="26" s="1"/>
  <c r="AH54" i="26" s="1"/>
  <c r="AG55" i="26" s="1"/>
  <c r="AF56" i="26" s="1"/>
  <c r="AE57" i="26" s="1"/>
  <c r="Y48" i="10"/>
  <c r="X49" i="10" s="1"/>
  <c r="AJ30" i="5"/>
  <c r="L48" i="11"/>
  <c r="AK20" i="5"/>
  <c r="AJ21" i="5" s="1"/>
  <c r="AK18" i="5"/>
  <c r="AJ19" i="5" s="1"/>
  <c r="AK49" i="5"/>
  <c r="AK55" i="5"/>
  <c r="AJ56" i="5" s="1"/>
  <c r="AI57" i="5" s="1"/>
  <c r="AK48" i="5"/>
  <c r="AK50" i="5"/>
  <c r="AJ51" i="5" s="1"/>
  <c r="AI52" i="5" s="1"/>
  <c r="AH53" i="5" s="1"/>
  <c r="AK42" i="5"/>
  <c r="AK41" i="5"/>
  <c r="AJ41" i="5" s="1"/>
  <c r="AJ46" i="5"/>
  <c r="AK23" i="5"/>
  <c r="AK33" i="5"/>
  <c r="AJ34" i="5" s="1"/>
  <c r="AJ45" i="5"/>
  <c r="AK37" i="5"/>
  <c r="AJ38" i="5" s="1"/>
  <c r="AK43" i="5"/>
  <c r="AJ44" i="5" s="1"/>
  <c r="K44" i="11"/>
  <c r="J45" i="11" s="1"/>
  <c r="Y18" i="10"/>
  <c r="X19" i="10" s="1"/>
  <c r="W20" i="10" s="1"/>
  <c r="V21" i="10" s="1"/>
  <c r="Y53" i="10"/>
  <c r="C31" i="1" a="1"/>
  <c r="C36" i="1" s="1"/>
  <c r="AJ39" i="5"/>
  <c r="AK28" i="5"/>
  <c r="AK35" i="5"/>
  <c r="AK54" i="5"/>
  <c r="AJ26" i="5"/>
  <c r="AI27" i="5" s="1"/>
  <c r="AJ50" i="5"/>
  <c r="AI51" i="5" s="1"/>
  <c r="AH52" i="5" s="1"/>
  <c r="AG53" i="5" s="1"/>
  <c r="AK31" i="5"/>
  <c r="AK24" i="5"/>
  <c r="AJ25" i="5" s="1"/>
  <c r="AI26" i="5" s="1"/>
  <c r="AK22" i="5"/>
  <c r="AK47" i="5"/>
  <c r="K56" i="11"/>
  <c r="J57" i="11" s="1"/>
  <c r="K37" i="11"/>
  <c r="J37" i="11" s="1"/>
  <c r="K46" i="11"/>
  <c r="J47" i="11" s="1"/>
  <c r="Y33" i="10"/>
  <c r="X43" i="10"/>
  <c r="Y44" i="10"/>
  <c r="X44" i="10" s="1"/>
  <c r="W58" i="10"/>
  <c r="Y28" i="10"/>
  <c r="X29" i="10" s="1"/>
  <c r="W30" i="10" s="1"/>
  <c r="Y52" i="10"/>
  <c r="X52" i="10" s="1"/>
  <c r="Y37" i="10"/>
  <c r="X38" i="10" s="1"/>
  <c r="W39" i="10" s="1"/>
  <c r="Y46" i="10"/>
  <c r="X47" i="10" s="1"/>
  <c r="J29" i="11"/>
  <c r="W40" i="10"/>
  <c r="L39" i="11"/>
  <c r="L38" i="11"/>
  <c r="Y55" i="10"/>
  <c r="X56" i="10" s="1"/>
  <c r="W57" i="10" s="1"/>
  <c r="Y60" i="10"/>
  <c r="X61" i="10" s="1"/>
  <c r="W62" i="10" s="1"/>
  <c r="V63" i="10" s="1"/>
  <c r="Y59" i="10"/>
  <c r="L31" i="11"/>
  <c r="K32" i="11" s="1"/>
  <c r="L40" i="11"/>
  <c r="K41" i="11" s="1"/>
  <c r="J42" i="11" s="1"/>
  <c r="I43" i="11" s="1"/>
  <c r="Y54" i="10"/>
  <c r="X54" i="10" s="1"/>
  <c r="L20" i="11"/>
  <c r="K21" i="11" s="1"/>
  <c r="J22" i="11" s="1"/>
  <c r="I23" i="11" s="1"/>
  <c r="H24" i="11" s="1"/>
  <c r="L19" i="11"/>
  <c r="L34" i="11"/>
  <c r="K35" i="11" s="1"/>
  <c r="J36" i="11" s="1"/>
  <c r="L33" i="11"/>
  <c r="Y50" i="10"/>
  <c r="Y35" i="10"/>
  <c r="X36" i="10" s="1"/>
  <c r="E217" i="3"/>
  <c r="X37" i="10"/>
  <c r="W38" i="10" s="1"/>
  <c r="V39" i="10" s="1"/>
  <c r="L26" i="11"/>
  <c r="K27" i="11" s="1"/>
  <c r="J28" i="11" s="1"/>
  <c r="L25" i="11"/>
  <c r="W22" i="10"/>
  <c r="V22" i="10" s="1"/>
  <c r="X53" i="10"/>
  <c r="J58" i="11"/>
  <c r="I59" i="11" s="1"/>
  <c r="L30" i="11"/>
  <c r="K31" i="11" s="1"/>
  <c r="J32" i="11" s="1"/>
  <c r="Y41" i="10"/>
  <c r="X42" i="10" s="1"/>
  <c r="X45" i="10"/>
  <c r="Y26" i="10"/>
  <c r="X27" i="10" s="1"/>
  <c r="Y25" i="10"/>
  <c r="K54" i="11"/>
  <c r="X23" i="10"/>
  <c r="W24" i="10" s="1"/>
  <c r="L60" i="11"/>
  <c r="L61" i="11"/>
  <c r="K62" i="11" s="1"/>
  <c r="J63" i="11" s="1"/>
  <c r="K52" i="11"/>
  <c r="J53" i="11" s="1"/>
  <c r="K51" i="11"/>
  <c r="X31" i="10"/>
  <c r="W32" i="10" s="1"/>
  <c r="X28" i="10"/>
  <c r="J44" i="11"/>
  <c r="I45" i="11" s="1"/>
  <c r="U102" i="2"/>
  <c r="V102" i="2" s="1"/>
  <c r="W102" i="2" s="1"/>
  <c r="X102" i="2" s="1"/>
  <c r="Y102" i="2" s="1"/>
  <c r="Z102" i="2" s="1"/>
  <c r="AA102" i="2" s="1"/>
  <c r="AB102" i="2" s="1"/>
  <c r="AC102" i="2" s="1"/>
  <c r="AD102" i="2" s="1"/>
  <c r="AE102" i="2" s="1"/>
  <c r="AF102" i="2" s="1"/>
  <c r="AG102" i="2" s="1"/>
  <c r="AH102" i="2" s="1"/>
  <c r="AI102" i="2" s="1"/>
  <c r="AJ102" i="2" s="1"/>
  <c r="AK102" i="2" s="1"/>
  <c r="AL102" i="2" s="1"/>
  <c r="AM102" i="2" s="1"/>
  <c r="AN102" i="2" s="1"/>
  <c r="AO102" i="2" s="1"/>
  <c r="AP102" i="2" s="1"/>
  <c r="AQ102" i="2" s="1"/>
  <c r="AR102" i="2" s="1"/>
  <c r="AS102" i="2" s="1"/>
  <c r="AT102" i="2" s="1"/>
  <c r="AU102" i="2" s="1"/>
  <c r="AV102" i="2" s="1"/>
  <c r="AW102" i="2" s="1"/>
  <c r="AX102" i="2" s="1"/>
  <c r="U101" i="2"/>
  <c r="U89" i="1"/>
  <c r="Q89" i="1"/>
  <c r="C37" i="1"/>
  <c r="T89" i="1"/>
  <c r="Q219" i="3"/>
  <c r="N219" i="3"/>
  <c r="N13" i="2"/>
  <c r="N15" i="2" s="1"/>
  <c r="K13" i="2"/>
  <c r="K15" i="2" s="1"/>
  <c r="K219" i="3"/>
  <c r="H13" i="2"/>
  <c r="H15" i="2" s="1"/>
  <c r="H219" i="3"/>
  <c r="S10" i="2"/>
  <c r="S11" i="2" s="1"/>
  <c r="D33" i="27" l="1"/>
  <c r="B46" i="27" s="1"/>
  <c r="D32" i="27"/>
  <c r="B45" i="27" s="1"/>
  <c r="C7" i="27" s="1"/>
  <c r="AJ49" i="5"/>
  <c r="S25" i="25"/>
  <c r="S26" i="25"/>
  <c r="R27" i="25" s="1"/>
  <c r="Q28" i="25" s="1"/>
  <c r="F42" i="22"/>
  <c r="F41" i="22"/>
  <c r="P37" i="21"/>
  <c r="T39" i="21"/>
  <c r="S40" i="21" s="1"/>
  <c r="R41" i="21" s="1"/>
  <c r="T38" i="21"/>
  <c r="S26" i="21"/>
  <c r="R27" i="21" s="1"/>
  <c r="Q28" i="21" s="1"/>
  <c r="P29" i="21" s="1"/>
  <c r="E30" i="20"/>
  <c r="D31" i="20" s="1"/>
  <c r="B47" i="20" s="1"/>
  <c r="X48" i="10"/>
  <c r="W49" i="10" s="1"/>
  <c r="AI25" i="26"/>
  <c r="AH26" i="26" s="1"/>
  <c r="AG27" i="26" s="1"/>
  <c r="AH25" i="26"/>
  <c r="AG26" i="26" s="1"/>
  <c r="AF27" i="26" s="1"/>
  <c r="C43" i="1"/>
  <c r="H25" i="22"/>
  <c r="G26" i="22" s="1"/>
  <c r="F27" i="22" s="1"/>
  <c r="E28" i="22" s="1"/>
  <c r="D29" i="22" s="1"/>
  <c r="B57" i="22" s="1"/>
  <c r="H24" i="22"/>
  <c r="AH35" i="26"/>
  <c r="AH34" i="26"/>
  <c r="S33" i="25"/>
  <c r="R34" i="25" s="1"/>
  <c r="Q35" i="25" s="1"/>
  <c r="P36" i="25" s="1"/>
  <c r="O37" i="25" s="1"/>
  <c r="S32" i="25"/>
  <c r="AI43" i="26"/>
  <c r="AH44" i="26" s="1"/>
  <c r="AG45" i="26" s="1"/>
  <c r="S46" i="28"/>
  <c r="R47" i="28" s="1"/>
  <c r="Q48" i="28" s="1"/>
  <c r="S45" i="28"/>
  <c r="D34" i="20"/>
  <c r="B50" i="20" s="1"/>
  <c r="AI41" i="26"/>
  <c r="AH42" i="26" s="1"/>
  <c r="AI40" i="26"/>
  <c r="H44" i="22"/>
  <c r="G45" i="22" s="1"/>
  <c r="F46" i="22" s="1"/>
  <c r="E47" i="22" s="1"/>
  <c r="D48" i="22" s="1"/>
  <c r="B76" i="22" s="1"/>
  <c r="H43" i="22"/>
  <c r="O39" i="25"/>
  <c r="R37" i="28"/>
  <c r="Q38" i="28" s="1"/>
  <c r="P39" i="28" s="1"/>
  <c r="O40" i="28" s="1"/>
  <c r="R36" i="28"/>
  <c r="O38" i="25"/>
  <c r="N39" i="25" s="1"/>
  <c r="T48" i="21"/>
  <c r="S49" i="21" s="1"/>
  <c r="R50" i="21" s="1"/>
  <c r="Q51" i="21" s="1"/>
  <c r="T47" i="21"/>
  <c r="AI46" i="26"/>
  <c r="G34" i="22"/>
  <c r="F35" i="22" s="1"/>
  <c r="E36" i="22" s="1"/>
  <c r="D37" i="22" s="1"/>
  <c r="B65" i="22" s="1"/>
  <c r="G33" i="22"/>
  <c r="E28" i="20"/>
  <c r="D29" i="20" s="1"/>
  <c r="B45" i="20" s="1"/>
  <c r="E27" i="20"/>
  <c r="T31" i="21"/>
  <c r="S32" i="21" s="1"/>
  <c r="R33" i="21" s="1"/>
  <c r="Q34" i="21" s="1"/>
  <c r="T30" i="21"/>
  <c r="AH43" i="26"/>
  <c r="AG44" i="26" s="1"/>
  <c r="AF45" i="26" s="1"/>
  <c r="T24" i="21"/>
  <c r="S25" i="21" s="1"/>
  <c r="R26" i="21" s="1"/>
  <c r="Q27" i="21" s="1"/>
  <c r="P28" i="21" s="1"/>
  <c r="O29" i="21" s="1"/>
  <c r="AI37" i="26"/>
  <c r="AH38" i="26" s="1"/>
  <c r="AG39" i="26" s="1"/>
  <c r="AI36" i="26"/>
  <c r="R42" i="21"/>
  <c r="G51" i="22"/>
  <c r="AH51" i="26"/>
  <c r="R34" i="21"/>
  <c r="Q35" i="21" s="1"/>
  <c r="P36" i="21" s="1"/>
  <c r="O37" i="21" s="1"/>
  <c r="E36" i="20"/>
  <c r="D37" i="20" s="1"/>
  <c r="B53" i="20" s="1"/>
  <c r="AF28" i="26"/>
  <c r="AE29" i="26" s="1"/>
  <c r="Q26" i="28"/>
  <c r="P27" i="28" s="1"/>
  <c r="O28" i="28" s="1"/>
  <c r="N29" i="28" s="1"/>
  <c r="Q40" i="25"/>
  <c r="P41" i="25" s="1"/>
  <c r="O42" i="25" s="1"/>
  <c r="N43" i="25" s="1"/>
  <c r="M44" i="25" s="1"/>
  <c r="L45" i="25" s="1"/>
  <c r="S42" i="28"/>
  <c r="R43" i="28" s="1"/>
  <c r="Q44" i="28" s="1"/>
  <c r="S41" i="28"/>
  <c r="AI59" i="26"/>
  <c r="AH60" i="26" s="1"/>
  <c r="AG61" i="26" s="1"/>
  <c r="AF62" i="26" s="1"/>
  <c r="AE63" i="26" s="1"/>
  <c r="AI58" i="26"/>
  <c r="R31" i="28"/>
  <c r="Q32" i="28" s="1"/>
  <c r="P33" i="28" s="1"/>
  <c r="O34" i="28" s="1"/>
  <c r="N35" i="28" s="1"/>
  <c r="R30" i="28"/>
  <c r="S43" i="21"/>
  <c r="R44" i="21" s="1"/>
  <c r="Q45" i="21" s="1"/>
  <c r="P46" i="21" s="1"/>
  <c r="AG30" i="26"/>
  <c r="F51" i="22"/>
  <c r="F50" i="22"/>
  <c r="AI52" i="26"/>
  <c r="AH53" i="26" s="1"/>
  <c r="AG54" i="26" s="1"/>
  <c r="AF55" i="26" s="1"/>
  <c r="AE56" i="26" s="1"/>
  <c r="AD57" i="26" s="1"/>
  <c r="AE28" i="26"/>
  <c r="AD29" i="26" s="1"/>
  <c r="AH24" i="26"/>
  <c r="AG25" i="26" s="1"/>
  <c r="AF26" i="26" s="1"/>
  <c r="AE27" i="26" s="1"/>
  <c r="R30" i="25"/>
  <c r="Q31" i="25" s="1"/>
  <c r="R29" i="25"/>
  <c r="AH22" i="26"/>
  <c r="AG23" i="26" s="1"/>
  <c r="AI46" i="5"/>
  <c r="W48" i="10"/>
  <c r="V49" i="10" s="1"/>
  <c r="AJ23" i="5"/>
  <c r="AI24" i="5" s="1"/>
  <c r="W44" i="10"/>
  <c r="W43" i="10"/>
  <c r="AJ48" i="5"/>
  <c r="AI49" i="5" s="1"/>
  <c r="AJ24" i="5"/>
  <c r="AI25" i="5" s="1"/>
  <c r="AH26" i="5" s="1"/>
  <c r="K49" i="11"/>
  <c r="J50" i="11" s="1"/>
  <c r="K48" i="11"/>
  <c r="X46" i="10"/>
  <c r="W47" i="10" s="1"/>
  <c r="V48" i="10" s="1"/>
  <c r="U49" i="10" s="1"/>
  <c r="I29" i="11"/>
  <c r="AJ20" i="5"/>
  <c r="AJ42" i="5"/>
  <c r="AI42" i="5" s="1"/>
  <c r="C32" i="1"/>
  <c r="C42" i="1"/>
  <c r="D31" i="1" a="1"/>
  <c r="D44" i="1" s="1"/>
  <c r="G44" i="1" s="1"/>
  <c r="K34" i="11"/>
  <c r="J35" i="11" s="1"/>
  <c r="I36" i="11" s="1"/>
  <c r="W53" i="10"/>
  <c r="C45" i="1"/>
  <c r="C39" i="1"/>
  <c r="AJ33" i="5"/>
  <c r="AI34" i="5" s="1"/>
  <c r="C33" i="1"/>
  <c r="C34" i="1"/>
  <c r="C38" i="1"/>
  <c r="C31" i="1"/>
  <c r="C44" i="1"/>
  <c r="C35" i="1"/>
  <c r="C41" i="1"/>
  <c r="C40" i="1"/>
  <c r="AI45" i="5"/>
  <c r="AH46" i="5" s="1"/>
  <c r="AJ37" i="5"/>
  <c r="AI38" i="5" s="1"/>
  <c r="AJ43" i="5"/>
  <c r="J56" i="11"/>
  <c r="I57" i="11" s="1"/>
  <c r="J46" i="11"/>
  <c r="I47" i="11" s="1"/>
  <c r="AI40" i="5"/>
  <c r="AI39" i="5"/>
  <c r="AI41" i="5"/>
  <c r="AJ47" i="5"/>
  <c r="AJ22" i="5"/>
  <c r="AI21" i="5"/>
  <c r="AI20" i="5"/>
  <c r="AJ29" i="5"/>
  <c r="AI30" i="5" s="1"/>
  <c r="AJ28" i="5"/>
  <c r="AI50" i="5"/>
  <c r="AH51" i="5" s="1"/>
  <c r="AG52" i="5" s="1"/>
  <c r="AF53" i="5" s="1"/>
  <c r="AH27" i="5"/>
  <c r="AJ36" i="5"/>
  <c r="AI37" i="5" s="1"/>
  <c r="AH38" i="5" s="1"/>
  <c r="AJ35" i="5"/>
  <c r="AJ32" i="5"/>
  <c r="AJ31" i="5"/>
  <c r="AJ55" i="5"/>
  <c r="AI56" i="5" s="1"/>
  <c r="AH57" i="5" s="1"/>
  <c r="AJ54" i="5"/>
  <c r="I37" i="11"/>
  <c r="H37" i="11" s="1"/>
  <c r="K20" i="11"/>
  <c r="J21" i="11" s="1"/>
  <c r="I22" i="11" s="1"/>
  <c r="H23" i="11" s="1"/>
  <c r="G24" i="11" s="1"/>
  <c r="W37" i="10"/>
  <c r="X34" i="10"/>
  <c r="X33" i="10"/>
  <c r="U22" i="10"/>
  <c r="J52" i="11"/>
  <c r="I53" i="11" s="1"/>
  <c r="J51" i="11"/>
  <c r="J55" i="11"/>
  <c r="J54" i="11"/>
  <c r="V44" i="10"/>
  <c r="V58" i="10"/>
  <c r="K33" i="11"/>
  <c r="J34" i="11" s="1"/>
  <c r="I35" i="11" s="1"/>
  <c r="H36" i="11" s="1"/>
  <c r="X26" i="10"/>
  <c r="W27" i="10" s="1"/>
  <c r="X25" i="10"/>
  <c r="X41" i="10"/>
  <c r="X51" i="10"/>
  <c r="W52" i="10" s="1"/>
  <c r="X50" i="10"/>
  <c r="W31" i="10"/>
  <c r="W23" i="10"/>
  <c r="V24" i="10" s="1"/>
  <c r="E219" i="3"/>
  <c r="E13" i="2"/>
  <c r="E15" i="2" s="1"/>
  <c r="K61" i="11"/>
  <c r="J62" i="11" s="1"/>
  <c r="I63" i="11" s="1"/>
  <c r="K60" i="11"/>
  <c r="I44" i="11"/>
  <c r="H45" i="11" s="1"/>
  <c r="K39" i="11"/>
  <c r="K38" i="11"/>
  <c r="K26" i="11"/>
  <c r="J27" i="11" s="1"/>
  <c r="I28" i="11" s="1"/>
  <c r="H29" i="11" s="1"/>
  <c r="K25" i="11"/>
  <c r="V38" i="10"/>
  <c r="U39" i="10" s="1"/>
  <c r="K40" i="11"/>
  <c r="J41" i="11" s="1"/>
  <c r="I42" i="11" s="1"/>
  <c r="H43" i="11" s="1"/>
  <c r="W45" i="10"/>
  <c r="W46" i="10"/>
  <c r="V47" i="10" s="1"/>
  <c r="U48" i="10" s="1"/>
  <c r="T49" i="10" s="1"/>
  <c r="W54" i="10"/>
  <c r="X35" i="10"/>
  <c r="K30" i="11"/>
  <c r="V40" i="10"/>
  <c r="U40" i="10" s="1"/>
  <c r="W28" i="10"/>
  <c r="V29" i="10" s="1"/>
  <c r="U30" i="10" s="1"/>
  <c r="W29" i="10"/>
  <c r="V30" i="10" s="1"/>
  <c r="X55" i="10"/>
  <c r="W56" i="10" s="1"/>
  <c r="V57" i="10" s="1"/>
  <c r="U58" i="10" s="1"/>
  <c r="X60" i="10"/>
  <c r="W61" i="10" s="1"/>
  <c r="V62" i="10" s="1"/>
  <c r="U63" i="10" s="1"/>
  <c r="X59" i="10"/>
  <c r="I58" i="11"/>
  <c r="V100" i="2"/>
  <c r="V101" i="2"/>
  <c r="W101" i="2" s="1"/>
  <c r="X101" i="2" s="1"/>
  <c r="Y101" i="2" s="1"/>
  <c r="Z101" i="2" s="1"/>
  <c r="AA101" i="2" s="1"/>
  <c r="AB101" i="2" s="1"/>
  <c r="AC101" i="2" s="1"/>
  <c r="AD101" i="2" s="1"/>
  <c r="AE101" i="2" s="1"/>
  <c r="AF101" i="2" s="1"/>
  <c r="AG101" i="2" s="1"/>
  <c r="AH101" i="2" s="1"/>
  <c r="AI101" i="2" s="1"/>
  <c r="AJ101" i="2" s="1"/>
  <c r="AK101" i="2" s="1"/>
  <c r="AL101" i="2" s="1"/>
  <c r="AM101" i="2" s="1"/>
  <c r="AN101" i="2" s="1"/>
  <c r="AO101" i="2" s="1"/>
  <c r="AP101" i="2" s="1"/>
  <c r="AQ101" i="2" s="1"/>
  <c r="AR101" i="2" s="1"/>
  <c r="AS101" i="2" s="1"/>
  <c r="AT101" i="2" s="1"/>
  <c r="AU101" i="2" s="1"/>
  <c r="AV101" i="2" s="1"/>
  <c r="T10" i="2"/>
  <c r="T11" i="2" s="1"/>
  <c r="T217" i="3"/>
  <c r="R25" i="25" l="1"/>
  <c r="R26" i="25"/>
  <c r="Q27" i="25" s="1"/>
  <c r="P28" i="25" s="1"/>
  <c r="E42" i="22"/>
  <c r="E41" i="22"/>
  <c r="R43" i="21"/>
  <c r="Q44" i="21" s="1"/>
  <c r="P45" i="21" s="1"/>
  <c r="O46" i="21" s="1"/>
  <c r="S39" i="21"/>
  <c r="R40" i="21" s="1"/>
  <c r="Q41" i="21" s="1"/>
  <c r="S38" i="21"/>
  <c r="D30" i="20"/>
  <c r="B46" i="20" s="1"/>
  <c r="V53" i="10"/>
  <c r="AD28" i="26"/>
  <c r="AC29" i="26" s="1"/>
  <c r="AG22" i="26"/>
  <c r="AF23" i="26" s="1"/>
  <c r="AH52" i="26"/>
  <c r="AG53" i="26" s="1"/>
  <c r="AF54" i="26" s="1"/>
  <c r="AE55" i="26" s="1"/>
  <c r="AD56" i="26" s="1"/>
  <c r="AC57" i="26" s="1"/>
  <c r="S31" i="21"/>
  <c r="R32" i="21" s="1"/>
  <c r="Q33" i="21" s="1"/>
  <c r="S30" i="21"/>
  <c r="Q37" i="28"/>
  <c r="P38" i="28" s="1"/>
  <c r="O39" i="28" s="1"/>
  <c r="N40" i="28" s="1"/>
  <c r="Q36" i="28"/>
  <c r="AH41" i="26"/>
  <c r="AG42" i="26" s="1"/>
  <c r="AH40" i="26"/>
  <c r="AG35" i="26"/>
  <c r="AG34" i="26"/>
  <c r="F34" i="22"/>
  <c r="E35" i="22" s="1"/>
  <c r="D36" i="22" s="1"/>
  <c r="B64" i="22" s="1"/>
  <c r="F33" i="22"/>
  <c r="Q30" i="25"/>
  <c r="P31" i="25" s="1"/>
  <c r="Q29" i="25"/>
  <c r="AF31" i="26"/>
  <c r="AE32" i="26" s="1"/>
  <c r="AD33" i="26" s="1"/>
  <c r="AF30" i="26"/>
  <c r="Q31" i="28"/>
  <c r="P32" i="28" s="1"/>
  <c r="O33" i="28" s="1"/>
  <c r="N34" i="28" s="1"/>
  <c r="M35" i="28" s="1"/>
  <c r="Q30" i="28"/>
  <c r="R42" i="28"/>
  <c r="Q43" i="28" s="1"/>
  <c r="P44" i="28" s="1"/>
  <c r="R41" i="28"/>
  <c r="D36" i="20"/>
  <c r="B52" i="20" s="1"/>
  <c r="AH37" i="26"/>
  <c r="AG38" i="26" s="1"/>
  <c r="AF39" i="26" s="1"/>
  <c r="AH36" i="26"/>
  <c r="AG37" i="26" s="1"/>
  <c r="AF38" i="26" s="1"/>
  <c r="AE39" i="26" s="1"/>
  <c r="P34" i="21"/>
  <c r="O35" i="21" s="1"/>
  <c r="N36" i="21" s="1"/>
  <c r="M37" i="21" s="1"/>
  <c r="P35" i="21"/>
  <c r="O36" i="21" s="1"/>
  <c r="N37" i="21" s="1"/>
  <c r="S48" i="21"/>
  <c r="R49" i="21" s="1"/>
  <c r="Q50" i="21" s="1"/>
  <c r="P51" i="21" s="1"/>
  <c r="S47" i="21"/>
  <c r="AG43" i="26"/>
  <c r="AF44" i="26" s="1"/>
  <c r="AE45" i="26" s="1"/>
  <c r="R46" i="28"/>
  <c r="Q47" i="28" s="1"/>
  <c r="P48" i="28" s="1"/>
  <c r="R45" i="28"/>
  <c r="P40" i="25"/>
  <c r="D28" i="20"/>
  <c r="B44" i="20" s="1"/>
  <c r="D27" i="20"/>
  <c r="B43" i="20" s="1"/>
  <c r="C7" i="20" s="1"/>
  <c r="AH47" i="26"/>
  <c r="AG48" i="26" s="1"/>
  <c r="AF49" i="26" s="1"/>
  <c r="AE50" i="26" s="1"/>
  <c r="AH46" i="26"/>
  <c r="G44" i="22"/>
  <c r="F45" i="22" s="1"/>
  <c r="E46" i="22" s="1"/>
  <c r="D47" i="22" s="1"/>
  <c r="B75" i="22" s="1"/>
  <c r="G43" i="22"/>
  <c r="R33" i="25"/>
  <c r="Q34" i="25" s="1"/>
  <c r="P35" i="25" s="1"/>
  <c r="O36" i="25" s="1"/>
  <c r="N37" i="25" s="1"/>
  <c r="R32" i="25"/>
  <c r="G25" i="22"/>
  <c r="F26" i="22" s="1"/>
  <c r="E27" i="22" s="1"/>
  <c r="D28" i="22" s="1"/>
  <c r="B56" i="22" s="1"/>
  <c r="G24" i="22"/>
  <c r="E51" i="22"/>
  <c r="E50" i="22"/>
  <c r="AH59" i="26"/>
  <c r="AG60" i="26" s="1"/>
  <c r="AF61" i="26" s="1"/>
  <c r="AE62" i="26" s="1"/>
  <c r="AD63" i="26" s="1"/>
  <c r="AH58" i="26"/>
  <c r="AG52" i="26"/>
  <c r="AF53" i="26" s="1"/>
  <c r="AG51" i="26"/>
  <c r="Q43" i="21"/>
  <c r="P44" i="21" s="1"/>
  <c r="O45" i="21" s="1"/>
  <c r="N46" i="21" s="1"/>
  <c r="Q42" i="21"/>
  <c r="S24" i="21"/>
  <c r="R25" i="21" s="1"/>
  <c r="Q26" i="21" s="1"/>
  <c r="P27" i="21" s="1"/>
  <c r="O28" i="21" s="1"/>
  <c r="N29" i="21" s="1"/>
  <c r="AG24" i="26"/>
  <c r="AF25" i="26" s="1"/>
  <c r="AE26" i="26" s="1"/>
  <c r="AD27" i="26" s="1"/>
  <c r="AC28" i="26" s="1"/>
  <c r="AB29" i="26" s="1"/>
  <c r="N38" i="25"/>
  <c r="M39" i="25" s="1"/>
  <c r="J49" i="11"/>
  <c r="I50" i="11" s="1"/>
  <c r="J48" i="11"/>
  <c r="AI33" i="5"/>
  <c r="AH34" i="5" s="1"/>
  <c r="V54" i="10"/>
  <c r="U54" i="10" s="1"/>
  <c r="AH42" i="5"/>
  <c r="AG27" i="5"/>
  <c r="I56" i="11"/>
  <c r="H57" i="11" s="1"/>
  <c r="D33" i="1"/>
  <c r="G33" i="1" s="1"/>
  <c r="D32" i="1"/>
  <c r="G32" i="1" s="1"/>
  <c r="D39" i="1"/>
  <c r="G39" i="1" s="1"/>
  <c r="D45" i="1"/>
  <c r="G45" i="1" s="1"/>
  <c r="D37" i="1"/>
  <c r="G37" i="1" s="1"/>
  <c r="D41" i="1"/>
  <c r="G41" i="1" s="1"/>
  <c r="D36" i="1"/>
  <c r="G36" i="1" s="1"/>
  <c r="D42" i="1"/>
  <c r="G42" i="1" s="1"/>
  <c r="D43" i="1"/>
  <c r="G43" i="1" s="1"/>
  <c r="D31" i="1"/>
  <c r="G31" i="1" s="1"/>
  <c r="D38" i="1"/>
  <c r="G38" i="1" s="1"/>
  <c r="D34" i="1"/>
  <c r="G34" i="1" s="1"/>
  <c r="D35" i="1"/>
  <c r="G35" i="1" s="1"/>
  <c r="D40" i="1"/>
  <c r="G40" i="1" s="1"/>
  <c r="AH21" i="5"/>
  <c r="AH50" i="5"/>
  <c r="AG51" i="5" s="1"/>
  <c r="AF52" i="5" s="1"/>
  <c r="AE53" i="5" s="1"/>
  <c r="AI44" i="5"/>
  <c r="AH45" i="5" s="1"/>
  <c r="AG46" i="5" s="1"/>
  <c r="AI43" i="5"/>
  <c r="I46" i="11"/>
  <c r="AH41" i="5"/>
  <c r="AI55" i="5"/>
  <c r="AH56" i="5" s="1"/>
  <c r="AG57" i="5" s="1"/>
  <c r="AI54" i="5"/>
  <c r="AI29" i="5"/>
  <c r="AH30" i="5" s="1"/>
  <c r="AI28" i="5"/>
  <c r="AI23" i="5"/>
  <c r="AH24" i="5" s="1"/>
  <c r="AI22" i="5"/>
  <c r="AH25" i="5"/>
  <c r="AG26" i="5" s="1"/>
  <c r="AF27" i="5" s="1"/>
  <c r="AI32" i="5"/>
  <c r="AH33" i="5" s="1"/>
  <c r="AG34" i="5" s="1"/>
  <c r="AI31" i="5"/>
  <c r="AI35" i="5"/>
  <c r="AI36" i="5"/>
  <c r="AH37" i="5" s="1"/>
  <c r="AG38" i="5" s="1"/>
  <c r="AI48" i="5"/>
  <c r="AH49" i="5" s="1"/>
  <c r="AG50" i="5" s="1"/>
  <c r="AF51" i="5" s="1"/>
  <c r="AE52" i="5" s="1"/>
  <c r="AD53" i="5" s="1"/>
  <c r="AI47" i="5"/>
  <c r="AH40" i="5"/>
  <c r="AH39" i="5"/>
  <c r="G37" i="11"/>
  <c r="I55" i="11"/>
  <c r="V46" i="10"/>
  <c r="U47" i="10" s="1"/>
  <c r="T48" i="10" s="1"/>
  <c r="S49" i="10" s="1"/>
  <c r="W34" i="10"/>
  <c r="W33" i="10"/>
  <c r="V28" i="10"/>
  <c r="U29" i="10" s="1"/>
  <c r="T30" i="10" s="1"/>
  <c r="J31" i="11"/>
  <c r="I32" i="11" s="1"/>
  <c r="J30" i="11"/>
  <c r="W60" i="10"/>
  <c r="V61" i="10" s="1"/>
  <c r="U62" i="10" s="1"/>
  <c r="T63" i="10" s="1"/>
  <c r="W59" i="10"/>
  <c r="W36" i="10"/>
  <c r="V37" i="10" s="1"/>
  <c r="U38" i="10" s="1"/>
  <c r="T39" i="10" s="1"/>
  <c r="W35" i="10"/>
  <c r="J26" i="11"/>
  <c r="I27" i="11" s="1"/>
  <c r="H28" i="11" s="1"/>
  <c r="G29" i="11" s="1"/>
  <c r="J25" i="11"/>
  <c r="V32" i="10"/>
  <c r="V31" i="10"/>
  <c r="U31" i="10"/>
  <c r="T31" i="10" s="1"/>
  <c r="W51" i="10"/>
  <c r="V52" i="10" s="1"/>
  <c r="U53" i="10" s="1"/>
  <c r="W50" i="10"/>
  <c r="H44" i="11"/>
  <c r="G45" i="11" s="1"/>
  <c r="H59" i="11"/>
  <c r="H58" i="11"/>
  <c r="W42" i="10"/>
  <c r="V43" i="10" s="1"/>
  <c r="U44" i="10" s="1"/>
  <c r="W41" i="10"/>
  <c r="I52" i="11"/>
  <c r="H53" i="11" s="1"/>
  <c r="I51" i="11"/>
  <c r="J61" i="11"/>
  <c r="I62" i="11" s="1"/>
  <c r="H63" i="11" s="1"/>
  <c r="J60" i="11"/>
  <c r="W55" i="10"/>
  <c r="V56" i="10" s="1"/>
  <c r="U57" i="10" s="1"/>
  <c r="T58" i="10" s="1"/>
  <c r="J33" i="11"/>
  <c r="V23" i="10"/>
  <c r="J39" i="11"/>
  <c r="J38" i="11"/>
  <c r="T40" i="10"/>
  <c r="J40" i="11"/>
  <c r="I41" i="11" s="1"/>
  <c r="H42" i="11" s="1"/>
  <c r="G43" i="11" s="1"/>
  <c r="W25" i="10"/>
  <c r="W26" i="10"/>
  <c r="V27" i="10" s="1"/>
  <c r="I54" i="11"/>
  <c r="V45" i="10"/>
  <c r="U46" i="10" s="1"/>
  <c r="T47" i="10" s="1"/>
  <c r="S48" i="10" s="1"/>
  <c r="R49" i="10" s="1"/>
  <c r="AW101" i="2"/>
  <c r="W99" i="2"/>
  <c r="W100" i="2"/>
  <c r="X100" i="2" s="1"/>
  <c r="Y100" i="2" s="1"/>
  <c r="Z100" i="2" s="1"/>
  <c r="AA100" i="2" s="1"/>
  <c r="AB100" i="2" s="1"/>
  <c r="AC100" i="2" s="1"/>
  <c r="AD100" i="2" s="1"/>
  <c r="AE100" i="2" s="1"/>
  <c r="AF100" i="2" s="1"/>
  <c r="AG100" i="2" s="1"/>
  <c r="AH100" i="2" s="1"/>
  <c r="AI100" i="2" s="1"/>
  <c r="AJ100" i="2" s="1"/>
  <c r="AK100" i="2" s="1"/>
  <c r="AL100" i="2" s="1"/>
  <c r="AM100" i="2" s="1"/>
  <c r="AN100" i="2" s="1"/>
  <c r="AO100" i="2" s="1"/>
  <c r="AP100" i="2" s="1"/>
  <c r="AQ100" i="2" s="1"/>
  <c r="AR100" i="2" s="1"/>
  <c r="AS100" i="2" s="1"/>
  <c r="AT100" i="2" s="1"/>
  <c r="AU100" i="2" s="1"/>
  <c r="AV100" i="2" s="1"/>
  <c r="AW100" i="2" s="1"/>
  <c r="U10" i="2"/>
  <c r="U11" i="2" s="1"/>
  <c r="T13" i="2"/>
  <c r="T15" i="2" s="1"/>
  <c r="T219" i="3"/>
  <c r="Q26" i="25" l="1"/>
  <c r="P27" i="25" s="1"/>
  <c r="O28" i="25" s="1"/>
  <c r="D41" i="22"/>
  <c r="B69" i="22" s="1"/>
  <c r="D42" i="22"/>
  <c r="B70" i="22" s="1"/>
  <c r="R39" i="21"/>
  <c r="Q40" i="21" s="1"/>
  <c r="P41" i="21" s="1"/>
  <c r="R38" i="21"/>
  <c r="G44" i="11"/>
  <c r="F45" i="11" s="1"/>
  <c r="Q46" i="28"/>
  <c r="P47" i="28" s="1"/>
  <c r="O48" i="28" s="1"/>
  <c r="Q45" i="28"/>
  <c r="AE31" i="26"/>
  <c r="AD32" i="26" s="1"/>
  <c r="AC33" i="26" s="1"/>
  <c r="AE30" i="26"/>
  <c r="AF52" i="26"/>
  <c r="AF51" i="26"/>
  <c r="D51" i="22"/>
  <c r="B79" i="22" s="1"/>
  <c r="D50" i="22"/>
  <c r="B78" i="22" s="1"/>
  <c r="AG41" i="26"/>
  <c r="AF42" i="26" s="1"/>
  <c r="AG40" i="26"/>
  <c r="AG42" i="5"/>
  <c r="AE53" i="26"/>
  <c r="AE54" i="26"/>
  <c r="AD55" i="26" s="1"/>
  <c r="AC56" i="26" s="1"/>
  <c r="AB57" i="26" s="1"/>
  <c r="Q33" i="25"/>
  <c r="P34" i="25" s="1"/>
  <c r="O35" i="25" s="1"/>
  <c r="N36" i="25" s="1"/>
  <c r="M37" i="25" s="1"/>
  <c r="Q32" i="25"/>
  <c r="E34" i="22"/>
  <c r="D35" i="22" s="1"/>
  <c r="B63" i="22" s="1"/>
  <c r="E33" i="22"/>
  <c r="AF35" i="26"/>
  <c r="AF34" i="26"/>
  <c r="AF43" i="26"/>
  <c r="AE44" i="26" s="1"/>
  <c r="AD45" i="26" s="1"/>
  <c r="R48" i="21"/>
  <c r="Q49" i="21" s="1"/>
  <c r="P50" i="21" s="1"/>
  <c r="O51" i="21" s="1"/>
  <c r="R47" i="21"/>
  <c r="Q42" i="28"/>
  <c r="P43" i="28" s="1"/>
  <c r="O44" i="28" s="1"/>
  <c r="Q41" i="28"/>
  <c r="R31" i="21"/>
  <c r="Q32" i="21" s="1"/>
  <c r="P33" i="21" s="1"/>
  <c r="O34" i="21" s="1"/>
  <c r="R30" i="21"/>
  <c r="P43" i="21"/>
  <c r="O44" i="21" s="1"/>
  <c r="N45" i="21" s="1"/>
  <c r="M46" i="21" s="1"/>
  <c r="P42" i="21"/>
  <c r="AG59" i="26"/>
  <c r="AF60" i="26" s="1"/>
  <c r="AE61" i="26" s="1"/>
  <c r="AD62" i="26" s="1"/>
  <c r="AG58" i="26"/>
  <c r="AF24" i="26"/>
  <c r="M38" i="25"/>
  <c r="L39" i="25" s="1"/>
  <c r="AG47" i="26"/>
  <c r="AF48" i="26" s="1"/>
  <c r="AE49" i="26" s="1"/>
  <c r="AD50" i="26" s="1"/>
  <c r="AG46" i="26"/>
  <c r="O41" i="25"/>
  <c r="N42" i="25" s="1"/>
  <c r="M43" i="25" s="1"/>
  <c r="L44" i="25" s="1"/>
  <c r="K45" i="25" s="1"/>
  <c r="O40" i="25"/>
  <c r="P31" i="28"/>
  <c r="O32" i="28" s="1"/>
  <c r="N33" i="28" s="1"/>
  <c r="M34" i="28" s="1"/>
  <c r="L35" i="28" s="1"/>
  <c r="P30" i="28"/>
  <c r="P37" i="28"/>
  <c r="O38" i="28" s="1"/>
  <c r="N39" i="28" s="1"/>
  <c r="M40" i="28" s="1"/>
  <c r="P36" i="28"/>
  <c r="F25" i="22"/>
  <c r="E26" i="22" s="1"/>
  <c r="D27" i="22" s="1"/>
  <c r="B55" i="22" s="1"/>
  <c r="F44" i="22"/>
  <c r="E45" i="22" s="1"/>
  <c r="D46" i="22" s="1"/>
  <c r="B74" i="22" s="1"/>
  <c r="F43" i="22"/>
  <c r="AG36" i="26"/>
  <c r="AF37" i="26" s="1"/>
  <c r="AE38" i="26" s="1"/>
  <c r="AD39" i="26" s="1"/>
  <c r="P30" i="25"/>
  <c r="O31" i="25" s="1"/>
  <c r="P29" i="25"/>
  <c r="I49" i="11"/>
  <c r="H50" i="11" s="1"/>
  <c r="I48" i="11"/>
  <c r="H56" i="11"/>
  <c r="G57" i="11" s="1"/>
  <c r="AH32" i="5"/>
  <c r="AG33" i="5" s="1"/>
  <c r="AF34" i="5" s="1"/>
  <c r="AG41" i="5"/>
  <c r="H55" i="11"/>
  <c r="AG40" i="5"/>
  <c r="AH31" i="5"/>
  <c r="AG32" i="5" s="1"/>
  <c r="AH44" i="5"/>
  <c r="AG45" i="5" s="1"/>
  <c r="AF46" i="5" s="1"/>
  <c r="AH43" i="5"/>
  <c r="AH23" i="5"/>
  <c r="AG24" i="5" s="1"/>
  <c r="I40" i="11"/>
  <c r="H41" i="11" s="1"/>
  <c r="G42" i="11" s="1"/>
  <c r="F43" i="11" s="1"/>
  <c r="G59" i="11"/>
  <c r="H47" i="11"/>
  <c r="H46" i="11"/>
  <c r="AH48" i="5"/>
  <c r="AG49" i="5" s="1"/>
  <c r="AF50" i="5" s="1"/>
  <c r="AE51" i="5" s="1"/>
  <c r="AD52" i="5" s="1"/>
  <c r="AC53" i="5" s="1"/>
  <c r="AH47" i="5"/>
  <c r="AH36" i="5"/>
  <c r="AG37" i="5" s="1"/>
  <c r="AF38" i="5" s="1"/>
  <c r="AH35" i="5"/>
  <c r="AF33" i="5"/>
  <c r="AG25" i="5"/>
  <c r="AF42" i="5"/>
  <c r="AH29" i="5"/>
  <c r="AG30" i="5" s="1"/>
  <c r="AH28" i="5"/>
  <c r="AH55" i="5"/>
  <c r="AG56" i="5" s="1"/>
  <c r="AF57" i="5" s="1"/>
  <c r="AH54" i="5"/>
  <c r="AH22" i="5"/>
  <c r="AG39" i="5"/>
  <c r="V34" i="10"/>
  <c r="V33" i="10"/>
  <c r="U33" i="10" s="1"/>
  <c r="U28" i="10"/>
  <c r="T29" i="10" s="1"/>
  <c r="S30" i="10" s="1"/>
  <c r="U32" i="10"/>
  <c r="S40" i="10"/>
  <c r="V55" i="10"/>
  <c r="I61" i="11"/>
  <c r="H62" i="11" s="1"/>
  <c r="G63" i="11" s="1"/>
  <c r="I60" i="11"/>
  <c r="V42" i="10"/>
  <c r="U43" i="10" s="1"/>
  <c r="T44" i="10" s="1"/>
  <c r="V41" i="10"/>
  <c r="V51" i="10"/>
  <c r="U52" i="10" s="1"/>
  <c r="T53" i="10" s="1"/>
  <c r="V50" i="10"/>
  <c r="T54" i="10"/>
  <c r="V36" i="10"/>
  <c r="U37" i="10" s="1"/>
  <c r="T38" i="10" s="1"/>
  <c r="S39" i="10" s="1"/>
  <c r="R40" i="10" s="1"/>
  <c r="V35" i="10"/>
  <c r="U45" i="10"/>
  <c r="T46" i="10" s="1"/>
  <c r="S47" i="10" s="1"/>
  <c r="R48" i="10" s="1"/>
  <c r="Q49" i="10" s="1"/>
  <c r="V26" i="10"/>
  <c r="U27" i="10" s="1"/>
  <c r="V25" i="10"/>
  <c r="S31" i="10"/>
  <c r="U24" i="10"/>
  <c r="U23" i="10"/>
  <c r="V60" i="10"/>
  <c r="U61" i="10" s="1"/>
  <c r="T62" i="10" s="1"/>
  <c r="S63" i="10" s="1"/>
  <c r="V59" i="10"/>
  <c r="H54" i="11"/>
  <c r="F44" i="11"/>
  <c r="E45" i="11" s="1"/>
  <c r="H52" i="11"/>
  <c r="G53" i="11" s="1"/>
  <c r="H51" i="11"/>
  <c r="G58" i="11"/>
  <c r="I26" i="11"/>
  <c r="H27" i="11" s="1"/>
  <c r="G28" i="11" s="1"/>
  <c r="F29" i="11" s="1"/>
  <c r="I25" i="11"/>
  <c r="I39" i="11"/>
  <c r="I38" i="11"/>
  <c r="I34" i="11"/>
  <c r="H35" i="11" s="1"/>
  <c r="G36" i="11" s="1"/>
  <c r="F37" i="11" s="1"/>
  <c r="I33" i="11"/>
  <c r="I31" i="11"/>
  <c r="H32" i="11" s="1"/>
  <c r="I30" i="11"/>
  <c r="X99" i="2"/>
  <c r="Y99" i="2" s="1"/>
  <c r="Z99" i="2" s="1"/>
  <c r="AA99" i="2" s="1"/>
  <c r="AB99" i="2" s="1"/>
  <c r="AC99" i="2" s="1"/>
  <c r="AD99" i="2" s="1"/>
  <c r="AE99" i="2" s="1"/>
  <c r="AF99" i="2" s="1"/>
  <c r="AG99" i="2" s="1"/>
  <c r="AH99" i="2" s="1"/>
  <c r="AI99" i="2" s="1"/>
  <c r="AJ99" i="2" s="1"/>
  <c r="AK99" i="2" s="1"/>
  <c r="AL99" i="2" s="1"/>
  <c r="AM99" i="2" s="1"/>
  <c r="AN99" i="2" s="1"/>
  <c r="AO99" i="2" s="1"/>
  <c r="AP99" i="2" s="1"/>
  <c r="AQ99" i="2" s="1"/>
  <c r="AR99" i="2" s="1"/>
  <c r="AS99" i="2" s="1"/>
  <c r="AT99" i="2" s="1"/>
  <c r="AU99" i="2" s="1"/>
  <c r="AV99" i="2" s="1"/>
  <c r="AW99" i="2" s="1"/>
  <c r="AX99" i="2" s="1"/>
  <c r="X98" i="2"/>
  <c r="AX100" i="2"/>
  <c r="AX101" i="2"/>
  <c r="V10" i="2"/>
  <c r="V11" i="2" s="1"/>
  <c r="AF41" i="5" l="1"/>
  <c r="Q39" i="21"/>
  <c r="P40" i="21" s="1"/>
  <c r="O41" i="21" s="1"/>
  <c r="Q38" i="21"/>
  <c r="AF47" i="26"/>
  <c r="AE48" i="26" s="1"/>
  <c r="AD49" i="26" s="1"/>
  <c r="AC50" i="26" s="1"/>
  <c r="AF46" i="26"/>
  <c r="AF59" i="26"/>
  <c r="AE60" i="26" s="1"/>
  <c r="AD61" i="26" s="1"/>
  <c r="AF58" i="26"/>
  <c r="AE35" i="26"/>
  <c r="AE34" i="26"/>
  <c r="L38" i="25"/>
  <c r="K39" i="25" s="1"/>
  <c r="AF41" i="26"/>
  <c r="AE42" i="26" s="1"/>
  <c r="AF40" i="26"/>
  <c r="AD31" i="26"/>
  <c r="AC32" i="26" s="1"/>
  <c r="AB33" i="26" s="1"/>
  <c r="AD30" i="26"/>
  <c r="E44" i="22"/>
  <c r="D45" i="22" s="1"/>
  <c r="B73" i="22" s="1"/>
  <c r="E43" i="22"/>
  <c r="AF36" i="26"/>
  <c r="AE37" i="26" s="1"/>
  <c r="AD38" i="26" s="1"/>
  <c r="AC39" i="26" s="1"/>
  <c r="AC62" i="26"/>
  <c r="AC63" i="26"/>
  <c r="AB63" i="26" s="1"/>
  <c r="Q31" i="21"/>
  <c r="P32" i="21" s="1"/>
  <c r="O33" i="21" s="1"/>
  <c r="Q30" i="21"/>
  <c r="Q48" i="21"/>
  <c r="P49" i="21" s="1"/>
  <c r="O50" i="21" s="1"/>
  <c r="N51" i="21" s="1"/>
  <c r="Q47" i="21"/>
  <c r="AE43" i="26"/>
  <c r="AD44" i="26" s="1"/>
  <c r="AC45" i="26" s="1"/>
  <c r="AE52" i="26"/>
  <c r="AD53" i="26" s="1"/>
  <c r="AE51" i="26"/>
  <c r="G55" i="11"/>
  <c r="O31" i="28"/>
  <c r="N32" i="28" s="1"/>
  <c r="M33" i="28" s="1"/>
  <c r="L34" i="28" s="1"/>
  <c r="K35" i="28" s="1"/>
  <c r="O30" i="28"/>
  <c r="N41" i="25"/>
  <c r="M42" i="25" s="1"/>
  <c r="L43" i="25" s="1"/>
  <c r="K44" i="25" s="1"/>
  <c r="J45" i="25" s="1"/>
  <c r="N40" i="25"/>
  <c r="O43" i="21"/>
  <c r="N44" i="21" s="1"/>
  <c r="M45" i="21" s="1"/>
  <c r="L46" i="21" s="1"/>
  <c r="O42" i="21"/>
  <c r="N34" i="21"/>
  <c r="N35" i="21"/>
  <c r="M36" i="21" s="1"/>
  <c r="L37" i="21" s="1"/>
  <c r="D34" i="22"/>
  <c r="B62" i="22" s="1"/>
  <c r="D33" i="22"/>
  <c r="B61" i="22" s="1"/>
  <c r="AD54" i="26"/>
  <c r="AC55" i="26" s="1"/>
  <c r="AB56" i="26" s="1"/>
  <c r="AA57" i="26" s="1"/>
  <c r="P46" i="28"/>
  <c r="O47" i="28" s="1"/>
  <c r="N48" i="28" s="1"/>
  <c r="P45" i="28"/>
  <c r="O30" i="25"/>
  <c r="N31" i="25" s="1"/>
  <c r="O29" i="25"/>
  <c r="O37" i="28"/>
  <c r="N38" i="28" s="1"/>
  <c r="M39" i="28" s="1"/>
  <c r="L40" i="28" s="1"/>
  <c r="O36" i="28"/>
  <c r="AE25" i="26"/>
  <c r="AD26" i="26" s="1"/>
  <c r="AC27" i="26" s="1"/>
  <c r="AB28" i="26" s="1"/>
  <c r="AA29" i="26" s="1"/>
  <c r="AE24" i="26"/>
  <c r="P42" i="28"/>
  <c r="O43" i="28" s="1"/>
  <c r="N44" i="28" s="1"/>
  <c r="P41" i="28"/>
  <c r="P33" i="25"/>
  <c r="O34" i="25" s="1"/>
  <c r="N35" i="25" s="1"/>
  <c r="M36" i="25" s="1"/>
  <c r="L37" i="25" s="1"/>
  <c r="K38" i="25" s="1"/>
  <c r="J39" i="25" s="1"/>
  <c r="P32" i="25"/>
  <c r="H40" i="11"/>
  <c r="G41" i="11" s="1"/>
  <c r="F42" i="11" s="1"/>
  <c r="E43" i="11" s="1"/>
  <c r="T28" i="10"/>
  <c r="S29" i="10" s="1"/>
  <c r="R30" i="10" s="1"/>
  <c r="G56" i="11"/>
  <c r="F57" i="11" s="1"/>
  <c r="H49" i="11"/>
  <c r="G50" i="11" s="1"/>
  <c r="H48" i="11"/>
  <c r="G48" i="11" s="1"/>
  <c r="AE34" i="5"/>
  <c r="F56" i="11"/>
  <c r="E57" i="11" s="1"/>
  <c r="AF40" i="5"/>
  <c r="AE41" i="5" s="1"/>
  <c r="AE42" i="5"/>
  <c r="AG31" i="5"/>
  <c r="AF32" i="5" s="1"/>
  <c r="AE33" i="5" s="1"/>
  <c r="AD34" i="5" s="1"/>
  <c r="AG44" i="5"/>
  <c r="AF45" i="5" s="1"/>
  <c r="AE46" i="5" s="1"/>
  <c r="AG43" i="5"/>
  <c r="H34" i="11"/>
  <c r="G35" i="11" s="1"/>
  <c r="F36" i="11" s="1"/>
  <c r="E37" i="11" s="1"/>
  <c r="G47" i="11"/>
  <c r="G46" i="11"/>
  <c r="T33" i="10"/>
  <c r="AG55" i="5"/>
  <c r="AF56" i="5" s="1"/>
  <c r="AE57" i="5" s="1"/>
  <c r="AG54" i="5"/>
  <c r="AF39" i="5"/>
  <c r="AG23" i="5"/>
  <c r="AF24" i="5" s="1"/>
  <c r="AG22" i="5"/>
  <c r="AF25" i="5"/>
  <c r="AF26" i="5"/>
  <c r="AE27" i="5" s="1"/>
  <c r="AG29" i="5"/>
  <c r="AF30" i="5" s="1"/>
  <c r="AG28" i="5"/>
  <c r="AG48" i="5"/>
  <c r="AF49" i="5" s="1"/>
  <c r="AE50" i="5" s="1"/>
  <c r="AD51" i="5" s="1"/>
  <c r="AC52" i="5" s="1"/>
  <c r="AB53" i="5" s="1"/>
  <c r="AG47" i="5"/>
  <c r="AG36" i="5"/>
  <c r="AF37" i="5" s="1"/>
  <c r="AE38" i="5" s="1"/>
  <c r="AG35" i="5"/>
  <c r="E44" i="11"/>
  <c r="D45" i="11" s="1"/>
  <c r="B85" i="11" s="1"/>
  <c r="U34" i="10"/>
  <c r="T34" i="10" s="1"/>
  <c r="T32" i="10"/>
  <c r="U36" i="10"/>
  <c r="T37" i="10" s="1"/>
  <c r="S38" i="10" s="1"/>
  <c r="R39" i="10" s="1"/>
  <c r="Q40" i="10" s="1"/>
  <c r="U35" i="10"/>
  <c r="U56" i="10"/>
  <c r="T57" i="10" s="1"/>
  <c r="S58" i="10" s="1"/>
  <c r="U55" i="10"/>
  <c r="U51" i="10"/>
  <c r="T52" i="10" s="1"/>
  <c r="S53" i="10" s="1"/>
  <c r="U50" i="10"/>
  <c r="F59" i="11"/>
  <c r="F58" i="11"/>
  <c r="U60" i="10"/>
  <c r="T61" i="10" s="1"/>
  <c r="S62" i="10" s="1"/>
  <c r="R63" i="10" s="1"/>
  <c r="U59" i="10"/>
  <c r="S54" i="10"/>
  <c r="H33" i="11"/>
  <c r="H31" i="11"/>
  <c r="G32" i="11" s="1"/>
  <c r="H30" i="11"/>
  <c r="G52" i="11"/>
  <c r="F53" i="11" s="1"/>
  <c r="G51" i="11"/>
  <c r="T45" i="10"/>
  <c r="S46" i="10" s="1"/>
  <c r="R47" i="10" s="1"/>
  <c r="Q48" i="10" s="1"/>
  <c r="P49" i="10" s="1"/>
  <c r="G54" i="11"/>
  <c r="F55" i="11" s="1"/>
  <c r="E56" i="11" s="1"/>
  <c r="D57" i="11" s="1"/>
  <c r="B97" i="11" s="1"/>
  <c r="U42" i="10"/>
  <c r="T43" i="10" s="1"/>
  <c r="S44" i="10" s="1"/>
  <c r="U41" i="10"/>
  <c r="H26" i="11"/>
  <c r="G27" i="11" s="1"/>
  <c r="F28" i="11" s="1"/>
  <c r="E29" i="11" s="1"/>
  <c r="H25" i="11"/>
  <c r="H39" i="11"/>
  <c r="H38" i="11"/>
  <c r="T24" i="10"/>
  <c r="T23" i="10"/>
  <c r="R31" i="10"/>
  <c r="H61" i="11"/>
  <c r="G62" i="11" s="1"/>
  <c r="F63" i="11" s="1"/>
  <c r="H60" i="11"/>
  <c r="U26" i="10"/>
  <c r="T27" i="10" s="1"/>
  <c r="S28" i="10" s="1"/>
  <c r="R29" i="10" s="1"/>
  <c r="Q30" i="10" s="1"/>
  <c r="U25" i="10"/>
  <c r="T26" i="10" s="1"/>
  <c r="S27" i="10" s="1"/>
  <c r="R28" i="10" s="1"/>
  <c r="Q29" i="10" s="1"/>
  <c r="P30" i="10" s="1"/>
  <c r="Y97" i="2"/>
  <c r="Y98" i="2"/>
  <c r="Z98" i="2" s="1"/>
  <c r="AA98" i="2" s="1"/>
  <c r="AB98" i="2" s="1"/>
  <c r="AC98" i="2" s="1"/>
  <c r="AD98" i="2" s="1"/>
  <c r="AE98" i="2" s="1"/>
  <c r="AF98" i="2" s="1"/>
  <c r="AG98" i="2" s="1"/>
  <c r="AH98" i="2" s="1"/>
  <c r="AI98" i="2" s="1"/>
  <c r="AJ98" i="2" s="1"/>
  <c r="AK98" i="2" s="1"/>
  <c r="AL98" i="2" s="1"/>
  <c r="AM98" i="2" s="1"/>
  <c r="AN98" i="2" s="1"/>
  <c r="AO98" i="2" s="1"/>
  <c r="AP98" i="2" s="1"/>
  <c r="AQ98" i="2" s="1"/>
  <c r="AR98" i="2" s="1"/>
  <c r="AS98" i="2" s="1"/>
  <c r="AT98" i="2" s="1"/>
  <c r="AU98" i="2" s="1"/>
  <c r="AV98" i="2" s="1"/>
  <c r="AW98" i="2" s="1"/>
  <c r="AX98" i="2" s="1"/>
  <c r="W10" i="2"/>
  <c r="W11" i="2" s="1"/>
  <c r="W217" i="3"/>
  <c r="P39" i="21" l="1"/>
  <c r="O40" i="21" s="1"/>
  <c r="N41" i="21" s="1"/>
  <c r="P38" i="21"/>
  <c r="AC54" i="26"/>
  <c r="AB55" i="26" s="1"/>
  <c r="AA56" i="26" s="1"/>
  <c r="Z57" i="26" s="1"/>
  <c r="AE36" i="26"/>
  <c r="AD37" i="26" s="1"/>
  <c r="AC38" i="26" s="1"/>
  <c r="AB39" i="26" s="1"/>
  <c r="P48" i="21"/>
  <c r="O49" i="21" s="1"/>
  <c r="N50" i="21" s="1"/>
  <c r="M51" i="21" s="1"/>
  <c r="P47" i="21"/>
  <c r="D44" i="22"/>
  <c r="B72" i="22" s="1"/>
  <c r="D43" i="22"/>
  <c r="B71" i="22" s="1"/>
  <c r="AE41" i="26"/>
  <c r="AD42" i="26" s="1"/>
  <c r="AE40" i="26"/>
  <c r="AE47" i="26"/>
  <c r="AD48" i="26" s="1"/>
  <c r="AC49" i="26" s="1"/>
  <c r="AB50" i="26" s="1"/>
  <c r="AE46" i="26"/>
  <c r="G34" i="11"/>
  <c r="F35" i="11" s="1"/>
  <c r="E36" i="11" s="1"/>
  <c r="D37" i="11" s="1"/>
  <c r="B77" i="11" s="1"/>
  <c r="O33" i="25"/>
  <c r="N34" i="25" s="1"/>
  <c r="M35" i="25" s="1"/>
  <c r="L36" i="25" s="1"/>
  <c r="K37" i="25" s="1"/>
  <c r="J38" i="25" s="1"/>
  <c r="I39" i="25" s="1"/>
  <c r="O32" i="25"/>
  <c r="N30" i="25"/>
  <c r="M31" i="25" s="1"/>
  <c r="N29" i="25"/>
  <c r="M35" i="21"/>
  <c r="L36" i="21" s="1"/>
  <c r="K37" i="21" s="1"/>
  <c r="M41" i="25"/>
  <c r="L42" i="25" s="1"/>
  <c r="K43" i="25" s="1"/>
  <c r="J44" i="25" s="1"/>
  <c r="I45" i="25" s="1"/>
  <c r="M40" i="25"/>
  <c r="AD43" i="26"/>
  <c r="AC44" i="26" s="1"/>
  <c r="AB45" i="26" s="1"/>
  <c r="G40" i="11"/>
  <c r="F41" i="11" s="1"/>
  <c r="E42" i="11" s="1"/>
  <c r="D43" i="11" s="1"/>
  <c r="B83" i="11" s="1"/>
  <c r="N37" i="28"/>
  <c r="M38" i="28" s="1"/>
  <c r="L39" i="28" s="1"/>
  <c r="K40" i="28" s="1"/>
  <c r="N36" i="28"/>
  <c r="N43" i="21"/>
  <c r="M44" i="21" s="1"/>
  <c r="L45" i="21" s="1"/>
  <c r="K46" i="21" s="1"/>
  <c r="N42" i="21"/>
  <c r="P31" i="21"/>
  <c r="O32" i="21" s="1"/>
  <c r="N33" i="21" s="1"/>
  <c r="M34" i="21" s="1"/>
  <c r="L35" i="21" s="1"/>
  <c r="K36" i="21" s="1"/>
  <c r="J37" i="21" s="1"/>
  <c r="P30" i="21"/>
  <c r="AC31" i="26"/>
  <c r="AB32" i="26" s="1"/>
  <c r="AA33" i="26" s="1"/>
  <c r="AC30" i="26"/>
  <c r="AE59" i="26"/>
  <c r="AD60" i="26" s="1"/>
  <c r="AC61" i="26" s="1"/>
  <c r="AB62" i="26" s="1"/>
  <c r="AA63" i="26" s="1"/>
  <c r="AE58" i="26"/>
  <c r="O42" i="28"/>
  <c r="N43" i="28" s="1"/>
  <c r="M44" i="28" s="1"/>
  <c r="O41" i="28"/>
  <c r="AD25" i="26"/>
  <c r="AC26" i="26" s="1"/>
  <c r="AB27" i="26" s="1"/>
  <c r="AA28" i="26" s="1"/>
  <c r="Z29" i="26" s="1"/>
  <c r="O46" i="28"/>
  <c r="N47" i="28" s="1"/>
  <c r="M48" i="28" s="1"/>
  <c r="O45" i="28"/>
  <c r="N31" i="28"/>
  <c r="M32" i="28" s="1"/>
  <c r="L33" i="28" s="1"/>
  <c r="K34" i="28" s="1"/>
  <c r="J35" i="28" s="1"/>
  <c r="N30" i="28"/>
  <c r="AD52" i="26"/>
  <c r="AC53" i="26" s="1"/>
  <c r="AB54" i="26" s="1"/>
  <c r="AA55" i="26" s="1"/>
  <c r="Z56" i="26" s="1"/>
  <c r="Y57" i="26" s="1"/>
  <c r="AD51" i="26"/>
  <c r="AD35" i="26"/>
  <c r="AD34" i="26"/>
  <c r="F48" i="11"/>
  <c r="AE40" i="5"/>
  <c r="AD41" i="5" s="1"/>
  <c r="AD42" i="5"/>
  <c r="G49" i="11"/>
  <c r="F50" i="11" s="1"/>
  <c r="AF31" i="5"/>
  <c r="AE32" i="5" s="1"/>
  <c r="AD33" i="5" s="1"/>
  <c r="D44" i="11"/>
  <c r="B84" i="11" s="1"/>
  <c r="AE25" i="5"/>
  <c r="AF44" i="5"/>
  <c r="AE45" i="5" s="1"/>
  <c r="AD46" i="5" s="1"/>
  <c r="AF43" i="5"/>
  <c r="AF23" i="5"/>
  <c r="AE24" i="5" s="1"/>
  <c r="G33" i="11"/>
  <c r="F34" i="11" s="1"/>
  <c r="E35" i="11" s="1"/>
  <c r="D36" i="11" s="1"/>
  <c r="B76" i="11" s="1"/>
  <c r="F47" i="11"/>
  <c r="E48" i="11" s="1"/>
  <c r="F46" i="11"/>
  <c r="S45" i="10"/>
  <c r="R46" i="10" s="1"/>
  <c r="Q47" i="10" s="1"/>
  <c r="P48" i="10" s="1"/>
  <c r="O49" i="10" s="1"/>
  <c r="S34" i="10"/>
  <c r="AF55" i="5"/>
  <c r="AE56" i="5" s="1"/>
  <c r="AD57" i="5" s="1"/>
  <c r="AF54" i="5"/>
  <c r="AF29" i="5"/>
  <c r="AE30" i="5" s="1"/>
  <c r="AF28" i="5"/>
  <c r="AE26" i="5"/>
  <c r="AD27" i="5" s="1"/>
  <c r="AE39" i="5"/>
  <c r="AF36" i="5"/>
  <c r="AE37" i="5" s="1"/>
  <c r="AD38" i="5" s="1"/>
  <c r="AF35" i="5"/>
  <c r="AF48" i="5"/>
  <c r="AE49" i="5" s="1"/>
  <c r="AD50" i="5" s="1"/>
  <c r="AC51" i="5" s="1"/>
  <c r="AB52" i="5" s="1"/>
  <c r="AA53" i="5" s="1"/>
  <c r="AF47" i="5"/>
  <c r="S24" i="10"/>
  <c r="S33" i="10"/>
  <c r="S32" i="10"/>
  <c r="T25" i="10"/>
  <c r="S26" i="10" s="1"/>
  <c r="R27" i="10" s="1"/>
  <c r="Q28" i="10" s="1"/>
  <c r="P29" i="10" s="1"/>
  <c r="O30" i="10" s="1"/>
  <c r="G61" i="11"/>
  <c r="F62" i="11" s="1"/>
  <c r="E63" i="11" s="1"/>
  <c r="G60" i="11"/>
  <c r="T42" i="10"/>
  <c r="S43" i="10" s="1"/>
  <c r="R44" i="10" s="1"/>
  <c r="T41" i="10"/>
  <c r="T56" i="10"/>
  <c r="S57" i="10" s="1"/>
  <c r="R58" i="10" s="1"/>
  <c r="T55" i="10"/>
  <c r="G26" i="11"/>
  <c r="F27" i="11" s="1"/>
  <c r="E28" i="11" s="1"/>
  <c r="D29" i="11" s="1"/>
  <c r="B69" i="11" s="1"/>
  <c r="G25" i="11"/>
  <c r="F52" i="11"/>
  <c r="E53" i="11" s="1"/>
  <c r="F51" i="11"/>
  <c r="T36" i="10"/>
  <c r="S37" i="10" s="1"/>
  <c r="R38" i="10" s="1"/>
  <c r="Q39" i="10" s="1"/>
  <c r="P40" i="10" s="1"/>
  <c r="T35" i="10"/>
  <c r="T51" i="10"/>
  <c r="S52" i="10" s="1"/>
  <c r="R53" i="10" s="1"/>
  <c r="T50" i="10"/>
  <c r="T60" i="10"/>
  <c r="S61" i="10" s="1"/>
  <c r="R62" i="10" s="1"/>
  <c r="Q63" i="10" s="1"/>
  <c r="T59" i="10"/>
  <c r="R54" i="10"/>
  <c r="Q31" i="10"/>
  <c r="P31" i="10" s="1"/>
  <c r="F54" i="11"/>
  <c r="E55" i="11" s="1"/>
  <c r="D56" i="11" s="1"/>
  <c r="B96" i="11" s="1"/>
  <c r="G31" i="11"/>
  <c r="F32" i="11" s="1"/>
  <c r="G30" i="11"/>
  <c r="G39" i="11"/>
  <c r="F40" i="11" s="1"/>
  <c r="E41" i="11" s="1"/>
  <c r="D42" i="11" s="1"/>
  <c r="B82" i="11" s="1"/>
  <c r="G38" i="11"/>
  <c r="E59" i="11"/>
  <c r="E58" i="11"/>
  <c r="Z96" i="2"/>
  <c r="Z97" i="2"/>
  <c r="AA97" i="2" s="1"/>
  <c r="AB97" i="2" s="1"/>
  <c r="AC97" i="2" s="1"/>
  <c r="AD97" i="2" s="1"/>
  <c r="AE97" i="2" s="1"/>
  <c r="AF97" i="2" s="1"/>
  <c r="AG97" i="2" s="1"/>
  <c r="AH97" i="2" s="1"/>
  <c r="AI97" i="2" s="1"/>
  <c r="AJ97" i="2" s="1"/>
  <c r="AK97" i="2" s="1"/>
  <c r="AL97" i="2" s="1"/>
  <c r="AM97" i="2" s="1"/>
  <c r="AN97" i="2" s="1"/>
  <c r="AO97" i="2" s="1"/>
  <c r="AP97" i="2" s="1"/>
  <c r="AQ97" i="2" s="1"/>
  <c r="AR97" i="2" s="1"/>
  <c r="AS97" i="2" s="1"/>
  <c r="AT97" i="2" s="1"/>
  <c r="AU97" i="2" s="1"/>
  <c r="AV97" i="2" s="1"/>
  <c r="AW97" i="2" s="1"/>
  <c r="AX97" i="2" s="1"/>
  <c r="W219" i="3"/>
  <c r="W13" i="2"/>
  <c r="W15" i="2" s="1"/>
  <c r="X10" i="2"/>
  <c r="X11" i="2" s="1"/>
  <c r="M30" i="25" l="1"/>
  <c r="L31" i="25" s="1"/>
  <c r="O39" i="21"/>
  <c r="N40" i="21" s="1"/>
  <c r="M41" i="21" s="1"/>
  <c r="O38" i="21"/>
  <c r="F33" i="11"/>
  <c r="E34" i="11" s="1"/>
  <c r="D35" i="11" s="1"/>
  <c r="B75" i="11" s="1"/>
  <c r="AD36" i="26"/>
  <c r="AC37" i="26" s="1"/>
  <c r="AB38" i="26" s="1"/>
  <c r="AA39" i="26" s="1"/>
  <c r="AC36" i="26"/>
  <c r="AB37" i="26" s="1"/>
  <c r="AA38" i="26" s="1"/>
  <c r="Z39" i="26" s="1"/>
  <c r="N46" i="28"/>
  <c r="M47" i="28" s="1"/>
  <c r="L48" i="28" s="1"/>
  <c r="N45" i="28"/>
  <c r="AD40" i="5"/>
  <c r="AC41" i="5" s="1"/>
  <c r="M31" i="28"/>
  <c r="L32" i="28" s="1"/>
  <c r="K33" i="28" s="1"/>
  <c r="J34" i="28" s="1"/>
  <c r="I35" i="28" s="1"/>
  <c r="M30" i="28"/>
  <c r="AB31" i="26"/>
  <c r="AA32" i="26" s="1"/>
  <c r="Z33" i="26" s="1"/>
  <c r="AB30" i="26"/>
  <c r="M43" i="21"/>
  <c r="L44" i="21" s="1"/>
  <c r="K45" i="21" s="1"/>
  <c r="J46" i="21" s="1"/>
  <c r="M42" i="21"/>
  <c r="AD41" i="26"/>
  <c r="AC42" i="26" s="1"/>
  <c r="AD40" i="26"/>
  <c r="N42" i="28"/>
  <c r="M43" i="28" s="1"/>
  <c r="L44" i="28" s="1"/>
  <c r="N41" i="28"/>
  <c r="L41" i="25"/>
  <c r="K42" i="25" s="1"/>
  <c r="J43" i="25" s="1"/>
  <c r="I44" i="25" s="1"/>
  <c r="H45" i="25" s="1"/>
  <c r="L40" i="25"/>
  <c r="AC35" i="26"/>
  <c r="AB36" i="26" s="1"/>
  <c r="AA37" i="26" s="1"/>
  <c r="Z38" i="26" s="1"/>
  <c r="Y39" i="26" s="1"/>
  <c r="AC34" i="26"/>
  <c r="AD59" i="26"/>
  <c r="AC60" i="26" s="1"/>
  <c r="AB61" i="26" s="1"/>
  <c r="AA62" i="26" s="1"/>
  <c r="Z63" i="26" s="1"/>
  <c r="AD58" i="26"/>
  <c r="AD47" i="26"/>
  <c r="AC48" i="26" s="1"/>
  <c r="AB49" i="26" s="1"/>
  <c r="AA50" i="26" s="1"/>
  <c r="AD46" i="26"/>
  <c r="AC43" i="26"/>
  <c r="AB44" i="26" s="1"/>
  <c r="AA45" i="26" s="1"/>
  <c r="O48" i="21"/>
  <c r="N49" i="21" s="1"/>
  <c r="M50" i="21" s="1"/>
  <c r="L51" i="21" s="1"/>
  <c r="O47" i="21"/>
  <c r="M37" i="28"/>
  <c r="L38" i="28" s="1"/>
  <c r="K39" i="28" s="1"/>
  <c r="J40" i="28" s="1"/>
  <c r="M36" i="28"/>
  <c r="AC52" i="26"/>
  <c r="AB53" i="26" s="1"/>
  <c r="AA54" i="26" s="1"/>
  <c r="Z55" i="26" s="1"/>
  <c r="Y56" i="26" s="1"/>
  <c r="X57" i="26" s="1"/>
  <c r="AC51" i="26"/>
  <c r="O31" i="21"/>
  <c r="N32" i="21" s="1"/>
  <c r="M33" i="21" s="1"/>
  <c r="L34" i="21" s="1"/>
  <c r="K35" i="21" s="1"/>
  <c r="J36" i="21" s="1"/>
  <c r="I37" i="21" s="1"/>
  <c r="O30" i="21"/>
  <c r="N33" i="25"/>
  <c r="M34" i="25" s="1"/>
  <c r="L35" i="25" s="1"/>
  <c r="K36" i="25" s="1"/>
  <c r="J37" i="25" s="1"/>
  <c r="I38" i="25" s="1"/>
  <c r="H39" i="25" s="1"/>
  <c r="N32" i="25"/>
  <c r="AC42" i="5"/>
  <c r="F49" i="11"/>
  <c r="E50" i="11" s="1"/>
  <c r="C7" i="22"/>
  <c r="S25" i="10"/>
  <c r="R26" i="10" s="1"/>
  <c r="Q27" i="10" s="1"/>
  <c r="P28" i="10" s="1"/>
  <c r="O29" i="10" s="1"/>
  <c r="N30" i="10" s="1"/>
  <c r="AD25" i="5"/>
  <c r="AE31" i="5"/>
  <c r="AD32" i="5" s="1"/>
  <c r="AC33" i="5" s="1"/>
  <c r="AE44" i="5"/>
  <c r="AD45" i="5" s="1"/>
  <c r="AC46" i="5" s="1"/>
  <c r="AE43" i="5"/>
  <c r="AD39" i="5"/>
  <c r="E47" i="11"/>
  <c r="D48" i="11" s="1"/>
  <c r="B88" i="11" s="1"/>
  <c r="E46" i="11"/>
  <c r="R34" i="10"/>
  <c r="R45" i="10"/>
  <c r="Q46" i="10" s="1"/>
  <c r="P47" i="10" s="1"/>
  <c r="O48" i="10" s="1"/>
  <c r="N49" i="10" s="1"/>
  <c r="AD26" i="5"/>
  <c r="AE36" i="5"/>
  <c r="AD37" i="5" s="1"/>
  <c r="AC38" i="5" s="1"/>
  <c r="AE35" i="5"/>
  <c r="AC34" i="5"/>
  <c r="AE55" i="5"/>
  <c r="AD56" i="5" s="1"/>
  <c r="AC57" i="5" s="1"/>
  <c r="AE54" i="5"/>
  <c r="AE48" i="5"/>
  <c r="AD49" i="5" s="1"/>
  <c r="AC50" i="5" s="1"/>
  <c r="AB51" i="5" s="1"/>
  <c r="AA52" i="5" s="1"/>
  <c r="Z53" i="5" s="1"/>
  <c r="AE47" i="5"/>
  <c r="AE29" i="5"/>
  <c r="AD30" i="5" s="1"/>
  <c r="AE28" i="5"/>
  <c r="Q54" i="10"/>
  <c r="R33" i="10"/>
  <c r="R32" i="10"/>
  <c r="F31" i="11"/>
  <c r="E32" i="11" s="1"/>
  <c r="F30" i="11"/>
  <c r="E33" i="11"/>
  <c r="D34" i="11" s="1"/>
  <c r="B74" i="11" s="1"/>
  <c r="E54" i="11"/>
  <c r="D55" i="11" s="1"/>
  <c r="B95" i="11" s="1"/>
  <c r="F26" i="11"/>
  <c r="E27" i="11" s="1"/>
  <c r="D28" i="11" s="1"/>
  <c r="B68" i="11" s="1"/>
  <c r="F25" i="11"/>
  <c r="S56" i="10"/>
  <c r="R57" i="10" s="1"/>
  <c r="Q58" i="10" s="1"/>
  <c r="S55" i="10"/>
  <c r="O31" i="10"/>
  <c r="F61" i="11"/>
  <c r="E62" i="11" s="1"/>
  <c r="D63" i="11" s="1"/>
  <c r="B103" i="11" s="1"/>
  <c r="F60" i="11"/>
  <c r="D59" i="11"/>
  <c r="B99" i="11" s="1"/>
  <c r="D58" i="11"/>
  <c r="B98" i="11" s="1"/>
  <c r="F39" i="11"/>
  <c r="E40" i="11" s="1"/>
  <c r="D41" i="11" s="1"/>
  <c r="B81" i="11" s="1"/>
  <c r="F38" i="11"/>
  <c r="S36" i="10"/>
  <c r="R37" i="10" s="1"/>
  <c r="Q38" i="10" s="1"/>
  <c r="P39" i="10" s="1"/>
  <c r="O40" i="10" s="1"/>
  <c r="S35" i="10"/>
  <c r="S60" i="10"/>
  <c r="R61" i="10" s="1"/>
  <c r="Q62" i="10" s="1"/>
  <c r="P63" i="10" s="1"/>
  <c r="S59" i="10"/>
  <c r="S51" i="10"/>
  <c r="R52" i="10" s="1"/>
  <c r="Q53" i="10" s="1"/>
  <c r="S50" i="10"/>
  <c r="E52" i="11"/>
  <c r="D53" i="11" s="1"/>
  <c r="B93" i="11" s="1"/>
  <c r="E51" i="11"/>
  <c r="S42" i="10"/>
  <c r="R43" i="10" s="1"/>
  <c r="Q44" i="10" s="1"/>
  <c r="S41" i="10"/>
  <c r="AA96" i="2"/>
  <c r="AB96" i="2" s="1"/>
  <c r="AC96" i="2" s="1"/>
  <c r="AD96" i="2" s="1"/>
  <c r="AE96" i="2" s="1"/>
  <c r="AF96" i="2" s="1"/>
  <c r="AG96" i="2" s="1"/>
  <c r="AH96" i="2" s="1"/>
  <c r="AI96" i="2" s="1"/>
  <c r="AJ96" i="2" s="1"/>
  <c r="AK96" i="2" s="1"/>
  <c r="AL96" i="2" s="1"/>
  <c r="AM96" i="2" s="1"/>
  <c r="AN96" i="2" s="1"/>
  <c r="AO96" i="2" s="1"/>
  <c r="AP96" i="2" s="1"/>
  <c r="AQ96" i="2" s="1"/>
  <c r="AR96" i="2" s="1"/>
  <c r="AS96" i="2" s="1"/>
  <c r="AT96" i="2" s="1"/>
  <c r="AU96" i="2" s="1"/>
  <c r="AV96" i="2" s="1"/>
  <c r="AW96" i="2" s="1"/>
  <c r="AX96" i="2" s="1"/>
  <c r="AA95" i="2"/>
  <c r="Y10" i="2"/>
  <c r="Y11" i="2" s="1"/>
  <c r="AB42" i="5" l="1"/>
  <c r="N39" i="21"/>
  <c r="M40" i="21" s="1"/>
  <c r="L41" i="21" s="1"/>
  <c r="N38" i="21"/>
  <c r="R25" i="10"/>
  <c r="Q26" i="10" s="1"/>
  <c r="P27" i="10" s="1"/>
  <c r="O28" i="10" s="1"/>
  <c r="N29" i="10" s="1"/>
  <c r="M30" i="10" s="1"/>
  <c r="AB35" i="26"/>
  <c r="AA36" i="26" s="1"/>
  <c r="Z37" i="26" s="1"/>
  <c r="Y38" i="26" s="1"/>
  <c r="X39" i="26" s="1"/>
  <c r="AB34" i="26"/>
  <c r="M42" i="28"/>
  <c r="L43" i="28" s="1"/>
  <c r="K44" i="28" s="1"/>
  <c r="M41" i="28"/>
  <c r="AB43" i="26"/>
  <c r="AA44" i="26" s="1"/>
  <c r="Z45" i="26" s="1"/>
  <c r="L43" i="21"/>
  <c r="K44" i="21" s="1"/>
  <c r="J45" i="21" s="1"/>
  <c r="I46" i="21" s="1"/>
  <c r="L42" i="21"/>
  <c r="N31" i="21"/>
  <c r="M32" i="21" s="1"/>
  <c r="L33" i="21" s="1"/>
  <c r="K34" i="21" s="1"/>
  <c r="J35" i="21" s="1"/>
  <c r="I36" i="21" s="1"/>
  <c r="H37" i="21" s="1"/>
  <c r="N30" i="21"/>
  <c r="L37" i="28"/>
  <c r="K38" i="28" s="1"/>
  <c r="J39" i="28" s="1"/>
  <c r="I40" i="28" s="1"/>
  <c r="L36" i="28"/>
  <c r="AC41" i="26"/>
  <c r="AB42" i="26" s="1"/>
  <c r="AA43" i="26" s="1"/>
  <c r="Z44" i="26" s="1"/>
  <c r="Y45" i="26" s="1"/>
  <c r="AC40" i="26"/>
  <c r="P54" i="10"/>
  <c r="M33" i="25"/>
  <c r="L34" i="25" s="1"/>
  <c r="K35" i="25" s="1"/>
  <c r="J36" i="25" s="1"/>
  <c r="I37" i="25" s="1"/>
  <c r="H38" i="25" s="1"/>
  <c r="G39" i="25" s="1"/>
  <c r="M32" i="25"/>
  <c r="AC47" i="26"/>
  <c r="AB48" i="26" s="1"/>
  <c r="AA49" i="26" s="1"/>
  <c r="Z50" i="26" s="1"/>
  <c r="AC46" i="26"/>
  <c r="L31" i="28"/>
  <c r="K32" i="28" s="1"/>
  <c r="J33" i="28" s="1"/>
  <c r="I34" i="28" s="1"/>
  <c r="H35" i="28" s="1"/>
  <c r="M46" i="28"/>
  <c r="L47" i="28" s="1"/>
  <c r="K48" i="28" s="1"/>
  <c r="M45" i="28"/>
  <c r="Q34" i="10"/>
  <c r="AC40" i="5"/>
  <c r="AB41" i="5" s="1"/>
  <c r="AA42" i="5" s="1"/>
  <c r="AB52" i="26"/>
  <c r="AA53" i="26" s="1"/>
  <c r="Z54" i="26" s="1"/>
  <c r="Y55" i="26" s="1"/>
  <c r="X56" i="26" s="1"/>
  <c r="W57" i="26" s="1"/>
  <c r="AB51" i="26"/>
  <c r="N48" i="21"/>
  <c r="M49" i="21" s="1"/>
  <c r="L50" i="21" s="1"/>
  <c r="K51" i="21" s="1"/>
  <c r="N47" i="21"/>
  <c r="AC59" i="26"/>
  <c r="AB60" i="26" s="1"/>
  <c r="AA61" i="26" s="1"/>
  <c r="Z62" i="26" s="1"/>
  <c r="Y63" i="26" s="1"/>
  <c r="AC58" i="26"/>
  <c r="K41" i="25"/>
  <c r="J42" i="25" s="1"/>
  <c r="I43" i="25" s="1"/>
  <c r="H44" i="25" s="1"/>
  <c r="G45" i="25" s="1"/>
  <c r="K40" i="25"/>
  <c r="AA31" i="26"/>
  <c r="Z32" i="26" s="1"/>
  <c r="Y33" i="26" s="1"/>
  <c r="AA30" i="26"/>
  <c r="E49" i="11"/>
  <c r="E26" i="11"/>
  <c r="D27" i="11" s="1"/>
  <c r="B67" i="11" s="1"/>
  <c r="AD31" i="5"/>
  <c r="AC32" i="5" s="1"/>
  <c r="AD44" i="5"/>
  <c r="AC45" i="5" s="1"/>
  <c r="AB46" i="5" s="1"/>
  <c r="AD43" i="5"/>
  <c r="AC39" i="5"/>
  <c r="AB33" i="5"/>
  <c r="D47" i="11"/>
  <c r="B87" i="11" s="1"/>
  <c r="D46" i="11"/>
  <c r="B86" i="11" s="1"/>
  <c r="Q45" i="10"/>
  <c r="P46" i="10" s="1"/>
  <c r="O47" i="10" s="1"/>
  <c r="N48" i="10" s="1"/>
  <c r="M49" i="10" s="1"/>
  <c r="AD36" i="5"/>
  <c r="AC37" i="5" s="1"/>
  <c r="AB38" i="5" s="1"/>
  <c r="AD35" i="5"/>
  <c r="AD55" i="5"/>
  <c r="AD54" i="5"/>
  <c r="AC54" i="5" s="1"/>
  <c r="AD48" i="5"/>
  <c r="AC49" i="5" s="1"/>
  <c r="AB50" i="5" s="1"/>
  <c r="AA51" i="5" s="1"/>
  <c r="Z52" i="5" s="1"/>
  <c r="Y53" i="5" s="1"/>
  <c r="AD47" i="5"/>
  <c r="AD29" i="5"/>
  <c r="AC30" i="5" s="1"/>
  <c r="AD28" i="5"/>
  <c r="AB34" i="5"/>
  <c r="AA34" i="5" s="1"/>
  <c r="AC27" i="5"/>
  <c r="AC26" i="5"/>
  <c r="D54" i="11"/>
  <c r="B94" i="11" s="1"/>
  <c r="Q33" i="10"/>
  <c r="P34" i="10" s="1"/>
  <c r="Q32" i="10"/>
  <c r="N31" i="10"/>
  <c r="E39" i="11"/>
  <c r="D40" i="11" s="1"/>
  <c r="B80" i="11" s="1"/>
  <c r="E38" i="11"/>
  <c r="E61" i="11"/>
  <c r="D62" i="11" s="1"/>
  <c r="B102" i="11" s="1"/>
  <c r="E60" i="11"/>
  <c r="R51" i="10"/>
  <c r="Q52" i="10" s="1"/>
  <c r="P53" i="10" s="1"/>
  <c r="O54" i="10" s="1"/>
  <c r="R50" i="10"/>
  <c r="R60" i="10"/>
  <c r="Q61" i="10" s="1"/>
  <c r="P62" i="10" s="1"/>
  <c r="O63" i="10" s="1"/>
  <c r="R59" i="10"/>
  <c r="R56" i="10"/>
  <c r="Q57" i="10" s="1"/>
  <c r="P58" i="10" s="1"/>
  <c r="R55" i="10"/>
  <c r="R42" i="10"/>
  <c r="Q43" i="10" s="1"/>
  <c r="P44" i="10" s="1"/>
  <c r="R41" i="10"/>
  <c r="E31" i="11"/>
  <c r="D32" i="11" s="1"/>
  <c r="B72" i="11" s="1"/>
  <c r="E30" i="11"/>
  <c r="D33" i="11"/>
  <c r="B73" i="11" s="1"/>
  <c r="D52" i="11"/>
  <c r="B92" i="11" s="1"/>
  <c r="D51" i="11"/>
  <c r="B91" i="11" s="1"/>
  <c r="R36" i="10"/>
  <c r="Q37" i="10" s="1"/>
  <c r="P38" i="10" s="1"/>
  <c r="O39" i="10" s="1"/>
  <c r="N40" i="10" s="1"/>
  <c r="R35" i="10"/>
  <c r="M31" i="10"/>
  <c r="AB94" i="2"/>
  <c r="AB95" i="2"/>
  <c r="AC95" i="2" s="1"/>
  <c r="AD95" i="2" s="1"/>
  <c r="AE95" i="2" s="1"/>
  <c r="AF95" i="2" s="1"/>
  <c r="AG95" i="2" s="1"/>
  <c r="AH95" i="2" s="1"/>
  <c r="AI95" i="2" s="1"/>
  <c r="AJ95" i="2" s="1"/>
  <c r="AK95" i="2" s="1"/>
  <c r="AL95" i="2" s="1"/>
  <c r="AM95" i="2" s="1"/>
  <c r="AN95" i="2" s="1"/>
  <c r="AO95" i="2" s="1"/>
  <c r="AP95" i="2" s="1"/>
  <c r="AQ95" i="2" s="1"/>
  <c r="AR95" i="2" s="1"/>
  <c r="AS95" i="2" s="1"/>
  <c r="AT95" i="2" s="1"/>
  <c r="AU95" i="2" s="1"/>
  <c r="AV95" i="2" s="1"/>
  <c r="AW95" i="2" s="1"/>
  <c r="AX95" i="2" s="1"/>
  <c r="Z10" i="2"/>
  <c r="Z11" i="2" s="1"/>
  <c r="Z217" i="3"/>
  <c r="M39" i="21" l="1"/>
  <c r="L40" i="21" s="1"/>
  <c r="K41" i="21" s="1"/>
  <c r="M38" i="21"/>
  <c r="K43" i="21"/>
  <c r="J44" i="21" s="1"/>
  <c r="I45" i="21" s="1"/>
  <c r="H46" i="21" s="1"/>
  <c r="K42" i="21"/>
  <c r="L42" i="28"/>
  <c r="K43" i="28" s="1"/>
  <c r="J44" i="28" s="1"/>
  <c r="L41" i="28"/>
  <c r="AA52" i="26"/>
  <c r="Z53" i="26" s="1"/>
  <c r="Y54" i="26" s="1"/>
  <c r="X55" i="26" s="1"/>
  <c r="W56" i="26" s="1"/>
  <c r="V57" i="26" s="1"/>
  <c r="AA51" i="26"/>
  <c r="AB47" i="26"/>
  <c r="AA48" i="26" s="1"/>
  <c r="Z49" i="26" s="1"/>
  <c r="Y50" i="26" s="1"/>
  <c r="AB46" i="26"/>
  <c r="K37" i="28"/>
  <c r="J38" i="28" s="1"/>
  <c r="I39" i="28" s="1"/>
  <c r="H40" i="28" s="1"/>
  <c r="K36" i="28"/>
  <c r="J41" i="25"/>
  <c r="I42" i="25" s="1"/>
  <c r="J40" i="25"/>
  <c r="AA35" i="26"/>
  <c r="Z36" i="26" s="1"/>
  <c r="Y37" i="26" s="1"/>
  <c r="X38" i="26" s="1"/>
  <c r="W39" i="26" s="1"/>
  <c r="AA34" i="26"/>
  <c r="Z31" i="26"/>
  <c r="Y32" i="26" s="1"/>
  <c r="X33" i="26" s="1"/>
  <c r="Z30" i="26"/>
  <c r="AB59" i="26"/>
  <c r="AA60" i="26" s="1"/>
  <c r="Z61" i="26" s="1"/>
  <c r="Y62" i="26" s="1"/>
  <c r="X63" i="26" s="1"/>
  <c r="AB58" i="26"/>
  <c r="AB40" i="5"/>
  <c r="AA41" i="5" s="1"/>
  <c r="Z42" i="5" s="1"/>
  <c r="M48" i="21"/>
  <c r="L49" i="21" s="1"/>
  <c r="K50" i="21" s="1"/>
  <c r="J51" i="21" s="1"/>
  <c r="M47" i="21"/>
  <c r="L46" i="28"/>
  <c r="K47" i="28" s="1"/>
  <c r="J48" i="28" s="1"/>
  <c r="L45" i="28"/>
  <c r="L33" i="25"/>
  <c r="K34" i="25" s="1"/>
  <c r="J35" i="25" s="1"/>
  <c r="I36" i="25" s="1"/>
  <c r="H37" i="25" s="1"/>
  <c r="G38" i="25" s="1"/>
  <c r="F39" i="25" s="1"/>
  <c r="L32" i="25"/>
  <c r="AB41" i="26"/>
  <c r="AA42" i="26" s="1"/>
  <c r="Z43" i="26" s="1"/>
  <c r="Y44" i="26" s="1"/>
  <c r="X45" i="26" s="1"/>
  <c r="AB40" i="26"/>
  <c r="M31" i="21"/>
  <c r="L32" i="21" s="1"/>
  <c r="K33" i="21" s="1"/>
  <c r="J34" i="21" s="1"/>
  <c r="I35" i="21" s="1"/>
  <c r="H36" i="21" s="1"/>
  <c r="G37" i="21" s="1"/>
  <c r="M30" i="21"/>
  <c r="AB27" i="5"/>
  <c r="D50" i="11"/>
  <c r="B90" i="11" s="1"/>
  <c r="D49" i="11"/>
  <c r="B89" i="11" s="1"/>
  <c r="AC31" i="5"/>
  <c r="AB32" i="5" s="1"/>
  <c r="AA33" i="5" s="1"/>
  <c r="Z34" i="5" s="1"/>
  <c r="AB39" i="5"/>
  <c r="AA40" i="5" s="1"/>
  <c r="Z41" i="5" s="1"/>
  <c r="Y42" i="5" s="1"/>
  <c r="AC44" i="5"/>
  <c r="AB45" i="5" s="1"/>
  <c r="AA46" i="5" s="1"/>
  <c r="AC43" i="5"/>
  <c r="P45" i="10"/>
  <c r="O46" i="10" s="1"/>
  <c r="N47" i="10" s="1"/>
  <c r="M48" i="10" s="1"/>
  <c r="L49" i="10" s="1"/>
  <c r="AC29" i="5"/>
  <c r="AB30" i="5" s="1"/>
  <c r="AC28" i="5"/>
  <c r="AB28" i="5" s="1"/>
  <c r="AB54" i="5"/>
  <c r="AC48" i="5"/>
  <c r="AB49" i="5" s="1"/>
  <c r="AA50" i="5" s="1"/>
  <c r="Z51" i="5" s="1"/>
  <c r="Y52" i="5" s="1"/>
  <c r="X53" i="5" s="1"/>
  <c r="AC47" i="5"/>
  <c r="AC55" i="5"/>
  <c r="AC56" i="5"/>
  <c r="AB57" i="5" s="1"/>
  <c r="AC36" i="5"/>
  <c r="AB37" i="5" s="1"/>
  <c r="AA38" i="5" s="1"/>
  <c r="AC35" i="5"/>
  <c r="P33" i="10"/>
  <c r="O34" i="10" s="1"/>
  <c r="P32" i="10"/>
  <c r="Q56" i="10"/>
  <c r="P57" i="10" s="1"/>
  <c r="O58" i="10" s="1"/>
  <c r="Q55" i="10"/>
  <c r="Q42" i="10"/>
  <c r="P43" i="10" s="1"/>
  <c r="O44" i="10" s="1"/>
  <c r="Q41" i="10"/>
  <c r="Q51" i="10"/>
  <c r="P52" i="10" s="1"/>
  <c r="O53" i="10" s="1"/>
  <c r="N54" i="10" s="1"/>
  <c r="Q50" i="10"/>
  <c r="D61" i="11"/>
  <c r="B101" i="11" s="1"/>
  <c r="D60" i="11"/>
  <c r="B100" i="11" s="1"/>
  <c r="Q36" i="10"/>
  <c r="P37" i="10" s="1"/>
  <c r="O38" i="10" s="1"/>
  <c r="N39" i="10" s="1"/>
  <c r="M40" i="10" s="1"/>
  <c r="Q35" i="10"/>
  <c r="D31" i="11"/>
  <c r="B71" i="11" s="1"/>
  <c r="D30" i="11"/>
  <c r="B70" i="11" s="1"/>
  <c r="D39" i="11"/>
  <c r="B79" i="11" s="1"/>
  <c r="D38" i="11"/>
  <c r="B78" i="11" s="1"/>
  <c r="Q60" i="10"/>
  <c r="P61" i="10" s="1"/>
  <c r="O62" i="10" s="1"/>
  <c r="N63" i="10" s="1"/>
  <c r="Q59" i="10"/>
  <c r="L31" i="10"/>
  <c r="AC93" i="2"/>
  <c r="AC94" i="2"/>
  <c r="AD94" i="2" s="1"/>
  <c r="AE94" i="2" s="1"/>
  <c r="AF94" i="2" s="1"/>
  <c r="AG94" i="2" s="1"/>
  <c r="AH94" i="2" s="1"/>
  <c r="AI94" i="2" s="1"/>
  <c r="AJ94" i="2" s="1"/>
  <c r="AK94" i="2" s="1"/>
  <c r="AL94" i="2" s="1"/>
  <c r="AM94" i="2" s="1"/>
  <c r="AN94" i="2" s="1"/>
  <c r="AO94" i="2" s="1"/>
  <c r="AP94" i="2" s="1"/>
  <c r="AQ94" i="2" s="1"/>
  <c r="AR94" i="2" s="1"/>
  <c r="AS94" i="2" s="1"/>
  <c r="AT94" i="2" s="1"/>
  <c r="AU94" i="2" s="1"/>
  <c r="AV94" i="2" s="1"/>
  <c r="AW94" i="2" s="1"/>
  <c r="AX94" i="2" s="1"/>
  <c r="AA10" i="2"/>
  <c r="AA11" i="2" s="1"/>
  <c r="Z219" i="3"/>
  <c r="Z13" i="2"/>
  <c r="Z15" i="2" s="1"/>
  <c r="L39" i="21" l="1"/>
  <c r="K40" i="21" s="1"/>
  <c r="J41" i="21" s="1"/>
  <c r="L38" i="21"/>
  <c r="K46" i="28"/>
  <c r="J47" i="28" s="1"/>
  <c r="I48" i="28" s="1"/>
  <c r="K45" i="28"/>
  <c r="Z52" i="26"/>
  <c r="Y53" i="26" s="1"/>
  <c r="X54" i="26" s="1"/>
  <c r="W55" i="26" s="1"/>
  <c r="V56" i="26" s="1"/>
  <c r="U57" i="26" s="1"/>
  <c r="Z51" i="26"/>
  <c r="AA59" i="26"/>
  <c r="Z60" i="26" s="1"/>
  <c r="Y61" i="26" s="1"/>
  <c r="X62" i="26" s="1"/>
  <c r="W63" i="26" s="1"/>
  <c r="AA58" i="26"/>
  <c r="L31" i="21"/>
  <c r="K32" i="21" s="1"/>
  <c r="J33" i="21" s="1"/>
  <c r="I34" i="21" s="1"/>
  <c r="H35" i="21" s="1"/>
  <c r="G36" i="21" s="1"/>
  <c r="F37" i="21" s="1"/>
  <c r="K33" i="25"/>
  <c r="J34" i="25" s="1"/>
  <c r="I35" i="25" s="1"/>
  <c r="H36" i="25" s="1"/>
  <c r="G37" i="25" s="1"/>
  <c r="F38" i="25" s="1"/>
  <c r="E39" i="25" s="1"/>
  <c r="K32" i="25"/>
  <c r="L48" i="21"/>
  <c r="K49" i="21" s="1"/>
  <c r="J50" i="21" s="1"/>
  <c r="I51" i="21" s="1"/>
  <c r="L47" i="21"/>
  <c r="Y31" i="26"/>
  <c r="X32" i="26" s="1"/>
  <c r="W33" i="26" s="1"/>
  <c r="Y30" i="26"/>
  <c r="I41" i="25"/>
  <c r="H42" i="25" s="1"/>
  <c r="I40" i="25"/>
  <c r="AA47" i="26"/>
  <c r="Z48" i="26" s="1"/>
  <c r="Y49" i="26" s="1"/>
  <c r="X50" i="26" s="1"/>
  <c r="AA46" i="26"/>
  <c r="K42" i="28"/>
  <c r="J43" i="28" s="1"/>
  <c r="I44" i="28" s="1"/>
  <c r="K41" i="28"/>
  <c r="J43" i="21"/>
  <c r="I44" i="21" s="1"/>
  <c r="H45" i="21" s="1"/>
  <c r="G46" i="21" s="1"/>
  <c r="J42" i="21"/>
  <c r="AA41" i="26"/>
  <c r="Z42" i="26" s="1"/>
  <c r="Y43" i="26" s="1"/>
  <c r="X44" i="26" s="1"/>
  <c r="W45" i="26" s="1"/>
  <c r="AA40" i="26"/>
  <c r="Z35" i="26"/>
  <c r="Y36" i="26" s="1"/>
  <c r="X37" i="26" s="1"/>
  <c r="W38" i="26" s="1"/>
  <c r="V39" i="26" s="1"/>
  <c r="Z34" i="26"/>
  <c r="J37" i="28"/>
  <c r="I38" i="28" s="1"/>
  <c r="H39" i="28" s="1"/>
  <c r="G40" i="28" s="1"/>
  <c r="J36" i="28"/>
  <c r="H43" i="25"/>
  <c r="G44" i="25" s="1"/>
  <c r="F45" i="25" s="1"/>
  <c r="AB31" i="5"/>
  <c r="AA32" i="5" s="1"/>
  <c r="Z33" i="5" s="1"/>
  <c r="AA39" i="5"/>
  <c r="Z40" i="5" s="1"/>
  <c r="Y41" i="5" s="1"/>
  <c r="X42" i="5" s="1"/>
  <c r="AB44" i="5"/>
  <c r="AA45" i="5" s="1"/>
  <c r="Z46" i="5" s="1"/>
  <c r="AB43" i="5"/>
  <c r="O45" i="10"/>
  <c r="N46" i="10" s="1"/>
  <c r="M47" i="10" s="1"/>
  <c r="L48" i="10" s="1"/>
  <c r="K49" i="10" s="1"/>
  <c r="AB36" i="5"/>
  <c r="AA37" i="5" s="1"/>
  <c r="Z38" i="5" s="1"/>
  <c r="AB35" i="5"/>
  <c r="AB56" i="5"/>
  <c r="AA57" i="5" s="1"/>
  <c r="AA54" i="5"/>
  <c r="AA28" i="5"/>
  <c r="AB48" i="5"/>
  <c r="AA49" i="5" s="1"/>
  <c r="Z50" i="5" s="1"/>
  <c r="Y51" i="5" s="1"/>
  <c r="X52" i="5" s="1"/>
  <c r="W53" i="5" s="1"/>
  <c r="AB47" i="5"/>
  <c r="AB55" i="5"/>
  <c r="Y34" i="5"/>
  <c r="AB29" i="5"/>
  <c r="AA30" i="5" s="1"/>
  <c r="O33" i="10"/>
  <c r="N34" i="10" s="1"/>
  <c r="O32" i="10"/>
  <c r="P42" i="10"/>
  <c r="O43" i="10" s="1"/>
  <c r="N44" i="10" s="1"/>
  <c r="P41" i="10"/>
  <c r="P60" i="10"/>
  <c r="O61" i="10" s="1"/>
  <c r="N62" i="10" s="1"/>
  <c r="M63" i="10" s="1"/>
  <c r="P59" i="10"/>
  <c r="P36" i="10"/>
  <c r="O37" i="10" s="1"/>
  <c r="N38" i="10" s="1"/>
  <c r="M39" i="10" s="1"/>
  <c r="L40" i="10" s="1"/>
  <c r="P35" i="10"/>
  <c r="P51" i="10"/>
  <c r="O52" i="10" s="1"/>
  <c r="N53" i="10" s="1"/>
  <c r="M54" i="10" s="1"/>
  <c r="P50" i="10"/>
  <c r="P56" i="10"/>
  <c r="O57" i="10" s="1"/>
  <c r="N58" i="10" s="1"/>
  <c r="P55" i="10"/>
  <c r="AD92" i="2"/>
  <c r="AD93" i="2"/>
  <c r="AE93" i="2" s="1"/>
  <c r="AF93" i="2" s="1"/>
  <c r="AG93" i="2" s="1"/>
  <c r="AH93" i="2" s="1"/>
  <c r="AI93" i="2" s="1"/>
  <c r="AJ93" i="2" s="1"/>
  <c r="AK93" i="2" s="1"/>
  <c r="AL93" i="2" s="1"/>
  <c r="AM93" i="2" s="1"/>
  <c r="AN93" i="2" s="1"/>
  <c r="AO93" i="2" s="1"/>
  <c r="AP93" i="2" s="1"/>
  <c r="AQ93" i="2" s="1"/>
  <c r="AR93" i="2" s="1"/>
  <c r="AS93" i="2" s="1"/>
  <c r="AT93" i="2" s="1"/>
  <c r="AU93" i="2" s="1"/>
  <c r="AV93" i="2" s="1"/>
  <c r="AW93" i="2" s="1"/>
  <c r="AX93" i="2" s="1"/>
  <c r="AB10" i="2"/>
  <c r="AB11" i="2" s="1"/>
  <c r="K39" i="21" l="1"/>
  <c r="J40" i="21" s="1"/>
  <c r="I41" i="21" s="1"/>
  <c r="K38" i="21"/>
  <c r="I37" i="28"/>
  <c r="H38" i="28" s="1"/>
  <c r="G39" i="28" s="1"/>
  <c r="F40" i="28" s="1"/>
  <c r="I36" i="28"/>
  <c r="Z41" i="26"/>
  <c r="Y42" i="26" s="1"/>
  <c r="X43" i="26" s="1"/>
  <c r="W44" i="26" s="1"/>
  <c r="V45" i="26" s="1"/>
  <c r="Z40" i="26"/>
  <c r="J42" i="28"/>
  <c r="I43" i="28" s="1"/>
  <c r="H44" i="28" s="1"/>
  <c r="J41" i="28"/>
  <c r="H41" i="25"/>
  <c r="G42" i="25" s="1"/>
  <c r="H40" i="25"/>
  <c r="K48" i="21"/>
  <c r="J49" i="21" s="1"/>
  <c r="I50" i="21" s="1"/>
  <c r="H51" i="21" s="1"/>
  <c r="K47" i="21"/>
  <c r="G43" i="25"/>
  <c r="F44" i="25" s="1"/>
  <c r="E45" i="25" s="1"/>
  <c r="Z59" i="26"/>
  <c r="Y60" i="26" s="1"/>
  <c r="X61" i="26" s="1"/>
  <c r="W62" i="26" s="1"/>
  <c r="V63" i="26" s="1"/>
  <c r="Z58" i="26"/>
  <c r="J46" i="28"/>
  <c r="I47" i="28" s="1"/>
  <c r="H48" i="28" s="1"/>
  <c r="J45" i="28"/>
  <c r="Y52" i="26"/>
  <c r="X53" i="26" s="1"/>
  <c r="W54" i="26" s="1"/>
  <c r="V55" i="26" s="1"/>
  <c r="U56" i="26" s="1"/>
  <c r="T57" i="26" s="1"/>
  <c r="Y51" i="26"/>
  <c r="Y35" i="26"/>
  <c r="X36" i="26" s="1"/>
  <c r="W37" i="26" s="1"/>
  <c r="V38" i="26" s="1"/>
  <c r="U39" i="26" s="1"/>
  <c r="Y34" i="26"/>
  <c r="I43" i="21"/>
  <c r="H44" i="21" s="1"/>
  <c r="G45" i="21" s="1"/>
  <c r="F46" i="21" s="1"/>
  <c r="I42" i="21"/>
  <c r="Z47" i="26"/>
  <c r="Y48" i="26" s="1"/>
  <c r="X49" i="26" s="1"/>
  <c r="W50" i="26" s="1"/>
  <c r="Z46" i="26"/>
  <c r="X31" i="26"/>
  <c r="W32" i="26" s="1"/>
  <c r="V33" i="26" s="1"/>
  <c r="J33" i="25"/>
  <c r="I34" i="25" s="1"/>
  <c r="H35" i="25" s="1"/>
  <c r="G36" i="25" s="1"/>
  <c r="F37" i="25" s="1"/>
  <c r="E38" i="25" s="1"/>
  <c r="D39" i="25" s="1"/>
  <c r="B49" i="25" s="1"/>
  <c r="AA56" i="5"/>
  <c r="Z57" i="5" s="1"/>
  <c r="Z39" i="5"/>
  <c r="Y40" i="5" s="1"/>
  <c r="X41" i="5" s="1"/>
  <c r="W42" i="5" s="1"/>
  <c r="AA31" i="5"/>
  <c r="Z32" i="5" s="1"/>
  <c r="Y33" i="5" s="1"/>
  <c r="X34" i="5" s="1"/>
  <c r="AA44" i="5"/>
  <c r="Z45" i="5" s="1"/>
  <c r="Y46" i="5" s="1"/>
  <c r="AA43" i="5"/>
  <c r="N45" i="10"/>
  <c r="M46" i="10" s="1"/>
  <c r="L47" i="10" s="1"/>
  <c r="K48" i="10" s="1"/>
  <c r="J49" i="10" s="1"/>
  <c r="AA29" i="5"/>
  <c r="Z30" i="5" s="1"/>
  <c r="Z54" i="5"/>
  <c r="AA36" i="5"/>
  <c r="Z37" i="5" s="1"/>
  <c r="Y38" i="5" s="1"/>
  <c r="AA35" i="5"/>
  <c r="AA55" i="5"/>
  <c r="AA48" i="5"/>
  <c r="Z49" i="5" s="1"/>
  <c r="Y50" i="5" s="1"/>
  <c r="X51" i="5" s="1"/>
  <c r="W52" i="5" s="1"/>
  <c r="V53" i="5" s="1"/>
  <c r="AA47" i="5"/>
  <c r="N33" i="10"/>
  <c r="M34" i="10" s="1"/>
  <c r="N32" i="10"/>
  <c r="O51" i="10"/>
  <c r="N52" i="10" s="1"/>
  <c r="M53" i="10" s="1"/>
  <c r="L54" i="10" s="1"/>
  <c r="O50" i="10"/>
  <c r="O60" i="10"/>
  <c r="N61" i="10" s="1"/>
  <c r="M62" i="10" s="1"/>
  <c r="L63" i="10" s="1"/>
  <c r="O59" i="10"/>
  <c r="O56" i="10"/>
  <c r="N57" i="10" s="1"/>
  <c r="M58" i="10" s="1"/>
  <c r="O55" i="10"/>
  <c r="O36" i="10"/>
  <c r="N37" i="10" s="1"/>
  <c r="M38" i="10" s="1"/>
  <c r="L39" i="10" s="1"/>
  <c r="K40" i="10" s="1"/>
  <c r="O35" i="10"/>
  <c r="O42" i="10"/>
  <c r="N43" i="10" s="1"/>
  <c r="M44" i="10" s="1"/>
  <c r="O41" i="10"/>
  <c r="AE92" i="2"/>
  <c r="AF92" i="2" s="1"/>
  <c r="AG92" i="2" s="1"/>
  <c r="AH92" i="2" s="1"/>
  <c r="AI92" i="2" s="1"/>
  <c r="AJ92" i="2" s="1"/>
  <c r="AK92" i="2" s="1"/>
  <c r="AL92" i="2" s="1"/>
  <c r="AM92" i="2" s="1"/>
  <c r="AN92" i="2" s="1"/>
  <c r="AO92" i="2" s="1"/>
  <c r="AP92" i="2" s="1"/>
  <c r="AQ92" i="2" s="1"/>
  <c r="AR92" i="2" s="1"/>
  <c r="AS92" i="2" s="1"/>
  <c r="AT92" i="2" s="1"/>
  <c r="AU92" i="2" s="1"/>
  <c r="AV92" i="2" s="1"/>
  <c r="AW92" i="2" s="1"/>
  <c r="AX92" i="2" s="1"/>
  <c r="AE91" i="2"/>
  <c r="AC10" i="2"/>
  <c r="AC11" i="2" s="1"/>
  <c r="AC217" i="3"/>
  <c r="J39" i="21" l="1"/>
  <c r="I40" i="21" s="1"/>
  <c r="H41" i="21" s="1"/>
  <c r="J38" i="21"/>
  <c r="H43" i="21"/>
  <c r="G44" i="21" s="1"/>
  <c r="F45" i="21" s="1"/>
  <c r="E46" i="21" s="1"/>
  <c r="H42" i="21"/>
  <c r="X52" i="26"/>
  <c r="W53" i="26" s="1"/>
  <c r="V54" i="26" s="1"/>
  <c r="U55" i="26" s="1"/>
  <c r="T56" i="26" s="1"/>
  <c r="S57" i="26" s="1"/>
  <c r="X51" i="26"/>
  <c r="I46" i="28"/>
  <c r="H47" i="28" s="1"/>
  <c r="G48" i="28" s="1"/>
  <c r="I45" i="28"/>
  <c r="F43" i="25"/>
  <c r="E44" i="25" s="1"/>
  <c r="D45" i="25" s="1"/>
  <c r="B55" i="25" s="1"/>
  <c r="G41" i="25"/>
  <c r="F42" i="25" s="1"/>
  <c r="E43" i="25" s="1"/>
  <c r="D44" i="25" s="1"/>
  <c r="B54" i="25" s="1"/>
  <c r="G40" i="25"/>
  <c r="Y41" i="26"/>
  <c r="X42" i="26" s="1"/>
  <c r="W43" i="26" s="1"/>
  <c r="V44" i="26" s="1"/>
  <c r="U45" i="26" s="1"/>
  <c r="Y40" i="26"/>
  <c r="Z56" i="5"/>
  <c r="Y57" i="5" s="1"/>
  <c r="J48" i="21"/>
  <c r="I49" i="21" s="1"/>
  <c r="H50" i="21" s="1"/>
  <c r="G51" i="21" s="1"/>
  <c r="J47" i="21"/>
  <c r="I42" i="28"/>
  <c r="H43" i="28" s="1"/>
  <c r="G44" i="28" s="1"/>
  <c r="I41" i="28"/>
  <c r="H37" i="28"/>
  <c r="G38" i="28" s="1"/>
  <c r="F39" i="28" s="1"/>
  <c r="E40" i="28" s="1"/>
  <c r="H36" i="28"/>
  <c r="Y47" i="26"/>
  <c r="X48" i="26" s="1"/>
  <c r="W49" i="26" s="1"/>
  <c r="V50" i="26" s="1"/>
  <c r="Y46" i="26"/>
  <c r="X35" i="26"/>
  <c r="W36" i="26" s="1"/>
  <c r="V37" i="26" s="1"/>
  <c r="U38" i="26" s="1"/>
  <c r="T39" i="26" s="1"/>
  <c r="X34" i="26"/>
  <c r="Y59" i="26"/>
  <c r="X60" i="26" s="1"/>
  <c r="W61" i="26" s="1"/>
  <c r="V62" i="26" s="1"/>
  <c r="U63" i="26" s="1"/>
  <c r="Y58" i="26"/>
  <c r="Z31" i="5"/>
  <c r="Y32" i="5" s="1"/>
  <c r="X33" i="5" s="1"/>
  <c r="W34" i="5" s="1"/>
  <c r="Y39" i="5"/>
  <c r="X40" i="5" s="1"/>
  <c r="W41" i="5" s="1"/>
  <c r="V42" i="5" s="1"/>
  <c r="Z29" i="5"/>
  <c r="Y30" i="5" s="1"/>
  <c r="Z44" i="5"/>
  <c r="Y45" i="5" s="1"/>
  <c r="X46" i="5" s="1"/>
  <c r="Z43" i="5"/>
  <c r="M45" i="10"/>
  <c r="L46" i="10" s="1"/>
  <c r="K47" i="10" s="1"/>
  <c r="J48" i="10" s="1"/>
  <c r="I49" i="10" s="1"/>
  <c r="Z55" i="5"/>
  <c r="Y56" i="5" s="1"/>
  <c r="X57" i="5" s="1"/>
  <c r="Z36" i="5"/>
  <c r="Y37" i="5" s="1"/>
  <c r="X38" i="5" s="1"/>
  <c r="Z35" i="5"/>
  <c r="Z48" i="5"/>
  <c r="Y49" i="5" s="1"/>
  <c r="X50" i="5" s="1"/>
  <c r="W51" i="5" s="1"/>
  <c r="V52" i="5" s="1"/>
  <c r="U53" i="5" s="1"/>
  <c r="Z47" i="5"/>
  <c r="Y54" i="5"/>
  <c r="M33" i="10"/>
  <c r="L34" i="10" s="1"/>
  <c r="M32" i="10"/>
  <c r="N56" i="10"/>
  <c r="M57" i="10" s="1"/>
  <c r="L58" i="10" s="1"/>
  <c r="N55" i="10"/>
  <c r="N60" i="10"/>
  <c r="M61" i="10" s="1"/>
  <c r="L62" i="10" s="1"/>
  <c r="K63" i="10" s="1"/>
  <c r="N59" i="10"/>
  <c r="N42" i="10"/>
  <c r="M43" i="10" s="1"/>
  <c r="L44" i="10" s="1"/>
  <c r="N41" i="10"/>
  <c r="N36" i="10"/>
  <c r="M37" i="10" s="1"/>
  <c r="L38" i="10" s="1"/>
  <c r="K39" i="10" s="1"/>
  <c r="J40" i="10" s="1"/>
  <c r="N35" i="10"/>
  <c r="N51" i="10"/>
  <c r="M52" i="10" s="1"/>
  <c r="L53" i="10" s="1"/>
  <c r="K54" i="10" s="1"/>
  <c r="N50" i="10"/>
  <c r="AF91" i="2"/>
  <c r="AG91" i="2" s="1"/>
  <c r="AH91" i="2" s="1"/>
  <c r="AI91" i="2" s="1"/>
  <c r="AJ91" i="2" s="1"/>
  <c r="AK91" i="2" s="1"/>
  <c r="AL91" i="2" s="1"/>
  <c r="AM91" i="2" s="1"/>
  <c r="AN91" i="2" s="1"/>
  <c r="AO91" i="2" s="1"/>
  <c r="AP91" i="2" s="1"/>
  <c r="AQ91" i="2" s="1"/>
  <c r="AR91" i="2" s="1"/>
  <c r="AS91" i="2" s="1"/>
  <c r="AT91" i="2" s="1"/>
  <c r="AU91" i="2" s="1"/>
  <c r="AV91" i="2" s="1"/>
  <c r="AW91" i="2" s="1"/>
  <c r="AX91" i="2" s="1"/>
  <c r="AF90" i="2"/>
  <c r="AD10" i="2"/>
  <c r="AD11" i="2" s="1"/>
  <c r="AC13" i="2"/>
  <c r="AC15" i="2" s="1"/>
  <c r="AC219" i="3"/>
  <c r="I39" i="21" l="1"/>
  <c r="H40" i="21" s="1"/>
  <c r="G41" i="21" s="1"/>
  <c r="I38" i="21"/>
  <c r="H46" i="28"/>
  <c r="G47" i="28" s="1"/>
  <c r="F48" i="28" s="1"/>
  <c r="H45" i="28"/>
  <c r="G43" i="21"/>
  <c r="F44" i="21" s="1"/>
  <c r="E45" i="21" s="1"/>
  <c r="D46" i="21" s="1"/>
  <c r="B62" i="21" s="1"/>
  <c r="G42" i="21"/>
  <c r="X59" i="26"/>
  <c r="W60" i="26" s="1"/>
  <c r="V61" i="26" s="1"/>
  <c r="U62" i="26" s="1"/>
  <c r="T63" i="26" s="1"/>
  <c r="X58" i="26"/>
  <c r="X47" i="26"/>
  <c r="W48" i="26" s="1"/>
  <c r="V49" i="26" s="1"/>
  <c r="U50" i="26" s="1"/>
  <c r="X46" i="26"/>
  <c r="H42" i="28"/>
  <c r="G43" i="28" s="1"/>
  <c r="F44" i="28" s="1"/>
  <c r="H41" i="28"/>
  <c r="X41" i="26"/>
  <c r="W42" i="26" s="1"/>
  <c r="V43" i="26" s="1"/>
  <c r="U44" i="26" s="1"/>
  <c r="T45" i="26" s="1"/>
  <c r="X40" i="26"/>
  <c r="W52" i="26"/>
  <c r="V53" i="26" s="1"/>
  <c r="U54" i="26" s="1"/>
  <c r="T55" i="26" s="1"/>
  <c r="S56" i="26" s="1"/>
  <c r="R57" i="26" s="1"/>
  <c r="W51" i="26"/>
  <c r="W35" i="26"/>
  <c r="V36" i="26" s="1"/>
  <c r="U37" i="26" s="1"/>
  <c r="T38" i="26" s="1"/>
  <c r="S39" i="26" s="1"/>
  <c r="W34" i="26"/>
  <c r="G37" i="28"/>
  <c r="F38" i="28" s="1"/>
  <c r="E39" i="28" s="1"/>
  <c r="D40" i="28" s="1"/>
  <c r="B53" i="28" s="1"/>
  <c r="G36" i="28"/>
  <c r="F37" i="28" s="1"/>
  <c r="E38" i="28" s="1"/>
  <c r="D39" i="28" s="1"/>
  <c r="B52" i="28" s="1"/>
  <c r="I48" i="21"/>
  <c r="H49" i="21" s="1"/>
  <c r="G50" i="21" s="1"/>
  <c r="F51" i="21" s="1"/>
  <c r="I47" i="21"/>
  <c r="F41" i="25"/>
  <c r="E42" i="25" s="1"/>
  <c r="D43" i="25" s="1"/>
  <c r="B53" i="25" s="1"/>
  <c r="F40" i="25"/>
  <c r="Y31" i="5"/>
  <c r="X32" i="5" s="1"/>
  <c r="W33" i="5" s="1"/>
  <c r="V34" i="5" s="1"/>
  <c r="X39" i="5"/>
  <c r="W40" i="5" s="1"/>
  <c r="V41" i="5" s="1"/>
  <c r="U42" i="5" s="1"/>
  <c r="Y44" i="5"/>
  <c r="X45" i="5" s="1"/>
  <c r="W46" i="5" s="1"/>
  <c r="Y43" i="5"/>
  <c r="L45" i="10"/>
  <c r="K46" i="10" s="1"/>
  <c r="J47" i="10" s="1"/>
  <c r="I48" i="10" s="1"/>
  <c r="H49" i="10" s="1"/>
  <c r="W39" i="5"/>
  <c r="V40" i="5" s="1"/>
  <c r="U41" i="5" s="1"/>
  <c r="T42" i="5" s="1"/>
  <c r="X54" i="5"/>
  <c r="Y48" i="5"/>
  <c r="X49" i="5" s="1"/>
  <c r="Y47" i="5"/>
  <c r="Y55" i="5"/>
  <c r="X56" i="5" s="1"/>
  <c r="W57" i="5" s="1"/>
  <c r="Y36" i="5"/>
  <c r="X37" i="5" s="1"/>
  <c r="W38" i="5" s="1"/>
  <c r="V39" i="5" s="1"/>
  <c r="U40" i="5" s="1"/>
  <c r="T41" i="5" s="1"/>
  <c r="S42" i="5" s="1"/>
  <c r="Y35" i="5"/>
  <c r="L33" i="10"/>
  <c r="K34" i="10" s="1"/>
  <c r="L32" i="10"/>
  <c r="M36" i="10"/>
  <c r="L37" i="10" s="1"/>
  <c r="K38" i="10" s="1"/>
  <c r="J39" i="10" s="1"/>
  <c r="I40" i="10" s="1"/>
  <c r="M35" i="10"/>
  <c r="M42" i="10"/>
  <c r="L43" i="10" s="1"/>
  <c r="K44" i="10" s="1"/>
  <c r="M41" i="10"/>
  <c r="M60" i="10"/>
  <c r="L61" i="10" s="1"/>
  <c r="K62" i="10" s="1"/>
  <c r="J63" i="10" s="1"/>
  <c r="M59" i="10"/>
  <c r="M56" i="10"/>
  <c r="L57" i="10" s="1"/>
  <c r="K58" i="10" s="1"/>
  <c r="M55" i="10"/>
  <c r="M51" i="10"/>
  <c r="L52" i="10" s="1"/>
  <c r="K53" i="10" s="1"/>
  <c r="J54" i="10" s="1"/>
  <c r="M50" i="10"/>
  <c r="AG89" i="2"/>
  <c r="AG90" i="2"/>
  <c r="AH90" i="2" s="1"/>
  <c r="AI90" i="2" s="1"/>
  <c r="AJ90" i="2" s="1"/>
  <c r="AK90" i="2" s="1"/>
  <c r="AL90" i="2" s="1"/>
  <c r="AM90" i="2" s="1"/>
  <c r="AN90" i="2" s="1"/>
  <c r="AO90" i="2" s="1"/>
  <c r="AP90" i="2" s="1"/>
  <c r="AQ90" i="2" s="1"/>
  <c r="AR90" i="2" s="1"/>
  <c r="AS90" i="2" s="1"/>
  <c r="AT90" i="2" s="1"/>
  <c r="AU90" i="2" s="1"/>
  <c r="AV90" i="2" s="1"/>
  <c r="AW90" i="2" s="1"/>
  <c r="AX90" i="2" s="1"/>
  <c r="AE10" i="2"/>
  <c r="AE11" i="2" s="1"/>
  <c r="H39" i="21" l="1"/>
  <c r="G40" i="21" s="1"/>
  <c r="F41" i="21" s="1"/>
  <c r="H38" i="21"/>
  <c r="E41" i="25"/>
  <c r="D42" i="25" s="1"/>
  <c r="B52" i="25" s="1"/>
  <c r="E40" i="25"/>
  <c r="V52" i="26"/>
  <c r="U53" i="26" s="1"/>
  <c r="T54" i="26" s="1"/>
  <c r="S55" i="26" s="1"/>
  <c r="R56" i="26" s="1"/>
  <c r="Q57" i="26" s="1"/>
  <c r="V51" i="26"/>
  <c r="G42" i="28"/>
  <c r="F43" i="28" s="1"/>
  <c r="E44" i="28" s="1"/>
  <c r="G41" i="28"/>
  <c r="W59" i="26"/>
  <c r="V60" i="26" s="1"/>
  <c r="U61" i="26" s="1"/>
  <c r="T62" i="26" s="1"/>
  <c r="S63" i="26" s="1"/>
  <c r="W58" i="26"/>
  <c r="H48" i="21"/>
  <c r="G49" i="21" s="1"/>
  <c r="F50" i="21" s="1"/>
  <c r="E51" i="21" s="1"/>
  <c r="H47" i="21"/>
  <c r="V35" i="26"/>
  <c r="U36" i="26" s="1"/>
  <c r="T37" i="26" s="1"/>
  <c r="S38" i="26" s="1"/>
  <c r="R39" i="26" s="1"/>
  <c r="V34" i="26"/>
  <c r="G46" i="28"/>
  <c r="F47" i="28" s="1"/>
  <c r="E48" i="28" s="1"/>
  <c r="G45" i="28"/>
  <c r="W41" i="26"/>
  <c r="V42" i="26" s="1"/>
  <c r="U43" i="26" s="1"/>
  <c r="T44" i="26" s="1"/>
  <c r="S45" i="26" s="1"/>
  <c r="W40" i="26"/>
  <c r="W47" i="26"/>
  <c r="V48" i="26" s="1"/>
  <c r="U49" i="26" s="1"/>
  <c r="T50" i="26" s="1"/>
  <c r="W46" i="26"/>
  <c r="F43" i="21"/>
  <c r="E44" i="21" s="1"/>
  <c r="D45" i="21" s="1"/>
  <c r="B61" i="21" s="1"/>
  <c r="F42" i="21"/>
  <c r="X31" i="5"/>
  <c r="W32" i="5" s="1"/>
  <c r="V33" i="5" s="1"/>
  <c r="U34" i="5" s="1"/>
  <c r="X44" i="5"/>
  <c r="W45" i="5" s="1"/>
  <c r="V46" i="5" s="1"/>
  <c r="X43" i="5"/>
  <c r="K45" i="10"/>
  <c r="J46" i="10" s="1"/>
  <c r="I47" i="10" s="1"/>
  <c r="H48" i="10" s="1"/>
  <c r="G49" i="10" s="1"/>
  <c r="X36" i="5"/>
  <c r="W37" i="5" s="1"/>
  <c r="V38" i="5" s="1"/>
  <c r="U39" i="5" s="1"/>
  <c r="T40" i="5" s="1"/>
  <c r="S41" i="5" s="1"/>
  <c r="R42" i="5" s="1"/>
  <c r="X35" i="5"/>
  <c r="W50" i="5"/>
  <c r="V51" i="5" s="1"/>
  <c r="U52" i="5" s="1"/>
  <c r="T53" i="5" s="1"/>
  <c r="X48" i="5"/>
  <c r="W49" i="5" s="1"/>
  <c r="X47" i="5"/>
  <c r="W54" i="5"/>
  <c r="X55" i="5"/>
  <c r="W56" i="5" s="1"/>
  <c r="V57" i="5" s="1"/>
  <c r="K33" i="10"/>
  <c r="J34" i="10" s="1"/>
  <c r="K32" i="10"/>
  <c r="L60" i="10"/>
  <c r="K61" i="10" s="1"/>
  <c r="J62" i="10" s="1"/>
  <c r="I63" i="10" s="1"/>
  <c r="L59" i="10"/>
  <c r="L56" i="10"/>
  <c r="K57" i="10" s="1"/>
  <c r="J58" i="10" s="1"/>
  <c r="L55" i="10"/>
  <c r="L42" i="10"/>
  <c r="K43" i="10" s="1"/>
  <c r="J44" i="10" s="1"/>
  <c r="L41" i="10"/>
  <c r="L51" i="10"/>
  <c r="K52" i="10" s="1"/>
  <c r="J53" i="10" s="1"/>
  <c r="I54" i="10" s="1"/>
  <c r="L50" i="10"/>
  <c r="L36" i="10"/>
  <c r="K37" i="10" s="1"/>
  <c r="J38" i="10" s="1"/>
  <c r="I39" i="10" s="1"/>
  <c r="H40" i="10" s="1"/>
  <c r="L35" i="10"/>
  <c r="AH88" i="2"/>
  <c r="AH89" i="2"/>
  <c r="AI89" i="2" s="1"/>
  <c r="AJ89" i="2" s="1"/>
  <c r="AK89" i="2" s="1"/>
  <c r="AL89" i="2" s="1"/>
  <c r="AM89" i="2" s="1"/>
  <c r="AN89" i="2" s="1"/>
  <c r="AO89" i="2" s="1"/>
  <c r="AP89" i="2" s="1"/>
  <c r="AQ89" i="2" s="1"/>
  <c r="AR89" i="2" s="1"/>
  <c r="AS89" i="2" s="1"/>
  <c r="AT89" i="2" s="1"/>
  <c r="AU89" i="2" s="1"/>
  <c r="AF10" i="2"/>
  <c r="AF11" i="2" s="1"/>
  <c r="AF217" i="3"/>
  <c r="G39" i="21" l="1"/>
  <c r="F40" i="21" s="1"/>
  <c r="E41" i="21" s="1"/>
  <c r="G38" i="21"/>
  <c r="F42" i="28"/>
  <c r="E43" i="28" s="1"/>
  <c r="D44" i="28" s="1"/>
  <c r="B57" i="28" s="1"/>
  <c r="F41" i="28"/>
  <c r="V50" i="5"/>
  <c r="U51" i="5" s="1"/>
  <c r="T52" i="5" s="1"/>
  <c r="S53" i="5" s="1"/>
  <c r="E43" i="21"/>
  <c r="D44" i="21" s="1"/>
  <c r="B60" i="21" s="1"/>
  <c r="E42" i="21"/>
  <c r="V41" i="26"/>
  <c r="U42" i="26" s="1"/>
  <c r="T43" i="26" s="1"/>
  <c r="S44" i="26" s="1"/>
  <c r="R45" i="26" s="1"/>
  <c r="V40" i="26"/>
  <c r="F46" i="28"/>
  <c r="E47" i="28" s="1"/>
  <c r="D48" i="28" s="1"/>
  <c r="B61" i="28" s="1"/>
  <c r="F45" i="28"/>
  <c r="U35" i="26"/>
  <c r="T36" i="26" s="1"/>
  <c r="S37" i="26" s="1"/>
  <c r="R38" i="26" s="1"/>
  <c r="Q39" i="26" s="1"/>
  <c r="U34" i="26"/>
  <c r="V59" i="26"/>
  <c r="U60" i="26" s="1"/>
  <c r="T61" i="26" s="1"/>
  <c r="S62" i="26" s="1"/>
  <c r="R63" i="26" s="1"/>
  <c r="V58" i="26"/>
  <c r="U52" i="26"/>
  <c r="T53" i="26" s="1"/>
  <c r="S54" i="26" s="1"/>
  <c r="R55" i="26" s="1"/>
  <c r="Q56" i="26" s="1"/>
  <c r="P57" i="26" s="1"/>
  <c r="U51" i="26"/>
  <c r="D41" i="25"/>
  <c r="B51" i="25" s="1"/>
  <c r="D40" i="25"/>
  <c r="B50" i="25" s="1"/>
  <c r="C7" i="25" s="1"/>
  <c r="V47" i="26"/>
  <c r="U48" i="26" s="1"/>
  <c r="T49" i="26" s="1"/>
  <c r="S50" i="26" s="1"/>
  <c r="V46" i="26"/>
  <c r="G48" i="21"/>
  <c r="F49" i="21" s="1"/>
  <c r="E50" i="21" s="1"/>
  <c r="D51" i="21" s="1"/>
  <c r="B67" i="21" s="1"/>
  <c r="G47" i="21"/>
  <c r="J33" i="10"/>
  <c r="I34" i="10" s="1"/>
  <c r="W44" i="5"/>
  <c r="V45" i="5" s="1"/>
  <c r="U46" i="5" s="1"/>
  <c r="W43" i="5"/>
  <c r="J45" i="10"/>
  <c r="I46" i="10" s="1"/>
  <c r="H47" i="10" s="1"/>
  <c r="G48" i="10" s="1"/>
  <c r="F49" i="10" s="1"/>
  <c r="V54" i="5"/>
  <c r="W55" i="5"/>
  <c r="V56" i="5" s="1"/>
  <c r="U57" i="5" s="1"/>
  <c r="W48" i="5"/>
  <c r="V49" i="5" s="1"/>
  <c r="U50" i="5" s="1"/>
  <c r="T51" i="5" s="1"/>
  <c r="S52" i="5" s="1"/>
  <c r="R53" i="5" s="1"/>
  <c r="W47" i="5"/>
  <c r="W36" i="5"/>
  <c r="V37" i="5" s="1"/>
  <c r="U38" i="5" s="1"/>
  <c r="T39" i="5" s="1"/>
  <c r="S40" i="5" s="1"/>
  <c r="R41" i="5" s="1"/>
  <c r="W35" i="5"/>
  <c r="K42" i="10"/>
  <c r="J43" i="10" s="1"/>
  <c r="I44" i="10" s="1"/>
  <c r="K41" i="10"/>
  <c r="K56" i="10"/>
  <c r="J57" i="10" s="1"/>
  <c r="I58" i="10" s="1"/>
  <c r="K55" i="10"/>
  <c r="K36" i="10"/>
  <c r="J37" i="10" s="1"/>
  <c r="I38" i="10" s="1"/>
  <c r="H39" i="10" s="1"/>
  <c r="G40" i="10" s="1"/>
  <c r="K35" i="10"/>
  <c r="K51" i="10"/>
  <c r="J52" i="10" s="1"/>
  <c r="I53" i="10" s="1"/>
  <c r="H54" i="10" s="1"/>
  <c r="K50" i="10"/>
  <c r="K60" i="10"/>
  <c r="J61" i="10" s="1"/>
  <c r="I62" i="10" s="1"/>
  <c r="H63" i="10" s="1"/>
  <c r="K59" i="10"/>
  <c r="AV89" i="2"/>
  <c r="AW89" i="2" s="1"/>
  <c r="AX89" i="2" s="1"/>
  <c r="AI87" i="2"/>
  <c r="AI88" i="2"/>
  <c r="AJ88" i="2" s="1"/>
  <c r="AK88" i="2" s="1"/>
  <c r="AL88" i="2" s="1"/>
  <c r="AM88" i="2" s="1"/>
  <c r="AN88" i="2" s="1"/>
  <c r="AO88" i="2" s="1"/>
  <c r="AP88" i="2" s="1"/>
  <c r="AQ88" i="2" s="1"/>
  <c r="AR88" i="2" s="1"/>
  <c r="AS88" i="2" s="1"/>
  <c r="AT88" i="2" s="1"/>
  <c r="AU88" i="2" s="1"/>
  <c r="AV88" i="2" s="1"/>
  <c r="AW88" i="2" s="1"/>
  <c r="AX88" i="2" s="1"/>
  <c r="AF13" i="2"/>
  <c r="AF15" i="2" s="1"/>
  <c r="AF219" i="3"/>
  <c r="AG10" i="2"/>
  <c r="AG11" i="2" s="1"/>
  <c r="F39" i="21" l="1"/>
  <c r="E40" i="21" s="1"/>
  <c r="D41" i="21" s="1"/>
  <c r="B57" i="21" s="1"/>
  <c r="F38" i="21"/>
  <c r="F48" i="21"/>
  <c r="E49" i="21" s="1"/>
  <c r="D50" i="21" s="1"/>
  <c r="B66" i="21" s="1"/>
  <c r="F47" i="21"/>
  <c r="U59" i="26"/>
  <c r="T60" i="26" s="1"/>
  <c r="S61" i="26" s="1"/>
  <c r="R62" i="26" s="1"/>
  <c r="Q63" i="26" s="1"/>
  <c r="U58" i="26"/>
  <c r="E46" i="28"/>
  <c r="D47" i="28" s="1"/>
  <c r="B60" i="28" s="1"/>
  <c r="E45" i="28"/>
  <c r="D43" i="21"/>
  <c r="B59" i="21" s="1"/>
  <c r="D42" i="21"/>
  <c r="B58" i="21" s="1"/>
  <c r="E42" i="28"/>
  <c r="D43" i="28" s="1"/>
  <c r="B56" i="28" s="1"/>
  <c r="E41" i="28"/>
  <c r="U47" i="26"/>
  <c r="T48" i="26" s="1"/>
  <c r="S49" i="26" s="1"/>
  <c r="R50" i="26" s="1"/>
  <c r="U46" i="26"/>
  <c r="T52" i="26"/>
  <c r="S53" i="26" s="1"/>
  <c r="R54" i="26" s="1"/>
  <c r="Q55" i="26" s="1"/>
  <c r="P56" i="26" s="1"/>
  <c r="O57" i="26" s="1"/>
  <c r="T51" i="26"/>
  <c r="T35" i="26"/>
  <c r="S36" i="26" s="1"/>
  <c r="R37" i="26" s="1"/>
  <c r="Q38" i="26" s="1"/>
  <c r="P39" i="26" s="1"/>
  <c r="U41" i="26"/>
  <c r="T42" i="26" s="1"/>
  <c r="S43" i="26" s="1"/>
  <c r="R44" i="26" s="1"/>
  <c r="Q45" i="26" s="1"/>
  <c r="U40" i="26"/>
  <c r="V55" i="5"/>
  <c r="U56" i="5" s="1"/>
  <c r="T57" i="5" s="1"/>
  <c r="V44" i="5"/>
  <c r="U45" i="5" s="1"/>
  <c r="T46" i="5" s="1"/>
  <c r="V43" i="5"/>
  <c r="I45" i="10"/>
  <c r="H46" i="10" s="1"/>
  <c r="G47" i="10" s="1"/>
  <c r="F48" i="10" s="1"/>
  <c r="E49" i="10" s="1"/>
  <c r="V36" i="5"/>
  <c r="U37" i="5" s="1"/>
  <c r="T38" i="5" s="1"/>
  <c r="S39" i="5" s="1"/>
  <c r="R40" i="5" s="1"/>
  <c r="Q41" i="5" s="1"/>
  <c r="V35" i="5"/>
  <c r="U54" i="5"/>
  <c r="Q42" i="5"/>
  <c r="V48" i="5"/>
  <c r="U49" i="5" s="1"/>
  <c r="T50" i="5" s="1"/>
  <c r="S51" i="5" s="1"/>
  <c r="R52" i="5" s="1"/>
  <c r="Q53" i="5" s="1"/>
  <c r="V47" i="5"/>
  <c r="J42" i="10"/>
  <c r="I43" i="10" s="1"/>
  <c r="H44" i="10" s="1"/>
  <c r="J41" i="10"/>
  <c r="J36" i="10"/>
  <c r="I37" i="10" s="1"/>
  <c r="H38" i="10" s="1"/>
  <c r="G39" i="10" s="1"/>
  <c r="F40" i="10" s="1"/>
  <c r="J35" i="10"/>
  <c r="J51" i="10"/>
  <c r="I52" i="10" s="1"/>
  <c r="H53" i="10" s="1"/>
  <c r="G54" i="10" s="1"/>
  <c r="J50" i="10"/>
  <c r="J60" i="10"/>
  <c r="I61" i="10" s="1"/>
  <c r="H62" i="10" s="1"/>
  <c r="G63" i="10" s="1"/>
  <c r="J59" i="10"/>
  <c r="J56" i="10"/>
  <c r="I57" i="10" s="1"/>
  <c r="H58" i="10" s="1"/>
  <c r="J55" i="10"/>
  <c r="AJ87" i="2"/>
  <c r="AK87" i="2" s="1"/>
  <c r="AL87" i="2" s="1"/>
  <c r="AM87" i="2" s="1"/>
  <c r="AN87" i="2" s="1"/>
  <c r="AO87" i="2" s="1"/>
  <c r="AP87" i="2" s="1"/>
  <c r="AQ87" i="2" s="1"/>
  <c r="AR87" i="2" s="1"/>
  <c r="AS87" i="2" s="1"/>
  <c r="AT87" i="2" s="1"/>
  <c r="AU87" i="2" s="1"/>
  <c r="AV87" i="2" s="1"/>
  <c r="AW87" i="2" s="1"/>
  <c r="AX87" i="2" s="1"/>
  <c r="AJ86" i="2"/>
  <c r="AH10" i="2"/>
  <c r="AH11" i="2" s="1"/>
  <c r="U55" i="5" l="1"/>
  <c r="T56" i="5" s="1"/>
  <c r="S57" i="5" s="1"/>
  <c r="E39" i="21"/>
  <c r="D40" i="21" s="1"/>
  <c r="B56" i="21" s="1"/>
  <c r="E38" i="21"/>
  <c r="D39" i="21" s="1"/>
  <c r="B55" i="21" s="1"/>
  <c r="T47" i="26"/>
  <c r="S48" i="26" s="1"/>
  <c r="R49" i="26" s="1"/>
  <c r="Q50" i="26" s="1"/>
  <c r="T46" i="26"/>
  <c r="E48" i="21"/>
  <c r="D49" i="21" s="1"/>
  <c r="B65" i="21" s="1"/>
  <c r="E47" i="21"/>
  <c r="D46" i="28"/>
  <c r="B59" i="28" s="1"/>
  <c r="D45" i="28"/>
  <c r="B58" i="28" s="1"/>
  <c r="S52" i="26"/>
  <c r="R53" i="26" s="1"/>
  <c r="Q54" i="26" s="1"/>
  <c r="P55" i="26" s="1"/>
  <c r="O56" i="26" s="1"/>
  <c r="N57" i="26" s="1"/>
  <c r="S51" i="26"/>
  <c r="D42" i="28"/>
  <c r="B55" i="28" s="1"/>
  <c r="D41" i="28"/>
  <c r="B54" i="28" s="1"/>
  <c r="T59" i="26"/>
  <c r="S60" i="26" s="1"/>
  <c r="R61" i="26" s="1"/>
  <c r="Q62" i="26" s="1"/>
  <c r="P63" i="26" s="1"/>
  <c r="T58" i="26"/>
  <c r="T41" i="26"/>
  <c r="S42" i="26" s="1"/>
  <c r="R43" i="26" s="1"/>
  <c r="Q44" i="26" s="1"/>
  <c r="P45" i="26" s="1"/>
  <c r="T40" i="26"/>
  <c r="P42" i="5"/>
  <c r="U44" i="5"/>
  <c r="T45" i="5" s="1"/>
  <c r="S46" i="5" s="1"/>
  <c r="U43" i="5"/>
  <c r="H45" i="10"/>
  <c r="G46" i="10" s="1"/>
  <c r="F47" i="10" s="1"/>
  <c r="E48" i="10" s="1"/>
  <c r="D49" i="10" s="1"/>
  <c r="B77" i="10" s="1"/>
  <c r="U48" i="5"/>
  <c r="T49" i="5" s="1"/>
  <c r="S50" i="5" s="1"/>
  <c r="R51" i="5" s="1"/>
  <c r="Q52" i="5" s="1"/>
  <c r="P53" i="5" s="1"/>
  <c r="U47" i="5"/>
  <c r="T54" i="5"/>
  <c r="T55" i="5"/>
  <c r="S56" i="5" s="1"/>
  <c r="R57" i="5" s="1"/>
  <c r="U36" i="5"/>
  <c r="T37" i="5" s="1"/>
  <c r="S38" i="5" s="1"/>
  <c r="R39" i="5" s="1"/>
  <c r="Q40" i="5" s="1"/>
  <c r="P41" i="5" s="1"/>
  <c r="U35" i="5"/>
  <c r="I51" i="10"/>
  <c r="H52" i="10" s="1"/>
  <c r="G53" i="10" s="1"/>
  <c r="F54" i="10" s="1"/>
  <c r="I50" i="10"/>
  <c r="I56" i="10"/>
  <c r="H57" i="10" s="1"/>
  <c r="G58" i="10" s="1"/>
  <c r="I55" i="10"/>
  <c r="I42" i="10"/>
  <c r="H43" i="10" s="1"/>
  <c r="G44" i="10" s="1"/>
  <c r="I41" i="10"/>
  <c r="I36" i="10"/>
  <c r="H37" i="10" s="1"/>
  <c r="G38" i="10" s="1"/>
  <c r="F39" i="10" s="1"/>
  <c r="E40" i="10" s="1"/>
  <c r="I35" i="10"/>
  <c r="I60" i="10"/>
  <c r="H61" i="10" s="1"/>
  <c r="G62" i="10" s="1"/>
  <c r="F63" i="10" s="1"/>
  <c r="I59" i="10"/>
  <c r="AK85" i="2"/>
  <c r="AK86" i="2"/>
  <c r="AL86" i="2" s="1"/>
  <c r="AM86" i="2" s="1"/>
  <c r="AN86" i="2" s="1"/>
  <c r="AO86" i="2" s="1"/>
  <c r="AP86" i="2" s="1"/>
  <c r="AQ86" i="2" s="1"/>
  <c r="AR86" i="2" s="1"/>
  <c r="AS86" i="2" s="1"/>
  <c r="AT86" i="2" s="1"/>
  <c r="AU86" i="2" s="1"/>
  <c r="AV86" i="2" s="1"/>
  <c r="AW86" i="2" s="1"/>
  <c r="AX86" i="2" s="1"/>
  <c r="AI10" i="2"/>
  <c r="AI11" i="2" s="1"/>
  <c r="AI217" i="3"/>
  <c r="R52" i="26" l="1"/>
  <c r="Q53" i="26" s="1"/>
  <c r="P54" i="26" s="1"/>
  <c r="O55" i="26" s="1"/>
  <c r="N56" i="26" s="1"/>
  <c r="M57" i="26" s="1"/>
  <c r="R51" i="26"/>
  <c r="S41" i="26"/>
  <c r="R42" i="26" s="1"/>
  <c r="Q43" i="26" s="1"/>
  <c r="P44" i="26" s="1"/>
  <c r="O45" i="26" s="1"/>
  <c r="S40" i="26"/>
  <c r="S47" i="26"/>
  <c r="R48" i="26" s="1"/>
  <c r="Q49" i="26" s="1"/>
  <c r="P50" i="26" s="1"/>
  <c r="S46" i="26"/>
  <c r="S59" i="26"/>
  <c r="R60" i="26" s="1"/>
  <c r="Q61" i="26" s="1"/>
  <c r="P62" i="26" s="1"/>
  <c r="O63" i="26" s="1"/>
  <c r="S58" i="26"/>
  <c r="D48" i="21"/>
  <c r="B64" i="21" s="1"/>
  <c r="D47" i="21"/>
  <c r="B63" i="21" s="1"/>
  <c r="C7" i="21" s="1"/>
  <c r="C7" i="28"/>
  <c r="O42" i="5"/>
  <c r="T44" i="5"/>
  <c r="S45" i="5" s="1"/>
  <c r="R46" i="5" s="1"/>
  <c r="T43" i="5"/>
  <c r="G45" i="10"/>
  <c r="F46" i="10" s="1"/>
  <c r="E47" i="10" s="1"/>
  <c r="D48" i="10" s="1"/>
  <c r="B76" i="10" s="1"/>
  <c r="T48" i="5"/>
  <c r="S49" i="5" s="1"/>
  <c r="R50" i="5" s="1"/>
  <c r="Q51" i="5" s="1"/>
  <c r="P52" i="5" s="1"/>
  <c r="O53" i="5" s="1"/>
  <c r="T47" i="5"/>
  <c r="T36" i="5"/>
  <c r="S37" i="5" s="1"/>
  <c r="R38" i="5" s="1"/>
  <c r="Q39" i="5" s="1"/>
  <c r="P40" i="5" s="1"/>
  <c r="O41" i="5" s="1"/>
  <c r="T35" i="5"/>
  <c r="S55" i="5"/>
  <c r="R56" i="5" s="1"/>
  <c r="Q57" i="5" s="1"/>
  <c r="S54" i="5"/>
  <c r="H56" i="10"/>
  <c r="G57" i="10" s="1"/>
  <c r="F58" i="10" s="1"/>
  <c r="H55" i="10"/>
  <c r="H36" i="10"/>
  <c r="G37" i="10" s="1"/>
  <c r="F38" i="10" s="1"/>
  <c r="E39" i="10" s="1"/>
  <c r="D40" i="10" s="1"/>
  <c r="B68" i="10" s="1"/>
  <c r="H35" i="10"/>
  <c r="H60" i="10"/>
  <c r="G61" i="10" s="1"/>
  <c r="F62" i="10" s="1"/>
  <c r="E63" i="10" s="1"/>
  <c r="H59" i="10"/>
  <c r="H42" i="10"/>
  <c r="G43" i="10" s="1"/>
  <c r="F44" i="10" s="1"/>
  <c r="H41" i="10"/>
  <c r="H51" i="10"/>
  <c r="G52" i="10" s="1"/>
  <c r="F53" i="10" s="1"/>
  <c r="E54" i="10" s="1"/>
  <c r="H50" i="10"/>
  <c r="AL85" i="2"/>
  <c r="AM85" i="2" s="1"/>
  <c r="AN85" i="2" s="1"/>
  <c r="AO85" i="2" s="1"/>
  <c r="AP85" i="2" s="1"/>
  <c r="AQ85" i="2" s="1"/>
  <c r="AR85" i="2" s="1"/>
  <c r="AS85" i="2" s="1"/>
  <c r="AT85" i="2" s="1"/>
  <c r="AU85" i="2" s="1"/>
  <c r="AV85" i="2" s="1"/>
  <c r="AW85" i="2" s="1"/>
  <c r="AX85" i="2" s="1"/>
  <c r="AL84" i="2"/>
  <c r="AI219" i="3"/>
  <c r="AI13" i="2"/>
  <c r="AI15" i="2" s="1"/>
  <c r="AJ10" i="2"/>
  <c r="AJ11" i="2" s="1"/>
  <c r="R47" i="26" l="1"/>
  <c r="Q48" i="26" s="1"/>
  <c r="P49" i="26" s="1"/>
  <c r="O50" i="26" s="1"/>
  <c r="R46" i="26"/>
  <c r="Q52" i="26"/>
  <c r="P53" i="26" s="1"/>
  <c r="O54" i="26" s="1"/>
  <c r="N55" i="26" s="1"/>
  <c r="M56" i="26" s="1"/>
  <c r="L57" i="26" s="1"/>
  <c r="Q51" i="26"/>
  <c r="R41" i="26"/>
  <c r="Q42" i="26" s="1"/>
  <c r="P43" i="26" s="1"/>
  <c r="O44" i="26" s="1"/>
  <c r="N45" i="26" s="1"/>
  <c r="R40" i="26"/>
  <c r="N42" i="5"/>
  <c r="R59" i="26"/>
  <c r="Q60" i="26" s="1"/>
  <c r="P61" i="26" s="1"/>
  <c r="O62" i="26" s="1"/>
  <c r="N63" i="26" s="1"/>
  <c r="R58" i="26"/>
  <c r="C7" i="11"/>
  <c r="S36" i="5"/>
  <c r="R37" i="5" s="1"/>
  <c r="Q38" i="5" s="1"/>
  <c r="P39" i="5" s="1"/>
  <c r="O40" i="5" s="1"/>
  <c r="N41" i="5" s="1"/>
  <c r="M42" i="5" s="1"/>
  <c r="S44" i="5"/>
  <c r="R45" i="5" s="1"/>
  <c r="Q46" i="5" s="1"/>
  <c r="S43" i="5"/>
  <c r="F45" i="10"/>
  <c r="E46" i="10" s="1"/>
  <c r="D47" i="10" s="1"/>
  <c r="B75" i="10" s="1"/>
  <c r="R55" i="5"/>
  <c r="Q56" i="5" s="1"/>
  <c r="P57" i="5" s="1"/>
  <c r="R54" i="5"/>
  <c r="S48" i="5"/>
  <c r="R49" i="5" s="1"/>
  <c r="Q50" i="5" s="1"/>
  <c r="P51" i="5" s="1"/>
  <c r="O52" i="5" s="1"/>
  <c r="N53" i="5" s="1"/>
  <c r="S47" i="5"/>
  <c r="G56" i="10"/>
  <c r="F57" i="10" s="1"/>
  <c r="E58" i="10" s="1"/>
  <c r="G55" i="10"/>
  <c r="G51" i="10"/>
  <c r="F52" i="10" s="1"/>
  <c r="E53" i="10" s="1"/>
  <c r="D54" i="10" s="1"/>
  <c r="B82" i="10" s="1"/>
  <c r="G50" i="10"/>
  <c r="G42" i="10"/>
  <c r="F43" i="10" s="1"/>
  <c r="E44" i="10" s="1"/>
  <c r="G41" i="10"/>
  <c r="G60" i="10"/>
  <c r="F61" i="10" s="1"/>
  <c r="E62" i="10" s="1"/>
  <c r="D63" i="10" s="1"/>
  <c r="B91" i="10" s="1"/>
  <c r="G59" i="10"/>
  <c r="G36" i="10"/>
  <c r="F37" i="10" s="1"/>
  <c r="E38" i="10" s="1"/>
  <c r="D39" i="10" s="1"/>
  <c r="B67" i="10" s="1"/>
  <c r="AM83" i="2"/>
  <c r="AM84" i="2"/>
  <c r="AN84" i="2" s="1"/>
  <c r="AO84" i="2" s="1"/>
  <c r="AP84" i="2" s="1"/>
  <c r="AQ84" i="2" s="1"/>
  <c r="AR84" i="2" s="1"/>
  <c r="AS84" i="2" s="1"/>
  <c r="AT84" i="2" s="1"/>
  <c r="AU84" i="2" s="1"/>
  <c r="AV84" i="2" s="1"/>
  <c r="AW84" i="2" s="1"/>
  <c r="AX84" i="2" s="1"/>
  <c r="AK10" i="2"/>
  <c r="AK11" i="2" s="1"/>
  <c r="Q41" i="26" l="1"/>
  <c r="P42" i="26" s="1"/>
  <c r="O43" i="26" s="1"/>
  <c r="N44" i="26" s="1"/>
  <c r="M45" i="26" s="1"/>
  <c r="Q40" i="26"/>
  <c r="Q59" i="26"/>
  <c r="P60" i="26" s="1"/>
  <c r="O61" i="26" s="1"/>
  <c r="N62" i="26" s="1"/>
  <c r="M63" i="26" s="1"/>
  <c r="Q58" i="26"/>
  <c r="P52" i="26"/>
  <c r="O53" i="26" s="1"/>
  <c r="N54" i="26" s="1"/>
  <c r="M55" i="26" s="1"/>
  <c r="L56" i="26" s="1"/>
  <c r="K57" i="26" s="1"/>
  <c r="P51" i="26"/>
  <c r="Q47" i="26"/>
  <c r="P48" i="26" s="1"/>
  <c r="O49" i="26" s="1"/>
  <c r="N50" i="26" s="1"/>
  <c r="Q46" i="26"/>
  <c r="R44" i="5"/>
  <c r="Q45" i="5" s="1"/>
  <c r="P46" i="5" s="1"/>
  <c r="R43" i="5"/>
  <c r="E45" i="10"/>
  <c r="D46" i="10" s="1"/>
  <c r="B74" i="10" s="1"/>
  <c r="Q55" i="5"/>
  <c r="P56" i="5" s="1"/>
  <c r="O57" i="5" s="1"/>
  <c r="Q54" i="5"/>
  <c r="R48" i="5"/>
  <c r="Q49" i="5" s="1"/>
  <c r="P50" i="5" s="1"/>
  <c r="O51" i="5" s="1"/>
  <c r="R47" i="5"/>
  <c r="F42" i="10"/>
  <c r="E43" i="10" s="1"/>
  <c r="D44" i="10" s="1"/>
  <c r="B72" i="10" s="1"/>
  <c r="F41" i="10"/>
  <c r="F60" i="10"/>
  <c r="E61" i="10" s="1"/>
  <c r="D62" i="10" s="1"/>
  <c r="B90" i="10" s="1"/>
  <c r="F59" i="10"/>
  <c r="F51" i="10"/>
  <c r="E52" i="10" s="1"/>
  <c r="D53" i="10" s="1"/>
  <c r="B81" i="10" s="1"/>
  <c r="F50" i="10"/>
  <c r="F56" i="10"/>
  <c r="E57" i="10" s="1"/>
  <c r="D58" i="10" s="1"/>
  <c r="B86" i="10" s="1"/>
  <c r="F55" i="10"/>
  <c r="AN83" i="2"/>
  <c r="AO83" i="2" s="1"/>
  <c r="AP83" i="2" s="1"/>
  <c r="AQ83" i="2" s="1"/>
  <c r="AR83" i="2" s="1"/>
  <c r="AS83" i="2" s="1"/>
  <c r="AT83" i="2" s="1"/>
  <c r="AU83" i="2" s="1"/>
  <c r="AV83" i="2" s="1"/>
  <c r="AW83" i="2" s="1"/>
  <c r="AX83" i="2" s="1"/>
  <c r="AN82" i="2"/>
  <c r="AL10" i="2"/>
  <c r="AL11" i="2" s="1"/>
  <c r="AL217" i="3"/>
  <c r="O52" i="26" l="1"/>
  <c r="N53" i="26" s="1"/>
  <c r="M54" i="26" s="1"/>
  <c r="L55" i="26" s="1"/>
  <c r="K56" i="26" s="1"/>
  <c r="O51" i="26"/>
  <c r="P59" i="26"/>
  <c r="O60" i="26" s="1"/>
  <c r="N61" i="26" s="1"/>
  <c r="M62" i="26" s="1"/>
  <c r="L63" i="26" s="1"/>
  <c r="P58" i="26"/>
  <c r="J57" i="26"/>
  <c r="P41" i="26"/>
  <c r="O42" i="26" s="1"/>
  <c r="N43" i="26" s="1"/>
  <c r="M44" i="26" s="1"/>
  <c r="L45" i="26" s="1"/>
  <c r="P40" i="26"/>
  <c r="P47" i="26"/>
  <c r="O48" i="26" s="1"/>
  <c r="N49" i="26" s="1"/>
  <c r="M50" i="26" s="1"/>
  <c r="P46" i="26"/>
  <c r="Q44" i="5"/>
  <c r="P45" i="5" s="1"/>
  <c r="O46" i="5" s="1"/>
  <c r="Q43" i="5"/>
  <c r="D45" i="10"/>
  <c r="B73" i="10" s="1"/>
  <c r="Q48" i="5"/>
  <c r="P49" i="5" s="1"/>
  <c r="O50" i="5" s="1"/>
  <c r="N51" i="5" s="1"/>
  <c r="M52" i="5" s="1"/>
  <c r="L53" i="5" s="1"/>
  <c r="Q47" i="5"/>
  <c r="N52" i="5"/>
  <c r="M53" i="5" s="1"/>
  <c r="P55" i="5"/>
  <c r="O56" i="5" s="1"/>
  <c r="N57" i="5" s="1"/>
  <c r="P54" i="5"/>
  <c r="E60" i="10"/>
  <c r="D61" i="10" s="1"/>
  <c r="B89" i="10" s="1"/>
  <c r="E59" i="10"/>
  <c r="E42" i="10"/>
  <c r="D43" i="10" s="1"/>
  <c r="B71" i="10" s="1"/>
  <c r="E41" i="10"/>
  <c r="E51" i="10"/>
  <c r="D52" i="10" s="1"/>
  <c r="B80" i="10" s="1"/>
  <c r="E50" i="10"/>
  <c r="E56" i="10"/>
  <c r="D57" i="10" s="1"/>
  <c r="B85" i="10" s="1"/>
  <c r="E55" i="10"/>
  <c r="AO81" i="2"/>
  <c r="AO82" i="2"/>
  <c r="AP82" i="2" s="1"/>
  <c r="AQ82" i="2" s="1"/>
  <c r="AR82" i="2" s="1"/>
  <c r="AS82" i="2" s="1"/>
  <c r="AT82" i="2" s="1"/>
  <c r="AU82" i="2" s="1"/>
  <c r="AV82" i="2" s="1"/>
  <c r="AW82" i="2" s="1"/>
  <c r="AX82" i="2" s="1"/>
  <c r="AM10" i="2"/>
  <c r="AM11" i="2" s="1"/>
  <c r="AL219" i="3"/>
  <c r="AL13" i="2"/>
  <c r="AL15" i="2" s="1"/>
  <c r="O41" i="26" l="1"/>
  <c r="N42" i="26" s="1"/>
  <c r="M43" i="26" s="1"/>
  <c r="L44" i="26" s="1"/>
  <c r="K45" i="26" s="1"/>
  <c r="O40" i="26"/>
  <c r="O47" i="26"/>
  <c r="N48" i="26" s="1"/>
  <c r="M49" i="26" s="1"/>
  <c r="L50" i="26" s="1"/>
  <c r="O46" i="26"/>
  <c r="N52" i="26"/>
  <c r="M53" i="26" s="1"/>
  <c r="L54" i="26" s="1"/>
  <c r="K55" i="26" s="1"/>
  <c r="J56" i="26" s="1"/>
  <c r="I57" i="26" s="1"/>
  <c r="N51" i="26"/>
  <c r="O59" i="26"/>
  <c r="N60" i="26" s="1"/>
  <c r="M61" i="26" s="1"/>
  <c r="L62" i="26" s="1"/>
  <c r="K63" i="26" s="1"/>
  <c r="O58" i="26"/>
  <c r="P44" i="5"/>
  <c r="O45" i="5" s="1"/>
  <c r="N46" i="5" s="1"/>
  <c r="P43" i="5"/>
  <c r="O55" i="5"/>
  <c r="N56" i="5" s="1"/>
  <c r="M57" i="5" s="1"/>
  <c r="O54" i="5"/>
  <c r="P48" i="5"/>
  <c r="O49" i="5" s="1"/>
  <c r="N50" i="5" s="1"/>
  <c r="M51" i="5" s="1"/>
  <c r="L52" i="5" s="1"/>
  <c r="K53" i="5" s="1"/>
  <c r="P47" i="5"/>
  <c r="D60" i="10"/>
  <c r="B88" i="10" s="1"/>
  <c r="D59" i="10"/>
  <c r="B87" i="10" s="1"/>
  <c r="D42" i="10"/>
  <c r="B70" i="10" s="1"/>
  <c r="D41" i="10"/>
  <c r="B69" i="10" s="1"/>
  <c r="D56" i="10"/>
  <c r="B84" i="10" s="1"/>
  <c r="D55" i="10"/>
  <c r="B83" i="10" s="1"/>
  <c r="D51" i="10"/>
  <c r="B79" i="10" s="1"/>
  <c r="D50" i="10"/>
  <c r="B78" i="10" s="1"/>
  <c r="AP81" i="2"/>
  <c r="AQ81" i="2" s="1"/>
  <c r="AR81" i="2" s="1"/>
  <c r="AS81" i="2" s="1"/>
  <c r="AT81" i="2" s="1"/>
  <c r="AU81" i="2" s="1"/>
  <c r="AV81" i="2" s="1"/>
  <c r="AW81" i="2" s="1"/>
  <c r="AX81" i="2" s="1"/>
  <c r="AP80" i="2"/>
  <c r="AN10" i="2"/>
  <c r="AN11" i="2" s="1"/>
  <c r="N47" i="26" l="1"/>
  <c r="M48" i="26" s="1"/>
  <c r="L49" i="26" s="1"/>
  <c r="K50" i="26" s="1"/>
  <c r="N46" i="26"/>
  <c r="M52" i="26"/>
  <c r="L53" i="26" s="1"/>
  <c r="K54" i="26" s="1"/>
  <c r="J55" i="26" s="1"/>
  <c r="I56" i="26" s="1"/>
  <c r="H57" i="26" s="1"/>
  <c r="M51" i="26"/>
  <c r="N59" i="26"/>
  <c r="M60" i="26" s="1"/>
  <c r="L61" i="26" s="1"/>
  <c r="K62" i="26" s="1"/>
  <c r="J63" i="26" s="1"/>
  <c r="N58" i="26"/>
  <c r="N41" i="26"/>
  <c r="M42" i="26" s="1"/>
  <c r="L43" i="26" s="1"/>
  <c r="K44" i="26" s="1"/>
  <c r="J45" i="26" s="1"/>
  <c r="O44" i="5"/>
  <c r="N45" i="5" s="1"/>
  <c r="M46" i="5" s="1"/>
  <c r="O43" i="5"/>
  <c r="N55" i="5"/>
  <c r="M56" i="5" s="1"/>
  <c r="L57" i="5" s="1"/>
  <c r="N54" i="5"/>
  <c r="O48" i="5"/>
  <c r="N49" i="5" s="1"/>
  <c r="M50" i="5" s="1"/>
  <c r="L51" i="5" s="1"/>
  <c r="K52" i="5" s="1"/>
  <c r="J53" i="5" s="1"/>
  <c r="O47" i="5"/>
  <c r="C7" i="10"/>
  <c r="AQ79" i="2"/>
  <c r="AQ80" i="2"/>
  <c r="AR80" i="2" s="1"/>
  <c r="AS80" i="2" s="1"/>
  <c r="AT80" i="2" s="1"/>
  <c r="AU80" i="2" s="1"/>
  <c r="AV80" i="2" s="1"/>
  <c r="AW80" i="2" s="1"/>
  <c r="AX80" i="2" s="1"/>
  <c r="AO10" i="2"/>
  <c r="AO11" i="2" s="1"/>
  <c r="AO217" i="3"/>
  <c r="M59" i="26" l="1"/>
  <c r="L60" i="26" s="1"/>
  <c r="K61" i="26" s="1"/>
  <c r="J62" i="26" s="1"/>
  <c r="I63" i="26" s="1"/>
  <c r="M58" i="26"/>
  <c r="L52" i="26"/>
  <c r="K53" i="26" s="1"/>
  <c r="J54" i="26" s="1"/>
  <c r="I55" i="26" s="1"/>
  <c r="H56" i="26" s="1"/>
  <c r="G57" i="26" s="1"/>
  <c r="L51" i="26"/>
  <c r="M47" i="26"/>
  <c r="L48" i="26" s="1"/>
  <c r="K49" i="26" s="1"/>
  <c r="J50" i="26" s="1"/>
  <c r="M46" i="26"/>
  <c r="N44" i="5"/>
  <c r="M45" i="5" s="1"/>
  <c r="L46" i="5" s="1"/>
  <c r="N43" i="5"/>
  <c r="M55" i="5"/>
  <c r="L56" i="5" s="1"/>
  <c r="K57" i="5" s="1"/>
  <c r="M54" i="5"/>
  <c r="N48" i="5"/>
  <c r="M49" i="5" s="1"/>
  <c r="L50" i="5" s="1"/>
  <c r="K51" i="5" s="1"/>
  <c r="J52" i="5" s="1"/>
  <c r="I53" i="5" s="1"/>
  <c r="N47" i="5"/>
  <c r="AR79" i="2"/>
  <c r="AS79" i="2" s="1"/>
  <c r="AT79" i="2" s="1"/>
  <c r="AU79" i="2" s="1"/>
  <c r="AV79" i="2" s="1"/>
  <c r="AW79" i="2" s="1"/>
  <c r="AX79" i="2" s="1"/>
  <c r="AR78" i="2"/>
  <c r="AP10" i="2"/>
  <c r="AP11" i="2" s="1"/>
  <c r="AO13" i="2"/>
  <c r="AO15" i="2" s="1"/>
  <c r="AO219" i="3"/>
  <c r="L47" i="26" l="1"/>
  <c r="K48" i="26" s="1"/>
  <c r="J49" i="26" s="1"/>
  <c r="I50" i="26" s="1"/>
  <c r="L46" i="26"/>
  <c r="L59" i="26"/>
  <c r="K60" i="26" s="1"/>
  <c r="J61" i="26" s="1"/>
  <c r="I62" i="26" s="1"/>
  <c r="H63" i="26" s="1"/>
  <c r="L58" i="26"/>
  <c r="K52" i="26"/>
  <c r="J53" i="26" s="1"/>
  <c r="I54" i="26" s="1"/>
  <c r="H55" i="26" s="1"/>
  <c r="G56" i="26" s="1"/>
  <c r="F57" i="26" s="1"/>
  <c r="K51" i="26"/>
  <c r="AR217" i="3"/>
  <c r="AR13" i="2" s="1"/>
  <c r="AR15" i="2" s="1"/>
  <c r="M44" i="5"/>
  <c r="L45" i="5" s="1"/>
  <c r="K46" i="5" s="1"/>
  <c r="M43" i="5"/>
  <c r="M48" i="5"/>
  <c r="L49" i="5" s="1"/>
  <c r="K50" i="5" s="1"/>
  <c r="J51" i="5" s="1"/>
  <c r="I52" i="5" s="1"/>
  <c r="H53" i="5" s="1"/>
  <c r="M47" i="5"/>
  <c r="L55" i="5"/>
  <c r="K56" i="5" s="1"/>
  <c r="J57" i="5" s="1"/>
  <c r="L54" i="5"/>
  <c r="AS77" i="2"/>
  <c r="AS78" i="2"/>
  <c r="AQ10" i="2"/>
  <c r="AQ11" i="2" s="1"/>
  <c r="J52" i="26" l="1"/>
  <c r="I53" i="26" s="1"/>
  <c r="H54" i="26" s="1"/>
  <c r="G55" i="26" s="1"/>
  <c r="F56" i="26" s="1"/>
  <c r="E57" i="26" s="1"/>
  <c r="J51" i="26"/>
  <c r="K47" i="26"/>
  <c r="J48" i="26" s="1"/>
  <c r="I49" i="26" s="1"/>
  <c r="H50" i="26" s="1"/>
  <c r="K46" i="26"/>
  <c r="AR219" i="3"/>
  <c r="K59" i="26"/>
  <c r="J60" i="26" s="1"/>
  <c r="I61" i="26" s="1"/>
  <c r="H62" i="26" s="1"/>
  <c r="G63" i="26" s="1"/>
  <c r="K58" i="26"/>
  <c r="L44" i="5"/>
  <c r="K45" i="5" s="1"/>
  <c r="J46" i="5" s="1"/>
  <c r="L43" i="5"/>
  <c r="K55" i="5"/>
  <c r="J56" i="5" s="1"/>
  <c r="I57" i="5" s="1"/>
  <c r="K54" i="5"/>
  <c r="L48" i="5"/>
  <c r="K49" i="5" s="1"/>
  <c r="J50" i="5" s="1"/>
  <c r="I51" i="5" s="1"/>
  <c r="H52" i="5" s="1"/>
  <c r="G53" i="5" s="1"/>
  <c r="L47" i="5"/>
  <c r="AT78" i="2"/>
  <c r="AS10" i="2"/>
  <c r="AS11" i="2" s="1"/>
  <c r="AT76" i="2"/>
  <c r="AT77" i="2"/>
  <c r="AR10" i="2"/>
  <c r="AR11" i="2" s="1"/>
  <c r="I52" i="26" l="1"/>
  <c r="H53" i="26" s="1"/>
  <c r="G54" i="26" s="1"/>
  <c r="F55" i="26" s="1"/>
  <c r="E56" i="26" s="1"/>
  <c r="D57" i="26" s="1"/>
  <c r="B73" i="26" s="1"/>
  <c r="I51" i="26"/>
  <c r="J47" i="26"/>
  <c r="I48" i="26" s="1"/>
  <c r="H49" i="26" s="1"/>
  <c r="G50" i="26" s="1"/>
  <c r="J46" i="26"/>
  <c r="J59" i="26"/>
  <c r="I60" i="26" s="1"/>
  <c r="H61" i="26" s="1"/>
  <c r="G62" i="26" s="1"/>
  <c r="F63" i="26" s="1"/>
  <c r="J58" i="26"/>
  <c r="K44" i="5"/>
  <c r="J45" i="5" s="1"/>
  <c r="I46" i="5" s="1"/>
  <c r="AU77" i="2"/>
  <c r="K48" i="5"/>
  <c r="J49" i="5" s="1"/>
  <c r="I50" i="5" s="1"/>
  <c r="H51" i="5" s="1"/>
  <c r="G52" i="5" s="1"/>
  <c r="F53" i="5" s="1"/>
  <c r="K47" i="5"/>
  <c r="J55" i="5"/>
  <c r="I56" i="5" s="1"/>
  <c r="H57" i="5" s="1"/>
  <c r="J54" i="5"/>
  <c r="AU76" i="2"/>
  <c r="AU75" i="2"/>
  <c r="AU78" i="2"/>
  <c r="AT10" i="2"/>
  <c r="AT11" i="2" s="1"/>
  <c r="I58" i="26" l="1"/>
  <c r="I59" i="26"/>
  <c r="H60" i="26" s="1"/>
  <c r="G61" i="26" s="1"/>
  <c r="F62" i="26" s="1"/>
  <c r="E63" i="26" s="1"/>
  <c r="H52" i="26"/>
  <c r="G53" i="26" s="1"/>
  <c r="F54" i="26" s="1"/>
  <c r="E55" i="26" s="1"/>
  <c r="D56" i="26" s="1"/>
  <c r="B72" i="26" s="1"/>
  <c r="H51" i="26"/>
  <c r="I47" i="26"/>
  <c r="H48" i="26" s="1"/>
  <c r="G49" i="26" s="1"/>
  <c r="F50" i="26" s="1"/>
  <c r="I46" i="26"/>
  <c r="H47" i="26" s="1"/>
  <c r="G48" i="26" s="1"/>
  <c r="F49" i="26" s="1"/>
  <c r="E50" i="26" s="1"/>
  <c r="AV76" i="2"/>
  <c r="AW76" i="2" s="1"/>
  <c r="AV77" i="2"/>
  <c r="AU217" i="3"/>
  <c r="AU13" i="2" s="1"/>
  <c r="AU15" i="2" s="1"/>
  <c r="I55" i="5"/>
  <c r="H56" i="5" s="1"/>
  <c r="G57" i="5" s="1"/>
  <c r="I54" i="5"/>
  <c r="J48" i="5"/>
  <c r="I49" i="5" s="1"/>
  <c r="H50" i="5" s="1"/>
  <c r="G51" i="5" s="1"/>
  <c r="F52" i="5" s="1"/>
  <c r="E53" i="5" s="1"/>
  <c r="J47" i="5"/>
  <c r="AU10" i="2"/>
  <c r="AU11" i="2" s="1"/>
  <c r="AV78" i="2"/>
  <c r="AV74" i="2"/>
  <c r="AV75" i="2"/>
  <c r="G52" i="26" l="1"/>
  <c r="F53" i="26" s="1"/>
  <c r="E54" i="26" s="1"/>
  <c r="D55" i="26" s="1"/>
  <c r="B71" i="26" s="1"/>
  <c r="G51" i="26"/>
  <c r="AW75" i="2"/>
  <c r="AX75" i="2" s="1"/>
  <c r="H59" i="26"/>
  <c r="G60" i="26" s="1"/>
  <c r="F61" i="26" s="1"/>
  <c r="E62" i="26" s="1"/>
  <c r="D63" i="26" s="1"/>
  <c r="B79" i="26" s="1"/>
  <c r="H58" i="26"/>
  <c r="AU219" i="3"/>
  <c r="I48" i="5"/>
  <c r="H49" i="5" s="1"/>
  <c r="G50" i="5" s="1"/>
  <c r="F51" i="5" s="1"/>
  <c r="E52" i="5" s="1"/>
  <c r="D53" i="5" s="1"/>
  <c r="I47" i="5"/>
  <c r="H55" i="5"/>
  <c r="G56" i="5" s="1"/>
  <c r="F57" i="5" s="1"/>
  <c r="H54" i="5"/>
  <c r="AW74" i="2"/>
  <c r="AX74" i="2" s="1"/>
  <c r="AW73" i="2"/>
  <c r="AW78" i="2"/>
  <c r="AV10" i="2"/>
  <c r="AV11" i="2" s="1"/>
  <c r="AW77" i="2"/>
  <c r="G59" i="26" l="1"/>
  <c r="F60" i="26" s="1"/>
  <c r="E61" i="26" s="1"/>
  <c r="D62" i="26" s="1"/>
  <c r="B78" i="26" s="1"/>
  <c r="G58" i="26"/>
  <c r="F52" i="26"/>
  <c r="E53" i="26" s="1"/>
  <c r="D54" i="26" s="1"/>
  <c r="B70" i="26" s="1"/>
  <c r="F51" i="26"/>
  <c r="G55" i="5"/>
  <c r="F56" i="5" s="1"/>
  <c r="E57" i="5" s="1"/>
  <c r="G54" i="5"/>
  <c r="H48" i="5"/>
  <c r="G49" i="5" s="1"/>
  <c r="F50" i="5" s="1"/>
  <c r="E51" i="5" s="1"/>
  <c r="D52" i="5" s="1"/>
  <c r="H47" i="5"/>
  <c r="G48" i="5" s="1"/>
  <c r="F49" i="5" s="1"/>
  <c r="E50" i="5" s="1"/>
  <c r="D51" i="5" s="1"/>
  <c r="AX78" i="2"/>
  <c r="AX10" i="2" s="1"/>
  <c r="AX11" i="2" s="1"/>
  <c r="AW10" i="2"/>
  <c r="AW11" i="2" s="1"/>
  <c r="AX73" i="2"/>
  <c r="AX72" i="2"/>
  <c r="AX76" i="2"/>
  <c r="AX77" i="2"/>
  <c r="E52" i="26" l="1"/>
  <c r="D53" i="26" s="1"/>
  <c r="B69" i="26" s="1"/>
  <c r="E51" i="26"/>
  <c r="F59" i="26"/>
  <c r="E60" i="26" s="1"/>
  <c r="D61" i="26" s="1"/>
  <c r="B77" i="26" s="1"/>
  <c r="F58" i="26"/>
  <c r="F55" i="5"/>
  <c r="E56" i="5" s="1"/>
  <c r="D57" i="5" s="1"/>
  <c r="B67" i="5" s="1"/>
  <c r="F54" i="5"/>
  <c r="D52" i="26" l="1"/>
  <c r="B68" i="26" s="1"/>
  <c r="D51" i="26"/>
  <c r="B67" i="26" s="1"/>
  <c r="E59" i="26"/>
  <c r="D60" i="26" s="1"/>
  <c r="B76" i="26" s="1"/>
  <c r="E58" i="26"/>
  <c r="E55" i="5"/>
  <c r="D56" i="5" s="1"/>
  <c r="B66" i="5" s="1"/>
  <c r="E54" i="5"/>
  <c r="B63" i="5"/>
  <c r="D59" i="26" l="1"/>
  <c r="B75" i="26" s="1"/>
  <c r="D58" i="26"/>
  <c r="B74" i="26" s="1"/>
  <c r="C7" i="26" s="1"/>
  <c r="D55" i="5"/>
  <c r="B65" i="5" s="1"/>
  <c r="D54" i="5"/>
  <c r="B64" i="5" s="1"/>
  <c r="B62" i="5"/>
  <c r="B61" i="5"/>
  <c r="C7" i="5" l="1"/>
</calcChain>
</file>

<file path=xl/sharedStrings.xml><?xml version="1.0" encoding="utf-8"?>
<sst xmlns="http://schemas.openxmlformats.org/spreadsheetml/2006/main" count="362" uniqueCount="115">
  <si>
    <t>Time</t>
  </si>
  <si>
    <t>Date</t>
  </si>
  <si>
    <t>P(0,T)</t>
  </si>
  <si>
    <t>Cumulative sum</t>
  </si>
  <si>
    <t>Diff P(T0,3M)-P(T0,Time)</t>
  </si>
  <si>
    <t>Forward swap rate</t>
  </si>
  <si>
    <t>T0</t>
  </si>
  <si>
    <t>3M</t>
  </si>
  <si>
    <t>6M</t>
  </si>
  <si>
    <t>9M</t>
  </si>
  <si>
    <t>1Y</t>
  </si>
  <si>
    <t>1Y 3M</t>
  </si>
  <si>
    <t>1Y 6M</t>
  </si>
  <si>
    <t>1Y 9M</t>
  </si>
  <si>
    <t>2Y</t>
  </si>
  <si>
    <t>2Y 3M</t>
  </si>
  <si>
    <t>2Y 6M</t>
  </si>
  <si>
    <t>2Y 9M</t>
  </si>
  <si>
    <t>3Y</t>
  </si>
  <si>
    <t>3Y 3M</t>
  </si>
  <si>
    <t>3Y 6M</t>
  </si>
  <si>
    <t>Year fraction, t</t>
  </si>
  <si>
    <t>t x P(0,T)</t>
  </si>
  <si>
    <t>2019/10/29</t>
  </si>
  <si>
    <t>2020/01/29</t>
  </si>
  <si>
    <t>2020/04/29</t>
  </si>
  <si>
    <t>2020/07/29</t>
  </si>
  <si>
    <t>2020/10/29</t>
  </si>
  <si>
    <t>2021/01/29</t>
  </si>
  <si>
    <t>2021/04/29</t>
  </si>
  <si>
    <t>2021/07/29</t>
  </si>
  <si>
    <t>2021/10/29</t>
  </si>
  <si>
    <t>2022/01/31</t>
  </si>
  <si>
    <t>2022/04/29</t>
  </si>
  <si>
    <t>2022/07/29</t>
  </si>
  <si>
    <t>2022/10/31</t>
  </si>
  <si>
    <t>2023/01/30</t>
  </si>
  <si>
    <t>2023/04/28</t>
  </si>
  <si>
    <t xml:space="preserve"> Tenor</t>
  </si>
  <si>
    <t>Market Cap Volatility</t>
  </si>
  <si>
    <t>Market cap vol</t>
  </si>
  <si>
    <t>Market cap price</t>
  </si>
  <si>
    <t>IV</t>
  </si>
  <si>
    <t>Black</t>
  </si>
  <si>
    <t>SE</t>
  </si>
  <si>
    <t>Obtain Black Cap price</t>
  </si>
  <si>
    <t>&lt;- Strike</t>
  </si>
  <si>
    <t>Maturity, T</t>
  </si>
  <si>
    <t>Cap Black vol</t>
  </si>
  <si>
    <t>PDB price</t>
  </si>
  <si>
    <t>Forward</t>
  </si>
  <si>
    <t>Caplet prices</t>
  </si>
  <si>
    <t>&lt;- Vols</t>
  </si>
  <si>
    <t>Back out value of all the caplets except the last on using correct volatilities.</t>
  </si>
  <si>
    <t>Maturity</t>
  </si>
  <si>
    <t>Spot</t>
  </si>
  <si>
    <t>VOLS</t>
  </si>
  <si>
    <r>
      <t>Caplet price, maturity T+</t>
    </r>
    <r>
      <rPr>
        <sz val="11"/>
        <color indexed="8"/>
        <rFont val="Times New Roman"/>
        <family val="1"/>
      </rPr>
      <t>t</t>
    </r>
  </si>
  <si>
    <t>Forward Rate(%)</t>
    <phoneticPr fontId="2" type="noConversion"/>
  </si>
  <si>
    <t>Cap Price</t>
    <phoneticPr fontId="2" type="noConversion"/>
  </si>
  <si>
    <t>Previous Caplet</t>
    <phoneticPr fontId="2" type="noConversion"/>
  </si>
  <si>
    <t>Time (years)</t>
  </si>
  <si>
    <t>i (time step)</t>
  </si>
  <si>
    <t>U(i)</t>
    <phoneticPr fontId="2" type="noConversion"/>
  </si>
  <si>
    <t>s</t>
  </si>
  <si>
    <t>Phat(i) from market data</t>
    <phoneticPr fontId="13" type="noConversion"/>
  </si>
  <si>
    <t>log of bond price</t>
    <phoneticPr fontId="13" type="noConversion"/>
  </si>
  <si>
    <t>Phat(i)</t>
    <phoneticPr fontId="13" type="noConversion"/>
  </si>
  <si>
    <t>P(i) errors</t>
    <phoneticPr fontId="13" type="noConversion"/>
  </si>
  <si>
    <t>r(i,j)</t>
    <phoneticPr fontId="13" type="noConversion"/>
  </si>
  <si>
    <t>j</t>
    <phoneticPr fontId="2" type="noConversion"/>
  </si>
  <si>
    <r>
      <rPr>
        <b/>
        <u/>
        <sz val="10"/>
        <rFont val="Symbol"/>
        <family val="1"/>
        <charset val="2"/>
      </rPr>
      <t>p</t>
    </r>
    <r>
      <rPr>
        <b/>
        <u/>
        <sz val="10"/>
        <rFont val="Arial"/>
        <family val="2"/>
      </rPr>
      <t>(i,j)</t>
    </r>
  </si>
  <si>
    <t>j</t>
    <phoneticPr fontId="13" type="noConversion"/>
  </si>
  <si>
    <t>Date</t>
    <phoneticPr fontId="2" type="noConversion"/>
  </si>
  <si>
    <t>P(i) as sum of pi values</t>
    <phoneticPr fontId="13" type="noConversion"/>
  </si>
  <si>
    <t>Δt</t>
  </si>
  <si>
    <t>P(0.25*m,0.25*(m+1))_1</t>
    <phoneticPr fontId="13" type="noConversion"/>
  </si>
  <si>
    <t>P(0.25*m,0.25*(m+1))_2</t>
    <phoneticPr fontId="13" type="noConversion"/>
  </si>
  <si>
    <t>3-month Libor Tree</t>
    <phoneticPr fontId="13" type="noConversion"/>
  </si>
  <si>
    <t>Caplet Tree</t>
    <phoneticPr fontId="13" type="noConversion"/>
  </si>
  <si>
    <t>Strikes</t>
    <phoneticPr fontId="2" type="noConversion"/>
  </si>
  <si>
    <t>Caplet Prices</t>
    <phoneticPr fontId="13" type="noConversion"/>
  </si>
  <si>
    <t>Black Caplet Prices</t>
    <phoneticPr fontId="2" type="noConversion"/>
  </si>
  <si>
    <t>Error</t>
    <phoneticPr fontId="2" type="noConversion"/>
  </si>
  <si>
    <t>Caplet Error</t>
    <phoneticPr fontId="2" type="noConversion"/>
  </si>
  <si>
    <t>Product Tree</t>
    <phoneticPr fontId="2" type="noConversion"/>
  </si>
  <si>
    <t>j</t>
    <phoneticPr fontId="2" type="noConversion"/>
  </si>
  <si>
    <t>Coupons</t>
    <phoneticPr fontId="2" type="noConversion"/>
  </si>
  <si>
    <t>K</t>
    <phoneticPr fontId="2" type="noConversion"/>
  </si>
  <si>
    <t>Coupon Bond Tree</t>
    <phoneticPr fontId="2" type="noConversion"/>
  </si>
  <si>
    <t>Swaption Value at t=1</t>
    <phoneticPr fontId="2" type="noConversion"/>
  </si>
  <si>
    <t>j</t>
    <phoneticPr fontId="2" type="noConversion"/>
  </si>
  <si>
    <t>Swaption Value from BDT</t>
    <phoneticPr fontId="2" type="noConversion"/>
  </si>
  <si>
    <t>Black Swaption Value</t>
    <phoneticPr fontId="2" type="noConversion"/>
  </si>
  <si>
    <t>Black Vol</t>
    <phoneticPr fontId="2" type="noConversion"/>
  </si>
  <si>
    <t>d1</t>
    <phoneticPr fontId="2" type="noConversion"/>
  </si>
  <si>
    <t>d2</t>
    <phoneticPr fontId="2" type="noConversion"/>
  </si>
  <si>
    <t>3Y 9M</t>
    <phoneticPr fontId="2" type="noConversion"/>
  </si>
  <si>
    <t>4Y</t>
    <phoneticPr fontId="2" type="noConversion"/>
  </si>
  <si>
    <t>One Year ATM Swaption on A Three Year Swap</t>
    <phoneticPr fontId="2" type="noConversion"/>
  </si>
  <si>
    <t>Two Year ATM Swaption on A Two Year Swap</t>
    <phoneticPr fontId="2" type="noConversion"/>
  </si>
  <si>
    <t>Three Year ATM Swaption on A One Year Swap</t>
    <phoneticPr fontId="2" type="noConversion"/>
  </si>
  <si>
    <t>Bermudan Swaption Tree</t>
    <phoneticPr fontId="2" type="noConversion"/>
  </si>
  <si>
    <t>Coupon Bond Tree 1</t>
    <phoneticPr fontId="2" type="noConversion"/>
  </si>
  <si>
    <t>Bermudan Swaption Price</t>
    <phoneticPr fontId="2" type="noConversion"/>
  </si>
  <si>
    <t>Coupon Bond Tree 2</t>
    <phoneticPr fontId="2" type="noConversion"/>
  </si>
  <si>
    <t>The Bermudan Swaption (exercise rate=1.5%) allows you can enter into a new 2-year swap after year 1 or year2.</t>
    <phoneticPr fontId="2" type="noConversion"/>
  </si>
  <si>
    <t>One Year ATM Swaption on A One Year Swap</t>
  </si>
  <si>
    <t>One Year ATM Swaption on A Two Year Swap</t>
  </si>
  <si>
    <t>Two Year ATM Swaption on A One Year Swap</t>
  </si>
  <si>
    <t>Half Year ATM Swaption on A One Year Swap</t>
  </si>
  <si>
    <t>Half Year ATM Swaption on A Two Year Swap</t>
  </si>
  <si>
    <t>3/4 Year ATM Swaption on A One Year Swap</t>
  </si>
  <si>
    <t>Half Year ATM Swaption on A Three Year Swap</t>
    <phoneticPr fontId="2" type="noConversion"/>
  </si>
  <si>
    <t>3/4 Year ATM Swaption on A Two Year Swap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</si>
</sst>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0.0000"/>
    <numFmt numFmtId="177" formatCode="0.0000000000"/>
    <numFmt numFmtId="178" formatCode="0.000000000"/>
    <numFmt numFmtId="179" formatCode="0.00000000"/>
    <numFmt numFmtId="180" formatCode="0.0000000"/>
    <numFmt numFmtId="181" formatCode="0.000000"/>
    <numFmt numFmtId="182" formatCode="0.00_);[Red]\(0.00\)"/>
    <numFmt numFmtId="183" formatCode="0.00000_);[Red]\(0.00000\)"/>
  </numFmts>
  <fonts count="19" x14ac:knownFonts="1">
    <font>
      <sz val="11"/>
      <color theme="1"/>
      <name val="宋体"/>
      <family val="2"/>
      <scheme val="minor"/>
    </font>
    <font>
      <b/>
      <sz val="11"/>
      <color indexed="8"/>
      <name val="Calibri"/>
      <family val="2"/>
    </font>
    <font>
      <sz val="9"/>
      <name val="宋体"/>
      <family val="3"/>
      <charset val="134"/>
      <scheme val="minor"/>
    </font>
    <font>
      <b/>
      <sz val="11"/>
      <color indexed="8"/>
      <name val="Times New Roman"/>
      <family val="1"/>
    </font>
    <font>
      <sz val="11"/>
      <color theme="1"/>
      <name val="Times New Roman"/>
      <family val="1"/>
    </font>
    <font>
      <sz val="11"/>
      <color indexed="8"/>
      <name val="Times New Roman"/>
      <family val="1"/>
    </font>
    <font>
      <b/>
      <u/>
      <sz val="11"/>
      <color indexed="8"/>
      <name val="Times New Roman"/>
      <family val="1"/>
    </font>
    <font>
      <b/>
      <sz val="11"/>
      <color rgb="FFFF0000"/>
      <name val="Times New Roman"/>
      <family val="1"/>
    </font>
    <font>
      <b/>
      <sz val="10"/>
      <color indexed="8"/>
      <name val="Times New Roman"/>
      <family val="1"/>
    </font>
    <font>
      <b/>
      <sz val="10"/>
      <name val="Arial"/>
      <family val="2"/>
    </font>
    <font>
      <b/>
      <sz val="10"/>
      <name val="Times New Roman"/>
      <family val="1"/>
    </font>
    <font>
      <b/>
      <sz val="11"/>
      <color theme="1"/>
      <name val="Times New Roman"/>
      <family val="1"/>
    </font>
    <font>
      <b/>
      <i/>
      <sz val="10"/>
      <name val="Symbol"/>
      <family val="1"/>
      <charset val="2"/>
    </font>
    <font>
      <sz val="9"/>
      <name val="宋体"/>
      <family val="3"/>
      <charset val="134"/>
    </font>
    <font>
      <b/>
      <u/>
      <sz val="10"/>
      <name val="Arial"/>
      <family val="2"/>
    </font>
    <font>
      <b/>
      <u/>
      <sz val="10"/>
      <name val="Symbol"/>
      <family val="1"/>
      <charset val="2"/>
    </font>
    <font>
      <sz val="10"/>
      <name val="Arial"/>
      <family val="2"/>
    </font>
    <font>
      <sz val="10"/>
      <name val="Times New Roman"/>
      <family val="1"/>
    </font>
    <font>
      <sz val="10"/>
      <color rgb="FF000000"/>
      <name val="Lucida Console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0" borderId="1" xfId="0" applyFont="1" applyBorder="1"/>
    <xf numFmtId="0" fontId="4" fillId="0" borderId="0" xfId="0" applyFont="1"/>
    <xf numFmtId="0" fontId="4" fillId="0" borderId="1" xfId="0" applyFont="1" applyBorder="1"/>
    <xf numFmtId="176" fontId="4" fillId="0" borderId="1" xfId="0" applyNumberFormat="1" applyFont="1" applyBorder="1"/>
    <xf numFmtId="0" fontId="3" fillId="0" borderId="0" xfId="0" applyFont="1"/>
    <xf numFmtId="0" fontId="4" fillId="3" borderId="1" xfId="0" applyFont="1" applyFill="1" applyBorder="1"/>
    <xf numFmtId="0" fontId="4" fillId="2" borderId="1" xfId="0" applyFont="1" applyFill="1" applyBorder="1"/>
    <xf numFmtId="0" fontId="3" fillId="3" borderId="1" xfId="0" applyFont="1" applyFill="1" applyBorder="1"/>
    <xf numFmtId="0" fontId="4" fillId="0" borderId="1" xfId="0" applyFont="1" applyBorder="1" applyAlignment="1">
      <alignment horizontal="left"/>
    </xf>
    <xf numFmtId="14" fontId="4" fillId="0" borderId="1" xfId="0" applyNumberFormat="1" applyFont="1" applyBorder="1" applyAlignment="1">
      <alignment horizontal="left"/>
    </xf>
    <xf numFmtId="49" fontId="6" fillId="0" borderId="0" xfId="0" applyNumberFormat="1" applyFont="1" applyFill="1" applyBorder="1"/>
    <xf numFmtId="0" fontId="3" fillId="4" borderId="1" xfId="0" applyFont="1" applyFill="1" applyBorder="1"/>
    <xf numFmtId="0" fontId="7" fillId="4" borderId="0" xfId="0" applyFont="1" applyFill="1"/>
    <xf numFmtId="0" fontId="3" fillId="0" borderId="2" xfId="0" applyFont="1" applyBorder="1"/>
    <xf numFmtId="0" fontId="4" fillId="0" borderId="2" xfId="0" applyFont="1" applyBorder="1"/>
    <xf numFmtId="176" fontId="3" fillId="4" borderId="1" xfId="0" applyNumberFormat="1" applyFont="1" applyFill="1" applyBorder="1"/>
    <xf numFmtId="0" fontId="4" fillId="4" borderId="1" xfId="0" applyFont="1" applyFill="1" applyBorder="1"/>
    <xf numFmtId="0" fontId="3" fillId="5" borderId="1" xfId="0" applyFont="1" applyFill="1" applyBorder="1"/>
    <xf numFmtId="177" fontId="4" fillId="0" borderId="1" xfId="0" applyNumberFormat="1" applyFont="1" applyBorder="1"/>
    <xf numFmtId="179" fontId="4" fillId="0" borderId="1" xfId="0" applyNumberFormat="1" applyFont="1" applyBorder="1"/>
    <xf numFmtId="0" fontId="8" fillId="0" borderId="0" xfId="0" applyFont="1"/>
    <xf numFmtId="178" fontId="3" fillId="3" borderId="1" xfId="0" applyNumberFormat="1" applyFont="1" applyFill="1" applyBorder="1"/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/>
    <xf numFmtId="0" fontId="4" fillId="6" borderId="0" xfId="0" applyFont="1" applyFill="1"/>
    <xf numFmtId="0" fontId="12" fillId="4" borderId="0" xfId="0" applyFont="1" applyFill="1" applyBorder="1" applyAlignment="1">
      <alignment horizontal="left"/>
    </xf>
    <xf numFmtId="0" fontId="4" fillId="4" borderId="0" xfId="0" applyFont="1" applyFill="1"/>
    <xf numFmtId="0" fontId="11" fillId="6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181" fontId="4" fillId="0" borderId="0" xfId="0" applyNumberFormat="1" applyFont="1"/>
    <xf numFmtId="14" fontId="4" fillId="0" borderId="0" xfId="0" applyNumberFormat="1" applyFont="1"/>
    <xf numFmtId="0" fontId="10" fillId="0" borderId="0" xfId="0" applyFont="1" applyFill="1" applyAlignment="1">
      <alignment horizontal="left"/>
    </xf>
    <xf numFmtId="0" fontId="1" fillId="0" borderId="0" xfId="0" applyNumberFormat="1" applyFont="1"/>
    <xf numFmtId="180" fontId="4" fillId="0" borderId="0" xfId="0" applyNumberFormat="1" applyFont="1"/>
    <xf numFmtId="0" fontId="3" fillId="0" borderId="0" xfId="0" applyNumberFormat="1" applyFont="1"/>
    <xf numFmtId="182" fontId="11" fillId="0" borderId="0" xfId="0" applyNumberFormat="1" applyFont="1"/>
    <xf numFmtId="182" fontId="4" fillId="0" borderId="0" xfId="0" applyNumberFormat="1" applyFont="1"/>
    <xf numFmtId="14" fontId="4" fillId="4" borderId="0" xfId="0" applyNumberFormat="1" applyFont="1" applyFill="1"/>
    <xf numFmtId="182" fontId="4" fillId="4" borderId="0" xfId="0" applyNumberFormat="1" applyFont="1" applyFill="1"/>
    <xf numFmtId="14" fontId="4" fillId="3" borderId="0" xfId="0" applyNumberFormat="1" applyFont="1" applyFill="1"/>
    <xf numFmtId="0" fontId="4" fillId="3" borderId="0" xfId="0" applyFont="1" applyFill="1"/>
    <xf numFmtId="183" fontId="4" fillId="3" borderId="0" xfId="0" applyNumberFormat="1" applyFont="1" applyFill="1"/>
    <xf numFmtId="0" fontId="11" fillId="3" borderId="0" xfId="0" applyFont="1" applyFill="1"/>
    <xf numFmtId="0" fontId="11" fillId="4" borderId="0" xfId="0" applyFont="1" applyFill="1"/>
    <xf numFmtId="0" fontId="11" fillId="0" borderId="0" xfId="0" applyFont="1" applyFill="1"/>
    <xf numFmtId="10" fontId="4" fillId="0" borderId="0" xfId="0" applyNumberFormat="1" applyFont="1"/>
    <xf numFmtId="0" fontId="4" fillId="0" borderId="1" xfId="0" applyFont="1" applyFill="1" applyBorder="1"/>
    <xf numFmtId="179" fontId="4" fillId="0" borderId="1" xfId="0" applyNumberFormat="1" applyFont="1" applyFill="1" applyBorder="1"/>
    <xf numFmtId="0" fontId="16" fillId="0" borderId="0" xfId="0" applyFont="1" applyAlignment="1">
      <alignment horizontal="left"/>
    </xf>
    <xf numFmtId="0" fontId="17" fillId="0" borderId="0" xfId="0" applyFont="1" applyFill="1" applyAlignment="1">
      <alignment horizontal="left"/>
    </xf>
    <xf numFmtId="178" fontId="11" fillId="4" borderId="0" xfId="0" applyNumberFormat="1" applyFont="1" applyFill="1"/>
    <xf numFmtId="14" fontId="4" fillId="0" borderId="0" xfId="0" applyNumberFormat="1" applyFont="1" applyFill="1"/>
    <xf numFmtId="0" fontId="4" fillId="0" borderId="0" xfId="0" applyFont="1" applyFill="1"/>
    <xf numFmtId="0" fontId="18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89"/>
  <sheetViews>
    <sheetView tabSelected="1" workbookViewId="0">
      <selection activeCell="J33" sqref="J33"/>
    </sheetView>
  </sheetViews>
  <sheetFormatPr defaultColWidth="8.77734375" defaultRowHeight="13.8" x14ac:dyDescent="0.25"/>
  <cols>
    <col min="1" max="1" width="10.77734375" style="2" customWidth="1"/>
    <col min="2" max="2" width="19.77734375" style="2" customWidth="1"/>
    <col min="3" max="3" width="15.44140625" style="2" bestFit="1" customWidth="1"/>
    <col min="4" max="4" width="23.6640625" style="2" bestFit="1" customWidth="1"/>
    <col min="5" max="6" width="12.77734375" style="2" bestFit="1" customWidth="1"/>
    <col min="7" max="7" width="16.109375" style="2" bestFit="1" customWidth="1"/>
    <col min="8" max="8" width="25.33203125" style="2" bestFit="1" customWidth="1"/>
    <col min="9" max="9" width="18.109375" style="2" customWidth="1"/>
    <col min="10" max="19" width="12.109375" style="2" bestFit="1" customWidth="1"/>
    <col min="20" max="20" width="9" style="2" bestFit="1" customWidth="1"/>
    <col min="21" max="21" width="11.44140625" style="2" customWidth="1"/>
    <col min="22" max="16384" width="8.77734375" style="2"/>
  </cols>
  <sheetData>
    <row r="2" spans="1:9" x14ac:dyDescent="0.25">
      <c r="A2" s="1" t="s">
        <v>0</v>
      </c>
      <c r="B2" s="1" t="s">
        <v>1</v>
      </c>
      <c r="C2" s="1" t="s">
        <v>21</v>
      </c>
      <c r="D2" s="1" t="s">
        <v>58</v>
      </c>
      <c r="E2" s="1" t="s">
        <v>2</v>
      </c>
      <c r="F2" s="1" t="s">
        <v>22</v>
      </c>
      <c r="G2" s="1" t="s">
        <v>3</v>
      </c>
      <c r="H2" s="1" t="s">
        <v>4</v>
      </c>
      <c r="I2" s="1" t="s">
        <v>5</v>
      </c>
    </row>
    <row r="3" spans="1:9" x14ac:dyDescent="0.25">
      <c r="A3" s="1" t="s">
        <v>6</v>
      </c>
      <c r="B3" s="3" t="s">
        <v>23</v>
      </c>
      <c r="C3" s="3"/>
      <c r="D3" s="3">
        <v>1.9281299999999799</v>
      </c>
      <c r="E3" s="3">
        <v>1</v>
      </c>
      <c r="F3" s="7"/>
      <c r="G3" s="7"/>
      <c r="H3" s="7"/>
      <c r="I3" s="7"/>
    </row>
    <row r="4" spans="1:9" x14ac:dyDescent="0.25">
      <c r="A4" s="1" t="s">
        <v>7</v>
      </c>
      <c r="B4" s="3" t="s">
        <v>24</v>
      </c>
      <c r="C4" s="4">
        <f>(B4-B3)/360</f>
        <v>0.25555555555555554</v>
      </c>
      <c r="D4" s="3">
        <v>1.8227298428369401</v>
      </c>
      <c r="E4" s="3">
        <f t="shared" ref="E4:E19" si="0">E3/(1+C4*D3/100)</f>
        <v>0.99509671731424809</v>
      </c>
      <c r="F4" s="7"/>
      <c r="G4" s="7"/>
      <c r="H4" s="7"/>
      <c r="I4" s="7"/>
    </row>
    <row r="5" spans="1:9" x14ac:dyDescent="0.25">
      <c r="A5" s="1" t="s">
        <v>8</v>
      </c>
      <c r="B5" s="3" t="s">
        <v>25</v>
      </c>
      <c r="C5" s="4">
        <f t="shared" ref="C5:C19" si="1">(B5-B4)/360</f>
        <v>0.25277777777777777</v>
      </c>
      <c r="D5" s="3">
        <v>1.64501475847242</v>
      </c>
      <c r="E5" s="3">
        <f t="shared" si="0"/>
        <v>0.99053288065836642</v>
      </c>
      <c r="F5" s="3">
        <f>C5*E5</f>
        <v>0.25038470038864263</v>
      </c>
      <c r="G5" s="3">
        <f>F5+G4</f>
        <v>0.25038470038864263</v>
      </c>
      <c r="H5" s="3">
        <f>$E$4-E5</f>
        <v>4.5638366558816701E-3</v>
      </c>
      <c r="I5" s="3">
        <f>H5/G5</f>
        <v>1.8227298428369485E-2</v>
      </c>
    </row>
    <row r="6" spans="1:9" x14ac:dyDescent="0.25">
      <c r="A6" s="1" t="s">
        <v>9</v>
      </c>
      <c r="B6" s="3" t="s">
        <v>26</v>
      </c>
      <c r="C6" s="4">
        <f t="shared" si="1"/>
        <v>0.25277777777777777</v>
      </c>
      <c r="D6" s="3">
        <v>1.5784889657597601</v>
      </c>
      <c r="E6" s="3">
        <f t="shared" si="0"/>
        <v>0.98643107165644295</v>
      </c>
      <c r="F6" s="3">
        <f t="shared" ref="F6:F19" si="2">C6*E6</f>
        <v>0.2493478542242675</v>
      </c>
      <c r="G6" s="3">
        <f t="shared" ref="G6:G19" si="3">F6+G5</f>
        <v>0.49973255461291011</v>
      </c>
      <c r="H6" s="3">
        <f t="shared" ref="H6:H19" si="4">$E$4-E6</f>
        <v>8.6656456578051433E-3</v>
      </c>
      <c r="I6" s="3">
        <f t="shared" ref="I6:I19" si="5">H6/G6</f>
        <v>1.7340566624716898E-2</v>
      </c>
    </row>
    <row r="7" spans="1:9" x14ac:dyDescent="0.25">
      <c r="A7" s="1" t="s">
        <v>10</v>
      </c>
      <c r="B7" s="3" t="s">
        <v>27</v>
      </c>
      <c r="C7" s="4">
        <f t="shared" si="1"/>
        <v>0.25555555555555554</v>
      </c>
      <c r="D7" s="3">
        <v>1.5517885054495599</v>
      </c>
      <c r="E7" s="3">
        <f t="shared" si="0"/>
        <v>0.9824678785202734</v>
      </c>
      <c r="F7" s="3">
        <f t="shared" si="2"/>
        <v>0.25107512451073649</v>
      </c>
      <c r="G7" s="3">
        <f t="shared" si="3"/>
        <v>0.75080767912364665</v>
      </c>
      <c r="H7" s="3">
        <f t="shared" si="4"/>
        <v>1.2628838793974695E-2</v>
      </c>
      <c r="I7" s="3">
        <f t="shared" si="5"/>
        <v>1.6820337811029391E-2</v>
      </c>
    </row>
    <row r="8" spans="1:9" x14ac:dyDescent="0.25">
      <c r="A8" s="1" t="s">
        <v>11</v>
      </c>
      <c r="B8" s="3" t="s">
        <v>28</v>
      </c>
      <c r="C8" s="4">
        <f t="shared" si="1"/>
        <v>0.25555555555555554</v>
      </c>
      <c r="D8" s="3">
        <v>1.53134698615576</v>
      </c>
      <c r="E8" s="3">
        <f t="shared" si="0"/>
        <v>0.97858711347712657</v>
      </c>
      <c r="F8" s="3">
        <f t="shared" si="2"/>
        <v>0.25008337344415454</v>
      </c>
      <c r="G8" s="3">
        <f t="shared" si="3"/>
        <v>1.0008910525678012</v>
      </c>
      <c r="H8" s="3">
        <f t="shared" si="4"/>
        <v>1.6509603837121523E-2</v>
      </c>
      <c r="I8" s="3">
        <f t="shared" si="5"/>
        <v>1.6494906008766772E-2</v>
      </c>
    </row>
    <row r="9" spans="1:9" x14ac:dyDescent="0.25">
      <c r="A9" s="1" t="s">
        <v>12</v>
      </c>
      <c r="B9" s="3" t="s">
        <v>29</v>
      </c>
      <c r="C9" s="4">
        <f t="shared" si="1"/>
        <v>0.25</v>
      </c>
      <c r="D9" s="3">
        <v>1.4778073058691501</v>
      </c>
      <c r="E9" s="3">
        <f t="shared" si="0"/>
        <v>0.97485501027232813</v>
      </c>
      <c r="F9" s="3">
        <f t="shared" si="2"/>
        <v>0.24371375256808203</v>
      </c>
      <c r="G9" s="3">
        <f t="shared" si="3"/>
        <v>1.2446048051358831</v>
      </c>
      <c r="H9" s="3">
        <f t="shared" si="4"/>
        <v>2.0241707041919965E-2</v>
      </c>
      <c r="I9" s="3">
        <f t="shared" si="5"/>
        <v>1.6263561701185963E-2</v>
      </c>
    </row>
    <row r="10" spans="1:9" x14ac:dyDescent="0.25">
      <c r="A10" s="1" t="s">
        <v>13</v>
      </c>
      <c r="B10" s="3" t="s">
        <v>30</v>
      </c>
      <c r="C10" s="4">
        <f t="shared" si="1"/>
        <v>0.25277777777777777</v>
      </c>
      <c r="D10" s="3">
        <v>1.4298690663923801</v>
      </c>
      <c r="E10" s="3">
        <f t="shared" si="0"/>
        <v>0.97122692559418111</v>
      </c>
      <c r="F10" s="3">
        <f t="shared" si="2"/>
        <v>0.24550458396964023</v>
      </c>
      <c r="G10" s="3">
        <f t="shared" si="3"/>
        <v>1.4901093891055233</v>
      </c>
      <c r="H10" s="3">
        <f t="shared" si="4"/>
        <v>2.386979172006698E-2</v>
      </c>
      <c r="I10" s="3">
        <f t="shared" si="5"/>
        <v>1.6018818413321614E-2</v>
      </c>
    </row>
    <row r="11" spans="1:9" x14ac:dyDescent="0.25">
      <c r="A11" s="1" t="s">
        <v>14</v>
      </c>
      <c r="B11" s="3" t="s">
        <v>31</v>
      </c>
      <c r="C11" s="4">
        <f t="shared" si="1"/>
        <v>0.25555555555555554</v>
      </c>
      <c r="D11" s="3">
        <v>1.5289502863894</v>
      </c>
      <c r="E11" s="3">
        <f t="shared" si="0"/>
        <v>0.96769087684257793</v>
      </c>
      <c r="F11" s="3">
        <f t="shared" si="2"/>
        <v>0.24729877963754768</v>
      </c>
      <c r="G11" s="3">
        <f t="shared" si="3"/>
        <v>1.7374081687430709</v>
      </c>
      <c r="H11" s="3">
        <f t="shared" si="4"/>
        <v>2.7405840471670162E-2</v>
      </c>
      <c r="I11" s="3">
        <f t="shared" si="5"/>
        <v>1.5773979289792874E-2</v>
      </c>
    </row>
    <row r="12" spans="1:9" x14ac:dyDescent="0.25">
      <c r="A12" s="1" t="s">
        <v>15</v>
      </c>
      <c r="B12" s="3" t="s">
        <v>32</v>
      </c>
      <c r="C12" s="4">
        <f t="shared" si="1"/>
        <v>0.26111111111111113</v>
      </c>
      <c r="D12" s="3">
        <v>1.5092041873365001</v>
      </c>
      <c r="E12" s="3">
        <f t="shared" si="0"/>
        <v>0.9638429660087483</v>
      </c>
      <c r="F12" s="3">
        <f t="shared" si="2"/>
        <v>0.25167010779117316</v>
      </c>
      <c r="G12" s="3">
        <f t="shared" si="3"/>
        <v>1.9890782765342441</v>
      </c>
      <c r="H12" s="3">
        <f t="shared" si="4"/>
        <v>3.1253751305499788E-2</v>
      </c>
      <c r="I12" s="3">
        <f t="shared" si="5"/>
        <v>1.5712680428020209E-2</v>
      </c>
    </row>
    <row r="13" spans="1:9" x14ac:dyDescent="0.25">
      <c r="A13" s="1" t="s">
        <v>16</v>
      </c>
      <c r="B13" s="3" t="s">
        <v>33</v>
      </c>
      <c r="C13" s="4">
        <f t="shared" si="1"/>
        <v>0.24444444444444444</v>
      </c>
      <c r="D13" s="3">
        <v>1.49026521719024</v>
      </c>
      <c r="E13" s="3">
        <f t="shared" si="0"/>
        <v>0.9603002591433718</v>
      </c>
      <c r="F13" s="3">
        <f t="shared" si="2"/>
        <v>0.23474006334615755</v>
      </c>
      <c r="G13" s="3">
        <f t="shared" si="3"/>
        <v>2.2238183398804017</v>
      </c>
      <c r="H13" s="3">
        <f t="shared" si="4"/>
        <v>3.4796458170876288E-2</v>
      </c>
      <c r="I13" s="3">
        <f t="shared" si="5"/>
        <v>1.5647167552700219E-2</v>
      </c>
    </row>
    <row r="14" spans="1:9" x14ac:dyDescent="0.25">
      <c r="A14" s="1" t="s">
        <v>17</v>
      </c>
      <c r="B14" s="3" t="s">
        <v>34</v>
      </c>
      <c r="C14" s="4">
        <f t="shared" si="1"/>
        <v>0.25277777777777777</v>
      </c>
      <c r="D14" s="3">
        <v>1.4708836958953699</v>
      </c>
      <c r="E14" s="3">
        <f t="shared" si="0"/>
        <v>0.95669632734711141</v>
      </c>
      <c r="F14" s="3">
        <f t="shared" si="2"/>
        <v>0.24183157163496427</v>
      </c>
      <c r="G14" s="3">
        <f t="shared" si="3"/>
        <v>2.4656499115153658</v>
      </c>
      <c r="H14" s="3">
        <f t="shared" si="4"/>
        <v>3.8400389967136683E-2</v>
      </c>
      <c r="I14" s="3">
        <f t="shared" si="5"/>
        <v>1.5574145294429149E-2</v>
      </c>
    </row>
    <row r="15" spans="1:9" x14ac:dyDescent="0.25">
      <c r="A15" s="1" t="s">
        <v>18</v>
      </c>
      <c r="B15" s="3" t="s">
        <v>35</v>
      </c>
      <c r="C15" s="4">
        <f t="shared" si="1"/>
        <v>0.26111111111111113</v>
      </c>
      <c r="D15" s="3">
        <v>1.5273430147604701</v>
      </c>
      <c r="E15" s="3">
        <f t="shared" si="0"/>
        <v>0.95303605821474824</v>
      </c>
      <c r="F15" s="3">
        <f t="shared" si="2"/>
        <v>0.2488483040894065</v>
      </c>
      <c r="G15" s="3">
        <f t="shared" si="3"/>
        <v>2.7144982156047721</v>
      </c>
      <c r="H15" s="3">
        <f t="shared" si="4"/>
        <v>4.2060659099499853E-2</v>
      </c>
      <c r="I15" s="3">
        <f t="shared" si="5"/>
        <v>1.5494819211044874E-2</v>
      </c>
    </row>
    <row r="16" spans="1:9" x14ac:dyDescent="0.25">
      <c r="A16" s="1" t="s">
        <v>19</v>
      </c>
      <c r="B16" s="3" t="s">
        <v>36</v>
      </c>
      <c r="C16" s="4">
        <f t="shared" si="1"/>
        <v>0.25277777777777777</v>
      </c>
      <c r="D16" s="3">
        <v>1.5196125604098301</v>
      </c>
      <c r="E16" s="3">
        <f t="shared" si="0"/>
        <v>0.9493707430944045</v>
      </c>
      <c r="F16" s="3">
        <f t="shared" si="2"/>
        <v>0.23997982672664112</v>
      </c>
      <c r="G16" s="3">
        <f t="shared" si="3"/>
        <v>2.9544780423314134</v>
      </c>
      <c r="H16" s="3">
        <f t="shared" si="4"/>
        <v>4.572597421984359E-2</v>
      </c>
      <c r="I16" s="3">
        <f t="shared" si="5"/>
        <v>1.5476836708442986E-2</v>
      </c>
    </row>
    <row r="17" spans="1:9" x14ac:dyDescent="0.25">
      <c r="A17" s="1" t="s">
        <v>20</v>
      </c>
      <c r="B17" s="3" t="s">
        <v>37</v>
      </c>
      <c r="C17" s="4">
        <f t="shared" si="1"/>
        <v>0.24444444444444444</v>
      </c>
      <c r="D17" s="3">
        <v>1.5121288132909301</v>
      </c>
      <c r="E17" s="3">
        <f t="shared" si="0"/>
        <v>0.94585725371792684</v>
      </c>
      <c r="F17" s="3">
        <f t="shared" si="2"/>
        <v>0.23120955090882656</v>
      </c>
      <c r="G17" s="3">
        <f t="shared" si="3"/>
        <v>3.1856875932402398</v>
      </c>
      <c r="H17" s="3">
        <f t="shared" si="4"/>
        <v>4.9239463596321253E-2</v>
      </c>
      <c r="I17" s="3">
        <f t="shared" si="5"/>
        <v>1.5456463370985668E-2</v>
      </c>
    </row>
    <row r="18" spans="1:9" x14ac:dyDescent="0.25">
      <c r="A18" s="1" t="s">
        <v>97</v>
      </c>
      <c r="B18" s="10">
        <v>45138</v>
      </c>
      <c r="C18" s="4">
        <f t="shared" si="1"/>
        <v>0.26111111111111113</v>
      </c>
      <c r="D18" s="3">
        <v>1.50491147544714</v>
      </c>
      <c r="E18" s="3">
        <f t="shared" si="0"/>
        <v>0.9421373784637872</v>
      </c>
      <c r="F18" s="3">
        <f t="shared" si="2"/>
        <v>0.24600253770998889</v>
      </c>
      <c r="G18" s="3">
        <f t="shared" si="3"/>
        <v>3.4316901309502286</v>
      </c>
      <c r="H18" s="3">
        <f t="shared" si="4"/>
        <v>5.2959338850460891E-2</v>
      </c>
      <c r="I18" s="3">
        <f t="shared" si="5"/>
        <v>1.5432436155241251E-2</v>
      </c>
    </row>
    <row r="19" spans="1:9" x14ac:dyDescent="0.25">
      <c r="A19" s="1" t="s">
        <v>98</v>
      </c>
      <c r="B19" s="10">
        <v>45229</v>
      </c>
      <c r="C19" s="4">
        <f t="shared" si="1"/>
        <v>0.25277777777777777</v>
      </c>
      <c r="D19" s="3">
        <v>1.5633870504013301</v>
      </c>
      <c r="E19" s="3">
        <f t="shared" si="0"/>
        <v>0.93856699286208989</v>
      </c>
      <c r="F19" s="3">
        <f t="shared" si="2"/>
        <v>0.2372488787512505</v>
      </c>
      <c r="G19" s="3">
        <f t="shared" si="3"/>
        <v>3.6689390097014791</v>
      </c>
      <c r="H19" s="3">
        <f t="shared" si="4"/>
        <v>5.6529724452158203E-2</v>
      </c>
      <c r="I19" s="3">
        <f t="shared" si="5"/>
        <v>1.540764899680295E-2</v>
      </c>
    </row>
    <row r="22" spans="1:9" x14ac:dyDescent="0.25">
      <c r="A22" s="5" t="s">
        <v>38</v>
      </c>
      <c r="B22" s="5" t="s">
        <v>39</v>
      </c>
    </row>
    <row r="23" spans="1:9" x14ac:dyDescent="0.25">
      <c r="A23" s="2">
        <v>1</v>
      </c>
      <c r="B23" s="2">
        <v>0.33380000000000004</v>
      </c>
    </row>
    <row r="24" spans="1:9" x14ac:dyDescent="0.25">
      <c r="A24" s="2">
        <v>2</v>
      </c>
      <c r="B24" s="2">
        <v>0.41249999999999998</v>
      </c>
    </row>
    <row r="25" spans="1:9" x14ac:dyDescent="0.25">
      <c r="A25" s="2">
        <v>3</v>
      </c>
      <c r="B25" s="2">
        <v>0.44310000000000005</v>
      </c>
      <c r="H25" s="57"/>
    </row>
    <row r="26" spans="1:9" x14ac:dyDescent="0.25">
      <c r="A26" s="2">
        <v>4</v>
      </c>
      <c r="B26" s="2">
        <v>0.4592</v>
      </c>
    </row>
    <row r="28" spans="1:9" x14ac:dyDescent="0.25">
      <c r="A28" s="1" t="s">
        <v>1</v>
      </c>
      <c r="B28" s="3" t="s">
        <v>40</v>
      </c>
      <c r="C28" s="3" t="s">
        <v>41</v>
      </c>
      <c r="D28" s="3" t="s">
        <v>57</v>
      </c>
      <c r="E28" s="6" t="s">
        <v>42</v>
      </c>
      <c r="F28" s="3" t="s">
        <v>43</v>
      </c>
      <c r="G28" s="3" t="s">
        <v>44</v>
      </c>
    </row>
    <row r="29" spans="1:9" x14ac:dyDescent="0.25">
      <c r="A29" s="9" t="s">
        <v>23</v>
      </c>
      <c r="B29" s="7"/>
      <c r="C29" s="7"/>
      <c r="D29" s="7"/>
      <c r="E29" s="6"/>
      <c r="F29" s="7"/>
      <c r="G29" s="7"/>
    </row>
    <row r="30" spans="1:9" x14ac:dyDescent="0.25">
      <c r="A30" s="9" t="s">
        <v>24</v>
      </c>
      <c r="B30" s="7"/>
      <c r="C30" s="7"/>
      <c r="D30" s="7"/>
      <c r="E30" s="6"/>
      <c r="F30" s="7"/>
      <c r="G30" s="7"/>
    </row>
    <row r="31" spans="1:9" x14ac:dyDescent="0.25">
      <c r="A31" s="9" t="s">
        <v>25</v>
      </c>
      <c r="B31" s="20">
        <f>$B$23</f>
        <v>0.33380000000000004</v>
      </c>
      <c r="C31" s="3">
        <f t="array" ref="C31:C45">TRANSPOSE(G66:U66)</f>
        <v>3.0686978753670206E-4</v>
      </c>
      <c r="D31" s="3">
        <f t="array" ref="D31:D45">TRANSPOSE(G66:U66)-TRANSPOSE(G89:U89)</f>
        <v>3.0686978753670206E-4</v>
      </c>
      <c r="E31" s="22">
        <v>0.33380000000000004</v>
      </c>
      <c r="F31" s="3">
        <f t="shared" ref="F31:F36" si="6">D51*(B51-B50)*(F50*NORMSDIST((LN(F50/I5)+E31^2/2*B50)/(E31*SQRT(B50)))-I5*NORMSDIST((LN(F50/I5)-E31^2/2*B50)/(E31*SQRT(B50))))</f>
        <v>3.0686978753670206E-4</v>
      </c>
      <c r="G31" s="3">
        <f>ABS(D31-F31)</f>
        <v>0</v>
      </c>
    </row>
    <row r="32" spans="1:9" x14ac:dyDescent="0.25">
      <c r="A32" s="9" t="s">
        <v>26</v>
      </c>
      <c r="B32" s="20">
        <f t="shared" ref="B32:B33" si="7">$B$23</f>
        <v>0.33380000000000004</v>
      </c>
      <c r="C32" s="3">
        <v>7.2109624207504475E-4</v>
      </c>
      <c r="D32" s="3">
        <v>2.9773111371479878E-4</v>
      </c>
      <c r="E32" s="22">
        <v>0.33380000000000004</v>
      </c>
      <c r="F32" s="3">
        <f t="shared" si="6"/>
        <v>2.9773111371479883E-4</v>
      </c>
      <c r="G32" s="3">
        <f t="shared" ref="G32:G45" si="8">ABS(D32-F32)</f>
        <v>5.4210108624275222E-20</v>
      </c>
    </row>
    <row r="33" spans="1:22" x14ac:dyDescent="0.25">
      <c r="A33" s="9" t="s">
        <v>27</v>
      </c>
      <c r="B33" s="20">
        <f t="shared" si="7"/>
        <v>0.33380000000000004</v>
      </c>
      <c r="C33" s="3">
        <v>1.207356105367907E-3</v>
      </c>
      <c r="D33" s="3">
        <v>3.5502077543489484E-4</v>
      </c>
      <c r="E33" s="22">
        <v>0.33380000000000004</v>
      </c>
      <c r="F33" s="3">
        <f t="shared" si="6"/>
        <v>3.5502077543489479E-4</v>
      </c>
      <c r="G33" s="3">
        <f t="shared" si="8"/>
        <v>5.4210108624275222E-20</v>
      </c>
    </row>
    <row r="34" spans="1:22" x14ac:dyDescent="0.25">
      <c r="A34" s="9" t="s">
        <v>28</v>
      </c>
      <c r="B34" s="20">
        <f>($B$37-$B$33)*(A34-$A$33)/($A$37-$A$33)+$B$33</f>
        <v>0.35363671232876714</v>
      </c>
      <c r="C34" s="3">
        <v>1.8450230809774579E-3</v>
      </c>
      <c r="D34" s="3">
        <v>5.1747476600300362E-4</v>
      </c>
      <c r="E34" s="22">
        <v>0.39531151430672345</v>
      </c>
      <c r="F34" s="3">
        <f t="shared" si="6"/>
        <v>5.1747476123095867E-4</v>
      </c>
      <c r="G34" s="3">
        <f t="shared" si="8"/>
        <v>4.7720449553728672E-12</v>
      </c>
    </row>
    <row r="35" spans="1:22" x14ac:dyDescent="0.25">
      <c r="A35" s="9" t="s">
        <v>29</v>
      </c>
      <c r="B35" s="20">
        <f t="shared" ref="B35:B36" si="9">($B$37-$B$33)*(A35-$A$33)/($A$37-$A$33)+$B$33</f>
        <v>0.37304219178082193</v>
      </c>
      <c r="C35" s="3">
        <v>2.5807830899427678E-3</v>
      </c>
      <c r="D35" s="3">
        <v>6.240439631789098E-4</v>
      </c>
      <c r="E35" s="22">
        <v>0.42818047235951379</v>
      </c>
      <c r="F35" s="3">
        <f t="shared" si="6"/>
        <v>6.2404390063767155E-4</v>
      </c>
      <c r="G35" s="3">
        <f t="shared" si="8"/>
        <v>6.2541238247254549E-11</v>
      </c>
    </row>
    <row r="36" spans="1:22" x14ac:dyDescent="0.25">
      <c r="A36" s="9" t="s">
        <v>30</v>
      </c>
      <c r="B36" s="20">
        <f t="shared" si="9"/>
        <v>0.39266328767123287</v>
      </c>
      <c r="C36" s="3">
        <v>3.4307479510954793E-3</v>
      </c>
      <c r="D36" s="3">
        <v>7.0480605123327553E-4</v>
      </c>
      <c r="E36" s="22">
        <v>0.46240136562527651</v>
      </c>
      <c r="F36" s="3">
        <f t="shared" si="6"/>
        <v>7.0480601985229048E-4</v>
      </c>
      <c r="G36" s="3">
        <f t="shared" si="8"/>
        <v>3.1380985050094568E-11</v>
      </c>
    </row>
    <row r="37" spans="1:22" x14ac:dyDescent="0.25">
      <c r="A37" s="9" t="s">
        <v>31</v>
      </c>
      <c r="B37" s="20">
        <f>B24</f>
        <v>0.41249999999999998</v>
      </c>
      <c r="C37" s="3">
        <v>4.3951539006161586E-3</v>
      </c>
      <c r="D37" s="3">
        <v>7.9257300331490648E-4</v>
      </c>
      <c r="E37" s="22">
        <v>0.49709791006854726</v>
      </c>
      <c r="F37" s="3">
        <f t="shared" ref="F37:F45" si="10">D57*(B57-B56)*(F56*NORMSDIST((LN(F56/I11)+E37^2/2*B56)/(E37*SQRT(B56)))-I11*NORMSDIST((LN(F56/I11)-E37^2/2*B56)/(E37*SQRT(B56))))</f>
        <v>7.9257218615148275E-4</v>
      </c>
      <c r="G37" s="3">
        <f t="shared" si="8"/>
        <v>8.1716342373305828E-10</v>
      </c>
    </row>
    <row r="38" spans="1:22" x14ac:dyDescent="0.25">
      <c r="A38" s="9" t="s">
        <v>32</v>
      </c>
      <c r="B38" s="20">
        <f>($B$41-$B$37)*(A38-$A$37)/($A$41-$A$37)+$B$37</f>
        <v>0.42033760217983651</v>
      </c>
      <c r="C38" s="3">
        <v>5.3869431073411307E-3</v>
      </c>
      <c r="D38" s="3">
        <v>9.4290113427973176E-4</v>
      </c>
      <c r="E38" s="22">
        <v>0.45672639432677942</v>
      </c>
      <c r="F38" s="3">
        <f t="shared" si="10"/>
        <v>9.4290061370991003E-4</v>
      </c>
      <c r="G38" s="3">
        <f t="shared" si="8"/>
        <v>5.205698217327151E-10</v>
      </c>
    </row>
    <row r="39" spans="1:22" x14ac:dyDescent="0.25">
      <c r="A39" s="9" t="s">
        <v>33</v>
      </c>
      <c r="B39" s="20">
        <f t="shared" ref="B39:B40" si="11">($B$41-$B$37)*(A39-$A$37)/($A$41-$A$37)+$B$37</f>
        <v>0.42767493188010902</v>
      </c>
      <c r="C39" s="3">
        <v>6.3845384028838039E-3</v>
      </c>
      <c r="D39" s="3">
        <v>9.3893853902808286E-4</v>
      </c>
      <c r="E39" s="22">
        <v>0.46998668284804851</v>
      </c>
      <c r="F39" s="3">
        <f t="shared" si="10"/>
        <v>9.3893853868016574E-4</v>
      </c>
      <c r="G39" s="3">
        <f t="shared" si="8"/>
        <v>3.4791711612386367E-13</v>
      </c>
    </row>
    <row r="40" spans="1:22" x14ac:dyDescent="0.25">
      <c r="A40" s="9" t="s">
        <v>34</v>
      </c>
      <c r="B40" s="20">
        <f t="shared" si="11"/>
        <v>0.43526239782016352</v>
      </c>
      <c r="C40" s="3">
        <v>7.4811211816779907E-3</v>
      </c>
      <c r="D40" s="3">
        <v>1.0246511902326418E-3</v>
      </c>
      <c r="E40" s="22">
        <v>0.48326304067308362</v>
      </c>
      <c r="F40" s="3">
        <f t="shared" si="10"/>
        <v>1.0246511787103448E-3</v>
      </c>
      <c r="G40" s="3">
        <f t="shared" si="8"/>
        <v>1.1522297005406301E-11</v>
      </c>
    </row>
    <row r="41" spans="1:22" x14ac:dyDescent="0.25">
      <c r="A41" s="9" t="s">
        <v>35</v>
      </c>
      <c r="B41" s="20">
        <f>B25</f>
        <v>0.44310000000000005</v>
      </c>
      <c r="C41" s="3">
        <v>8.6806526350023238E-3</v>
      </c>
      <c r="D41" s="3">
        <v>1.1142096589821012E-3</v>
      </c>
      <c r="E41" s="22">
        <v>0.49709301651781612</v>
      </c>
      <c r="F41" s="3">
        <f t="shared" si="10"/>
        <v>1.1142096581326498E-3</v>
      </c>
      <c r="G41" s="3">
        <f t="shared" si="8"/>
        <v>8.4945136862024651E-13</v>
      </c>
    </row>
    <row r="42" spans="1:22" x14ac:dyDescent="0.25">
      <c r="A42" s="9" t="s">
        <v>36</v>
      </c>
      <c r="B42" s="20">
        <f>($B$45-$B$41)*(A42-$A$41)/($A$45-$A$41)+$B$41</f>
        <v>0.44712500000000005</v>
      </c>
      <c r="C42" s="3">
        <v>9.8721240957846679E-3</v>
      </c>
      <c r="D42" s="3">
        <v>1.1705843461244578E-3</v>
      </c>
      <c r="E42" s="22">
        <v>0.47834614463250291</v>
      </c>
      <c r="F42" s="3">
        <f t="shared" si="10"/>
        <v>1.1705843236118579E-3</v>
      </c>
      <c r="G42" s="3">
        <f t="shared" si="8"/>
        <v>2.251259985722176E-11</v>
      </c>
    </row>
    <row r="43" spans="1:22" x14ac:dyDescent="0.25">
      <c r="A43" s="9" t="s">
        <v>37</v>
      </c>
      <c r="B43" s="20">
        <f t="shared" ref="B43:B44" si="12">($B$45-$B$41)*(A43-$A$41)/($A$45-$A$41)+$B$41</f>
        <v>0.45101730769230769</v>
      </c>
      <c r="C43" s="3">
        <v>1.1075288775375849E-2</v>
      </c>
      <c r="D43" s="3">
        <v>1.1778143313032324E-3</v>
      </c>
      <c r="E43" s="22">
        <v>0.48536063268100454</v>
      </c>
      <c r="F43" s="3">
        <f t="shared" si="10"/>
        <v>1.1778142797365307E-3</v>
      </c>
      <c r="G43" s="3">
        <f t="shared" si="8"/>
        <v>5.156670164659094E-11</v>
      </c>
    </row>
    <row r="44" spans="1:22" x14ac:dyDescent="0.25">
      <c r="A44" s="10">
        <v>45138</v>
      </c>
      <c r="B44" s="51">
        <f t="shared" si="12"/>
        <v>0.455175</v>
      </c>
      <c r="C44" s="50">
        <v>1.2411785670039996E-2</v>
      </c>
      <c r="D44" s="50">
        <v>1.3047201997566284E-3</v>
      </c>
      <c r="E44" s="8">
        <v>0.49260912971413751</v>
      </c>
      <c r="F44" s="3">
        <f>D64*(B64-B63)*(F63*NORMSDIST((LN(F63/I18)+E44^2/2*B63)/(E44*SQRT(B63)))-I18*NORMSDIST((LN(F63/I18)-E44^2/2*B63)/(E44*SQRT(B63))))</f>
        <v>1.3047201835236408E-3</v>
      </c>
      <c r="G44" s="3">
        <f t="shared" si="8"/>
        <v>1.6232987610359517E-11</v>
      </c>
    </row>
    <row r="45" spans="1:22" x14ac:dyDescent="0.25">
      <c r="A45" s="10">
        <v>45229</v>
      </c>
      <c r="B45" s="51">
        <f>B26</f>
        <v>0.4592</v>
      </c>
      <c r="C45" s="50">
        <v>1.3756854173947664E-2</v>
      </c>
      <c r="D45" s="50">
        <v>1.3102720557774013E-3</v>
      </c>
      <c r="E45" s="8">
        <v>0.49996206853523828</v>
      </c>
      <c r="F45" s="3">
        <f t="shared" si="10"/>
        <v>1.3102720231371056E-3</v>
      </c>
      <c r="G45" s="3">
        <f t="shared" si="8"/>
        <v>3.2640295631256033E-11</v>
      </c>
    </row>
    <row r="47" spans="1:22" x14ac:dyDescent="0.25">
      <c r="A47" s="11" t="s">
        <v>45</v>
      </c>
      <c r="G47" s="12">
        <f t="array" ref="G47:U47">TRANSPOSE(I5:I19)</f>
        <v>1.8227298428369485E-2</v>
      </c>
      <c r="H47" s="12">
        <v>1.7340566624716898E-2</v>
      </c>
      <c r="I47" s="12">
        <v>1.6820337811029391E-2</v>
      </c>
      <c r="J47" s="12">
        <v>1.6494906008766772E-2</v>
      </c>
      <c r="K47" s="12">
        <v>1.6263561701185963E-2</v>
      </c>
      <c r="L47" s="12">
        <v>1.6018818413321614E-2</v>
      </c>
      <c r="M47" s="12">
        <v>1.5773979289792874E-2</v>
      </c>
      <c r="N47" s="12">
        <v>1.5712680428020209E-2</v>
      </c>
      <c r="O47" s="12">
        <v>1.5647167552700219E-2</v>
      </c>
      <c r="P47" s="12">
        <v>1.5574145294429149E-2</v>
      </c>
      <c r="Q47" s="12">
        <v>1.5494819211044874E-2</v>
      </c>
      <c r="R47" s="12">
        <v>1.5476836708442986E-2</v>
      </c>
      <c r="S47" s="12">
        <v>1.5456463370985668E-2</v>
      </c>
      <c r="T47" s="12">
        <v>1.5432436155241251E-2</v>
      </c>
      <c r="U47" s="12">
        <v>1.540764899680295E-2</v>
      </c>
      <c r="V47" s="13" t="s">
        <v>46</v>
      </c>
    </row>
    <row r="48" spans="1:22" x14ac:dyDescent="0.25">
      <c r="A48" s="1" t="s">
        <v>1</v>
      </c>
      <c r="B48" s="1" t="s">
        <v>47</v>
      </c>
      <c r="C48" s="1" t="s">
        <v>48</v>
      </c>
      <c r="D48" s="1" t="s">
        <v>49</v>
      </c>
      <c r="E48" s="1"/>
      <c r="F48" s="14" t="s">
        <v>50</v>
      </c>
      <c r="G48" s="3" t="s">
        <v>51</v>
      </c>
      <c r="H48" s="3" t="s">
        <v>51</v>
      </c>
      <c r="I48" s="3" t="s">
        <v>51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  <c r="O48" s="3" t="s">
        <v>51</v>
      </c>
      <c r="P48" s="3" t="s">
        <v>51</v>
      </c>
      <c r="Q48" s="3" t="s">
        <v>51</v>
      </c>
      <c r="R48" s="3" t="s">
        <v>51</v>
      </c>
      <c r="S48" s="3" t="s">
        <v>51</v>
      </c>
      <c r="T48" s="3" t="s">
        <v>51</v>
      </c>
      <c r="U48" s="3" t="s">
        <v>51</v>
      </c>
    </row>
    <row r="49" spans="1:22" x14ac:dyDescent="0.25">
      <c r="A49" s="9" t="s">
        <v>23</v>
      </c>
      <c r="B49" s="3">
        <v>0</v>
      </c>
      <c r="C49" s="3"/>
      <c r="D49" s="3">
        <f t="shared" ref="D49:D63" si="13">E3</f>
        <v>1</v>
      </c>
      <c r="E49" s="3"/>
      <c r="F49" s="15"/>
      <c r="G49" s="16">
        <f t="array" ref="G49:U49">TRANSPOSE(B31:B45)</f>
        <v>0.33380000000000004</v>
      </c>
      <c r="H49" s="16">
        <v>0.33380000000000004</v>
      </c>
      <c r="I49" s="16">
        <v>0.33380000000000004</v>
      </c>
      <c r="J49" s="12">
        <v>0.35363671232876714</v>
      </c>
      <c r="K49" s="12">
        <v>0.37304219178082193</v>
      </c>
      <c r="L49" s="12">
        <v>0.39266328767123287</v>
      </c>
      <c r="M49" s="12">
        <v>0.41249999999999998</v>
      </c>
      <c r="N49" s="12">
        <v>0.42033760217983651</v>
      </c>
      <c r="O49" s="12">
        <v>0.42767493188010902</v>
      </c>
      <c r="P49" s="12">
        <v>0.43526239782016352</v>
      </c>
      <c r="Q49" s="12">
        <v>0.44310000000000005</v>
      </c>
      <c r="R49" s="12">
        <v>0.44712500000000005</v>
      </c>
      <c r="S49" s="12">
        <v>0.45101730769230769</v>
      </c>
      <c r="T49" s="12">
        <v>0.455175</v>
      </c>
      <c r="U49" s="12">
        <v>0.4592</v>
      </c>
      <c r="V49" s="13" t="s">
        <v>52</v>
      </c>
    </row>
    <row r="50" spans="1:22" x14ac:dyDescent="0.25">
      <c r="A50" s="9" t="s">
        <v>24</v>
      </c>
      <c r="B50" s="4">
        <f t="shared" ref="B50:B65" si="14">B49+C4</f>
        <v>0.25555555555555554</v>
      </c>
      <c r="C50" s="4">
        <f>B31</f>
        <v>0.33380000000000004</v>
      </c>
      <c r="D50" s="3">
        <f t="shared" si="13"/>
        <v>0.99509671731424809</v>
      </c>
      <c r="E50" s="3"/>
      <c r="F50" s="15">
        <f>(D50/D51-1)/(B51-B50)</f>
        <v>1.822729842836943E-2</v>
      </c>
      <c r="G50" s="3">
        <f>$D51*($B51-$B50)*($F50*NORMSDIST((LN($F50/G$47)+G$49^2/2*$B50)/(G$49*SQRT($B50)))-G$47*NORMSDIST((LN($F50/G$47)-G$49^2/2*$B50)/(G$49*SQRT($B50))))</f>
        <v>3.0686978753670206E-4</v>
      </c>
      <c r="H50" s="3">
        <f t="shared" ref="H50:U53" si="15">$D51*($B51-$B50)*($F50*NORMSDIST((LN($F50/H$47)+H$49^2/2*$B50)/(H$49*SQRT($B50)))-H$47*NORMSDIST((LN($F50/H$47)-H$49^2/2*$B50)/(H$49*SQRT($B50))))</f>
        <v>4.2336512836024597E-4</v>
      </c>
      <c r="I50" s="3">
        <f t="shared" si="15"/>
        <v>5.0388055623032629E-4</v>
      </c>
      <c r="J50" s="3">
        <f t="shared" si="15"/>
        <v>5.7341274584987918E-4</v>
      </c>
      <c r="K50" s="3">
        <f t="shared" si="15"/>
        <v>6.2749514867600591E-4</v>
      </c>
      <c r="L50" s="3">
        <f t="shared" si="15"/>
        <v>6.8442132155474317E-4</v>
      </c>
      <c r="M50" s="3">
        <f t="shared" si="15"/>
        <v>7.4183467518406656E-4</v>
      </c>
      <c r="N50" s="3">
        <f t="shared" si="15"/>
        <v>7.5815918238388068E-4</v>
      </c>
      <c r="O50" s="3">
        <f t="shared" si="15"/>
        <v>7.7490396428545093E-4</v>
      </c>
      <c r="P50" s="3">
        <f t="shared" si="15"/>
        <v>7.9317340399432691E-4</v>
      </c>
      <c r="Q50" s="3">
        <f t="shared" si="15"/>
        <v>8.1275509571200838E-4</v>
      </c>
      <c r="R50" s="3">
        <f t="shared" si="15"/>
        <v>8.186506899170898E-4</v>
      </c>
      <c r="S50" s="3">
        <f t="shared" si="15"/>
        <v>8.2489363649994308E-4</v>
      </c>
      <c r="T50" s="3">
        <f t="shared" si="15"/>
        <v>8.3197137575145245E-4</v>
      </c>
      <c r="U50" s="3">
        <f t="shared" si="15"/>
        <v>8.3909734594080976E-4</v>
      </c>
    </row>
    <row r="51" spans="1:22" x14ac:dyDescent="0.25">
      <c r="A51" s="9" t="s">
        <v>25</v>
      </c>
      <c r="B51" s="4">
        <f t="shared" si="14"/>
        <v>0.5083333333333333</v>
      </c>
      <c r="C51" s="4">
        <f t="shared" ref="C51:C64" si="16">B32</f>
        <v>0.33380000000000004</v>
      </c>
      <c r="D51" s="3">
        <f t="shared" si="13"/>
        <v>0.99053288065836642</v>
      </c>
      <c r="E51" s="3"/>
      <c r="F51" s="15">
        <f t="shared" ref="F51:F64" si="17">(D51/D52-1)/(B52-B51)</f>
        <v>1.6450147584724163E-2</v>
      </c>
      <c r="G51" s="3"/>
      <c r="H51" s="3">
        <f t="shared" si="15"/>
        <v>2.9773111371479883E-4</v>
      </c>
      <c r="I51" s="3">
        <f t="shared" si="15"/>
        <v>3.4845477370268584E-4</v>
      </c>
      <c r="J51" s="3">
        <f t="shared" si="15"/>
        <v>4.0650165262526143E-4</v>
      </c>
      <c r="K51" s="3">
        <f t="shared" ref="K51:K54" si="18">$D52*($B52-$B51)*($F51*NORMSDIST((LN($F51/K$47)+K$49^2/2*$B51)/(K$49*SQRT($B51)))-K$47*NORMSDIST((LN($F51/K$47)-K$49^2/2*$B51)/(K$49*SQRT($B51))))</f>
        <v>4.5514530526243285E-4</v>
      </c>
      <c r="L51" s="3">
        <f t="shared" ref="L51:L55" si="19">$D52*($B52-$B51)*($F51*NORMSDIST((LN($F51/L$47)+L$49^2/2*$B51)/(L$49*SQRT($B51)))-L$47*NORMSDIST((LN($F51/L$47)-L$49^2/2*$B51)/(L$49*SQRT($B51))))</f>
        <v>5.0643288096574558E-4</v>
      </c>
      <c r="M51" s="3">
        <f t="shared" ref="M51:M56" si="20">$D52*($B52-$B51)*($F51*NORMSDIST((LN($F51/M$47)+M$49^2/2*$B51)/(M$49*SQRT($B51)))-M$47*NORMSDIST((LN($F51/M$47)-M$49^2/2*$B51)/(M$49*SQRT($B51))))</f>
        <v>5.5872048525103398E-4</v>
      </c>
      <c r="N51" s="3">
        <f t="shared" ref="N51:N57" si="21">$D52*($B52-$B51)*($F51*NORMSDIST((LN($F51/N$47)+N$49^2/2*$B51)/(N$49*SQRT($B51)))-N$47*NORMSDIST((LN($F51/N$47)-N$49^2/2*$B51)/(N$49*SQRT($B51))))</f>
        <v>5.7511078757127945E-4</v>
      </c>
      <c r="O51" s="3">
        <f t="shared" ref="O51:O58" si="22">$D52*($B52-$B51)*($F51*NORMSDIST((LN($F51/O$47)+O$49^2/2*$B51)/(O$49*SQRT($B51)))-O$47*NORMSDIST((LN($F51/O$47)-O$49^2/2*$B51)/(O$49*SQRT($B51))))</f>
        <v>5.9148654856257905E-4</v>
      </c>
      <c r="P51" s="3">
        <f t="shared" ref="P51:P59" si="23">$D52*($B52-$B51)*($F51*NORMSDIST((LN($F51/P$47)+P$49^2/2*$B51)/(P$49*SQRT($B51)))-P$47*NORMSDIST((LN($F51/P$47)-P$49^2/2*$B51)/(P$49*SQRT($B51))))</f>
        <v>6.0910936018226643E-4</v>
      </c>
      <c r="Q51" s="3">
        <f t="shared" ref="Q51:Q60" si="24">$D52*($B52-$B51)*($F51*NORMSDIST((LN($F51/Q$47)+Q$49^2/2*$B51)/(Q$49*SQRT($B51)))-Q$47*NORMSDIST((LN($F51/Q$47)-Q$49^2/2*$B51)/(Q$49*SQRT($B51))))</f>
        <v>6.2783909672467747E-4</v>
      </c>
      <c r="R51" s="3">
        <f t="shared" ref="R51:R61" si="25">$D52*($B52-$B51)*($F51*NORMSDIST((LN($F51/R$47)+R$49^2/2*$B51)/(R$49*SQRT($B51)))-R$47*NORMSDIST((LN($F51/R$47)-R$49^2/2*$B51)/(R$49*SQRT($B51))))</f>
        <v>6.3455617141692578E-4</v>
      </c>
      <c r="S51" s="3">
        <f t="shared" ref="S51:U64" si="26">$D52*($B52-$B51)*($F51*NORMSDIST((LN($F51/S$47)+S$49^2/2*$B51)/(S$49*SQRT($B51)))-S$47*NORMSDIST((LN($F51/S$47)-S$49^2/2*$B51)/(S$49*SQRT($B51))))</f>
        <v>6.4142937183939424E-4</v>
      </c>
      <c r="T51" s="3">
        <f t="shared" si="26"/>
        <v>6.4905723786388828E-4</v>
      </c>
      <c r="U51" s="3">
        <f t="shared" si="26"/>
        <v>6.566339772691714E-4</v>
      </c>
    </row>
    <row r="52" spans="1:22" x14ac:dyDescent="0.25">
      <c r="A52" s="9" t="s">
        <v>26</v>
      </c>
      <c r="B52" s="4">
        <f t="shared" si="14"/>
        <v>0.76111111111111107</v>
      </c>
      <c r="C52" s="4">
        <f t="shared" si="16"/>
        <v>0.33380000000000004</v>
      </c>
      <c r="D52" s="3">
        <f t="shared" si="13"/>
        <v>0.98643107165644295</v>
      </c>
      <c r="E52" s="3"/>
      <c r="F52" s="15">
        <f t="shared" si="17"/>
        <v>1.5784889657597584E-2</v>
      </c>
      <c r="G52" s="3"/>
      <c r="H52" s="3"/>
      <c r="I52" s="3">
        <f t="shared" si="15"/>
        <v>3.5502077543489479E-4</v>
      </c>
      <c r="J52" s="3">
        <f t="shared" si="15"/>
        <v>4.1266266827153783E-4</v>
      </c>
      <c r="K52" s="3">
        <f t="shared" si="18"/>
        <v>4.6214603033513445E-4</v>
      </c>
      <c r="L52" s="3">
        <f t="shared" si="19"/>
        <v>5.1411213314699836E-4</v>
      </c>
      <c r="M52" s="3">
        <f t="shared" si="20"/>
        <v>5.6710784869805277E-4</v>
      </c>
      <c r="N52" s="3">
        <f t="shared" si="21"/>
        <v>5.8435741866147016E-4</v>
      </c>
      <c r="O52" s="3">
        <f t="shared" si="22"/>
        <v>6.0140581640819621E-4</v>
      </c>
      <c r="P52" s="3">
        <f t="shared" si="23"/>
        <v>6.1963740488519842E-4</v>
      </c>
      <c r="Q52" s="3">
        <f t="shared" si="24"/>
        <v>6.389301378983902E-4</v>
      </c>
      <c r="R52" s="3">
        <f t="shared" si="25"/>
        <v>6.4631739425553857E-4</v>
      </c>
      <c r="S52" s="3">
        <f t="shared" si="26"/>
        <v>6.5378884281214644E-4</v>
      </c>
      <c r="T52" s="3">
        <f t="shared" si="26"/>
        <v>6.620180071875483E-4</v>
      </c>
      <c r="U52" s="3">
        <f t="shared" si="26"/>
        <v>6.701514202711097E-4</v>
      </c>
    </row>
    <row r="53" spans="1:22" x14ac:dyDescent="0.25">
      <c r="A53" s="9" t="s">
        <v>27</v>
      </c>
      <c r="B53" s="4">
        <f t="shared" si="14"/>
        <v>1.0166666666666666</v>
      </c>
      <c r="C53" s="4">
        <f t="shared" si="16"/>
        <v>0.35363671232876714</v>
      </c>
      <c r="D53" s="3">
        <f t="shared" si="13"/>
        <v>0.9824678785202734</v>
      </c>
      <c r="E53" s="3"/>
      <c r="F53" s="15">
        <f t="shared" si="17"/>
        <v>1.5517885054495551E-2</v>
      </c>
      <c r="G53" s="3"/>
      <c r="H53" s="3"/>
      <c r="I53" s="3"/>
      <c r="J53" s="3">
        <f t="shared" si="15"/>
        <v>4.5244601423077949E-4</v>
      </c>
      <c r="K53" s="3">
        <f t="shared" si="18"/>
        <v>5.0414535581727908E-4</v>
      </c>
      <c r="L53" s="3">
        <f t="shared" si="19"/>
        <v>5.5814379313827835E-4</v>
      </c>
      <c r="M53" s="3">
        <f t="shared" si="20"/>
        <v>6.1306634632464193E-4</v>
      </c>
      <c r="N53" s="3">
        <f t="shared" si="21"/>
        <v>6.3129956789295129E-4</v>
      </c>
      <c r="O53" s="3">
        <f t="shared" si="22"/>
        <v>6.4920003475232781E-4</v>
      </c>
      <c r="P53" s="3">
        <f t="shared" si="23"/>
        <v>6.6826194537817068E-4</v>
      </c>
      <c r="Q53" s="3">
        <f t="shared" si="24"/>
        <v>6.8836906055579539E-4</v>
      </c>
      <c r="R53" s="3">
        <f t="shared" si="25"/>
        <v>6.9634703709472784E-4</v>
      </c>
      <c r="S53" s="3">
        <f t="shared" si="26"/>
        <v>7.0436514817383701E-4</v>
      </c>
      <c r="T53" s="3">
        <f t="shared" si="26"/>
        <v>7.1315886684233856E-4</v>
      </c>
      <c r="U53" s="3">
        <f t="shared" si="26"/>
        <v>7.2182501280448333E-4</v>
      </c>
    </row>
    <row r="54" spans="1:22" x14ac:dyDescent="0.25">
      <c r="A54" s="9" t="s">
        <v>28</v>
      </c>
      <c r="B54" s="4">
        <f t="shared" si="14"/>
        <v>1.2722222222222221</v>
      </c>
      <c r="C54" s="4">
        <f t="shared" si="16"/>
        <v>0.37304219178082193</v>
      </c>
      <c r="D54" s="3">
        <f t="shared" si="13"/>
        <v>0.97858711347712657</v>
      </c>
      <c r="E54" s="3"/>
      <c r="F54" s="15">
        <f t="shared" si="17"/>
        <v>1.5313469861557572E-2</v>
      </c>
      <c r="G54" s="3"/>
      <c r="H54" s="3"/>
      <c r="I54" s="3"/>
      <c r="J54" s="3"/>
      <c r="K54" s="3">
        <f t="shared" si="18"/>
        <v>5.3185124985191548E-4</v>
      </c>
      <c r="L54" s="3">
        <f t="shared" si="19"/>
        <v>5.8658580880422589E-4</v>
      </c>
      <c r="M54" s="3">
        <f t="shared" si="20"/>
        <v>6.4213394518768086E-4</v>
      </c>
      <c r="N54" s="3">
        <f t="shared" si="21"/>
        <v>6.6083753371200238E-4</v>
      </c>
      <c r="O54" s="3">
        <f t="shared" si="22"/>
        <v>6.7911006148834547E-4</v>
      </c>
      <c r="P54" s="3">
        <f t="shared" si="23"/>
        <v>6.9850674167954959E-4</v>
      </c>
      <c r="Q54" s="3">
        <f t="shared" si="24"/>
        <v>7.1891748762122336E-4</v>
      </c>
      <c r="R54" s="3">
        <f t="shared" si="25"/>
        <v>7.2722169695535195E-4</v>
      </c>
      <c r="S54" s="3">
        <f t="shared" si="26"/>
        <v>7.3553101780662595E-4</v>
      </c>
      <c r="T54" s="3">
        <f t="shared" si="26"/>
        <v>7.446166840933702E-4</v>
      </c>
      <c r="U54" s="3">
        <f t="shared" si="26"/>
        <v>7.5355186614697856E-4</v>
      </c>
    </row>
    <row r="55" spans="1:22" x14ac:dyDescent="0.25">
      <c r="A55" s="9" t="s">
        <v>29</v>
      </c>
      <c r="B55" s="4">
        <f t="shared" si="14"/>
        <v>1.5222222222222221</v>
      </c>
      <c r="C55" s="4">
        <f t="shared" si="16"/>
        <v>0.39266328767123287</v>
      </c>
      <c r="D55" s="3">
        <f t="shared" si="13"/>
        <v>0.97485501027232813</v>
      </c>
      <c r="E55" s="3"/>
      <c r="F55" s="15">
        <f t="shared" si="17"/>
        <v>1.4778073058691532E-2</v>
      </c>
      <c r="G55" s="3"/>
      <c r="H55" s="3"/>
      <c r="I55" s="3"/>
      <c r="J55" s="3"/>
      <c r="K55" s="3"/>
      <c r="L55" s="3">
        <f t="shared" si="19"/>
        <v>5.8105201348548788E-4</v>
      </c>
      <c r="M55" s="3">
        <f t="shared" si="20"/>
        <v>6.3710626273212742E-4</v>
      </c>
      <c r="N55" s="3">
        <f t="shared" si="21"/>
        <v>6.5627435425104645E-4</v>
      </c>
      <c r="O55" s="3">
        <f t="shared" si="22"/>
        <v>6.7492574731651764E-4</v>
      </c>
      <c r="P55" s="3">
        <f t="shared" si="23"/>
        <v>6.9467819838980481E-4</v>
      </c>
      <c r="Q55" s="3">
        <f t="shared" si="24"/>
        <v>7.1542976293929666E-4</v>
      </c>
      <c r="R55" s="3">
        <f t="shared" si="25"/>
        <v>7.2407687798087316E-4</v>
      </c>
      <c r="S55" s="3">
        <f t="shared" si="26"/>
        <v>7.3269616674485113E-4</v>
      </c>
      <c r="T55" s="3">
        <f t="shared" si="26"/>
        <v>7.420966152667164E-4</v>
      </c>
      <c r="U55" s="3">
        <f t="shared" si="26"/>
        <v>7.513255900707793E-4</v>
      </c>
    </row>
    <row r="56" spans="1:22" x14ac:dyDescent="0.25">
      <c r="A56" s="9" t="s">
        <v>30</v>
      </c>
      <c r="B56" s="4">
        <f t="shared" si="14"/>
        <v>1.7749999999999999</v>
      </c>
      <c r="C56" s="4">
        <f t="shared" si="16"/>
        <v>0.41249999999999998</v>
      </c>
      <c r="D56" s="3">
        <f t="shared" si="13"/>
        <v>0.97122692559418111</v>
      </c>
      <c r="E56" s="3"/>
      <c r="F56" s="15">
        <f t="shared" si="17"/>
        <v>1.4298690663923763E-2</v>
      </c>
      <c r="G56" s="3"/>
      <c r="H56" s="3"/>
      <c r="I56" s="3"/>
      <c r="J56" s="3"/>
      <c r="K56" s="3"/>
      <c r="L56" s="3"/>
      <c r="M56" s="3">
        <f t="shared" si="20"/>
        <v>6.3518433723855523E-4</v>
      </c>
      <c r="N56" s="3">
        <f t="shared" si="21"/>
        <v>6.5477754015367108E-4</v>
      </c>
      <c r="O56" s="3">
        <f t="shared" si="22"/>
        <v>6.7378233131891755E-4</v>
      </c>
      <c r="P56" s="3">
        <f t="shared" si="23"/>
        <v>6.9387127973959746E-4</v>
      </c>
      <c r="Q56" s="3">
        <f t="shared" si="24"/>
        <v>7.1494870597453423E-4</v>
      </c>
      <c r="R56" s="3">
        <f t="shared" si="25"/>
        <v>7.2389669216989261E-4</v>
      </c>
      <c r="S56" s="3">
        <f t="shared" si="26"/>
        <v>7.32789686281013E-4</v>
      </c>
      <c r="T56" s="3">
        <f t="shared" si="26"/>
        <v>7.4246944816742542E-4</v>
      </c>
      <c r="U56" s="3">
        <f t="shared" si="26"/>
        <v>7.5196002640604443E-4</v>
      </c>
    </row>
    <row r="57" spans="1:22" x14ac:dyDescent="0.25">
      <c r="A57" s="9" t="s">
        <v>31</v>
      </c>
      <c r="B57" s="4">
        <f t="shared" si="14"/>
        <v>2.0305555555555554</v>
      </c>
      <c r="C57" s="4">
        <f t="shared" si="16"/>
        <v>0.42033760217983651</v>
      </c>
      <c r="D57" s="3">
        <f t="shared" si="13"/>
        <v>0.96769087684257793</v>
      </c>
      <c r="E57" s="3"/>
      <c r="F57" s="15">
        <f t="shared" si="17"/>
        <v>1.5289502863894012E-2</v>
      </c>
      <c r="G57" s="3"/>
      <c r="H57" s="3"/>
      <c r="I57" s="3"/>
      <c r="J57" s="3"/>
      <c r="K57" s="3"/>
      <c r="L57" s="3"/>
      <c r="M57" s="3"/>
      <c r="N57" s="3">
        <f t="shared" si="21"/>
        <v>8.6612672271482879E-4</v>
      </c>
      <c r="O57" s="3">
        <f t="shared" si="22"/>
        <v>8.8766789919657763E-4</v>
      </c>
      <c r="P57" s="3">
        <f t="shared" si="23"/>
        <v>9.1039011805673514E-4</v>
      </c>
      <c r="Q57" s="3">
        <f t="shared" si="24"/>
        <v>9.3417839031346116E-4</v>
      </c>
      <c r="R57" s="3">
        <f t="shared" si="25"/>
        <v>9.4426829749650893E-4</v>
      </c>
      <c r="S57" s="3">
        <f t="shared" si="26"/>
        <v>9.5428847720946744E-4</v>
      </c>
      <c r="T57" s="3">
        <f t="shared" si="26"/>
        <v>9.6518643767476767E-4</v>
      </c>
      <c r="U57" s="3">
        <f t="shared" si="26"/>
        <v>9.7586272897603251E-4</v>
      </c>
    </row>
    <row r="58" spans="1:22" x14ac:dyDescent="0.25">
      <c r="A58" s="9" t="s">
        <v>32</v>
      </c>
      <c r="B58" s="4">
        <f t="shared" si="14"/>
        <v>2.2916666666666665</v>
      </c>
      <c r="C58" s="4">
        <f t="shared" si="16"/>
        <v>0.42767493188010902</v>
      </c>
      <c r="D58" s="3">
        <f t="shared" si="13"/>
        <v>0.9638429660087483</v>
      </c>
      <c r="E58" s="3"/>
      <c r="F58" s="15">
        <f t="shared" si="17"/>
        <v>1.5092041873364961E-2</v>
      </c>
      <c r="G58" s="3"/>
      <c r="H58" s="3"/>
      <c r="I58" s="3"/>
      <c r="J58" s="3"/>
      <c r="K58" s="3"/>
      <c r="L58" s="3"/>
      <c r="M58" s="3"/>
      <c r="N58" s="3"/>
      <c r="O58" s="3">
        <f t="shared" si="22"/>
        <v>8.5205599955489101E-4</v>
      </c>
      <c r="P58" s="3">
        <f t="shared" si="23"/>
        <v>8.7373181166995205E-4</v>
      </c>
      <c r="Q58" s="3">
        <f t="shared" si="24"/>
        <v>8.9639743758502784E-4</v>
      </c>
      <c r="R58" s="3">
        <f t="shared" si="25"/>
        <v>9.0612677491126758E-4</v>
      </c>
      <c r="S58" s="3">
        <f t="shared" si="26"/>
        <v>9.1576929668334692E-4</v>
      </c>
      <c r="T58" s="3">
        <f t="shared" si="26"/>
        <v>9.2624164335711797E-4</v>
      </c>
      <c r="U58" s="3">
        <f t="shared" si="26"/>
        <v>9.3649070902051136E-4</v>
      </c>
    </row>
    <row r="59" spans="1:22" x14ac:dyDescent="0.25">
      <c r="A59" s="9" t="s">
        <v>33</v>
      </c>
      <c r="B59" s="4">
        <f t="shared" si="14"/>
        <v>2.536111111111111</v>
      </c>
      <c r="C59" s="4">
        <f t="shared" si="16"/>
        <v>0.43526239782016352</v>
      </c>
      <c r="D59" s="3">
        <f t="shared" si="13"/>
        <v>0.9603002591433718</v>
      </c>
      <c r="E59" s="3"/>
      <c r="F59" s="15">
        <f t="shared" si="17"/>
        <v>1.4902652171902423E-2</v>
      </c>
      <c r="G59" s="3"/>
      <c r="H59" s="3"/>
      <c r="I59" s="3"/>
      <c r="J59" s="3"/>
      <c r="K59" s="3"/>
      <c r="L59" s="3"/>
      <c r="M59" s="3"/>
      <c r="N59" s="3"/>
      <c r="O59" s="3"/>
      <c r="P59" s="3">
        <f t="shared" si="23"/>
        <v>9.1976091770238982E-4</v>
      </c>
      <c r="Q59" s="3">
        <f t="shared" si="24"/>
        <v>9.4351183771987997E-4</v>
      </c>
      <c r="R59" s="3">
        <f t="shared" si="25"/>
        <v>9.5380623270695751E-4</v>
      </c>
      <c r="S59" s="3">
        <f t="shared" si="26"/>
        <v>9.6399207356986667E-4</v>
      </c>
      <c r="T59" s="3">
        <f t="shared" si="26"/>
        <v>9.7504176526985872E-4</v>
      </c>
      <c r="U59" s="3">
        <f t="shared" si="26"/>
        <v>9.8584703860491721E-4</v>
      </c>
    </row>
    <row r="60" spans="1:22" x14ac:dyDescent="0.25">
      <c r="A60" s="9" t="s">
        <v>34</v>
      </c>
      <c r="B60" s="4">
        <f t="shared" si="14"/>
        <v>2.7888888888888888</v>
      </c>
      <c r="C60" s="4">
        <f t="shared" si="16"/>
        <v>0.44310000000000005</v>
      </c>
      <c r="D60" s="3">
        <f t="shared" si="13"/>
        <v>0.95669632734711141</v>
      </c>
      <c r="E60" s="3"/>
      <c r="F60" s="15">
        <f t="shared" si="17"/>
        <v>1.4708836958953742E-2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>
        <f t="shared" si="24"/>
        <v>9.8937562195803045E-4</v>
      </c>
      <c r="R60" s="3">
        <f t="shared" si="25"/>
        <v>1.0002272993045586E-3</v>
      </c>
      <c r="S60" s="3">
        <f t="shared" si="26"/>
        <v>1.01094866681924E-3</v>
      </c>
      <c r="T60" s="3">
        <f t="shared" si="26"/>
        <v>1.0225671407524974E-3</v>
      </c>
      <c r="U60" s="3">
        <f t="shared" si="26"/>
        <v>1.0339201381776326E-3</v>
      </c>
    </row>
    <row r="61" spans="1:22" x14ac:dyDescent="0.25">
      <c r="A61" s="9" t="s">
        <v>35</v>
      </c>
      <c r="B61" s="4">
        <f t="shared" si="14"/>
        <v>3.05</v>
      </c>
      <c r="C61" s="4">
        <f t="shared" si="16"/>
        <v>0.44712500000000005</v>
      </c>
      <c r="D61" s="3">
        <f t="shared" si="13"/>
        <v>0.95303605821474824</v>
      </c>
      <c r="E61" s="3"/>
      <c r="F61" s="15">
        <f t="shared" si="17"/>
        <v>1.5273430147604929E-2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>
        <f t="shared" si="25"/>
        <v>1.0966289315749755E-3</v>
      </c>
      <c r="S61" s="3">
        <f t="shared" si="26"/>
        <v>1.1075600433639054E-3</v>
      </c>
      <c r="T61" s="3">
        <f t="shared" si="26"/>
        <v>1.1193983228743624E-3</v>
      </c>
      <c r="U61" s="3">
        <f t="shared" si="26"/>
        <v>1.1309596873430689E-3</v>
      </c>
    </row>
    <row r="62" spans="1:22" x14ac:dyDescent="0.25">
      <c r="A62" s="9" t="s">
        <v>36</v>
      </c>
      <c r="B62" s="4">
        <f t="shared" si="14"/>
        <v>3.3027777777777776</v>
      </c>
      <c r="C62" s="4">
        <f t="shared" si="16"/>
        <v>0.45101730769230769</v>
      </c>
      <c r="D62" s="3">
        <f t="shared" si="13"/>
        <v>0.9493707430944045</v>
      </c>
      <c r="E62" s="3"/>
      <c r="F62" s="15">
        <f t="shared" si="17"/>
        <v>1.519612560409828E-2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>
        <f t="shared" si="26"/>
        <v>1.0972363475722135E-3</v>
      </c>
      <c r="T62" s="3">
        <f t="shared" si="26"/>
        <v>1.1088944514891471E-3</v>
      </c>
      <c r="U62" s="3">
        <f t="shared" si="26"/>
        <v>1.1202729445662703E-3</v>
      </c>
    </row>
    <row r="63" spans="1:22" x14ac:dyDescent="0.25">
      <c r="A63" s="9" t="s">
        <v>37</v>
      </c>
      <c r="B63" s="4">
        <f t="shared" si="14"/>
        <v>3.5472222222222221</v>
      </c>
      <c r="C63" s="4">
        <f t="shared" si="16"/>
        <v>0.455175</v>
      </c>
      <c r="D63" s="3">
        <f t="shared" si="13"/>
        <v>0.94585725371792684</v>
      </c>
      <c r="E63" s="3"/>
      <c r="F63" s="15">
        <f t="shared" si="17"/>
        <v>1.5121288132909517E-2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>
        <f t="shared" si="26"/>
        <v>1.2090676734495044E-3</v>
      </c>
      <c r="U63" s="3">
        <f t="shared" si="26"/>
        <v>1.2214027674381225E-3</v>
      </c>
    </row>
    <row r="64" spans="1:22" x14ac:dyDescent="0.25">
      <c r="A64" s="10">
        <v>45138</v>
      </c>
      <c r="B64" s="4">
        <f t="shared" si="14"/>
        <v>3.8083333333333331</v>
      </c>
      <c r="C64" s="4">
        <f t="shared" si="16"/>
        <v>0.4592</v>
      </c>
      <c r="D64" s="3">
        <f t="shared" ref="D64:D65" si="27">E18</f>
        <v>0.9421373784637872</v>
      </c>
      <c r="E64" s="3"/>
      <c r="F64" s="15">
        <f t="shared" si="17"/>
        <v>1.5049114754471684E-2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>
        <f t="shared" si="26"/>
        <v>1.2075529209117329E-3</v>
      </c>
    </row>
    <row r="65" spans="1:22" x14ac:dyDescent="0.25">
      <c r="A65" s="10">
        <v>45229</v>
      </c>
      <c r="B65" s="4">
        <f t="shared" si="14"/>
        <v>4.0611111111111109</v>
      </c>
      <c r="C65" s="4"/>
      <c r="D65" s="3">
        <f t="shared" si="27"/>
        <v>0.93856699286208989</v>
      </c>
      <c r="E65" s="3"/>
      <c r="F65" s="15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2" x14ac:dyDescent="0.25">
      <c r="F66" s="3" t="s">
        <v>59</v>
      </c>
      <c r="G66" s="3">
        <f>SUM(G50:G65)</f>
        <v>3.0686978753670206E-4</v>
      </c>
      <c r="H66" s="3">
        <f t="shared" ref="H66:S66" si="28">SUM(H50:H65)</f>
        <v>7.2109624207504475E-4</v>
      </c>
      <c r="I66" s="3">
        <f t="shared" si="28"/>
        <v>1.207356105367907E-3</v>
      </c>
      <c r="J66" s="3">
        <f t="shared" si="28"/>
        <v>1.8450230809774579E-3</v>
      </c>
      <c r="K66" s="3">
        <f t="shared" si="28"/>
        <v>2.5807830899427678E-3</v>
      </c>
      <c r="L66" s="3">
        <f t="shared" si="28"/>
        <v>3.4307479510954793E-3</v>
      </c>
      <c r="M66" s="3">
        <f t="shared" si="28"/>
        <v>4.3951539006161586E-3</v>
      </c>
      <c r="N66" s="3">
        <f t="shared" si="28"/>
        <v>5.3869431073411307E-3</v>
      </c>
      <c r="O66" s="3">
        <f t="shared" si="28"/>
        <v>6.3845384028838039E-3</v>
      </c>
      <c r="P66" s="3">
        <f t="shared" si="28"/>
        <v>7.4811211816779907E-3</v>
      </c>
      <c r="Q66" s="3">
        <f t="shared" si="28"/>
        <v>8.6806526350023238E-3</v>
      </c>
      <c r="R66" s="3">
        <f t="shared" si="28"/>
        <v>9.8721240957846679E-3</v>
      </c>
      <c r="S66" s="3">
        <f t="shared" si="28"/>
        <v>1.1075288775375849E-2</v>
      </c>
      <c r="T66" s="3">
        <f t="shared" ref="T66" si="29">SUM(T50:T65)</f>
        <v>1.2411785670039996E-2</v>
      </c>
      <c r="U66" s="3">
        <f t="shared" ref="U66" si="30">SUM(U50:U65)</f>
        <v>1.3756854173947664E-2</v>
      </c>
    </row>
    <row r="70" spans="1:22" x14ac:dyDescent="0.25">
      <c r="A70" s="11" t="s">
        <v>53</v>
      </c>
      <c r="G70" s="12">
        <f>G47</f>
        <v>1.8227298428369485E-2</v>
      </c>
      <c r="H70" s="12">
        <f t="shared" ref="H70:U70" si="31">H47</f>
        <v>1.7340566624716898E-2</v>
      </c>
      <c r="I70" s="12">
        <f t="shared" si="31"/>
        <v>1.6820337811029391E-2</v>
      </c>
      <c r="J70" s="12">
        <f t="shared" si="31"/>
        <v>1.6494906008766772E-2</v>
      </c>
      <c r="K70" s="12">
        <f t="shared" si="31"/>
        <v>1.6263561701185963E-2</v>
      </c>
      <c r="L70" s="12">
        <f t="shared" si="31"/>
        <v>1.6018818413321614E-2</v>
      </c>
      <c r="M70" s="12">
        <f t="shared" si="31"/>
        <v>1.5773979289792874E-2</v>
      </c>
      <c r="N70" s="12">
        <f t="shared" si="31"/>
        <v>1.5712680428020209E-2</v>
      </c>
      <c r="O70" s="12">
        <f t="shared" si="31"/>
        <v>1.5647167552700219E-2</v>
      </c>
      <c r="P70" s="12">
        <f t="shared" si="31"/>
        <v>1.5574145294429149E-2</v>
      </c>
      <c r="Q70" s="12">
        <f t="shared" si="31"/>
        <v>1.5494819211044874E-2</v>
      </c>
      <c r="R70" s="12">
        <f t="shared" si="31"/>
        <v>1.5476836708442986E-2</v>
      </c>
      <c r="S70" s="12">
        <f t="shared" si="31"/>
        <v>1.5456463370985668E-2</v>
      </c>
      <c r="T70" s="12">
        <f t="shared" si="31"/>
        <v>1.5432436155241251E-2</v>
      </c>
      <c r="U70" s="12">
        <f t="shared" si="31"/>
        <v>1.540764899680295E-2</v>
      </c>
      <c r="V70" s="12" t="s">
        <v>46</v>
      </c>
    </row>
    <row r="71" spans="1:22" x14ac:dyDescent="0.25">
      <c r="A71" s="3" t="s">
        <v>1</v>
      </c>
      <c r="B71" s="3" t="s">
        <v>54</v>
      </c>
      <c r="C71" s="3" t="s">
        <v>48</v>
      </c>
      <c r="D71" s="3" t="s">
        <v>49</v>
      </c>
      <c r="E71" s="3" t="s">
        <v>55</v>
      </c>
      <c r="F71" s="15" t="s">
        <v>50</v>
      </c>
      <c r="G71" s="3" t="s">
        <v>51</v>
      </c>
      <c r="H71" s="3" t="s">
        <v>51</v>
      </c>
      <c r="I71" s="3" t="s">
        <v>51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  <c r="O71" s="3" t="s">
        <v>51</v>
      </c>
      <c r="P71" s="3" t="s">
        <v>51</v>
      </c>
      <c r="Q71" s="3" t="s">
        <v>51</v>
      </c>
      <c r="R71" s="3" t="s">
        <v>51</v>
      </c>
      <c r="S71" s="3" t="s">
        <v>51</v>
      </c>
      <c r="T71" s="3" t="s">
        <v>51</v>
      </c>
      <c r="U71" s="3" t="s">
        <v>51</v>
      </c>
      <c r="V71" s="12" t="s">
        <v>56</v>
      </c>
    </row>
    <row r="72" spans="1:22" x14ac:dyDescent="0.25">
      <c r="A72" s="9" t="s">
        <v>23</v>
      </c>
      <c r="B72" s="4">
        <f t="shared" ref="B72:B86" si="32">B49</f>
        <v>0</v>
      </c>
      <c r="C72" s="3"/>
      <c r="D72" s="19">
        <f t="shared" ref="D72:D88" si="33">D49</f>
        <v>1</v>
      </c>
      <c r="E72" s="3"/>
      <c r="F72" s="15"/>
      <c r="G72" s="4"/>
      <c r="H72" s="4"/>
      <c r="I72" s="4"/>
      <c r="J72" s="3"/>
      <c r="K72" s="3"/>
      <c r="L72" s="3"/>
      <c r="M72" s="3"/>
      <c r="N72" s="3"/>
      <c r="O72" s="3"/>
      <c r="P72" s="3"/>
      <c r="Q72" s="3"/>
      <c r="R72" s="3"/>
      <c r="S72" s="3"/>
      <c r="V72" s="17"/>
    </row>
    <row r="73" spans="1:22" x14ac:dyDescent="0.25">
      <c r="A73" s="9" t="s">
        <v>24</v>
      </c>
      <c r="B73" s="4">
        <f t="shared" si="32"/>
        <v>0.25555555555555554</v>
      </c>
      <c r="C73" s="4"/>
      <c r="D73" s="19">
        <f t="shared" si="33"/>
        <v>0.99509671731424809</v>
      </c>
      <c r="E73" s="3"/>
      <c r="F73" s="15">
        <f t="shared" ref="F73:F85" si="34">F50</f>
        <v>1.822729842836943E-2</v>
      </c>
      <c r="G73" s="3"/>
      <c r="H73" s="3">
        <f t="shared" ref="H73:S73" si="35">$D74*($B74-$B73)*($F73*NORMSDIST((LN($F73/H$70)+$V73^2/2*$B73)/($V73*SQRT($B73)))-H$70*NORMSDIST((LN($F73/H$70)-$V73^2/2*$B73)/($V73*SQRT($B73))))</f>
        <v>4.2336512836024597E-4</v>
      </c>
      <c r="I73" s="3">
        <f t="shared" si="35"/>
        <v>5.0388055623032629E-4</v>
      </c>
      <c r="J73" s="3">
        <f t="shared" si="35"/>
        <v>5.5874580090278813E-4</v>
      </c>
      <c r="K73" s="3">
        <f t="shared" si="35"/>
        <v>5.9978667022460037E-4</v>
      </c>
      <c r="L73" s="3">
        <f t="shared" si="35"/>
        <v>6.4498286452960296E-4</v>
      </c>
      <c r="M73" s="3">
        <f t="shared" si="35"/>
        <v>6.9195215794868572E-4</v>
      </c>
      <c r="N73" s="3">
        <f t="shared" si="35"/>
        <v>7.0397640028203976E-4</v>
      </c>
      <c r="O73" s="3">
        <f t="shared" si="35"/>
        <v>7.1694126914738495E-4</v>
      </c>
      <c r="P73" s="3">
        <f t="shared" si="35"/>
        <v>7.3152884395642369E-4</v>
      </c>
      <c r="Q73" s="3">
        <f t="shared" si="35"/>
        <v>7.4753596061165415E-4</v>
      </c>
      <c r="R73" s="3">
        <f t="shared" si="35"/>
        <v>7.5118748555189497E-4</v>
      </c>
      <c r="S73" s="3">
        <f t="shared" si="35"/>
        <v>7.5533459263294606E-4</v>
      </c>
      <c r="T73" s="3">
        <f t="shared" ref="T73:U86" si="36">$D74*($B74-$B73)*($F73*NORMSDIST((LN($F73/T$70)+$V73^2/2*$B73)/($V73*SQRT($B73)))-T$70*NORMSDIST((LN($F73/T$70)-$V73^2/2*$B73)/($V73*SQRT($B73))))</f>
        <v>7.6023917606046277E-4</v>
      </c>
      <c r="U73" s="3">
        <f t="shared" si="36"/>
        <v>7.6531433210634753E-4</v>
      </c>
      <c r="V73" s="12">
        <f t="shared" ref="V73:V85" si="37">E31</f>
        <v>0.33380000000000004</v>
      </c>
    </row>
    <row r="74" spans="1:22" x14ac:dyDescent="0.25">
      <c r="A74" s="9" t="s">
        <v>25</v>
      </c>
      <c r="B74" s="4">
        <f t="shared" si="32"/>
        <v>0.5083333333333333</v>
      </c>
      <c r="C74" s="4"/>
      <c r="D74" s="19">
        <f t="shared" si="33"/>
        <v>0.99053288065836642</v>
      </c>
      <c r="E74" s="3"/>
      <c r="F74" s="15">
        <f t="shared" si="34"/>
        <v>1.6450147584724163E-2</v>
      </c>
      <c r="G74" s="3"/>
      <c r="H74" s="3"/>
      <c r="I74" s="3">
        <f t="shared" ref="I74:R74" si="38">$D75*($B75-$B74)*($F74*NORMSDIST((LN($F74/I$70)+$V74^2/2*$B74)/($V74*SQRT($B74)))-I$70*NORMSDIST((LN($F74/I$70)-$V74^2/2*$B74)/($V74*SQRT($B74))))</f>
        <v>3.4845477370268584E-4</v>
      </c>
      <c r="J74" s="3">
        <f t="shared" si="38"/>
        <v>3.8350144942188459E-4</v>
      </c>
      <c r="K74" s="3">
        <f t="shared" si="38"/>
        <v>4.1002841220180291E-4</v>
      </c>
      <c r="L74" s="3">
        <f t="shared" si="38"/>
        <v>4.3958541899733454E-4</v>
      </c>
      <c r="M74" s="3">
        <f t="shared" si="38"/>
        <v>4.7071735912444606E-4</v>
      </c>
      <c r="N74" s="3">
        <f t="shared" si="38"/>
        <v>4.7875909656921518E-4</v>
      </c>
      <c r="O74" s="3">
        <f t="shared" si="38"/>
        <v>4.8746387037034312E-4</v>
      </c>
      <c r="P74" s="3">
        <f t="shared" si="38"/>
        <v>4.9730098793952934E-4</v>
      </c>
      <c r="Q74" s="3">
        <f t="shared" si="38"/>
        <v>5.0814850155595545E-4</v>
      </c>
      <c r="R74" s="3">
        <f t="shared" si="38"/>
        <v>5.1063091552298791E-4</v>
      </c>
      <c r="S74" s="3">
        <f t="shared" ref="S74:S84" si="39">$D75*($B75-$B74)*($F74*NORMSDIST((LN($F74/S$70)+$V74^2/2*$B74)/($V74*SQRT($B74)))-S$70*NORMSDIST((LN($F74/S$70)-$V74^2/2*$B74)/($V74*SQRT($B74))))</f>
        <v>5.1345382815830363E-4</v>
      </c>
      <c r="T74" s="3">
        <f t="shared" si="36"/>
        <v>5.1679729788178591E-4</v>
      </c>
      <c r="U74" s="3">
        <f t="shared" si="36"/>
        <v>5.2026272026829115E-4</v>
      </c>
      <c r="V74" s="12">
        <f t="shared" si="37"/>
        <v>0.33380000000000004</v>
      </c>
    </row>
    <row r="75" spans="1:22" x14ac:dyDescent="0.25">
      <c r="A75" s="9" t="s">
        <v>26</v>
      </c>
      <c r="B75" s="4">
        <f t="shared" si="32"/>
        <v>0.76111111111111107</v>
      </c>
      <c r="C75" s="4"/>
      <c r="D75" s="19">
        <f t="shared" si="33"/>
        <v>0.98643107165644295</v>
      </c>
      <c r="E75" s="3"/>
      <c r="F75" s="15">
        <f t="shared" si="34"/>
        <v>1.5784889657597584E-2</v>
      </c>
      <c r="G75" s="3"/>
      <c r="H75" s="3"/>
      <c r="I75" s="3"/>
      <c r="J75" s="3">
        <f t="shared" ref="J75:R75" si="40">$D76*($B76-$B75)*($F75*NORMSDIST((LN($F75/J$70)+$V75^2/2*$B75)/($V75*SQRT($B75)))-J$70*NORMSDIST((LN($F75/J$70)-$V75^2/2*$B75)/($V75*SQRT($B75))))</f>
        <v>3.8530106464978168E-4</v>
      </c>
      <c r="K75" s="3">
        <f t="shared" si="40"/>
        <v>4.0810685940778684E-4</v>
      </c>
      <c r="L75" s="3">
        <f t="shared" si="40"/>
        <v>4.3342874266869902E-4</v>
      </c>
      <c r="M75" s="3">
        <f t="shared" si="40"/>
        <v>4.6002276624578712E-4</v>
      </c>
      <c r="N75" s="3">
        <f t="shared" si="40"/>
        <v>4.6688226047594117E-4</v>
      </c>
      <c r="O75" s="3">
        <f t="shared" si="40"/>
        <v>4.74303490807452E-4</v>
      </c>
      <c r="P75" s="3">
        <f t="shared" si="40"/>
        <v>4.8268584672129904E-4</v>
      </c>
      <c r="Q75" s="3">
        <f t="shared" si="40"/>
        <v>4.9192464475676493E-4</v>
      </c>
      <c r="R75" s="3">
        <f t="shared" si="40"/>
        <v>4.9403832000959361E-4</v>
      </c>
      <c r="S75" s="3">
        <f t="shared" si="39"/>
        <v>4.9644167310316926E-4</v>
      </c>
      <c r="T75" s="3">
        <f t="shared" si="36"/>
        <v>4.9928789749393958E-4</v>
      </c>
      <c r="U75" s="3">
        <f t="shared" si="36"/>
        <v>5.0223759632815417E-4</v>
      </c>
      <c r="V75" s="12">
        <f t="shared" si="37"/>
        <v>0.33380000000000004</v>
      </c>
    </row>
    <row r="76" spans="1:22" x14ac:dyDescent="0.25">
      <c r="A76" s="9" t="s">
        <v>27</v>
      </c>
      <c r="B76" s="4">
        <f t="shared" si="32"/>
        <v>1.0166666666666666</v>
      </c>
      <c r="C76" s="4"/>
      <c r="D76" s="19">
        <f t="shared" si="33"/>
        <v>0.9824678785202734</v>
      </c>
      <c r="E76" s="3"/>
      <c r="F76" s="15">
        <f t="shared" si="34"/>
        <v>1.5517885054495551E-2</v>
      </c>
      <c r="G76" s="3"/>
      <c r="H76" s="3"/>
      <c r="I76" s="3"/>
      <c r="J76" s="3"/>
      <c r="K76" s="3">
        <f t="shared" ref="K76:R76" si="41">$D77*($B77-$B76)*($F76*NORMSDIST((LN($F76/K$70)+$V76^2/2*$B76)/($V76*SQRT($B76)))-K$70*NORMSDIST((LN($F76/K$70)-$V76^2/2*$B76)/($V76*SQRT($B76))))</f>
        <v>5.3881718492966807E-4</v>
      </c>
      <c r="L76" s="3">
        <f t="shared" si="41"/>
        <v>5.6224880776263456E-4</v>
      </c>
      <c r="M76" s="3">
        <f t="shared" si="41"/>
        <v>5.8659033848336407E-4</v>
      </c>
      <c r="N76" s="3">
        <f t="shared" si="41"/>
        <v>5.9282832354957081E-4</v>
      </c>
      <c r="O76" s="3">
        <f t="shared" si="41"/>
        <v>5.9955958571698614E-4</v>
      </c>
      <c r="P76" s="3">
        <f t="shared" si="41"/>
        <v>6.0714141097957433E-4</v>
      </c>
      <c r="Q76" s="3">
        <f t="shared" si="41"/>
        <v>6.1547280411032557E-4</v>
      </c>
      <c r="R76" s="3">
        <f t="shared" si="41"/>
        <v>6.1737529375675382E-4</v>
      </c>
      <c r="S76" s="3">
        <f t="shared" si="39"/>
        <v>6.1953692914906364E-4</v>
      </c>
      <c r="T76" s="3">
        <f t="shared" si="36"/>
        <v>6.220947309913934E-4</v>
      </c>
      <c r="U76" s="3">
        <f t="shared" si="36"/>
        <v>6.2474307741394481E-4</v>
      </c>
      <c r="V76" s="12">
        <f t="shared" si="37"/>
        <v>0.39531151430672345</v>
      </c>
    </row>
    <row r="77" spans="1:22" x14ac:dyDescent="0.25">
      <c r="A77" s="9" t="s">
        <v>28</v>
      </c>
      <c r="B77" s="4">
        <f t="shared" si="32"/>
        <v>1.2722222222222221</v>
      </c>
      <c r="C77" s="4"/>
      <c r="D77" s="19">
        <f t="shared" si="33"/>
        <v>0.97858711347712657</v>
      </c>
      <c r="E77" s="3"/>
      <c r="F77" s="15">
        <f t="shared" si="34"/>
        <v>1.5313469861557572E-2</v>
      </c>
      <c r="G77" s="3"/>
      <c r="H77" s="3"/>
      <c r="I77" s="3"/>
      <c r="J77" s="3"/>
      <c r="K77" s="3"/>
      <c r="L77" s="3">
        <f t="shared" ref="L77:R77" si="42">$D78*($B78-$B77)*($F77*NORMSDIST((LN($F77/L$70)+$V77^2/2*$B77)/($V77*SQRT($B77)))-L$70*NORMSDIST((LN($F77/L$70)-$V77^2/2*$B77)/($V77*SQRT($B77))))</f>
        <v>6.4569606590393299E-4</v>
      </c>
      <c r="M77" s="3">
        <f t="shared" si="42"/>
        <v>6.6806891154010193E-4</v>
      </c>
      <c r="N77" s="3">
        <f t="shared" si="42"/>
        <v>6.7378392560656412E-4</v>
      </c>
      <c r="O77" s="3">
        <f t="shared" si="42"/>
        <v>6.7994278676108998E-4</v>
      </c>
      <c r="P77" s="3">
        <f t="shared" si="42"/>
        <v>6.8687008808014823E-4</v>
      </c>
      <c r="Q77" s="3">
        <f t="shared" si="42"/>
        <v>6.9447060261260433E-4</v>
      </c>
      <c r="R77" s="3">
        <f t="shared" si="42"/>
        <v>6.9620452059944145E-4</v>
      </c>
      <c r="S77" s="3">
        <f t="shared" si="39"/>
        <v>6.9817387825449318E-4</v>
      </c>
      <c r="T77" s="3">
        <f t="shared" si="36"/>
        <v>7.0050314871684916E-4</v>
      </c>
      <c r="U77" s="3">
        <f t="shared" si="36"/>
        <v>7.029137252211493E-4</v>
      </c>
      <c r="V77" s="12">
        <f t="shared" si="37"/>
        <v>0.42818047235951379</v>
      </c>
    </row>
    <row r="78" spans="1:22" x14ac:dyDescent="0.25">
      <c r="A78" s="9" t="s">
        <v>29</v>
      </c>
      <c r="B78" s="4">
        <f t="shared" si="32"/>
        <v>1.5222222222222221</v>
      </c>
      <c r="C78" s="4"/>
      <c r="D78" s="19">
        <f t="shared" si="33"/>
        <v>0.97485501027232813</v>
      </c>
      <c r="E78" s="3"/>
      <c r="F78" s="15">
        <f t="shared" si="34"/>
        <v>1.4778073058691532E-2</v>
      </c>
      <c r="G78" s="3"/>
      <c r="H78" s="3"/>
      <c r="I78" s="3"/>
      <c r="J78" s="3"/>
      <c r="K78" s="3"/>
      <c r="L78" s="3"/>
      <c r="M78" s="3">
        <f t="shared" ref="M78:R78" si="43">$D79*($B79-$B78)*($F78*NORMSDIST((LN($F78/M$70)+$V78^2/2*$B78)/($V78*SQRT($B78)))-M$70*NORMSDIST((LN($F78/M$70)-$V78^2/2*$B78)/($V78*SQRT($B78))))</f>
        <v>7.2522936395886693E-4</v>
      </c>
      <c r="N78" s="3">
        <f t="shared" si="43"/>
        <v>7.3043629603873692E-4</v>
      </c>
      <c r="O78" s="3">
        <f t="shared" si="43"/>
        <v>7.3604320389516543E-4</v>
      </c>
      <c r="P78" s="3">
        <f t="shared" si="43"/>
        <v>7.4234433827789065E-4</v>
      </c>
      <c r="Q78" s="3">
        <f t="shared" si="43"/>
        <v>7.4925148193123725E-4</v>
      </c>
      <c r="R78" s="3">
        <f t="shared" si="43"/>
        <v>7.5082630730802203E-4</v>
      </c>
      <c r="S78" s="3">
        <f t="shared" si="39"/>
        <v>7.5261456433406621E-4</v>
      </c>
      <c r="T78" s="3">
        <f t="shared" si="36"/>
        <v>7.5472908400456968E-4</v>
      </c>
      <c r="U78" s="3">
        <f t="shared" si="36"/>
        <v>7.5691678784374267E-4</v>
      </c>
      <c r="V78" s="12">
        <f t="shared" si="37"/>
        <v>0.46240136562527651</v>
      </c>
    </row>
    <row r="79" spans="1:22" x14ac:dyDescent="0.25">
      <c r="A79" s="9" t="s">
        <v>30</v>
      </c>
      <c r="B79" s="4">
        <f t="shared" si="32"/>
        <v>1.7749999999999999</v>
      </c>
      <c r="C79" s="4"/>
      <c r="D79" s="19">
        <f t="shared" si="33"/>
        <v>0.97122692559418111</v>
      </c>
      <c r="E79" s="3"/>
      <c r="F79" s="15">
        <f t="shared" si="34"/>
        <v>1.4298690663923763E-2</v>
      </c>
      <c r="G79" s="3"/>
      <c r="H79" s="3"/>
      <c r="I79" s="3"/>
      <c r="J79" s="3"/>
      <c r="K79" s="3"/>
      <c r="L79" s="3"/>
      <c r="M79" s="3"/>
      <c r="N79" s="3">
        <f>$D80*($B80-$B79)*($F79*NORMSDIST((LN($F79/N$70)+$V79^2/2*$B79)/($V79*SQRT($B79)))-N$70*NORMSDIST((LN($F79/N$70)-$V79^2/2*$B79)/($V79*SQRT($B79))))</f>
        <v>7.97375670539331E-4</v>
      </c>
      <c r="O79" s="3">
        <f>$D80*($B80-$B79)*($F79*NORMSDIST((LN($F79/O$70)+$V79^2/2*$B79)/($V79*SQRT($B79)))-O$70*NORMSDIST((LN($F79/O$70)-$V79^2/2*$B79)/($V79*SQRT($B79))))</f>
        <v>8.0254458296042351E-4</v>
      </c>
      <c r="P79" s="3">
        <f>$D80*($B80-$B79)*($F79*NORMSDIST((LN($F79/P$70)+$V79^2/2*$B79)/($V79*SQRT($B79)))-P$70*NORMSDIST((LN($F79/P$70)-$V79^2/2*$B79)/($V79*SQRT($B79))))</f>
        <v>8.083491671497014E-4</v>
      </c>
      <c r="Q79" s="3">
        <f>$D80*($B80-$B79)*($F79*NORMSDIST((LN($F79/Q$70)+$V79^2/2*$B79)/($V79*SQRT($B79)))-Q$70*NORMSDIST((LN($F79/Q$70)-$V79^2/2*$B79)/($V79*SQRT($B79))))</f>
        <v>8.1470684975170661E-4</v>
      </c>
      <c r="R79" s="3">
        <f>$D80*($B80-$B79)*($F79*NORMSDIST((LN($F79/R$70)+$V79^2/2*$B79)/($V79*SQRT($B79)))-R$70*NORMSDIST((LN($F79/R$70)-$V79^2/2*$B79)/($V79*SQRT($B79))))</f>
        <v>8.1615565500816657E-4</v>
      </c>
      <c r="S79" s="3">
        <f t="shared" si="39"/>
        <v>8.1780048168645899E-4</v>
      </c>
      <c r="T79" s="3">
        <f t="shared" si="36"/>
        <v>8.1974495081925522E-4</v>
      </c>
      <c r="U79" s="3">
        <f t="shared" si="36"/>
        <v>8.217562067087097E-4</v>
      </c>
      <c r="V79" s="12">
        <f t="shared" si="37"/>
        <v>0.49709791006854726</v>
      </c>
    </row>
    <row r="80" spans="1:22" x14ac:dyDescent="0.25">
      <c r="A80" s="9" t="s">
        <v>31</v>
      </c>
      <c r="B80" s="4">
        <f t="shared" si="32"/>
        <v>2.0305555555555554</v>
      </c>
      <c r="C80" s="4"/>
      <c r="D80" s="19">
        <f t="shared" si="33"/>
        <v>0.96769087684257793</v>
      </c>
      <c r="E80" s="3"/>
      <c r="F80" s="15">
        <f t="shared" si="34"/>
        <v>1.5289502863894012E-2</v>
      </c>
      <c r="G80" s="3"/>
      <c r="H80" s="3"/>
      <c r="I80" s="3"/>
      <c r="J80" s="3"/>
      <c r="K80" s="3"/>
      <c r="L80" s="3"/>
      <c r="M80" s="3"/>
      <c r="N80" s="3"/>
      <c r="O80" s="3">
        <f>$D81*($B81-$B80)*($F80*NORMSDIST((LN($F80/O$70)+$V80^2/2*$B80)/($V80*SQRT($B80)))-O$70*NORMSDIST((LN($F80/O$70)-$V80^2/2*$B80)/($V80*SQRT($B80))))</f>
        <v>9.4880107419687595E-4</v>
      </c>
      <c r="P80" s="3">
        <f>$D81*($B81-$B80)*($F80*NORMSDIST((LN($F80/P$70)+$V80^2/2*$B80)/($V80*SQRT($B80)))-P$70*NORMSDIST((LN($F80/P$70)-$V80^2/2*$B80)/($V80*SQRT($B80))))</f>
        <v>9.5542460775214979E-4</v>
      </c>
      <c r="Q80" s="3">
        <f>$D81*($B81-$B80)*($F80*NORMSDIST((LN($F80/Q$70)+$V80^2/2*$B80)/($V80*SQRT($B80)))-Q$70*NORMSDIST((LN($F80/Q$70)-$V80^2/2*$B80)/($V80*SQRT($B80))))</f>
        <v>9.6267617015532731E-4</v>
      </c>
      <c r="R80" s="3">
        <f>$D81*($B81-$B80)*($F80*NORMSDIST((LN($F80/R$70)+$V80^2/2*$B80)/($V80*SQRT($B80)))-R$70*NORMSDIST((LN($F80/R$70)-$V80^2/2*$B80)/($V80*SQRT($B80))))</f>
        <v>9.6432822196891685E-4</v>
      </c>
      <c r="S80" s="3">
        <f t="shared" si="39"/>
        <v>9.662035906428196E-4</v>
      </c>
      <c r="T80" s="3">
        <f t="shared" si="36"/>
        <v>9.6842032125448797E-4</v>
      </c>
      <c r="U80" s="3">
        <f t="shared" si="36"/>
        <v>9.7071287227059688E-4</v>
      </c>
      <c r="V80" s="12">
        <f t="shared" si="37"/>
        <v>0.45672639432677942</v>
      </c>
    </row>
    <row r="81" spans="1:22" x14ac:dyDescent="0.25">
      <c r="A81" s="9" t="s">
        <v>32</v>
      </c>
      <c r="B81" s="4">
        <f t="shared" si="32"/>
        <v>2.2916666666666665</v>
      </c>
      <c r="C81" s="4"/>
      <c r="D81" s="19">
        <f t="shared" si="33"/>
        <v>0.9638429660087483</v>
      </c>
      <c r="E81" s="3"/>
      <c r="F81" s="15">
        <f t="shared" si="34"/>
        <v>1.5092041873364961E-2</v>
      </c>
      <c r="G81" s="3"/>
      <c r="H81" s="3"/>
      <c r="I81" s="3"/>
      <c r="J81" s="3"/>
      <c r="K81" s="3"/>
      <c r="L81" s="3"/>
      <c r="M81" s="3"/>
      <c r="N81" s="3"/>
      <c r="O81" s="3"/>
      <c r="P81" s="3">
        <f>$D82*($B82-$B81)*($F81*NORMSDIST((LN($F81/P$70)+$V81^2/2*$B81)/($V81*SQRT($B81)))-P$70*NORMSDIST((LN($F81/P$70)-$V81^2/2*$B81)/($V81*SQRT($B81))))</f>
        <v>9.4482470058863239E-4</v>
      </c>
      <c r="Q81" s="3">
        <f>$D82*($B82-$B81)*($F81*NORMSDIST((LN($F81/Q$70)+$V81^2/2*$B81)/($V81*SQRT($B81)))-Q$70*NORMSDIST((LN($F81/Q$70)-$V81^2/2*$B81)/($V81*SQRT($B81))))</f>
        <v>9.5126615360935666E-4</v>
      </c>
      <c r="R81" s="3">
        <f>$D82*($B82-$B81)*($F81*NORMSDIST((LN($F81/R$70)+$V81^2/2*$B81)/($V81*SQRT($B81)))-R$70*NORMSDIST((LN($F81/R$70)-$V81^2/2*$B81)/($V81*SQRT($B81))))</f>
        <v>9.5273323899760186E-4</v>
      </c>
      <c r="S81" s="3">
        <f t="shared" si="39"/>
        <v>9.5439845683378615E-4</v>
      </c>
      <c r="T81" s="3">
        <f t="shared" si="36"/>
        <v>9.5636653645514262E-4</v>
      </c>
      <c r="U81" s="3">
        <f t="shared" si="36"/>
        <v>9.5840165094020506E-4</v>
      </c>
      <c r="V81" s="12">
        <f t="shared" si="37"/>
        <v>0.46998668284804851</v>
      </c>
    </row>
    <row r="82" spans="1:22" x14ac:dyDescent="0.25">
      <c r="A82" s="9" t="s">
        <v>33</v>
      </c>
      <c r="B82" s="4">
        <f t="shared" si="32"/>
        <v>2.536111111111111</v>
      </c>
      <c r="C82" s="4"/>
      <c r="D82" s="19">
        <f t="shared" si="33"/>
        <v>0.9603002591433718</v>
      </c>
      <c r="E82" s="3"/>
      <c r="F82" s="15">
        <f t="shared" si="34"/>
        <v>1.4902652171902423E-2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>
        <f>$D83*($B83-$B82)*($F82*NORMSDIST((LN($F82/Q$70)+$V82^2/2*$B82)/($V82*SQRT($B82)))-Q$70*NORMSDIST((LN($F82/Q$70)-$V82^2/2*$B82)/($V82*SQRT($B82))))</f>
        <v>1.0309898069252904E-3</v>
      </c>
      <c r="R82" s="3">
        <f>$D83*($B83-$B82)*($F82*NORMSDIST((LN($F82/R$70)+$V82^2/2*$B82)/($V82*SQRT($B82)))-R$70*NORMSDIST((LN($F82/R$70)-$V82^2/2*$B82)/($V82*SQRT($B82))))</f>
        <v>1.0324331413506926E-3</v>
      </c>
      <c r="S82" s="3">
        <f t="shared" si="39"/>
        <v>1.034071252608395E-3</v>
      </c>
      <c r="T82" s="3">
        <f t="shared" si="36"/>
        <v>1.0360070936071943E-3</v>
      </c>
      <c r="U82" s="3">
        <f t="shared" si="36"/>
        <v>1.0380086423095736E-3</v>
      </c>
      <c r="V82" s="12">
        <f t="shared" si="37"/>
        <v>0.48326304067308362</v>
      </c>
    </row>
    <row r="83" spans="1:22" x14ac:dyDescent="0.25">
      <c r="A83" s="9" t="s">
        <v>34</v>
      </c>
      <c r="B83" s="4">
        <f t="shared" si="32"/>
        <v>2.7888888888888888</v>
      </c>
      <c r="C83" s="4"/>
      <c r="D83" s="19">
        <f t="shared" si="33"/>
        <v>0.95669632734711141</v>
      </c>
      <c r="E83" s="3"/>
      <c r="F83" s="15">
        <f t="shared" si="34"/>
        <v>1.4708836958953742E-2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>
        <f>$D84*($B84-$B83)*($F83*NORMSDIST((LN($F83/R$70)+$V83^2/2*$B83)/($V83*SQRT($B83)))-R$70*NORMSDIST((LN($F83/R$70)-$V83^2/2*$B83)/($V83*SQRT($B83))))</f>
        <v>1.1156266495861392E-3</v>
      </c>
      <c r="S83" s="3">
        <f t="shared" si="39"/>
        <v>1.1172347303065391E-3</v>
      </c>
      <c r="T83" s="3">
        <f t="shared" si="36"/>
        <v>1.1191349016219426E-3</v>
      </c>
      <c r="U83" s="3">
        <f t="shared" si="36"/>
        <v>1.121099364588034E-3</v>
      </c>
      <c r="V83" s="12">
        <f t="shared" si="37"/>
        <v>0.49709301651781612</v>
      </c>
    </row>
    <row r="84" spans="1:22" x14ac:dyDescent="0.25">
      <c r="A84" s="9" t="s">
        <v>35</v>
      </c>
      <c r="B84" s="4">
        <f t="shared" si="32"/>
        <v>3.05</v>
      </c>
      <c r="C84" s="4"/>
      <c r="D84" s="19">
        <f t="shared" si="33"/>
        <v>0.95303605821474824</v>
      </c>
      <c r="E84" s="3"/>
      <c r="F84" s="15">
        <f t="shared" si="34"/>
        <v>1.5273430147604929E-2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>
        <f t="shared" si="39"/>
        <v>1.1722104663625746E-3</v>
      </c>
      <c r="T84" s="3">
        <f t="shared" si="36"/>
        <v>1.1741318545735939E-3</v>
      </c>
      <c r="U84" s="3">
        <f t="shared" si="36"/>
        <v>1.1761181091054025E-3</v>
      </c>
      <c r="V84" s="12">
        <f t="shared" si="37"/>
        <v>0.47834614463250291</v>
      </c>
    </row>
    <row r="85" spans="1:22" x14ac:dyDescent="0.25">
      <c r="A85" s="9" t="s">
        <v>36</v>
      </c>
      <c r="B85" s="4">
        <f t="shared" si="32"/>
        <v>3.3027777777777776</v>
      </c>
      <c r="C85" s="4"/>
      <c r="D85" s="19">
        <f t="shared" si="33"/>
        <v>0.9493707430944045</v>
      </c>
      <c r="E85" s="3"/>
      <c r="F85" s="15">
        <f t="shared" si="34"/>
        <v>1.519612560409828E-2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>
        <f t="shared" si="36"/>
        <v>1.17960847680275E-3</v>
      </c>
      <c r="U85" s="3">
        <f t="shared" si="36"/>
        <v>1.1814631119081937E-3</v>
      </c>
      <c r="V85" s="12">
        <f t="shared" si="37"/>
        <v>0.48536063268100454</v>
      </c>
    </row>
    <row r="86" spans="1:22" x14ac:dyDescent="0.25">
      <c r="A86" s="9" t="s">
        <v>37</v>
      </c>
      <c r="B86" s="4">
        <f t="shared" si="32"/>
        <v>3.5472222222222221</v>
      </c>
      <c r="C86" s="4"/>
      <c r="D86" s="19">
        <f t="shared" si="33"/>
        <v>0.94585725371792684</v>
      </c>
      <c r="E86" s="3"/>
      <c r="F86" s="15">
        <f t="shared" ref="F86:F87" si="44">F63</f>
        <v>1.5121288132909517E-2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>
        <f t="shared" si="36"/>
        <v>1.3066339211579179E-3</v>
      </c>
      <c r="V86" s="12">
        <f t="shared" ref="V86:V87" si="45">E44</f>
        <v>0.49260912971413751</v>
      </c>
    </row>
    <row r="87" spans="1:22" x14ac:dyDescent="0.25">
      <c r="A87" s="10">
        <v>45138</v>
      </c>
      <c r="B87" s="4">
        <f t="shared" ref="B87:B88" si="46">B64</f>
        <v>3.8083333333333331</v>
      </c>
      <c r="C87" s="4"/>
      <c r="D87" s="19">
        <f t="shared" si="33"/>
        <v>0.9421373784637872</v>
      </c>
      <c r="E87" s="3"/>
      <c r="F87" s="15">
        <f t="shared" si="44"/>
        <v>1.5049114754471684E-2</v>
      </c>
      <c r="G87" s="3"/>
      <c r="V87" s="12">
        <f t="shared" si="45"/>
        <v>0.49996206853523828</v>
      </c>
    </row>
    <row r="88" spans="1:22" x14ac:dyDescent="0.25">
      <c r="A88" s="10">
        <v>45229</v>
      </c>
      <c r="B88" s="4">
        <f t="shared" si="46"/>
        <v>4.0611111111111109</v>
      </c>
      <c r="C88" s="4"/>
      <c r="D88" s="19">
        <f t="shared" si="33"/>
        <v>0.93856699286208989</v>
      </c>
      <c r="E88" s="3"/>
      <c r="F88" s="3"/>
      <c r="G88" s="3"/>
    </row>
    <row r="89" spans="1:22" x14ac:dyDescent="0.25">
      <c r="F89" s="21" t="s">
        <v>60</v>
      </c>
      <c r="G89" s="18"/>
      <c r="H89" s="1">
        <f t="shared" ref="H89:Q89" si="47">SUM(H73:H86)</f>
        <v>4.2336512836024597E-4</v>
      </c>
      <c r="I89" s="1">
        <f t="shared" si="47"/>
        <v>8.5233532993301219E-4</v>
      </c>
      <c r="J89" s="1">
        <f t="shared" si="47"/>
        <v>1.3275483149744543E-3</v>
      </c>
      <c r="K89" s="1">
        <f t="shared" si="47"/>
        <v>1.956739126763858E-3</v>
      </c>
      <c r="L89" s="1">
        <f t="shared" si="47"/>
        <v>2.7259418998622038E-3</v>
      </c>
      <c r="M89" s="1">
        <f t="shared" si="47"/>
        <v>3.6025808973012522E-3</v>
      </c>
      <c r="N89" s="1">
        <f t="shared" si="47"/>
        <v>4.444041973061399E-3</v>
      </c>
      <c r="O89" s="1">
        <f t="shared" si="47"/>
        <v>5.4455998638557211E-3</v>
      </c>
      <c r="P89" s="1">
        <f t="shared" si="47"/>
        <v>6.4564699914453488E-3</v>
      </c>
      <c r="Q89" s="1">
        <f t="shared" si="47"/>
        <v>7.5664429760202226E-3</v>
      </c>
      <c r="R89" s="1">
        <f t="shared" ref="R89:U89" si="48">SUM(R73:R86)</f>
        <v>8.7015397496602101E-3</v>
      </c>
      <c r="S89" s="1">
        <f t="shared" si="48"/>
        <v>9.8974744440726171E-3</v>
      </c>
      <c r="T89" s="1">
        <f>SUM(T73:T86)</f>
        <v>1.1107065470283367E-2</v>
      </c>
      <c r="U89" s="1">
        <f t="shared" si="48"/>
        <v>1.2446582118170263E-2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20"/>
  <sheetViews>
    <sheetView workbookViewId="0">
      <pane xSplit="1" ySplit="15" topLeftCell="B16" activePane="bottomRight" state="frozen"/>
      <selection pane="topRight" activeCell="B1" sqref="B1"/>
      <selection pane="bottomLeft" activeCell="A11" sqref="A11"/>
      <selection pane="bottomRight" activeCell="A2" sqref="A2:XFD2"/>
    </sheetView>
  </sheetViews>
  <sheetFormatPr defaultColWidth="8.77734375" defaultRowHeight="13.8" x14ac:dyDescent="0.25"/>
  <cols>
    <col min="1" max="1" width="23.109375" style="30" customWidth="1"/>
    <col min="2" max="2" width="12.77734375" style="2" bestFit="1" customWidth="1"/>
    <col min="3" max="3" width="14.44140625" style="2" bestFit="1" customWidth="1"/>
    <col min="4" max="18" width="13.6640625" style="2" bestFit="1" customWidth="1"/>
    <col min="19" max="19" width="13.44140625" style="2" bestFit="1" customWidth="1"/>
    <col min="20" max="37" width="13.6640625" style="2" bestFit="1" customWidth="1"/>
    <col min="38" max="41" width="13.44140625" style="2" bestFit="1" customWidth="1"/>
    <col min="42" max="44" width="13.6640625" style="2" bestFit="1" customWidth="1"/>
    <col min="45" max="46" width="10.6640625" style="2" customWidth="1"/>
    <col min="47" max="47" width="10" style="2" customWidth="1"/>
    <col min="48" max="49" width="8.77734375" style="2"/>
    <col min="50" max="50" width="11.44140625" style="2" customWidth="1"/>
    <col min="51" max="52" width="8.77734375" style="2"/>
    <col min="53" max="53" width="11.44140625" style="2" customWidth="1"/>
    <col min="54" max="16384" width="8.77734375" style="2"/>
  </cols>
  <sheetData>
    <row r="1" spans="1:50" x14ac:dyDescent="0.25">
      <c r="A1" s="31" t="s">
        <v>73</v>
      </c>
      <c r="B1" s="34">
        <v>43767</v>
      </c>
      <c r="C1" s="34">
        <v>43798</v>
      </c>
      <c r="D1" s="34">
        <v>43829</v>
      </c>
      <c r="E1" s="34">
        <v>43859</v>
      </c>
      <c r="F1" s="34">
        <v>43889</v>
      </c>
      <c r="G1" s="34">
        <v>43920</v>
      </c>
      <c r="H1" s="34">
        <v>43950</v>
      </c>
      <c r="I1" s="34">
        <v>43980</v>
      </c>
      <c r="J1" s="34">
        <v>44011</v>
      </c>
      <c r="K1" s="34">
        <v>44041</v>
      </c>
      <c r="L1" s="34">
        <v>44074</v>
      </c>
      <c r="M1" s="34">
        <v>44103</v>
      </c>
      <c r="N1" s="34">
        <v>44133</v>
      </c>
      <c r="O1" s="34">
        <v>44165</v>
      </c>
      <c r="P1" s="34">
        <v>44194</v>
      </c>
      <c r="Q1" s="34">
        <v>44225</v>
      </c>
      <c r="R1" s="34">
        <v>44253</v>
      </c>
      <c r="S1" s="34">
        <v>44284</v>
      </c>
      <c r="T1" s="34">
        <v>44315</v>
      </c>
      <c r="U1" s="34">
        <v>44347</v>
      </c>
      <c r="V1" s="34">
        <v>44376</v>
      </c>
      <c r="W1" s="34">
        <v>44406</v>
      </c>
      <c r="X1" s="34">
        <v>44438</v>
      </c>
      <c r="Y1" s="34">
        <v>44468</v>
      </c>
      <c r="Z1" s="34">
        <v>44498</v>
      </c>
      <c r="AA1" s="34">
        <v>44529</v>
      </c>
      <c r="AB1" s="34">
        <v>44559</v>
      </c>
      <c r="AC1" s="34">
        <v>44592</v>
      </c>
      <c r="AD1" s="34">
        <v>44620</v>
      </c>
      <c r="AE1" s="34">
        <v>44649</v>
      </c>
      <c r="AF1" s="34">
        <v>44680</v>
      </c>
      <c r="AG1" s="34">
        <v>44711</v>
      </c>
      <c r="AH1" s="34">
        <v>44741</v>
      </c>
      <c r="AI1" s="34">
        <v>44771</v>
      </c>
      <c r="AJ1" s="34">
        <v>44802</v>
      </c>
      <c r="AK1" s="34">
        <v>44833</v>
      </c>
      <c r="AL1" s="34">
        <v>44865</v>
      </c>
      <c r="AM1" s="34">
        <v>44894</v>
      </c>
      <c r="AN1" s="34">
        <v>44924</v>
      </c>
      <c r="AO1" s="34">
        <v>44956</v>
      </c>
      <c r="AP1" s="34">
        <v>44985</v>
      </c>
      <c r="AQ1" s="34">
        <v>45014</v>
      </c>
      <c r="AR1" s="34">
        <v>45044</v>
      </c>
      <c r="AS1" s="34">
        <v>45075</v>
      </c>
      <c r="AT1" s="34">
        <v>45106</v>
      </c>
      <c r="AU1" s="34">
        <v>45138</v>
      </c>
      <c r="AV1" s="34">
        <v>45167</v>
      </c>
      <c r="AW1" s="34">
        <v>45198</v>
      </c>
      <c r="AX1" s="34">
        <v>45229</v>
      </c>
    </row>
    <row r="2" spans="1:50" x14ac:dyDescent="0.25">
      <c r="A2" s="24" t="s">
        <v>61</v>
      </c>
      <c r="B2" s="2">
        <f>(B1-$B$1)/360</f>
        <v>0</v>
      </c>
      <c r="C2" s="2">
        <f t="shared" ref="C2:AX2" si="0">(C1-$B$1)/360</f>
        <v>8.611111111111111E-2</v>
      </c>
      <c r="D2" s="2">
        <f t="shared" si="0"/>
        <v>0.17222222222222222</v>
      </c>
      <c r="E2" s="2">
        <f t="shared" si="0"/>
        <v>0.25555555555555554</v>
      </c>
      <c r="F2" s="2">
        <f t="shared" si="0"/>
        <v>0.33888888888888891</v>
      </c>
      <c r="G2" s="2">
        <f t="shared" si="0"/>
        <v>0.42499999999999999</v>
      </c>
      <c r="H2" s="2">
        <f t="shared" si="0"/>
        <v>0.5083333333333333</v>
      </c>
      <c r="I2" s="2">
        <f t="shared" si="0"/>
        <v>0.59166666666666667</v>
      </c>
      <c r="J2" s="2">
        <f t="shared" si="0"/>
        <v>0.67777777777777781</v>
      </c>
      <c r="K2" s="2">
        <f t="shared" si="0"/>
        <v>0.76111111111111107</v>
      </c>
      <c r="L2" s="2">
        <f t="shared" si="0"/>
        <v>0.85277777777777775</v>
      </c>
      <c r="M2" s="2">
        <f t="shared" si="0"/>
        <v>0.93333333333333335</v>
      </c>
      <c r="N2" s="2">
        <f t="shared" si="0"/>
        <v>1.0166666666666666</v>
      </c>
      <c r="O2" s="2">
        <f t="shared" si="0"/>
        <v>1.1055555555555556</v>
      </c>
      <c r="P2" s="2">
        <f t="shared" si="0"/>
        <v>1.1861111111111111</v>
      </c>
      <c r="Q2" s="2">
        <f t="shared" si="0"/>
        <v>1.2722222222222221</v>
      </c>
      <c r="R2" s="2">
        <f t="shared" si="0"/>
        <v>1.35</v>
      </c>
      <c r="S2" s="2">
        <f t="shared" si="0"/>
        <v>1.4361111111111111</v>
      </c>
      <c r="T2" s="2">
        <f t="shared" si="0"/>
        <v>1.5222222222222221</v>
      </c>
      <c r="U2" s="2">
        <f t="shared" si="0"/>
        <v>1.6111111111111112</v>
      </c>
      <c r="V2" s="2">
        <f t="shared" si="0"/>
        <v>1.6916666666666667</v>
      </c>
      <c r="W2" s="2">
        <f t="shared" si="0"/>
        <v>1.7749999999999999</v>
      </c>
      <c r="X2" s="2">
        <f t="shared" si="0"/>
        <v>1.8638888888888889</v>
      </c>
      <c r="Y2" s="2">
        <f t="shared" si="0"/>
        <v>1.9472222222222222</v>
      </c>
      <c r="Z2" s="2">
        <f t="shared" si="0"/>
        <v>2.0305555555555554</v>
      </c>
      <c r="AA2" s="2">
        <f t="shared" si="0"/>
        <v>2.1166666666666667</v>
      </c>
      <c r="AB2" s="2">
        <f t="shared" si="0"/>
        <v>2.2000000000000002</v>
      </c>
      <c r="AC2" s="2">
        <f t="shared" si="0"/>
        <v>2.2916666666666665</v>
      </c>
      <c r="AD2" s="2">
        <f t="shared" si="0"/>
        <v>2.3694444444444445</v>
      </c>
      <c r="AE2" s="2">
        <f t="shared" si="0"/>
        <v>2.4500000000000002</v>
      </c>
      <c r="AF2" s="2">
        <f t="shared" si="0"/>
        <v>2.536111111111111</v>
      </c>
      <c r="AG2" s="2">
        <f t="shared" si="0"/>
        <v>2.6222222222222222</v>
      </c>
      <c r="AH2" s="2">
        <f t="shared" si="0"/>
        <v>2.7055555555555557</v>
      </c>
      <c r="AI2" s="2">
        <f t="shared" si="0"/>
        <v>2.7888888888888888</v>
      </c>
      <c r="AJ2" s="2">
        <f t="shared" si="0"/>
        <v>2.875</v>
      </c>
      <c r="AK2" s="2">
        <f t="shared" si="0"/>
        <v>2.9611111111111112</v>
      </c>
      <c r="AL2" s="2">
        <f t="shared" si="0"/>
        <v>3.05</v>
      </c>
      <c r="AM2" s="2">
        <f t="shared" si="0"/>
        <v>3.1305555555555555</v>
      </c>
      <c r="AN2" s="2">
        <f t="shared" si="0"/>
        <v>3.213888888888889</v>
      </c>
      <c r="AO2" s="2">
        <f t="shared" si="0"/>
        <v>3.3027777777777776</v>
      </c>
      <c r="AP2" s="2">
        <f t="shared" si="0"/>
        <v>3.3833333333333333</v>
      </c>
      <c r="AQ2" s="2">
        <f t="shared" si="0"/>
        <v>3.463888888888889</v>
      </c>
      <c r="AR2" s="2">
        <f t="shared" si="0"/>
        <v>3.5472222222222221</v>
      </c>
      <c r="AS2" s="2">
        <f t="shared" si="0"/>
        <v>3.6333333333333333</v>
      </c>
      <c r="AT2" s="2">
        <f t="shared" si="0"/>
        <v>3.7194444444444446</v>
      </c>
      <c r="AU2" s="2">
        <f t="shared" si="0"/>
        <v>3.8083333333333331</v>
      </c>
      <c r="AV2" s="2">
        <f t="shared" si="0"/>
        <v>3.8888888888888888</v>
      </c>
      <c r="AW2" s="2">
        <f t="shared" si="0"/>
        <v>3.9750000000000001</v>
      </c>
      <c r="AX2" s="2">
        <f t="shared" si="0"/>
        <v>4.0611111111111109</v>
      </c>
    </row>
    <row r="3" spans="1:50" ht="14.4" x14ac:dyDescent="0.3">
      <c r="A3" s="36" t="s">
        <v>75</v>
      </c>
      <c r="C3" s="2">
        <f>C2-B2</f>
        <v>8.611111111111111E-2</v>
      </c>
      <c r="D3" s="2">
        <f t="shared" ref="D3:AQ3" si="1">D2-C2</f>
        <v>8.611111111111111E-2</v>
      </c>
      <c r="E3" s="2">
        <f t="shared" si="1"/>
        <v>8.3333333333333315E-2</v>
      </c>
      <c r="F3" s="2">
        <f t="shared" si="1"/>
        <v>8.333333333333337E-2</v>
      </c>
      <c r="G3" s="2">
        <f t="shared" si="1"/>
        <v>8.6111111111111083E-2</v>
      </c>
      <c r="H3" s="2">
        <f t="shared" si="1"/>
        <v>8.3333333333333315E-2</v>
      </c>
      <c r="I3" s="2">
        <f t="shared" si="1"/>
        <v>8.333333333333337E-2</v>
      </c>
      <c r="J3" s="2">
        <f t="shared" si="1"/>
        <v>8.6111111111111138E-2</v>
      </c>
      <c r="K3" s="2">
        <f t="shared" si="1"/>
        <v>8.3333333333333259E-2</v>
      </c>
      <c r="L3" s="2">
        <f t="shared" si="1"/>
        <v>9.1666666666666674E-2</v>
      </c>
      <c r="M3" s="2">
        <f t="shared" si="1"/>
        <v>8.0555555555555602E-2</v>
      </c>
      <c r="N3" s="2">
        <f t="shared" si="1"/>
        <v>8.3333333333333259E-2</v>
      </c>
      <c r="O3" s="2">
        <f t="shared" si="1"/>
        <v>8.8888888888889017E-2</v>
      </c>
      <c r="P3" s="2">
        <f t="shared" si="1"/>
        <v>8.0555555555555491E-2</v>
      </c>
      <c r="Q3" s="2">
        <f t="shared" si="1"/>
        <v>8.6111111111111027E-2</v>
      </c>
      <c r="R3" s="2">
        <f t="shared" si="1"/>
        <v>7.7777777777777946E-2</v>
      </c>
      <c r="S3" s="2">
        <f t="shared" si="1"/>
        <v>8.6111111111111027E-2</v>
      </c>
      <c r="T3" s="2">
        <f t="shared" si="1"/>
        <v>8.6111111111111027E-2</v>
      </c>
      <c r="U3" s="2">
        <f t="shared" si="1"/>
        <v>8.8888888888889017E-2</v>
      </c>
      <c r="V3" s="2">
        <f t="shared" si="1"/>
        <v>8.0555555555555491E-2</v>
      </c>
      <c r="W3" s="2">
        <f t="shared" si="1"/>
        <v>8.3333333333333259E-2</v>
      </c>
      <c r="X3" s="2">
        <f t="shared" si="1"/>
        <v>8.8888888888889017E-2</v>
      </c>
      <c r="Y3" s="2">
        <f t="shared" si="1"/>
        <v>8.3333333333333259E-2</v>
      </c>
      <c r="Z3" s="2">
        <f t="shared" si="1"/>
        <v>8.3333333333333259E-2</v>
      </c>
      <c r="AA3" s="2">
        <f t="shared" si="1"/>
        <v>8.6111111111111249E-2</v>
      </c>
      <c r="AB3" s="2">
        <f t="shared" si="1"/>
        <v>8.3333333333333481E-2</v>
      </c>
      <c r="AC3" s="2">
        <f t="shared" si="1"/>
        <v>9.1666666666666341E-2</v>
      </c>
      <c r="AD3" s="2">
        <f t="shared" si="1"/>
        <v>7.7777777777777946E-2</v>
      </c>
      <c r="AE3" s="2">
        <f t="shared" si="1"/>
        <v>8.0555555555555713E-2</v>
      </c>
      <c r="AF3" s="2">
        <f t="shared" si="1"/>
        <v>8.6111111111110805E-2</v>
      </c>
      <c r="AG3" s="2">
        <f t="shared" si="1"/>
        <v>8.6111111111111249E-2</v>
      </c>
      <c r="AH3" s="2">
        <f t="shared" si="1"/>
        <v>8.3333333333333481E-2</v>
      </c>
      <c r="AI3" s="2">
        <f t="shared" si="1"/>
        <v>8.3333333333333037E-2</v>
      </c>
      <c r="AJ3" s="2">
        <f t="shared" si="1"/>
        <v>8.6111111111111249E-2</v>
      </c>
      <c r="AK3" s="2">
        <f t="shared" si="1"/>
        <v>8.6111111111111249E-2</v>
      </c>
      <c r="AL3" s="2">
        <f t="shared" si="1"/>
        <v>8.8888888888888573E-2</v>
      </c>
      <c r="AM3" s="2">
        <f t="shared" si="1"/>
        <v>8.0555555555555713E-2</v>
      </c>
      <c r="AN3" s="2">
        <f t="shared" si="1"/>
        <v>8.3333333333333481E-2</v>
      </c>
      <c r="AO3" s="2">
        <f t="shared" si="1"/>
        <v>8.8888888888888573E-2</v>
      </c>
      <c r="AP3" s="2">
        <f t="shared" si="1"/>
        <v>8.0555555555555713E-2</v>
      </c>
      <c r="AQ3" s="2">
        <f t="shared" si="1"/>
        <v>8.0555555555555713E-2</v>
      </c>
      <c r="AR3" s="2">
        <f t="shared" ref="AR3" si="2">AR2-AQ2</f>
        <v>8.3333333333333037E-2</v>
      </c>
      <c r="AS3" s="2">
        <f t="shared" ref="AS3" si="3">AS2-AR2</f>
        <v>8.6111111111111249E-2</v>
      </c>
      <c r="AT3" s="2">
        <f t="shared" ref="AT3" si="4">AT2-AS2</f>
        <v>8.6111111111111249E-2</v>
      </c>
      <c r="AU3" s="2">
        <f t="shared" ref="AU3" si="5">AU2-AT2</f>
        <v>8.8888888888888573E-2</v>
      </c>
      <c r="AV3" s="2">
        <f t="shared" ref="AV3" si="6">AV2-AU2</f>
        <v>8.0555555555555713E-2</v>
      </c>
      <c r="AW3" s="2">
        <f t="shared" ref="AW3" si="7">AW2-AV2</f>
        <v>8.6111111111111249E-2</v>
      </c>
      <c r="AX3" s="2">
        <f t="shared" ref="AX3" si="8">AX2-AW2</f>
        <v>8.6111111111110805E-2</v>
      </c>
    </row>
    <row r="4" spans="1:50" x14ac:dyDescent="0.25">
      <c r="A4" s="24" t="s">
        <v>62</v>
      </c>
      <c r="B4" s="2">
        <v>0</v>
      </c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  <c r="K4" s="2">
        <v>9</v>
      </c>
      <c r="L4" s="2">
        <v>10</v>
      </c>
      <c r="M4" s="2">
        <v>11</v>
      </c>
      <c r="N4" s="2">
        <v>12</v>
      </c>
      <c r="O4" s="2">
        <v>13</v>
      </c>
      <c r="P4" s="2">
        <v>14</v>
      </c>
      <c r="Q4" s="2">
        <v>15</v>
      </c>
      <c r="R4" s="2">
        <v>16</v>
      </c>
      <c r="S4" s="2">
        <v>17</v>
      </c>
      <c r="T4" s="2">
        <v>18</v>
      </c>
      <c r="U4" s="2">
        <v>19</v>
      </c>
      <c r="V4" s="2">
        <v>20</v>
      </c>
      <c r="W4" s="2">
        <v>21</v>
      </c>
      <c r="X4" s="2">
        <v>22</v>
      </c>
      <c r="Y4" s="2">
        <v>23</v>
      </c>
      <c r="Z4" s="2">
        <v>24</v>
      </c>
      <c r="AA4" s="2">
        <v>25</v>
      </c>
      <c r="AB4" s="2">
        <v>26</v>
      </c>
      <c r="AC4" s="2">
        <v>27</v>
      </c>
      <c r="AD4" s="2">
        <v>28</v>
      </c>
      <c r="AE4" s="2">
        <v>29</v>
      </c>
      <c r="AF4" s="2">
        <v>30</v>
      </c>
      <c r="AG4" s="2">
        <v>31</v>
      </c>
      <c r="AH4" s="2">
        <v>32</v>
      </c>
      <c r="AI4" s="2">
        <v>33</v>
      </c>
      <c r="AJ4" s="2">
        <v>34</v>
      </c>
      <c r="AK4" s="2">
        <v>35</v>
      </c>
      <c r="AL4" s="2">
        <v>36</v>
      </c>
      <c r="AM4" s="2">
        <v>37</v>
      </c>
      <c r="AN4" s="2">
        <v>38</v>
      </c>
      <c r="AO4" s="2">
        <v>39</v>
      </c>
      <c r="AP4" s="2">
        <v>40</v>
      </c>
      <c r="AQ4" s="2">
        <v>41</v>
      </c>
      <c r="AR4" s="2">
        <v>42</v>
      </c>
      <c r="AS4" s="2">
        <v>43</v>
      </c>
      <c r="AT4" s="2">
        <v>44</v>
      </c>
      <c r="AU4" s="2">
        <v>45</v>
      </c>
      <c r="AV4" s="2">
        <v>46</v>
      </c>
      <c r="AW4" s="2">
        <v>47</v>
      </c>
      <c r="AX4" s="2">
        <v>48</v>
      </c>
    </row>
    <row r="5" spans="1:50" s="26" customFormat="1" x14ac:dyDescent="0.25">
      <c r="A5" s="29" t="s">
        <v>63</v>
      </c>
      <c r="B5" s="26">
        <f>-LN(C9)/C3</f>
        <v>1.9233951717049804E-2</v>
      </c>
      <c r="C5" s="26">
        <v>1.9142198203680988E-2</v>
      </c>
      <c r="D5" s="26">
        <v>1.9051174902000857E-2</v>
      </c>
      <c r="E5" s="26">
        <v>1.7935494428321583E-2</v>
      </c>
      <c r="F5" s="26">
        <v>1.7853449156441888E-2</v>
      </c>
      <c r="G5" s="26">
        <v>1.7758397355015821E-2</v>
      </c>
      <c r="H5" s="26">
        <v>1.5969877199915227E-2</v>
      </c>
      <c r="I5" s="26">
        <v>1.5897380678061922E-2</v>
      </c>
      <c r="J5" s="26">
        <v>1.5806041914221157E-2</v>
      </c>
      <c r="K5" s="26">
        <v>1.5117899225141933E-2</v>
      </c>
      <c r="L5" s="26">
        <v>1.4980912458256222E-2</v>
      </c>
      <c r="M5" s="26">
        <v>1.5007508151781543E-2</v>
      </c>
      <c r="N5" s="26">
        <v>1.4342337232662943E-2</v>
      </c>
      <c r="O5" s="26">
        <v>1.4173583635188503E-2</v>
      </c>
      <c r="P5" s="26">
        <v>1.4206444233672717E-2</v>
      </c>
      <c r="Q5" s="26">
        <v>1.3610536905731847E-2</v>
      </c>
      <c r="R5" s="26">
        <v>1.3671795138177232E-2</v>
      </c>
      <c r="S5" s="26">
        <v>1.3407329230535373E-2</v>
      </c>
      <c r="T5" s="26">
        <v>1.2548599101083174E-2</v>
      </c>
      <c r="U5" s="26">
        <v>1.2371449308033404E-2</v>
      </c>
      <c r="V5" s="26">
        <v>1.2477155864240773E-2</v>
      </c>
      <c r="W5" s="26">
        <v>1.1568499844774417E-2</v>
      </c>
      <c r="X5" s="26">
        <v>1.1290141439349755E-2</v>
      </c>
      <c r="Y5" s="26">
        <v>1.1348998945479978E-2</v>
      </c>
      <c r="Z5" s="26">
        <v>1.2478300538161721E-2</v>
      </c>
      <c r="AA5" s="26">
        <v>1.229185718536672E-2</v>
      </c>
      <c r="AB5" s="26">
        <v>1.228108105442439E-2</v>
      </c>
      <c r="AC5" s="26">
        <v>1.1584843195880476E-2</v>
      </c>
      <c r="AD5" s="26">
        <v>1.1966833819914889E-2</v>
      </c>
      <c r="AE5" s="26">
        <v>1.1771940469156111E-2</v>
      </c>
      <c r="AF5" s="26">
        <v>1.1149535600006614E-2</v>
      </c>
      <c r="AG5" s="26">
        <v>1.1049648629933287E-2</v>
      </c>
      <c r="AH5" s="26">
        <v>1.1061224898883905E-2</v>
      </c>
      <c r="AI5" s="26">
        <v>1.0630262919952189E-2</v>
      </c>
      <c r="AJ5" s="26">
        <v>1.0416690840083689E-2</v>
      </c>
      <c r="AK5" s="26">
        <v>1.0320473240121504E-2</v>
      </c>
      <c r="AL5" s="26">
        <v>1.0791444988202628E-2</v>
      </c>
      <c r="AM5" s="26">
        <v>1.106410937062925E-2</v>
      </c>
      <c r="AN5" s="26">
        <v>1.0850546325287662E-2</v>
      </c>
      <c r="AO5" s="26">
        <v>1.0341581660595862E-2</v>
      </c>
      <c r="AP5" s="26">
        <v>1.0640262050934608E-2</v>
      </c>
      <c r="AQ5" s="26">
        <v>1.0554396308615184E-2</v>
      </c>
      <c r="AR5" s="26">
        <v>1.0024836713512859E-2</v>
      </c>
      <c r="AS5" s="26">
        <v>9.9395017217464542E-3</v>
      </c>
      <c r="AT5" s="26">
        <v>9.8544582873426132E-3</v>
      </c>
      <c r="AU5" s="26">
        <v>9.454503459375983E-3</v>
      </c>
      <c r="AV5" s="26">
        <v>9.8021069489456214E-3</v>
      </c>
      <c r="AW5" s="26">
        <v>9.4282262684145177E-3</v>
      </c>
    </row>
    <row r="6" spans="1:50" s="28" customFormat="1" x14ac:dyDescent="0.25">
      <c r="A6" s="27" t="s">
        <v>64</v>
      </c>
      <c r="C6" s="28">
        <v>0.31518089919171377</v>
      </c>
      <c r="D6" s="28">
        <f>$C$6</f>
        <v>0.31518089919171377</v>
      </c>
      <c r="E6" s="28">
        <f t="shared" ref="E6:G6" si="9">$C$6</f>
        <v>0.31518089919171377</v>
      </c>
      <c r="F6" s="28">
        <f t="shared" si="9"/>
        <v>0.31518089919171377</v>
      </c>
      <c r="G6" s="28">
        <f t="shared" si="9"/>
        <v>0.31518089919171377</v>
      </c>
      <c r="H6" s="28">
        <v>0.32492790262580257</v>
      </c>
      <c r="I6" s="28">
        <f>$H$6</f>
        <v>0.32492790262580257</v>
      </c>
      <c r="J6" s="28">
        <f>$H$6</f>
        <v>0.32492790262580257</v>
      </c>
      <c r="K6" s="28">
        <v>0.33909889575422991</v>
      </c>
      <c r="L6" s="28">
        <f>$K$6</f>
        <v>0.33909889575422991</v>
      </c>
      <c r="M6" s="28">
        <f>$K$6</f>
        <v>0.33909889575422991</v>
      </c>
      <c r="N6" s="28">
        <v>0.3916319959108937</v>
      </c>
      <c r="O6" s="28">
        <f>$N$6</f>
        <v>0.3916319959108937</v>
      </c>
      <c r="P6" s="28">
        <f>$N$6</f>
        <v>0.3916319959108937</v>
      </c>
      <c r="Q6" s="28">
        <v>0.43038325901517038</v>
      </c>
      <c r="R6" s="28">
        <f>$Q$6</f>
        <v>0.43038325901517038</v>
      </c>
      <c r="S6" s="28">
        <f>$Q$6</f>
        <v>0.43038325901517038</v>
      </c>
      <c r="T6" s="28">
        <v>0.46317527961978444</v>
      </c>
      <c r="U6" s="28">
        <f>$T$6</f>
        <v>0.46317527961978444</v>
      </c>
      <c r="V6" s="28">
        <f>$T$6</f>
        <v>0.46317527961978444</v>
      </c>
      <c r="W6" s="28">
        <v>0.49425941039935395</v>
      </c>
      <c r="X6" s="28">
        <f>$W$6</f>
        <v>0.49425941039935395</v>
      </c>
      <c r="Y6" s="28">
        <f>$W$6</f>
        <v>0.49425941039935395</v>
      </c>
      <c r="Z6" s="28">
        <v>0.45824161227925747</v>
      </c>
      <c r="AA6" s="28">
        <f>$Z$6</f>
        <v>0.45824161227925747</v>
      </c>
      <c r="AB6" s="28">
        <f>$Z$6</f>
        <v>0.45824161227925747</v>
      </c>
      <c r="AC6" s="28">
        <v>0.4714025168373871</v>
      </c>
      <c r="AD6" s="28">
        <f>$AC$6</f>
        <v>0.4714025168373871</v>
      </c>
      <c r="AE6" s="28">
        <f>$AC$6</f>
        <v>0.4714025168373871</v>
      </c>
      <c r="AF6" s="28">
        <v>0.48326304067308362</v>
      </c>
      <c r="AG6" s="28">
        <f>$AF$6</f>
        <v>0.48326304067308362</v>
      </c>
      <c r="AH6" s="28">
        <f>$AF$6</f>
        <v>0.48326304067308362</v>
      </c>
      <c r="AI6" s="28">
        <v>0.49709301651781612</v>
      </c>
      <c r="AJ6" s="28">
        <f>$AI$6</f>
        <v>0.49709301651781612</v>
      </c>
      <c r="AK6" s="28">
        <f>$AI$6</f>
        <v>0.49709301651781612</v>
      </c>
      <c r="AL6" s="28">
        <v>0.48004721935799066</v>
      </c>
      <c r="AM6" s="28">
        <f>$AL$6</f>
        <v>0.48004721935799066</v>
      </c>
      <c r="AN6" s="28">
        <f>$AL$6</f>
        <v>0.48004721935799066</v>
      </c>
      <c r="AO6" s="28">
        <v>0.48848345443559932</v>
      </c>
      <c r="AP6" s="28">
        <f>$AO$6</f>
        <v>0.48848345443559932</v>
      </c>
      <c r="AQ6" s="28">
        <f>$AO$6</f>
        <v>0.48848345443559932</v>
      </c>
      <c r="AR6" s="28">
        <v>0.49422556147173297</v>
      </c>
      <c r="AS6" s="28">
        <f>$AR$6</f>
        <v>0.49422556147173297</v>
      </c>
      <c r="AT6" s="28">
        <f>$AR$6</f>
        <v>0.49422556147173297</v>
      </c>
      <c r="AU6" s="28">
        <v>0.50211311675769632</v>
      </c>
      <c r="AV6" s="28">
        <f>$AU$6</f>
        <v>0.50211311675769632</v>
      </c>
      <c r="AW6" s="28">
        <f>$AU$6</f>
        <v>0.50211311675769632</v>
      </c>
    </row>
    <row r="7" spans="1:50" hidden="1" x14ac:dyDescent="0.25">
      <c r="A7" s="24" t="s">
        <v>65</v>
      </c>
      <c r="B7" s="2">
        <v>1</v>
      </c>
      <c r="E7" s="2">
        <f>'Caplet Strip'!$E$4</f>
        <v>0.99509671731424809</v>
      </c>
      <c r="H7" s="2">
        <f>'Caplet Strip'!$E$5</f>
        <v>0.99053288065836642</v>
      </c>
      <c r="K7" s="2">
        <f>'Caplet Strip'!$E$6</f>
        <v>0.98643107165644295</v>
      </c>
      <c r="N7" s="2">
        <f>'Caplet Strip'!$E$7</f>
        <v>0.9824678785202734</v>
      </c>
      <c r="Q7" s="2">
        <f>'Caplet Strip'!$E$8</f>
        <v>0.97858711347712657</v>
      </c>
      <c r="T7" s="2">
        <f>'Caplet Strip'!$E$9</f>
        <v>0.97485501027232813</v>
      </c>
      <c r="W7" s="2">
        <f>'Caplet Strip'!$E$10</f>
        <v>0.97122692559418111</v>
      </c>
      <c r="Z7" s="2">
        <f>'Caplet Strip'!$E$11</f>
        <v>0.96769087684257793</v>
      </c>
      <c r="AC7" s="2">
        <f>'Caplet Strip'!$E$12</f>
        <v>0.9638429660087483</v>
      </c>
      <c r="AF7" s="2">
        <f>'Caplet Strip'!$E$13</f>
        <v>0.9603002591433718</v>
      </c>
      <c r="AI7" s="2">
        <f>'Caplet Strip'!$E$14</f>
        <v>0.95669632734711141</v>
      </c>
      <c r="AL7" s="2">
        <f>'Caplet Strip'!$E$15</f>
        <v>0.95303605821474824</v>
      </c>
      <c r="AO7" s="2">
        <f>'Caplet Strip'!$E$16</f>
        <v>0.9493707430944045</v>
      </c>
      <c r="AR7" s="2">
        <f>'Caplet Strip'!$E$17</f>
        <v>0.94585725371792684</v>
      </c>
      <c r="AU7" s="2">
        <f>'Caplet Strip'!E18</f>
        <v>0.9421373784637872</v>
      </c>
      <c r="AX7" s="2">
        <f>'Caplet Strip'!E19</f>
        <v>0.93856699286208989</v>
      </c>
    </row>
    <row r="8" spans="1:50" hidden="1" x14ac:dyDescent="0.25">
      <c r="A8" s="24" t="s">
        <v>66</v>
      </c>
      <c r="B8" s="2">
        <f>LN(B7)</f>
        <v>0</v>
      </c>
      <c r="C8" s="2">
        <f>(E8-B8)*(C1-B1)/(E1-B1)+B8</f>
        <v>-1.6562569534125994E-3</v>
      </c>
      <c r="D8" s="2">
        <f>(E8-B8)*(D1-B1)/(E1-B1)+B8</f>
        <v>-3.3125139068251987E-3</v>
      </c>
      <c r="E8" s="2">
        <f t="shared" ref="E8:AR8" si="10">LN(E7)</f>
        <v>-4.9153432165793274E-3</v>
      </c>
      <c r="F8" s="2">
        <f>(H8-E8)*(F1-E1)/(H1-E1)+E8</f>
        <v>-6.4307962354912098E-3</v>
      </c>
      <c r="G8" s="2">
        <f>(H8-E8)*(G1-E1)/(H1-E1)+E8</f>
        <v>-7.9967643550334887E-3</v>
      </c>
      <c r="H8" s="2">
        <f t="shared" si="10"/>
        <v>-9.5122173739453711E-3</v>
      </c>
      <c r="I8" s="2">
        <f>(K8-H8)*(I1-H1)/(K1-H1)+H8</f>
        <v>-1.088022073557802E-2</v>
      </c>
      <c r="J8" s="2">
        <f>(K8-H8)*(J1-H1)/(K1-H1)+H8</f>
        <v>-1.229382420926509E-2</v>
      </c>
      <c r="K8" s="2">
        <f t="shared" si="10"/>
        <v>-1.3661827570897738E-2</v>
      </c>
      <c r="L8" s="2">
        <f>(N8-K8)*(L1-K1)/(N1-K1)+K8</f>
        <v>-1.5105865180357957E-2</v>
      </c>
      <c r="M8" s="2">
        <f>(N8-K8)*(M1-K1)/(N1-K1)+K8</f>
        <v>-1.6374867928065421E-2</v>
      </c>
      <c r="N8" s="2">
        <f t="shared" si="10"/>
        <v>-1.7687629391211074E-2</v>
      </c>
      <c r="O8" s="2">
        <f>(Q8-N8)*(O1-N1)/(Q1-N1)+N8</f>
        <v>-1.906426909473629E-2</v>
      </c>
      <c r="P8" s="2">
        <f>(Q8-N8)*(P1-N1)/(Q1-N1)+N8</f>
        <v>-2.0311848826056016E-2</v>
      </c>
      <c r="Q8" s="2">
        <f t="shared" si="10"/>
        <v>-2.164546853884607E-2</v>
      </c>
      <c r="R8" s="2">
        <f>(T8-Q8)*(R1-Q1)/(T1-Q1)+Q8</f>
        <v>-2.2834242112863386E-2</v>
      </c>
      <c r="S8" s="2">
        <f>(T8-Q8)*(S1-Q1)/(T1-Q1)+Q8</f>
        <v>-2.415038428409684E-2</v>
      </c>
      <c r="T8" s="2">
        <f t="shared" si="10"/>
        <v>-2.5466526455330298E-2</v>
      </c>
      <c r="U8" s="2">
        <f>(W8-T8)*(U1-T1)/(W1-T1)+T8</f>
        <v>-2.6777685509097461E-2</v>
      </c>
      <c r="V8" s="2">
        <f>(W8-T8)*(V1-T1)/(W1-T1)+T8</f>
        <v>-2.7965923401573955E-2</v>
      </c>
      <c r="W8" s="2">
        <f t="shared" si="10"/>
        <v>-2.9195135014480671E-2</v>
      </c>
      <c r="X8" s="2">
        <f>(Z8-W8)*(X1-W1)/(Z1-W1)+W8</f>
        <v>-3.0463813204533615E-2</v>
      </c>
      <c r="Y8" s="2">
        <f>(Z8-W8)*(Y1-W1)/(Z1-W1)+W8</f>
        <v>-3.1653199007708251E-2</v>
      </c>
      <c r="Z8" s="2">
        <f t="shared" si="10"/>
        <v>-3.2842584810882883E-2</v>
      </c>
      <c r="AA8" s="2">
        <f>(AC8-Z8)*(AA1-Z1)/(AC1-Z1)+Z8</f>
        <v>-3.4156559768318606E-2</v>
      </c>
      <c r="AB8" s="2">
        <f>(AC8-Z8)*(AB1-Z1)/(AC1-Z1)+Z8</f>
        <v>-3.54281484368048E-2</v>
      </c>
      <c r="AC8" s="2">
        <f t="shared" si="10"/>
        <v>-3.6826895972139603E-2</v>
      </c>
      <c r="AD8" s="2">
        <f>(AF8-AC8)*(AD1-AC1)/(AF1-AC1)+AC8</f>
        <v>-3.7998561543320195E-2</v>
      </c>
      <c r="AE8" s="2">
        <f>(AF8-AC8)*(AE1-AC1)/(AF1-AC1)+AC8</f>
        <v>-3.921207231347152E-2</v>
      </c>
      <c r="AF8" s="2">
        <f t="shared" si="10"/>
        <v>-4.0509273481564315E-2</v>
      </c>
      <c r="AG8" s="2">
        <f>(AI8-AF8)*(AG1-AF1)/(AI1-AF1)+AF8</f>
        <v>-4.179014636839417E-2</v>
      </c>
      <c r="AH8" s="2">
        <f>(AI8-AF8)*(AH1-AF1)/(AI1-AF1)+AF8</f>
        <v>-4.3029700775003711E-2</v>
      </c>
      <c r="AI8" s="2">
        <f t="shared" si="10"/>
        <v>-4.4269255181613253E-2</v>
      </c>
      <c r="AJ8" s="2">
        <f>(AL8-AI8)*(AJ1-AI1)/(AL1-AI1)+AI8</f>
        <v>-4.5533423418223043E-2</v>
      </c>
      <c r="AK8" s="2">
        <f>(AL8-AI8)*(AK1-AI1)/(AL1-AI1)+AI8</f>
        <v>-4.679759165483284E-2</v>
      </c>
      <c r="AL8" s="2">
        <f t="shared" si="10"/>
        <v>-4.8102539511978432E-2</v>
      </c>
      <c r="AM8" s="2">
        <f>(AO8-AL8)*(AM1-AL1)/(AO1-AL1)+AL8</f>
        <v>-4.9330530181953096E-2</v>
      </c>
      <c r="AN8" s="2">
        <f>(AO8-AL8)*(AN1-AL1)/(AO1-AL1)+AL8</f>
        <v>-5.0600865357788953E-2</v>
      </c>
      <c r="AO8" s="2">
        <f t="shared" si="10"/>
        <v>-5.1955889545347203E-2</v>
      </c>
      <c r="AP8" s="2">
        <f>(AR8-AO8)*(AP1-AO1)/(AR1-AO1)+AO8</f>
        <v>-5.317775391417303E-2</v>
      </c>
      <c r="AQ8" s="2">
        <f>(AR8-AO8)*(AQ1-AO1)/(AR1-AO1)+AO8</f>
        <v>-5.4399618282998864E-2</v>
      </c>
      <c r="AR8" s="2">
        <f t="shared" si="10"/>
        <v>-5.5663615905922136E-2</v>
      </c>
      <c r="AS8" s="2">
        <f>(AU8-AR8)*(AS1-AR1)/(AU1-AR1)+AR8</f>
        <v>-5.6963162988922102E-2</v>
      </c>
      <c r="AT8" s="2">
        <f>(AU8-AR8)*(AT1-AR1)/(AU1-AR1)+AR8</f>
        <v>-5.8262710071922068E-2</v>
      </c>
      <c r="AU8" s="2">
        <f>LN(AU7)</f>
        <v>-5.9604178028567191E-2</v>
      </c>
      <c r="AV8" s="2">
        <f>(AX8-AU8)*(AV1-AU1)/(AX1-AU1)+AU8</f>
        <v>-6.0814167834524466E-2</v>
      </c>
      <c r="AW8" s="2">
        <f>(AX8-AU8)*(AW1-AU1)/(AX1-AU1)+AU8</f>
        <v>-6.2107605213306376E-2</v>
      </c>
      <c r="AX8" s="2">
        <f>LN(AX7)</f>
        <v>-6.3401042592088286E-2</v>
      </c>
    </row>
    <row r="9" spans="1:50" x14ac:dyDescent="0.25">
      <c r="A9" s="35" t="s">
        <v>67</v>
      </c>
      <c r="B9" s="2">
        <f>EXP(B8)</f>
        <v>1</v>
      </c>
      <c r="C9" s="2">
        <f t="shared" ref="C9:AX9" si="11">EXP(C8)</f>
        <v>0.99834511388321157</v>
      </c>
      <c r="D9" s="2">
        <f t="shared" si="11"/>
        <v>0.99669296641448268</v>
      </c>
      <c r="E9" s="2">
        <f t="shared" si="11"/>
        <v>0.99509671731424809</v>
      </c>
      <c r="F9" s="2">
        <f t="shared" si="11"/>
        <v>0.99358983708137538</v>
      </c>
      <c r="G9" s="2">
        <f t="shared" si="11"/>
        <v>0.99203512470532551</v>
      </c>
      <c r="H9" s="2">
        <f t="shared" si="11"/>
        <v>0.99053288065836642</v>
      </c>
      <c r="I9" s="2">
        <f t="shared" si="11"/>
        <v>0.98917875478337236</v>
      </c>
      <c r="J9" s="2">
        <f t="shared" si="11"/>
        <v>0.98778143611945723</v>
      </c>
      <c r="K9" s="2">
        <f t="shared" si="11"/>
        <v>0.98643107165644295</v>
      </c>
      <c r="L9" s="2">
        <f t="shared" si="11"/>
        <v>0.98500765606999874</v>
      </c>
      <c r="M9" s="2">
        <f t="shared" si="11"/>
        <v>0.98375847142494377</v>
      </c>
      <c r="N9" s="2">
        <f t="shared" si="11"/>
        <v>0.9824678785202734</v>
      </c>
      <c r="O9" s="2">
        <f t="shared" si="11"/>
        <v>0.98111630475976608</v>
      </c>
      <c r="P9" s="2">
        <f t="shared" si="11"/>
        <v>0.97989304715823755</v>
      </c>
      <c r="Q9" s="2">
        <f t="shared" si="11"/>
        <v>0.97858711347712657</v>
      </c>
      <c r="R9" s="2">
        <f t="shared" si="11"/>
        <v>0.97742448616398125</v>
      </c>
      <c r="S9" s="2">
        <f t="shared" si="11"/>
        <v>0.97613890276938198</v>
      </c>
      <c r="T9" s="2">
        <f t="shared" si="11"/>
        <v>0.97485501027232813</v>
      </c>
      <c r="U9" s="2">
        <f t="shared" si="11"/>
        <v>0.97357765788856609</v>
      </c>
      <c r="V9" s="2">
        <f t="shared" si="11"/>
        <v>0.97242150305371866</v>
      </c>
      <c r="W9" s="2">
        <f t="shared" si="11"/>
        <v>0.97122692559418111</v>
      </c>
      <c r="X9" s="2">
        <f t="shared" si="11"/>
        <v>0.96999553246205783</v>
      </c>
      <c r="Y9" s="2">
        <f t="shared" si="11"/>
        <v>0.96884251937122989</v>
      </c>
      <c r="Z9" s="2">
        <f t="shared" si="11"/>
        <v>0.96769087684257793</v>
      </c>
      <c r="AA9" s="2">
        <f t="shared" si="11"/>
        <v>0.96642019027185733</v>
      </c>
      <c r="AB9" s="2">
        <f t="shared" si="11"/>
        <v>0.96519208229848386</v>
      </c>
      <c r="AC9" s="2">
        <f t="shared" si="11"/>
        <v>0.9638429660087483</v>
      </c>
      <c r="AD9" s="2">
        <f t="shared" si="11"/>
        <v>0.96271432571305604</v>
      </c>
      <c r="AE9" s="2">
        <f t="shared" si="11"/>
        <v>0.96154677007417499</v>
      </c>
      <c r="AF9" s="2">
        <f t="shared" si="11"/>
        <v>0.9603002591433718</v>
      </c>
      <c r="AG9" s="2">
        <f t="shared" si="11"/>
        <v>0.9590710239932676</v>
      </c>
      <c r="AH9" s="2">
        <f t="shared" si="11"/>
        <v>0.95788293977886074</v>
      </c>
      <c r="AI9" s="2">
        <f t="shared" si="11"/>
        <v>0.95669632734711141</v>
      </c>
      <c r="AJ9" s="2">
        <f t="shared" si="11"/>
        <v>0.95548766637436877</v>
      </c>
      <c r="AK9" s="2">
        <f t="shared" si="11"/>
        <v>0.95428053238705013</v>
      </c>
      <c r="AL9" s="2">
        <f t="shared" si="11"/>
        <v>0.95303605821474824</v>
      </c>
      <c r="AM9" s="2">
        <f t="shared" si="11"/>
        <v>0.95186645710371309</v>
      </c>
      <c r="AN9" s="2">
        <f t="shared" si="11"/>
        <v>0.95065803537337934</v>
      </c>
      <c r="AO9" s="2">
        <f t="shared" si="11"/>
        <v>0.9493707430944045</v>
      </c>
      <c r="AP9" s="2">
        <f t="shared" si="11"/>
        <v>0.94821144920479106</v>
      </c>
      <c r="AQ9" s="2">
        <f t="shared" si="11"/>
        <v>0.94705357095004117</v>
      </c>
      <c r="AR9" s="2">
        <f t="shared" si="11"/>
        <v>0.94585725371792684</v>
      </c>
      <c r="AS9" s="2">
        <f t="shared" si="11"/>
        <v>0.94462886602961926</v>
      </c>
      <c r="AT9" s="2">
        <f t="shared" si="11"/>
        <v>0.94340207365213369</v>
      </c>
      <c r="AU9" s="2">
        <f t="shared" si="11"/>
        <v>0.9421373784637872</v>
      </c>
      <c r="AV9" s="2">
        <f t="shared" si="11"/>
        <v>0.94099809124199707</v>
      </c>
      <c r="AW9" s="2">
        <f t="shared" si="11"/>
        <v>0.93978175593377411</v>
      </c>
      <c r="AX9" s="2">
        <f t="shared" si="11"/>
        <v>0.93856699286208989</v>
      </c>
    </row>
    <row r="10" spans="1:50" x14ac:dyDescent="0.25">
      <c r="A10" s="24" t="s">
        <v>74</v>
      </c>
      <c r="B10" s="2">
        <f>SUM(B78:B120)</f>
        <v>1</v>
      </c>
      <c r="C10" s="2">
        <f t="shared" ref="C10:AX10" si="12">SUM(C78:C120)</f>
        <v>0.99834511388321157</v>
      </c>
      <c r="D10" s="2">
        <f t="shared" si="12"/>
        <v>0.99669382102711535</v>
      </c>
      <c r="E10" s="2">
        <f t="shared" si="12"/>
        <v>0.99509921890090736</v>
      </c>
      <c r="F10" s="2">
        <f t="shared" si="12"/>
        <v>0.99359458986652127</v>
      </c>
      <c r="G10" s="2">
        <f t="shared" si="12"/>
        <v>0.99204296642125622</v>
      </c>
      <c r="H10" s="2">
        <f t="shared" si="12"/>
        <v>0.9905445678003546</v>
      </c>
      <c r="I10" s="2">
        <f t="shared" si="12"/>
        <v>0.98919236816620393</v>
      </c>
      <c r="J10" s="2">
        <f t="shared" si="12"/>
        <v>0.98779736656181916</v>
      </c>
      <c r="K10" s="2">
        <f t="shared" si="12"/>
        <v>0.98644964385846123</v>
      </c>
      <c r="L10" s="2">
        <f t="shared" si="12"/>
        <v>0.98502428877783732</v>
      </c>
      <c r="M10" s="2">
        <f t="shared" si="12"/>
        <v>0.98377303969787988</v>
      </c>
      <c r="N10" s="2">
        <f t="shared" si="12"/>
        <v>0.98248039236897589</v>
      </c>
      <c r="O10" s="2">
        <f t="shared" si="12"/>
        <v>0.98113070863205964</v>
      </c>
      <c r="P10" s="2">
        <f t="shared" si="12"/>
        <v>0.9799094250937942</v>
      </c>
      <c r="Q10" s="2">
        <f t="shared" si="12"/>
        <v>0.97860554042449999</v>
      </c>
      <c r="R10" s="2">
        <f t="shared" si="12"/>
        <v>0.97744146153356049</v>
      </c>
      <c r="S10" s="2">
        <f t="shared" si="12"/>
        <v>0.97615433739639346</v>
      </c>
      <c r="T10" s="2">
        <f t="shared" si="12"/>
        <v>0.97486864924505789</v>
      </c>
      <c r="U10" s="2">
        <f t="shared" si="12"/>
        <v>0.97359055621661494</v>
      </c>
      <c r="V10" s="2">
        <f t="shared" si="12"/>
        <v>0.97243367716976925</v>
      </c>
      <c r="W10" s="2">
        <f t="shared" si="12"/>
        <v>0.97123838817106445</v>
      </c>
      <c r="X10" s="2">
        <f t="shared" si="12"/>
        <v>0.97000991808063508</v>
      </c>
      <c r="Y10" s="2">
        <f t="shared" si="12"/>
        <v>0.96885995189340268</v>
      </c>
      <c r="Z10" s="2">
        <f t="shared" si="12"/>
        <v>0.96771127792295397</v>
      </c>
      <c r="AA10" s="2">
        <f t="shared" si="12"/>
        <v>0.96643880400365689</v>
      </c>
      <c r="AB10" s="2">
        <f t="shared" si="12"/>
        <v>0.96520884962959608</v>
      </c>
      <c r="AC10" s="2">
        <f t="shared" si="12"/>
        <v>0.96385770371910084</v>
      </c>
      <c r="AD10" s="2">
        <f t="shared" si="12"/>
        <v>0.96272721016837015</v>
      </c>
      <c r="AE10" s="2">
        <f t="shared" si="12"/>
        <v>0.96155797352387673</v>
      </c>
      <c r="AF10" s="2">
        <f t="shared" si="12"/>
        <v>0.96030954919999001</v>
      </c>
      <c r="AG10" s="2">
        <f t="shared" si="12"/>
        <v>0.95908028881571528</v>
      </c>
      <c r="AH10" s="2">
        <f t="shared" si="12"/>
        <v>0.9578921801220166</v>
      </c>
      <c r="AI10" s="2">
        <f t="shared" si="12"/>
        <v>0.95670554334723723</v>
      </c>
      <c r="AJ10" s="2">
        <f t="shared" si="12"/>
        <v>0.95549685748816626</v>
      </c>
      <c r="AK10" s="2">
        <f t="shared" si="12"/>
        <v>0.9542896984817848</v>
      </c>
      <c r="AL10" s="2">
        <f t="shared" si="12"/>
        <v>0.95304519850846681</v>
      </c>
      <c r="AM10" s="2">
        <f t="shared" si="12"/>
        <v>0.95187264608175493</v>
      </c>
      <c r="AN10" s="2">
        <f t="shared" si="12"/>
        <v>0.9506614023197415</v>
      </c>
      <c r="AO10" s="2">
        <f t="shared" si="12"/>
        <v>0.94937093705423081</v>
      </c>
      <c r="AP10" s="2">
        <f t="shared" si="12"/>
        <v>0.94820582171660084</v>
      </c>
      <c r="AQ10" s="2">
        <f t="shared" si="12"/>
        <v>0.94704257786912871</v>
      </c>
      <c r="AR10" s="2">
        <f t="shared" si="12"/>
        <v>0.94584061437605838</v>
      </c>
      <c r="AS10" s="2">
        <f t="shared" si="12"/>
        <v>0.94462565317157854</v>
      </c>
      <c r="AT10" s="2">
        <f t="shared" si="12"/>
        <v>0.94339544437210288</v>
      </c>
      <c r="AU10" s="2">
        <f t="shared" si="12"/>
        <v>0.94212717385945155</v>
      </c>
      <c r="AV10" s="2">
        <f t="shared" si="12"/>
        <v>0.94098330414693643</v>
      </c>
      <c r="AW10" s="2">
        <f t="shared" si="12"/>
        <v>0.93976247642464994</v>
      </c>
      <c r="AX10" s="2">
        <f t="shared" si="12"/>
        <v>0.93854284753955086</v>
      </c>
    </row>
    <row r="11" spans="1:50" x14ac:dyDescent="0.25">
      <c r="A11" s="24" t="s">
        <v>68</v>
      </c>
      <c r="C11" s="2">
        <f t="shared" ref="C11:AX11" si="13">C9-C10</f>
        <v>0</v>
      </c>
      <c r="D11" s="2">
        <f t="shared" si="13"/>
        <v>-8.5461263266140008E-7</v>
      </c>
      <c r="E11" s="2">
        <f t="shared" si="13"/>
        <v>-2.5015866592648095E-6</v>
      </c>
      <c r="F11" s="2">
        <f t="shared" si="13"/>
        <v>-4.7527851458895043E-6</v>
      </c>
      <c r="G11" s="2">
        <f t="shared" si="13"/>
        <v>-7.8417159307120343E-6</v>
      </c>
      <c r="H11" s="2">
        <f t="shared" si="13"/>
        <v>-1.1687141988181438E-5</v>
      </c>
      <c r="I11" s="2">
        <f t="shared" si="13"/>
        <v>-1.3613382831567655E-5</v>
      </c>
      <c r="J11" s="2">
        <f t="shared" si="13"/>
        <v>-1.5930442361922204E-5</v>
      </c>
      <c r="K11" s="2">
        <f t="shared" si="13"/>
        <v>-1.8572202018285466E-5</v>
      </c>
      <c r="L11" s="2">
        <f t="shared" si="13"/>
        <v>-1.663270783858195E-5</v>
      </c>
      <c r="M11" s="2">
        <f t="shared" si="13"/>
        <v>-1.4568272936110738E-5</v>
      </c>
      <c r="N11" s="2">
        <f t="shared" si="13"/>
        <v>-1.251384870248895E-5</v>
      </c>
      <c r="O11" s="2">
        <f t="shared" si="13"/>
        <v>-1.4403872293566877E-5</v>
      </c>
      <c r="P11" s="2">
        <f t="shared" si="13"/>
        <v>-1.6377935556644019E-5</v>
      </c>
      <c r="Q11" s="2">
        <f t="shared" si="13"/>
        <v>-1.8426947373417768E-5</v>
      </c>
      <c r="R11" s="2">
        <f t="shared" si="13"/>
        <v>-1.6975369579230737E-5</v>
      </c>
      <c r="S11" s="2">
        <f t="shared" si="13"/>
        <v>-1.543462701147913E-5</v>
      </c>
      <c r="T11" s="2">
        <f t="shared" si="13"/>
        <v>-1.3638972729768106E-5</v>
      </c>
      <c r="U11" s="2">
        <f t="shared" si="13"/>
        <v>-1.2898328048849272E-5</v>
      </c>
      <c r="V11" s="2">
        <f t="shared" si="13"/>
        <v>-1.217411605058949E-5</v>
      </c>
      <c r="W11" s="2">
        <f t="shared" si="13"/>
        <v>-1.1462576883336517E-5</v>
      </c>
      <c r="X11" s="2">
        <f t="shared" si="13"/>
        <v>-1.4385618577250625E-5</v>
      </c>
      <c r="Y11" s="2">
        <f t="shared" si="13"/>
        <v>-1.74325221727889E-5</v>
      </c>
      <c r="Z11" s="2">
        <f t="shared" si="13"/>
        <v>-2.040108037604238E-5</v>
      </c>
      <c r="AA11" s="2">
        <f t="shared" si="13"/>
        <v>-1.8613731799566047E-5</v>
      </c>
      <c r="AB11" s="2">
        <f t="shared" si="13"/>
        <v>-1.6767331112221839E-5</v>
      </c>
      <c r="AC11" s="2">
        <f t="shared" si="13"/>
        <v>-1.4737710352541455E-5</v>
      </c>
      <c r="AD11" s="2">
        <f t="shared" si="13"/>
        <v>-1.2884455314110532E-5</v>
      </c>
      <c r="AE11" s="2">
        <f t="shared" si="13"/>
        <v>-1.1203449701735479E-5</v>
      </c>
      <c r="AF11" s="2">
        <f t="shared" si="13"/>
        <v>-9.2900566182052557E-6</v>
      </c>
      <c r="AG11" s="2">
        <f t="shared" si="13"/>
        <v>-9.2648224476743479E-6</v>
      </c>
      <c r="AH11" s="2">
        <f t="shared" si="13"/>
        <v>-9.2403431558585325E-6</v>
      </c>
      <c r="AI11" s="2">
        <f t="shared" si="13"/>
        <v>-9.2160001258223545E-6</v>
      </c>
      <c r="AJ11" s="2">
        <f t="shared" si="13"/>
        <v>-9.1911137974909352E-6</v>
      </c>
      <c r="AK11" s="2">
        <f t="shared" si="13"/>
        <v>-9.1660947346694499E-6</v>
      </c>
      <c r="AL11" s="2">
        <f t="shared" si="13"/>
        <v>-9.1402937185680599E-6</v>
      </c>
      <c r="AM11" s="2">
        <f t="shared" si="13"/>
        <v>-6.1889780418322715E-6</v>
      </c>
      <c r="AN11" s="2">
        <f t="shared" si="13"/>
        <v>-3.3669463621599505E-6</v>
      </c>
      <c r="AO11" s="2">
        <f t="shared" si="13"/>
        <v>-1.9395982631120745E-7</v>
      </c>
      <c r="AP11" s="2">
        <f t="shared" si="13"/>
        <v>5.6274881902185214E-6</v>
      </c>
      <c r="AQ11" s="2">
        <f t="shared" si="13"/>
        <v>1.0993080912458097E-5</v>
      </c>
      <c r="AR11" s="2">
        <f t="shared" si="13"/>
        <v>1.6639341868462942E-5</v>
      </c>
      <c r="AS11" s="2">
        <f t="shared" si="13"/>
        <v>3.2128580407242424E-6</v>
      </c>
      <c r="AT11" s="2">
        <f t="shared" si="13"/>
        <v>6.6292800308120903E-6</v>
      </c>
      <c r="AU11" s="2">
        <f t="shared" si="13"/>
        <v>1.0204604335650735E-5</v>
      </c>
      <c r="AV11" s="2">
        <f t="shared" si="13"/>
        <v>1.478709506064213E-5</v>
      </c>
      <c r="AW11" s="2">
        <f t="shared" si="13"/>
        <v>1.9279509124170424E-5</v>
      </c>
      <c r="AX11" s="2">
        <f t="shared" si="13"/>
        <v>2.4145322539026459E-5</v>
      </c>
    </row>
    <row r="12" spans="1:50" x14ac:dyDescent="0.25">
      <c r="A12" s="24"/>
    </row>
    <row r="13" spans="1:50" s="25" customFormat="1" x14ac:dyDescent="0.25">
      <c r="A13" s="25" t="s">
        <v>81</v>
      </c>
      <c r="E13" s="25">
        <f>Caplets!E217</f>
        <v>3.0686978446456371E-4</v>
      </c>
      <c r="H13" s="25">
        <f>Caplets!H217</f>
        <v>2.9773110828019744E-4</v>
      </c>
      <c r="K13" s="25">
        <f>Caplets!K217</f>
        <v>3.5594684249018883E-4</v>
      </c>
      <c r="N13" s="25">
        <f>Caplets!N217</f>
        <v>5.1746812876290169E-4</v>
      </c>
      <c r="Q13" s="25">
        <f>Caplets!Q217</f>
        <v>6.2494000442136891E-4</v>
      </c>
      <c r="T13" s="25">
        <f>Caplets!T217</f>
        <v>7.057484820549955E-4</v>
      </c>
      <c r="W13" s="25">
        <f>Caplets!W217</f>
        <v>7.925721762630794E-4</v>
      </c>
      <c r="Z13" s="25">
        <f>Caplets!Z217</f>
        <v>9.4373752111492405E-4</v>
      </c>
      <c r="AC13" s="25">
        <f>Caplets!AC217</f>
        <v>9.3976824895730302E-4</v>
      </c>
      <c r="AF13" s="25">
        <f>Caplets!AF217</f>
        <v>1.0240270722546322E-3</v>
      </c>
      <c r="AI13" s="25">
        <f>Caplets!AI217</f>
        <v>1.1133317451775069E-3</v>
      </c>
      <c r="AL13" s="25">
        <f>Caplets!AL217</f>
        <v>1.17126014443958E-3</v>
      </c>
      <c r="AO13" s="25">
        <f>Caplets!AO217</f>
        <v>1.1778142802308762E-3</v>
      </c>
      <c r="AR13" s="25">
        <f>Caplets!AR217</f>
        <v>1.3047201835813787E-3</v>
      </c>
      <c r="AU13" s="25">
        <f>Caplets!AU217</f>
        <v>1.3102720233669192E-3</v>
      </c>
    </row>
    <row r="14" spans="1:50" s="25" customFormat="1" x14ac:dyDescent="0.25">
      <c r="A14" s="25" t="s">
        <v>82</v>
      </c>
      <c r="E14" s="25">
        <f>Caplets!E218</f>
        <v>3.0686978753670206E-4</v>
      </c>
      <c r="H14" s="25">
        <f>Caplets!H218</f>
        <v>2.9773111371479883E-4</v>
      </c>
      <c r="K14" s="25">
        <f>Caplets!K218</f>
        <v>3.5502077543489479E-4</v>
      </c>
      <c r="N14" s="25">
        <f>Caplets!N218</f>
        <v>5.1747476123095867E-4</v>
      </c>
      <c r="Q14" s="25">
        <f>Caplets!Q218</f>
        <v>6.2404390063767155E-4</v>
      </c>
      <c r="T14" s="25">
        <f>Caplets!T218</f>
        <v>7.0480601985229048E-4</v>
      </c>
      <c r="W14" s="25">
        <f>Caplets!W218</f>
        <v>7.9257218615148275E-4</v>
      </c>
      <c r="Z14" s="25">
        <f>Caplets!Z218</f>
        <v>9.4290061370991003E-4</v>
      </c>
      <c r="AC14" s="25">
        <f>Caplets!AC218</f>
        <v>9.3893853868016574E-4</v>
      </c>
      <c r="AF14" s="25">
        <f>Caplets!AF218</f>
        <v>1.0246511787103448E-3</v>
      </c>
      <c r="AI14" s="25">
        <f>Caplets!AI218</f>
        <v>1.1142096581326498E-3</v>
      </c>
      <c r="AL14" s="25">
        <f>Caplets!AL218</f>
        <v>1.1705843236118579E-3</v>
      </c>
      <c r="AO14" s="25">
        <f>Caplets!AO218</f>
        <v>1.1778142797365307E-3</v>
      </c>
      <c r="AR14" s="25">
        <f>Caplets!AR218</f>
        <v>1.3047201835236408E-3</v>
      </c>
      <c r="AU14" s="25">
        <f>Caplets!AU218</f>
        <v>1.3102720231371056E-3</v>
      </c>
    </row>
    <row r="15" spans="1:50" s="25" customFormat="1" x14ac:dyDescent="0.25">
      <c r="A15" s="25" t="s">
        <v>84</v>
      </c>
      <c r="E15" s="25">
        <f>E13-E14</f>
        <v>-3.0721383553408699E-12</v>
      </c>
      <c r="H15" s="25">
        <f t="shared" ref="H15:AU15" si="14">H13-H14</f>
        <v>-5.4346013908697366E-12</v>
      </c>
      <c r="K15" s="25">
        <f t="shared" si="14"/>
        <v>9.2606705529404065E-7</v>
      </c>
      <c r="N15" s="25">
        <f t="shared" si="14"/>
        <v>-6.6324680569711247E-9</v>
      </c>
      <c r="Q15" s="25">
        <f t="shared" si="14"/>
        <v>8.96103783697361E-7</v>
      </c>
      <c r="T15" s="25">
        <f t="shared" si="14"/>
        <v>9.4246220270501578E-7</v>
      </c>
      <c r="W15" s="25">
        <f t="shared" si="14"/>
        <v>-9.8884033556886908E-12</v>
      </c>
      <c r="Z15" s="25">
        <f t="shared" si="14"/>
        <v>8.369074050140193E-7</v>
      </c>
      <c r="AC15" s="25">
        <f t="shared" si="14"/>
        <v>8.297102771372784E-7</v>
      </c>
      <c r="AF15" s="25">
        <f t="shared" si="14"/>
        <v>-6.24106455712585E-7</v>
      </c>
      <c r="AI15" s="25">
        <f t="shared" si="14"/>
        <v>-8.7791295514294716E-7</v>
      </c>
      <c r="AL15" s="25">
        <f t="shared" si="14"/>
        <v>6.7582082772209284E-7</v>
      </c>
      <c r="AO15" s="25">
        <f t="shared" si="14"/>
        <v>4.943454499917177E-13</v>
      </c>
      <c r="AR15" s="25">
        <f t="shared" si="14"/>
        <v>5.7737885653108556E-14</v>
      </c>
      <c r="AU15" s="25">
        <f t="shared" si="14"/>
        <v>2.2981356401219344E-13</v>
      </c>
    </row>
    <row r="17" spans="1:49" x14ac:dyDescent="0.25">
      <c r="A17" s="23" t="s">
        <v>69</v>
      </c>
    </row>
    <row r="18" spans="1:49" x14ac:dyDescent="0.25">
      <c r="A18" s="31" t="s">
        <v>70</v>
      </c>
    </row>
    <row r="19" spans="1:49" x14ac:dyDescent="0.25">
      <c r="A19" s="30">
        <v>48</v>
      </c>
      <c r="C19" s="2" t="str">
        <f t="shared" ref="C19:H66" si="15">IF($A19&lt;=C$4,C$5*EXP((2*$A19-C$4)*C$6*SQRT(C$3))," ")</f>
        <v xml:space="preserve"> </v>
      </c>
      <c r="D19" s="2" t="str">
        <f t="shared" si="15"/>
        <v xml:space="preserve"> </v>
      </c>
      <c r="E19" s="2" t="str">
        <f t="shared" si="15"/>
        <v xml:space="preserve"> </v>
      </c>
      <c r="F19" s="2" t="str">
        <f t="shared" si="15"/>
        <v xml:space="preserve"> </v>
      </c>
      <c r="G19" s="2" t="str">
        <f t="shared" si="15"/>
        <v xml:space="preserve"> </v>
      </c>
      <c r="H19" s="2" t="str">
        <f t="shared" si="15"/>
        <v xml:space="preserve"> </v>
      </c>
      <c r="I19" s="2" t="str">
        <f t="shared" ref="I19:AW25" si="16">IF($A19&lt;=I$4,I$5*EXP((2*$A19-I$4)*I$6*SQRT(I$3))," ")</f>
        <v xml:space="preserve"> </v>
      </c>
      <c r="J19" s="2" t="str">
        <f t="shared" si="16"/>
        <v xml:space="preserve"> </v>
      </c>
      <c r="K19" s="2" t="str">
        <f t="shared" si="16"/>
        <v xml:space="preserve"> </v>
      </c>
      <c r="L19" s="2" t="str">
        <f t="shared" si="16"/>
        <v xml:space="preserve"> </v>
      </c>
      <c r="M19" s="2" t="str">
        <f t="shared" si="16"/>
        <v xml:space="preserve"> </v>
      </c>
      <c r="N19" s="2" t="str">
        <f t="shared" si="16"/>
        <v xml:space="preserve"> </v>
      </c>
      <c r="O19" s="2" t="str">
        <f t="shared" si="16"/>
        <v xml:space="preserve"> </v>
      </c>
      <c r="P19" s="2" t="str">
        <f t="shared" si="16"/>
        <v xml:space="preserve"> </v>
      </c>
      <c r="Q19" s="2" t="str">
        <f t="shared" si="16"/>
        <v xml:space="preserve"> </v>
      </c>
      <c r="R19" s="2" t="str">
        <f t="shared" si="16"/>
        <v xml:space="preserve"> </v>
      </c>
      <c r="S19" s="2" t="str">
        <f t="shared" si="16"/>
        <v xml:space="preserve"> </v>
      </c>
      <c r="T19" s="2" t="str">
        <f t="shared" si="16"/>
        <v xml:space="preserve"> </v>
      </c>
      <c r="U19" s="2" t="str">
        <f t="shared" si="16"/>
        <v xml:space="preserve"> </v>
      </c>
      <c r="V19" s="2" t="str">
        <f t="shared" si="16"/>
        <v xml:space="preserve"> </v>
      </c>
      <c r="W19" s="2" t="str">
        <f t="shared" si="16"/>
        <v xml:space="preserve"> </v>
      </c>
      <c r="X19" s="2" t="str">
        <f t="shared" si="16"/>
        <v xml:space="preserve"> </v>
      </c>
      <c r="Y19" s="2" t="str">
        <f t="shared" si="16"/>
        <v xml:space="preserve"> </v>
      </c>
      <c r="Z19" s="2" t="str">
        <f t="shared" si="16"/>
        <v xml:space="preserve"> </v>
      </c>
      <c r="AA19" s="2" t="str">
        <f t="shared" si="16"/>
        <v xml:space="preserve"> </v>
      </c>
      <c r="AB19" s="2" t="str">
        <f t="shared" si="16"/>
        <v xml:space="preserve"> </v>
      </c>
      <c r="AC19" s="2" t="str">
        <f t="shared" si="16"/>
        <v xml:space="preserve"> </v>
      </c>
      <c r="AD19" s="2" t="str">
        <f t="shared" si="16"/>
        <v xml:space="preserve"> </v>
      </c>
      <c r="AE19" s="2" t="str">
        <f t="shared" si="16"/>
        <v xml:space="preserve"> </v>
      </c>
      <c r="AF19" s="2" t="str">
        <f t="shared" si="16"/>
        <v xml:space="preserve"> </v>
      </c>
      <c r="AG19" s="2" t="str">
        <f t="shared" si="16"/>
        <v xml:space="preserve"> </v>
      </c>
      <c r="AH19" s="2" t="str">
        <f t="shared" si="16"/>
        <v xml:space="preserve"> </v>
      </c>
      <c r="AI19" s="2" t="str">
        <f t="shared" si="16"/>
        <v xml:space="preserve"> </v>
      </c>
      <c r="AJ19" s="2" t="str">
        <f t="shared" si="16"/>
        <v xml:space="preserve"> </v>
      </c>
      <c r="AK19" s="2" t="str">
        <f t="shared" si="16"/>
        <v xml:space="preserve"> </v>
      </c>
      <c r="AL19" s="2" t="str">
        <f t="shared" si="16"/>
        <v xml:space="preserve"> </v>
      </c>
      <c r="AM19" s="2" t="str">
        <f t="shared" si="16"/>
        <v xml:space="preserve"> </v>
      </c>
      <c r="AN19" s="2" t="str">
        <f t="shared" si="16"/>
        <v xml:space="preserve"> </v>
      </c>
      <c r="AO19" s="2" t="str">
        <f t="shared" si="16"/>
        <v xml:space="preserve"> </v>
      </c>
      <c r="AP19" s="2" t="str">
        <f t="shared" si="16"/>
        <v xml:space="preserve"> </v>
      </c>
      <c r="AQ19" s="2" t="str">
        <f t="shared" si="16"/>
        <v xml:space="preserve"> </v>
      </c>
      <c r="AR19" s="2" t="str">
        <f t="shared" si="16"/>
        <v xml:space="preserve"> </v>
      </c>
      <c r="AS19" s="2" t="str">
        <f t="shared" si="16"/>
        <v xml:space="preserve"> </v>
      </c>
      <c r="AT19" s="2" t="str">
        <f t="shared" si="16"/>
        <v xml:space="preserve"> </v>
      </c>
      <c r="AU19" s="2" t="str">
        <f t="shared" si="16"/>
        <v xml:space="preserve"> </v>
      </c>
      <c r="AV19" s="2" t="str">
        <f t="shared" si="16"/>
        <v xml:space="preserve"> </v>
      </c>
      <c r="AW19" s="2" t="str">
        <f t="shared" si="16"/>
        <v xml:space="preserve"> </v>
      </c>
    </row>
    <row r="20" spans="1:49" x14ac:dyDescent="0.25">
      <c r="A20" s="30">
        <v>47</v>
      </c>
      <c r="C20" s="2" t="str">
        <f t="shared" si="15"/>
        <v xml:space="preserve"> </v>
      </c>
      <c r="D20" s="2" t="str">
        <f t="shared" si="15"/>
        <v xml:space="preserve"> </v>
      </c>
      <c r="E20" s="2" t="str">
        <f t="shared" si="15"/>
        <v xml:space="preserve"> </v>
      </c>
      <c r="F20" s="2" t="str">
        <f t="shared" si="15"/>
        <v xml:space="preserve"> </v>
      </c>
      <c r="G20" s="2" t="str">
        <f t="shared" si="15"/>
        <v xml:space="preserve"> </v>
      </c>
      <c r="H20" s="2" t="str">
        <f t="shared" si="15"/>
        <v xml:space="preserve"> </v>
      </c>
      <c r="I20" s="2" t="str">
        <f t="shared" si="16"/>
        <v xml:space="preserve"> </v>
      </c>
      <c r="J20" s="2" t="str">
        <f t="shared" si="16"/>
        <v xml:space="preserve"> </v>
      </c>
      <c r="K20" s="2" t="str">
        <f t="shared" si="16"/>
        <v xml:space="preserve"> </v>
      </c>
      <c r="L20" s="2" t="str">
        <f t="shared" si="16"/>
        <v xml:space="preserve"> </v>
      </c>
      <c r="M20" s="2" t="str">
        <f t="shared" si="16"/>
        <v xml:space="preserve"> </v>
      </c>
      <c r="N20" s="2" t="str">
        <f t="shared" si="16"/>
        <v xml:space="preserve"> </v>
      </c>
      <c r="O20" s="2" t="str">
        <f t="shared" si="16"/>
        <v xml:space="preserve"> </v>
      </c>
      <c r="P20" s="2" t="str">
        <f t="shared" si="16"/>
        <v xml:space="preserve"> </v>
      </c>
      <c r="Q20" s="2" t="str">
        <f t="shared" si="16"/>
        <v xml:space="preserve"> </v>
      </c>
      <c r="R20" s="2" t="str">
        <f t="shared" si="16"/>
        <v xml:space="preserve"> </v>
      </c>
      <c r="S20" s="2" t="str">
        <f t="shared" si="16"/>
        <v xml:space="preserve"> </v>
      </c>
      <c r="T20" s="2" t="str">
        <f t="shared" si="16"/>
        <v xml:space="preserve"> </v>
      </c>
      <c r="U20" s="2" t="str">
        <f t="shared" si="16"/>
        <v xml:space="preserve"> </v>
      </c>
      <c r="V20" s="2" t="str">
        <f t="shared" si="16"/>
        <v xml:space="preserve"> </v>
      </c>
      <c r="W20" s="2" t="str">
        <f t="shared" si="16"/>
        <v xml:space="preserve"> </v>
      </c>
      <c r="X20" s="2" t="str">
        <f t="shared" si="16"/>
        <v xml:space="preserve"> </v>
      </c>
      <c r="Y20" s="2" t="str">
        <f t="shared" si="16"/>
        <v xml:space="preserve"> </v>
      </c>
      <c r="Z20" s="2" t="str">
        <f t="shared" si="16"/>
        <v xml:space="preserve"> </v>
      </c>
      <c r="AA20" s="2" t="str">
        <f t="shared" si="16"/>
        <v xml:space="preserve"> </v>
      </c>
      <c r="AB20" s="2" t="str">
        <f t="shared" si="16"/>
        <v xml:space="preserve"> </v>
      </c>
      <c r="AC20" s="2" t="str">
        <f t="shared" si="16"/>
        <v xml:space="preserve"> </v>
      </c>
      <c r="AD20" s="2" t="str">
        <f t="shared" si="16"/>
        <v xml:space="preserve"> </v>
      </c>
      <c r="AE20" s="2" t="str">
        <f t="shared" si="16"/>
        <v xml:space="preserve"> </v>
      </c>
      <c r="AF20" s="2" t="str">
        <f t="shared" si="16"/>
        <v xml:space="preserve"> </v>
      </c>
      <c r="AG20" s="2" t="str">
        <f t="shared" si="16"/>
        <v xml:space="preserve"> </v>
      </c>
      <c r="AH20" s="2" t="str">
        <f t="shared" si="16"/>
        <v xml:space="preserve"> </v>
      </c>
      <c r="AI20" s="2" t="str">
        <f t="shared" si="16"/>
        <v xml:space="preserve"> </v>
      </c>
      <c r="AJ20" s="2" t="str">
        <f t="shared" si="16"/>
        <v xml:space="preserve"> </v>
      </c>
      <c r="AK20" s="2" t="str">
        <f t="shared" si="16"/>
        <v xml:space="preserve"> </v>
      </c>
      <c r="AL20" s="2" t="str">
        <f t="shared" si="16"/>
        <v xml:space="preserve"> </v>
      </c>
      <c r="AM20" s="2" t="str">
        <f t="shared" si="16"/>
        <v xml:space="preserve"> </v>
      </c>
      <c r="AN20" s="2" t="str">
        <f t="shared" si="16"/>
        <v xml:space="preserve"> </v>
      </c>
      <c r="AO20" s="2" t="str">
        <f t="shared" si="16"/>
        <v xml:space="preserve"> </v>
      </c>
      <c r="AP20" s="2" t="str">
        <f t="shared" si="16"/>
        <v xml:space="preserve"> </v>
      </c>
      <c r="AQ20" s="2" t="str">
        <f t="shared" si="16"/>
        <v xml:space="preserve"> </v>
      </c>
      <c r="AR20" s="2" t="str">
        <f t="shared" si="16"/>
        <v xml:space="preserve"> </v>
      </c>
      <c r="AS20" s="2" t="str">
        <f t="shared" si="16"/>
        <v xml:space="preserve"> </v>
      </c>
      <c r="AT20" s="2" t="str">
        <f t="shared" si="16"/>
        <v xml:space="preserve"> </v>
      </c>
      <c r="AU20" s="2" t="str">
        <f t="shared" si="16"/>
        <v xml:space="preserve"> </v>
      </c>
      <c r="AV20" s="2" t="str">
        <f t="shared" si="16"/>
        <v xml:space="preserve"> </v>
      </c>
      <c r="AW20" s="2">
        <f t="shared" si="16"/>
        <v>9.5936372894286901</v>
      </c>
    </row>
    <row r="21" spans="1:49" x14ac:dyDescent="0.25">
      <c r="A21" s="30">
        <v>46</v>
      </c>
      <c r="C21" s="2" t="str">
        <f t="shared" si="15"/>
        <v xml:space="preserve"> </v>
      </c>
      <c r="D21" s="2" t="str">
        <f t="shared" si="15"/>
        <v xml:space="preserve"> </v>
      </c>
      <c r="E21" s="2" t="str">
        <f t="shared" si="15"/>
        <v xml:space="preserve"> </v>
      </c>
      <c r="F21" s="2" t="str">
        <f t="shared" si="15"/>
        <v xml:space="preserve"> </v>
      </c>
      <c r="G21" s="2" t="str">
        <f t="shared" si="15"/>
        <v xml:space="preserve"> </v>
      </c>
      <c r="H21" s="2" t="str">
        <f t="shared" si="15"/>
        <v xml:space="preserve"> </v>
      </c>
      <c r="I21" s="2" t="str">
        <f t="shared" si="16"/>
        <v xml:space="preserve"> </v>
      </c>
      <c r="J21" s="2" t="str">
        <f t="shared" si="16"/>
        <v xml:space="preserve"> </v>
      </c>
      <c r="K21" s="2" t="str">
        <f t="shared" si="16"/>
        <v xml:space="preserve"> </v>
      </c>
      <c r="L21" s="2" t="str">
        <f t="shared" si="16"/>
        <v xml:space="preserve"> </v>
      </c>
      <c r="M21" s="2" t="str">
        <f t="shared" si="16"/>
        <v xml:space="preserve"> </v>
      </c>
      <c r="N21" s="2" t="str">
        <f t="shared" si="16"/>
        <v xml:space="preserve"> </v>
      </c>
      <c r="O21" s="2" t="str">
        <f t="shared" si="16"/>
        <v xml:space="preserve"> </v>
      </c>
      <c r="P21" s="2" t="str">
        <f t="shared" si="16"/>
        <v xml:space="preserve"> </v>
      </c>
      <c r="Q21" s="2" t="str">
        <f t="shared" si="16"/>
        <v xml:space="preserve"> </v>
      </c>
      <c r="R21" s="2" t="str">
        <f t="shared" si="16"/>
        <v xml:space="preserve"> </v>
      </c>
      <c r="S21" s="2" t="str">
        <f t="shared" si="16"/>
        <v xml:space="preserve"> </v>
      </c>
      <c r="T21" s="2" t="str">
        <f t="shared" si="16"/>
        <v xml:space="preserve"> </v>
      </c>
      <c r="U21" s="2" t="str">
        <f t="shared" si="16"/>
        <v xml:space="preserve"> </v>
      </c>
      <c r="V21" s="2" t="str">
        <f t="shared" si="16"/>
        <v xml:space="preserve"> </v>
      </c>
      <c r="W21" s="2" t="str">
        <f t="shared" si="16"/>
        <v xml:space="preserve"> </v>
      </c>
      <c r="X21" s="2" t="str">
        <f t="shared" si="16"/>
        <v xml:space="preserve"> </v>
      </c>
      <c r="Y21" s="2" t="str">
        <f t="shared" si="16"/>
        <v xml:space="preserve"> </v>
      </c>
      <c r="Z21" s="2" t="str">
        <f t="shared" si="16"/>
        <v xml:space="preserve"> </v>
      </c>
      <c r="AA21" s="2" t="str">
        <f t="shared" si="16"/>
        <v xml:space="preserve"> </v>
      </c>
      <c r="AB21" s="2" t="str">
        <f t="shared" si="16"/>
        <v xml:space="preserve"> </v>
      </c>
      <c r="AC21" s="2" t="str">
        <f t="shared" si="16"/>
        <v xml:space="preserve"> </v>
      </c>
      <c r="AD21" s="2" t="str">
        <f t="shared" si="16"/>
        <v xml:space="preserve"> </v>
      </c>
      <c r="AE21" s="2" t="str">
        <f t="shared" si="16"/>
        <v xml:space="preserve"> </v>
      </c>
      <c r="AF21" s="2" t="str">
        <f t="shared" si="16"/>
        <v xml:space="preserve"> </v>
      </c>
      <c r="AG21" s="2" t="str">
        <f t="shared" si="16"/>
        <v xml:space="preserve"> </v>
      </c>
      <c r="AH21" s="2" t="str">
        <f t="shared" si="16"/>
        <v xml:space="preserve"> </v>
      </c>
      <c r="AI21" s="2" t="str">
        <f t="shared" si="16"/>
        <v xml:space="preserve"> </v>
      </c>
      <c r="AJ21" s="2" t="str">
        <f t="shared" si="16"/>
        <v xml:space="preserve"> </v>
      </c>
      <c r="AK21" s="2" t="str">
        <f t="shared" si="16"/>
        <v xml:space="preserve"> </v>
      </c>
      <c r="AL21" s="2" t="str">
        <f t="shared" si="16"/>
        <v xml:space="preserve"> </v>
      </c>
      <c r="AM21" s="2" t="str">
        <f t="shared" si="16"/>
        <v xml:space="preserve"> </v>
      </c>
      <c r="AN21" s="2" t="str">
        <f t="shared" si="16"/>
        <v xml:space="preserve"> </v>
      </c>
      <c r="AO21" s="2" t="str">
        <f t="shared" si="16"/>
        <v xml:space="preserve"> </v>
      </c>
      <c r="AP21" s="2" t="str">
        <f t="shared" si="16"/>
        <v xml:space="preserve"> </v>
      </c>
      <c r="AQ21" s="2" t="str">
        <f t="shared" si="16"/>
        <v xml:space="preserve"> </v>
      </c>
      <c r="AR21" s="2" t="str">
        <f t="shared" si="16"/>
        <v xml:space="preserve"> </v>
      </c>
      <c r="AS21" s="2" t="str">
        <f t="shared" si="16"/>
        <v xml:space="preserve"> </v>
      </c>
      <c r="AT21" s="2" t="str">
        <f t="shared" si="16"/>
        <v xml:space="preserve"> </v>
      </c>
      <c r="AU21" s="2" t="str">
        <f t="shared" si="16"/>
        <v xml:space="preserve"> </v>
      </c>
      <c r="AV21" s="2">
        <f t="shared" si="16"/>
        <v>6.8920052559918883</v>
      </c>
      <c r="AW21" s="2">
        <f t="shared" si="16"/>
        <v>7.1450011573744083</v>
      </c>
    </row>
    <row r="22" spans="1:49" x14ac:dyDescent="0.25">
      <c r="A22" s="30">
        <v>45</v>
      </c>
      <c r="C22" s="2" t="str">
        <f t="shared" si="15"/>
        <v xml:space="preserve"> </v>
      </c>
      <c r="D22" s="2" t="str">
        <f t="shared" si="15"/>
        <v xml:space="preserve"> </v>
      </c>
      <c r="E22" s="2" t="str">
        <f t="shared" si="15"/>
        <v xml:space="preserve"> </v>
      </c>
      <c r="F22" s="2" t="str">
        <f t="shared" si="15"/>
        <v xml:space="preserve"> </v>
      </c>
      <c r="G22" s="2" t="str">
        <f t="shared" si="15"/>
        <v xml:space="preserve"> </v>
      </c>
      <c r="H22" s="2" t="str">
        <f t="shared" si="15"/>
        <v xml:space="preserve"> </v>
      </c>
      <c r="I22" s="2" t="str">
        <f t="shared" si="16"/>
        <v xml:space="preserve"> </v>
      </c>
      <c r="J22" s="2" t="str">
        <f t="shared" si="16"/>
        <v xml:space="preserve"> </v>
      </c>
      <c r="K22" s="2" t="str">
        <f t="shared" si="16"/>
        <v xml:space="preserve"> </v>
      </c>
      <c r="L22" s="2" t="str">
        <f t="shared" si="16"/>
        <v xml:space="preserve"> </v>
      </c>
      <c r="M22" s="2" t="str">
        <f t="shared" si="16"/>
        <v xml:space="preserve"> </v>
      </c>
      <c r="N22" s="2" t="str">
        <f t="shared" si="16"/>
        <v xml:space="preserve"> </v>
      </c>
      <c r="O22" s="2" t="str">
        <f t="shared" si="16"/>
        <v xml:space="preserve"> </v>
      </c>
      <c r="P22" s="2" t="str">
        <f t="shared" si="16"/>
        <v xml:space="preserve"> </v>
      </c>
      <c r="Q22" s="2" t="str">
        <f t="shared" si="16"/>
        <v xml:space="preserve"> </v>
      </c>
      <c r="R22" s="2" t="str">
        <f t="shared" si="16"/>
        <v xml:space="preserve"> </v>
      </c>
      <c r="S22" s="2" t="str">
        <f t="shared" si="16"/>
        <v xml:space="preserve"> </v>
      </c>
      <c r="T22" s="2" t="str">
        <f t="shared" si="16"/>
        <v xml:space="preserve"> </v>
      </c>
      <c r="U22" s="2" t="str">
        <f t="shared" si="16"/>
        <v xml:space="preserve"> </v>
      </c>
      <c r="V22" s="2" t="str">
        <f t="shared" si="16"/>
        <v xml:space="preserve"> </v>
      </c>
      <c r="W22" s="2" t="str">
        <f t="shared" si="16"/>
        <v xml:space="preserve"> </v>
      </c>
      <c r="X22" s="2" t="str">
        <f t="shared" si="16"/>
        <v xml:space="preserve"> </v>
      </c>
      <c r="Y22" s="2" t="str">
        <f t="shared" si="16"/>
        <v xml:space="preserve"> </v>
      </c>
      <c r="Z22" s="2" t="str">
        <f t="shared" si="16"/>
        <v xml:space="preserve"> </v>
      </c>
      <c r="AA22" s="2" t="str">
        <f t="shared" si="16"/>
        <v xml:space="preserve"> </v>
      </c>
      <c r="AB22" s="2" t="str">
        <f t="shared" si="16"/>
        <v xml:space="preserve"> </v>
      </c>
      <c r="AC22" s="2" t="str">
        <f t="shared" si="16"/>
        <v xml:space="preserve"> </v>
      </c>
      <c r="AD22" s="2" t="str">
        <f t="shared" si="16"/>
        <v xml:space="preserve"> </v>
      </c>
      <c r="AE22" s="2" t="str">
        <f t="shared" si="16"/>
        <v xml:space="preserve"> </v>
      </c>
      <c r="AF22" s="2" t="str">
        <f t="shared" si="16"/>
        <v xml:space="preserve"> </v>
      </c>
      <c r="AG22" s="2" t="str">
        <f t="shared" si="16"/>
        <v xml:space="preserve"> </v>
      </c>
      <c r="AH22" s="2" t="str">
        <f t="shared" si="16"/>
        <v xml:space="preserve"> </v>
      </c>
      <c r="AI22" s="2" t="str">
        <f t="shared" si="16"/>
        <v xml:space="preserve"> </v>
      </c>
      <c r="AJ22" s="2" t="str">
        <f t="shared" si="16"/>
        <v xml:space="preserve"> </v>
      </c>
      <c r="AK22" s="2" t="str">
        <f t="shared" si="16"/>
        <v xml:space="preserve"> </v>
      </c>
      <c r="AL22" s="2" t="str">
        <f t="shared" si="16"/>
        <v xml:space="preserve"> </v>
      </c>
      <c r="AM22" s="2" t="str">
        <f t="shared" si="16"/>
        <v xml:space="preserve"> </v>
      </c>
      <c r="AN22" s="2" t="str">
        <f t="shared" si="16"/>
        <v xml:space="preserve"> </v>
      </c>
      <c r="AO22" s="2" t="str">
        <f t="shared" si="16"/>
        <v xml:space="preserve"> </v>
      </c>
      <c r="AP22" s="2" t="str">
        <f t="shared" si="16"/>
        <v xml:space="preserve"> </v>
      </c>
      <c r="AQ22" s="2" t="str">
        <f t="shared" si="16"/>
        <v xml:space="preserve"> </v>
      </c>
      <c r="AR22" s="2" t="str">
        <f t="shared" si="16"/>
        <v xml:space="preserve"> </v>
      </c>
      <c r="AS22" s="2" t="str">
        <f t="shared" si="16"/>
        <v xml:space="preserve"> </v>
      </c>
      <c r="AT22" s="2" t="str">
        <f t="shared" si="16"/>
        <v xml:space="preserve"> </v>
      </c>
      <c r="AU22" s="2">
        <f t="shared" si="16"/>
        <v>7.9668586980867504</v>
      </c>
      <c r="AV22" s="2">
        <f t="shared" si="16"/>
        <v>5.1827690157221493</v>
      </c>
      <c r="AW22" s="2">
        <f t="shared" si="16"/>
        <v>5.3213437196687918</v>
      </c>
    </row>
    <row r="23" spans="1:49" x14ac:dyDescent="0.25">
      <c r="A23" s="30">
        <v>44</v>
      </c>
      <c r="C23" s="2" t="str">
        <f t="shared" si="15"/>
        <v xml:space="preserve"> </v>
      </c>
      <c r="D23" s="2" t="str">
        <f t="shared" si="15"/>
        <v xml:space="preserve"> </v>
      </c>
      <c r="E23" s="2" t="str">
        <f t="shared" si="15"/>
        <v xml:space="preserve"> </v>
      </c>
      <c r="F23" s="2" t="str">
        <f t="shared" si="15"/>
        <v xml:space="preserve"> </v>
      </c>
      <c r="G23" s="2" t="str">
        <f t="shared" si="15"/>
        <v xml:space="preserve"> </v>
      </c>
      <c r="H23" s="2" t="str">
        <f t="shared" si="15"/>
        <v xml:space="preserve"> </v>
      </c>
      <c r="I23" s="2" t="str">
        <f t="shared" si="16"/>
        <v xml:space="preserve"> </v>
      </c>
      <c r="J23" s="2" t="str">
        <f t="shared" si="16"/>
        <v xml:space="preserve"> </v>
      </c>
      <c r="K23" s="2" t="str">
        <f t="shared" si="16"/>
        <v xml:space="preserve"> </v>
      </c>
      <c r="L23" s="2" t="str">
        <f t="shared" si="16"/>
        <v xml:space="preserve"> </v>
      </c>
      <c r="M23" s="2" t="str">
        <f t="shared" si="16"/>
        <v xml:space="preserve"> </v>
      </c>
      <c r="N23" s="2" t="str">
        <f t="shared" si="16"/>
        <v xml:space="preserve"> </v>
      </c>
      <c r="O23" s="2" t="str">
        <f t="shared" si="16"/>
        <v xml:space="preserve"> </v>
      </c>
      <c r="P23" s="2" t="str">
        <f t="shared" si="16"/>
        <v xml:space="preserve"> </v>
      </c>
      <c r="Q23" s="2" t="str">
        <f t="shared" si="16"/>
        <v xml:space="preserve"> </v>
      </c>
      <c r="R23" s="2" t="str">
        <f t="shared" si="16"/>
        <v xml:space="preserve"> </v>
      </c>
      <c r="S23" s="2" t="str">
        <f t="shared" si="16"/>
        <v xml:space="preserve"> </v>
      </c>
      <c r="T23" s="2" t="str">
        <f t="shared" si="16"/>
        <v xml:space="preserve"> </v>
      </c>
      <c r="U23" s="2" t="str">
        <f t="shared" si="16"/>
        <v xml:space="preserve"> </v>
      </c>
      <c r="V23" s="2" t="str">
        <f t="shared" si="16"/>
        <v xml:space="preserve"> </v>
      </c>
      <c r="W23" s="2" t="str">
        <f t="shared" si="16"/>
        <v xml:space="preserve"> </v>
      </c>
      <c r="X23" s="2" t="str">
        <f t="shared" si="16"/>
        <v xml:space="preserve"> </v>
      </c>
      <c r="Y23" s="2" t="str">
        <f t="shared" si="16"/>
        <v xml:space="preserve"> </v>
      </c>
      <c r="Z23" s="2" t="str">
        <f t="shared" si="16"/>
        <v xml:space="preserve"> </v>
      </c>
      <c r="AA23" s="2" t="str">
        <f t="shared" si="16"/>
        <v xml:space="preserve"> </v>
      </c>
      <c r="AB23" s="2" t="str">
        <f t="shared" si="16"/>
        <v xml:space="preserve"> </v>
      </c>
      <c r="AC23" s="2" t="str">
        <f t="shared" si="16"/>
        <v xml:space="preserve"> </v>
      </c>
      <c r="AD23" s="2" t="str">
        <f t="shared" si="16"/>
        <v xml:space="preserve"> </v>
      </c>
      <c r="AE23" s="2" t="str">
        <f t="shared" si="16"/>
        <v xml:space="preserve"> </v>
      </c>
      <c r="AF23" s="2" t="str">
        <f t="shared" si="16"/>
        <v xml:space="preserve"> </v>
      </c>
      <c r="AG23" s="2" t="str">
        <f t="shared" si="16"/>
        <v xml:space="preserve"> </v>
      </c>
      <c r="AH23" s="2" t="str">
        <f t="shared" si="16"/>
        <v xml:space="preserve"> </v>
      </c>
      <c r="AI23" s="2" t="str">
        <f t="shared" si="16"/>
        <v xml:space="preserve"> </v>
      </c>
      <c r="AJ23" s="2" t="str">
        <f t="shared" si="16"/>
        <v xml:space="preserve"> </v>
      </c>
      <c r="AK23" s="2" t="str">
        <f t="shared" si="16"/>
        <v xml:space="preserve"> </v>
      </c>
      <c r="AL23" s="2" t="str">
        <f t="shared" si="16"/>
        <v xml:space="preserve"> </v>
      </c>
      <c r="AM23" s="2" t="str">
        <f t="shared" si="16"/>
        <v xml:space="preserve"> </v>
      </c>
      <c r="AN23" s="2" t="str">
        <f t="shared" si="16"/>
        <v xml:space="preserve"> </v>
      </c>
      <c r="AO23" s="2" t="str">
        <f t="shared" si="16"/>
        <v xml:space="preserve"> </v>
      </c>
      <c r="AP23" s="2" t="str">
        <f t="shared" si="16"/>
        <v xml:space="preserve"> </v>
      </c>
      <c r="AQ23" s="2" t="str">
        <f t="shared" si="16"/>
        <v xml:space="preserve"> </v>
      </c>
      <c r="AR23" s="2" t="str">
        <f t="shared" si="16"/>
        <v xml:space="preserve"> </v>
      </c>
      <c r="AS23" s="2" t="str">
        <f t="shared" si="16"/>
        <v xml:space="preserve"> </v>
      </c>
      <c r="AT23" s="2">
        <f t="shared" si="16"/>
        <v>5.8208361581364141</v>
      </c>
      <c r="AU23" s="2">
        <f t="shared" si="16"/>
        <v>5.9055220740969467</v>
      </c>
      <c r="AV23" s="2">
        <f t="shared" si="16"/>
        <v>3.8974280594137078</v>
      </c>
      <c r="AW23" s="2">
        <f t="shared" si="16"/>
        <v>3.9631482709604029</v>
      </c>
    </row>
    <row r="24" spans="1:49" x14ac:dyDescent="0.25">
      <c r="A24" s="30">
        <v>43</v>
      </c>
      <c r="C24" s="2" t="str">
        <f t="shared" si="15"/>
        <v xml:space="preserve"> </v>
      </c>
      <c r="D24" s="2" t="str">
        <f t="shared" si="15"/>
        <v xml:space="preserve"> </v>
      </c>
      <c r="E24" s="2" t="str">
        <f t="shared" si="15"/>
        <v xml:space="preserve"> </v>
      </c>
      <c r="F24" s="2" t="str">
        <f t="shared" si="15"/>
        <v xml:space="preserve"> </v>
      </c>
      <c r="G24" s="2" t="str">
        <f t="shared" si="15"/>
        <v xml:space="preserve"> </v>
      </c>
      <c r="H24" s="2" t="str">
        <f t="shared" si="15"/>
        <v xml:space="preserve"> </v>
      </c>
      <c r="I24" s="2" t="str">
        <f t="shared" si="16"/>
        <v xml:space="preserve"> </v>
      </c>
      <c r="J24" s="2" t="str">
        <f t="shared" si="16"/>
        <v xml:space="preserve"> </v>
      </c>
      <c r="K24" s="2" t="str">
        <f t="shared" si="16"/>
        <v xml:space="preserve"> </v>
      </c>
      <c r="L24" s="2" t="str">
        <f t="shared" si="16"/>
        <v xml:space="preserve"> </v>
      </c>
      <c r="M24" s="2" t="str">
        <f t="shared" si="16"/>
        <v xml:space="preserve"> </v>
      </c>
      <c r="N24" s="2" t="str">
        <f t="shared" si="16"/>
        <v xml:space="preserve"> </v>
      </c>
      <c r="O24" s="2" t="str">
        <f t="shared" si="16"/>
        <v xml:space="preserve"> </v>
      </c>
      <c r="P24" s="2" t="str">
        <f t="shared" si="16"/>
        <v xml:space="preserve"> </v>
      </c>
      <c r="Q24" s="2" t="str">
        <f t="shared" si="16"/>
        <v xml:space="preserve"> </v>
      </c>
      <c r="R24" s="2" t="str">
        <f t="shared" si="16"/>
        <v xml:space="preserve"> </v>
      </c>
      <c r="S24" s="2" t="str">
        <f t="shared" si="16"/>
        <v xml:space="preserve"> </v>
      </c>
      <c r="T24" s="2" t="str">
        <f t="shared" si="16"/>
        <v xml:space="preserve"> </v>
      </c>
      <c r="U24" s="2" t="str">
        <f t="shared" si="16"/>
        <v xml:space="preserve"> </v>
      </c>
      <c r="V24" s="2" t="str">
        <f t="shared" si="16"/>
        <v xml:space="preserve"> </v>
      </c>
      <c r="W24" s="2" t="str">
        <f t="shared" si="16"/>
        <v xml:space="preserve"> </v>
      </c>
      <c r="X24" s="2" t="str">
        <f t="shared" si="16"/>
        <v xml:space="preserve"> </v>
      </c>
      <c r="Y24" s="2" t="str">
        <f t="shared" si="16"/>
        <v xml:space="preserve"> </v>
      </c>
      <c r="Z24" s="2" t="str">
        <f t="shared" si="16"/>
        <v xml:space="preserve"> </v>
      </c>
      <c r="AA24" s="2" t="str">
        <f t="shared" si="16"/>
        <v xml:space="preserve"> </v>
      </c>
      <c r="AB24" s="2" t="str">
        <f t="shared" si="16"/>
        <v xml:space="preserve"> </v>
      </c>
      <c r="AC24" s="2" t="str">
        <f t="shared" si="16"/>
        <v xml:space="preserve"> </v>
      </c>
      <c r="AD24" s="2" t="str">
        <f t="shared" si="16"/>
        <v xml:space="preserve"> </v>
      </c>
      <c r="AE24" s="2" t="str">
        <f t="shared" si="16"/>
        <v xml:space="preserve"> </v>
      </c>
      <c r="AF24" s="2" t="str">
        <f t="shared" si="16"/>
        <v xml:space="preserve"> </v>
      </c>
      <c r="AG24" s="2" t="str">
        <f t="shared" si="16"/>
        <v xml:space="preserve"> </v>
      </c>
      <c r="AH24" s="2" t="str">
        <f t="shared" si="16"/>
        <v xml:space="preserve"> </v>
      </c>
      <c r="AI24" s="2" t="str">
        <f t="shared" si="16"/>
        <v xml:space="preserve"> </v>
      </c>
      <c r="AJ24" s="2" t="str">
        <f t="shared" si="16"/>
        <v xml:space="preserve"> </v>
      </c>
      <c r="AK24" s="2" t="str">
        <f t="shared" si="16"/>
        <v xml:space="preserve"> </v>
      </c>
      <c r="AL24" s="2" t="str">
        <f t="shared" si="16"/>
        <v xml:space="preserve"> </v>
      </c>
      <c r="AM24" s="2" t="str">
        <f t="shared" si="16"/>
        <v xml:space="preserve"> </v>
      </c>
      <c r="AN24" s="2" t="str">
        <f t="shared" si="16"/>
        <v xml:space="preserve"> </v>
      </c>
      <c r="AO24" s="2" t="str">
        <f t="shared" si="16"/>
        <v xml:space="preserve"> </v>
      </c>
      <c r="AP24" s="2" t="str">
        <f t="shared" si="16"/>
        <v xml:space="preserve"> </v>
      </c>
      <c r="AQ24" s="2" t="str">
        <f t="shared" si="16"/>
        <v xml:space="preserve"> </v>
      </c>
      <c r="AR24" s="2" t="str">
        <f t="shared" si="16"/>
        <v xml:space="preserve"> </v>
      </c>
      <c r="AS24" s="2">
        <f t="shared" si="16"/>
        <v>5.0784589473508541</v>
      </c>
      <c r="AT24" s="2">
        <f t="shared" si="16"/>
        <v>4.3552671697176617</v>
      </c>
      <c r="AU24" s="2">
        <f t="shared" si="16"/>
        <v>4.3775335159416864</v>
      </c>
      <c r="AV24" s="2">
        <f t="shared" si="16"/>
        <v>2.9308551919304056</v>
      </c>
      <c r="AW24" s="2">
        <f t="shared" si="16"/>
        <v>2.9516124206676935</v>
      </c>
    </row>
    <row r="25" spans="1:49" x14ac:dyDescent="0.25">
      <c r="A25" s="30">
        <v>42</v>
      </c>
      <c r="C25" s="2" t="str">
        <f t="shared" si="15"/>
        <v xml:space="preserve"> </v>
      </c>
      <c r="D25" s="2" t="str">
        <f t="shared" si="15"/>
        <v xml:space="preserve"> </v>
      </c>
      <c r="E25" s="2" t="str">
        <f t="shared" si="15"/>
        <v xml:space="preserve"> </v>
      </c>
      <c r="F25" s="2" t="str">
        <f t="shared" si="15"/>
        <v xml:space="preserve"> </v>
      </c>
      <c r="G25" s="2" t="str">
        <f t="shared" si="15"/>
        <v xml:space="preserve"> </v>
      </c>
      <c r="H25" s="2" t="str">
        <f t="shared" si="15"/>
        <v xml:space="preserve"> </v>
      </c>
      <c r="I25" s="2" t="str">
        <f t="shared" si="16"/>
        <v xml:space="preserve"> </v>
      </c>
      <c r="J25" s="2" t="str">
        <f t="shared" si="16"/>
        <v xml:space="preserve"> </v>
      </c>
      <c r="K25" s="2" t="str">
        <f t="shared" si="16"/>
        <v xml:space="preserve"> </v>
      </c>
      <c r="L25" s="2" t="str">
        <f t="shared" si="16"/>
        <v xml:space="preserve"> </v>
      </c>
      <c r="M25" s="2" t="str">
        <f t="shared" si="16"/>
        <v xml:space="preserve"> </v>
      </c>
      <c r="N25" s="2" t="str">
        <f t="shared" si="16"/>
        <v xml:space="preserve"> </v>
      </c>
      <c r="O25" s="2" t="str">
        <f t="shared" si="16"/>
        <v xml:space="preserve"> </v>
      </c>
      <c r="P25" s="2" t="str">
        <f t="shared" si="16"/>
        <v xml:space="preserve"> </v>
      </c>
      <c r="Q25" s="2" t="str">
        <f t="shared" si="16"/>
        <v xml:space="preserve"> </v>
      </c>
      <c r="R25" s="2" t="str">
        <f t="shared" ref="I25:AW31" si="17">IF($A25&lt;=R$4,R$5*EXP((2*$A25-R$4)*R$6*SQRT(R$3))," ")</f>
        <v xml:space="preserve"> </v>
      </c>
      <c r="S25" s="2" t="str">
        <f t="shared" si="17"/>
        <v xml:space="preserve"> </v>
      </c>
      <c r="T25" s="2" t="str">
        <f t="shared" si="17"/>
        <v xml:space="preserve"> </v>
      </c>
      <c r="U25" s="2" t="str">
        <f t="shared" si="17"/>
        <v xml:space="preserve"> </v>
      </c>
      <c r="V25" s="2" t="str">
        <f t="shared" si="17"/>
        <v xml:space="preserve"> </v>
      </c>
      <c r="W25" s="2" t="str">
        <f t="shared" si="17"/>
        <v xml:space="preserve"> </v>
      </c>
      <c r="X25" s="2" t="str">
        <f t="shared" si="17"/>
        <v xml:space="preserve"> </v>
      </c>
      <c r="Y25" s="2" t="str">
        <f t="shared" si="17"/>
        <v xml:space="preserve"> </v>
      </c>
      <c r="Z25" s="2" t="str">
        <f t="shared" si="17"/>
        <v xml:space="preserve"> </v>
      </c>
      <c r="AA25" s="2" t="str">
        <f t="shared" si="17"/>
        <v xml:space="preserve"> </v>
      </c>
      <c r="AB25" s="2" t="str">
        <f t="shared" si="17"/>
        <v xml:space="preserve"> </v>
      </c>
      <c r="AC25" s="2" t="str">
        <f t="shared" si="17"/>
        <v xml:space="preserve"> </v>
      </c>
      <c r="AD25" s="2" t="str">
        <f t="shared" si="17"/>
        <v xml:space="preserve"> </v>
      </c>
      <c r="AE25" s="2" t="str">
        <f t="shared" si="17"/>
        <v xml:space="preserve"> </v>
      </c>
      <c r="AF25" s="2" t="str">
        <f t="shared" si="17"/>
        <v xml:space="preserve"> </v>
      </c>
      <c r="AG25" s="2" t="str">
        <f t="shared" si="17"/>
        <v xml:space="preserve"> </v>
      </c>
      <c r="AH25" s="2" t="str">
        <f t="shared" si="17"/>
        <v xml:space="preserve"> </v>
      </c>
      <c r="AI25" s="2" t="str">
        <f t="shared" si="17"/>
        <v xml:space="preserve"> </v>
      </c>
      <c r="AJ25" s="2" t="str">
        <f t="shared" si="17"/>
        <v xml:space="preserve"> </v>
      </c>
      <c r="AK25" s="2" t="str">
        <f t="shared" si="17"/>
        <v xml:space="preserve"> </v>
      </c>
      <c r="AL25" s="2" t="str">
        <f t="shared" si="17"/>
        <v xml:space="preserve"> </v>
      </c>
      <c r="AM25" s="2" t="str">
        <f t="shared" si="17"/>
        <v xml:space="preserve"> </v>
      </c>
      <c r="AN25" s="2" t="str">
        <f t="shared" si="17"/>
        <v xml:space="preserve"> </v>
      </c>
      <c r="AO25" s="2" t="str">
        <f t="shared" si="17"/>
        <v xml:space="preserve"> </v>
      </c>
      <c r="AP25" s="2" t="str">
        <f t="shared" si="17"/>
        <v xml:space="preserve"> </v>
      </c>
      <c r="AQ25" s="2" t="str">
        <f t="shared" si="17"/>
        <v xml:space="preserve"> </v>
      </c>
      <c r="AR25" s="2">
        <f t="shared" si="17"/>
        <v>4.0127503788671488</v>
      </c>
      <c r="AS25" s="2">
        <f t="shared" si="17"/>
        <v>3.799805547737209</v>
      </c>
      <c r="AT25" s="2">
        <f t="shared" si="17"/>
        <v>3.2586988543057314</v>
      </c>
      <c r="AU25" s="2">
        <f t="shared" si="17"/>
        <v>3.2448951071143215</v>
      </c>
      <c r="AV25" s="2">
        <f t="shared" si="17"/>
        <v>2.2039950513820621</v>
      </c>
      <c r="AW25" s="2">
        <f t="shared" si="17"/>
        <v>2.1982563573702976</v>
      </c>
    </row>
    <row r="26" spans="1:49" x14ac:dyDescent="0.25">
      <c r="A26" s="30">
        <v>41</v>
      </c>
      <c r="C26" s="2" t="str">
        <f t="shared" si="15"/>
        <v xml:space="preserve"> </v>
      </c>
      <c r="D26" s="2" t="str">
        <f t="shared" si="15"/>
        <v xml:space="preserve"> </v>
      </c>
      <c r="E26" s="2" t="str">
        <f t="shared" si="15"/>
        <v xml:space="preserve"> </v>
      </c>
      <c r="F26" s="2" t="str">
        <f t="shared" si="15"/>
        <v xml:space="preserve"> </v>
      </c>
      <c r="G26" s="2" t="str">
        <f t="shared" si="15"/>
        <v xml:space="preserve"> </v>
      </c>
      <c r="H26" s="2" t="str">
        <f t="shared" si="15"/>
        <v xml:space="preserve"> </v>
      </c>
      <c r="I26" s="2" t="str">
        <f t="shared" si="17"/>
        <v xml:space="preserve"> </v>
      </c>
      <c r="J26" s="2" t="str">
        <f t="shared" si="17"/>
        <v xml:space="preserve"> </v>
      </c>
      <c r="K26" s="2" t="str">
        <f t="shared" si="17"/>
        <v xml:space="preserve"> </v>
      </c>
      <c r="L26" s="2" t="str">
        <f t="shared" si="17"/>
        <v xml:space="preserve"> </v>
      </c>
      <c r="M26" s="2" t="str">
        <f t="shared" si="17"/>
        <v xml:space="preserve"> </v>
      </c>
      <c r="N26" s="2" t="str">
        <f t="shared" si="17"/>
        <v xml:space="preserve"> </v>
      </c>
      <c r="O26" s="2" t="str">
        <f t="shared" si="17"/>
        <v xml:space="preserve"> </v>
      </c>
      <c r="P26" s="2" t="str">
        <f t="shared" si="17"/>
        <v xml:space="preserve"> </v>
      </c>
      <c r="Q26" s="2" t="str">
        <f t="shared" si="17"/>
        <v xml:space="preserve"> </v>
      </c>
      <c r="R26" s="2" t="str">
        <f t="shared" si="17"/>
        <v xml:space="preserve"> </v>
      </c>
      <c r="S26" s="2" t="str">
        <f t="shared" si="17"/>
        <v xml:space="preserve"> </v>
      </c>
      <c r="T26" s="2" t="str">
        <f t="shared" si="17"/>
        <v xml:space="preserve"> </v>
      </c>
      <c r="U26" s="2" t="str">
        <f t="shared" si="17"/>
        <v xml:space="preserve"> </v>
      </c>
      <c r="V26" s="2" t="str">
        <f t="shared" si="17"/>
        <v xml:space="preserve"> </v>
      </c>
      <c r="W26" s="2" t="str">
        <f t="shared" si="17"/>
        <v xml:space="preserve"> </v>
      </c>
      <c r="X26" s="2" t="str">
        <f t="shared" si="17"/>
        <v xml:space="preserve"> </v>
      </c>
      <c r="Y26" s="2" t="str">
        <f t="shared" si="17"/>
        <v xml:space="preserve"> </v>
      </c>
      <c r="Z26" s="2" t="str">
        <f t="shared" si="17"/>
        <v xml:space="preserve"> </v>
      </c>
      <c r="AA26" s="2" t="str">
        <f t="shared" si="17"/>
        <v xml:space="preserve"> </v>
      </c>
      <c r="AB26" s="2" t="str">
        <f t="shared" si="17"/>
        <v xml:space="preserve"> </v>
      </c>
      <c r="AC26" s="2" t="str">
        <f t="shared" si="17"/>
        <v xml:space="preserve"> </v>
      </c>
      <c r="AD26" s="2" t="str">
        <f t="shared" si="17"/>
        <v xml:space="preserve"> </v>
      </c>
      <c r="AE26" s="2" t="str">
        <f t="shared" si="17"/>
        <v xml:space="preserve"> </v>
      </c>
      <c r="AF26" s="2" t="str">
        <f t="shared" si="17"/>
        <v xml:space="preserve"> </v>
      </c>
      <c r="AG26" s="2" t="str">
        <f t="shared" si="17"/>
        <v xml:space="preserve"> </v>
      </c>
      <c r="AH26" s="2" t="str">
        <f t="shared" si="17"/>
        <v xml:space="preserve"> </v>
      </c>
      <c r="AI26" s="2" t="str">
        <f t="shared" si="17"/>
        <v xml:space="preserve"> </v>
      </c>
      <c r="AJ26" s="2" t="str">
        <f t="shared" si="17"/>
        <v xml:space="preserve"> </v>
      </c>
      <c r="AK26" s="2" t="str">
        <f t="shared" si="17"/>
        <v xml:space="preserve"> </v>
      </c>
      <c r="AL26" s="2" t="str">
        <f t="shared" si="17"/>
        <v xml:space="preserve"> </v>
      </c>
      <c r="AM26" s="2" t="str">
        <f t="shared" si="17"/>
        <v xml:space="preserve"> </v>
      </c>
      <c r="AN26" s="2" t="str">
        <f t="shared" si="17"/>
        <v xml:space="preserve"> </v>
      </c>
      <c r="AO26" s="2" t="str">
        <f t="shared" si="17"/>
        <v xml:space="preserve"> </v>
      </c>
      <c r="AP26" s="2" t="str">
        <f t="shared" si="17"/>
        <v xml:space="preserve"> </v>
      </c>
      <c r="AQ26" s="2">
        <f t="shared" si="17"/>
        <v>3.1054099939338067</v>
      </c>
      <c r="AR26" s="2">
        <f t="shared" si="17"/>
        <v>3.0166158550466444</v>
      </c>
      <c r="AS26" s="2">
        <f t="shared" si="17"/>
        <v>2.8430912507713089</v>
      </c>
      <c r="AT26" s="2">
        <f t="shared" si="17"/>
        <v>2.4382242946858943</v>
      </c>
      <c r="AU26" s="2">
        <f t="shared" si="17"/>
        <v>2.4053143666015777</v>
      </c>
      <c r="AV26" s="2">
        <f t="shared" si="17"/>
        <v>1.6573982228433379</v>
      </c>
      <c r="AW26" s="2">
        <f t="shared" si="17"/>
        <v>1.6371834522995363</v>
      </c>
    </row>
    <row r="27" spans="1:49" x14ac:dyDescent="0.25">
      <c r="A27" s="30">
        <v>40</v>
      </c>
      <c r="C27" s="2" t="str">
        <f t="shared" si="15"/>
        <v xml:space="preserve"> </v>
      </c>
      <c r="D27" s="2" t="str">
        <f t="shared" si="15"/>
        <v xml:space="preserve"> </v>
      </c>
      <c r="E27" s="2" t="str">
        <f t="shared" si="15"/>
        <v xml:space="preserve"> </v>
      </c>
      <c r="F27" s="2" t="str">
        <f t="shared" si="15"/>
        <v xml:space="preserve"> </v>
      </c>
      <c r="G27" s="2" t="str">
        <f t="shared" si="15"/>
        <v xml:space="preserve"> </v>
      </c>
      <c r="H27" s="2" t="str">
        <f t="shared" si="15"/>
        <v xml:space="preserve"> </v>
      </c>
      <c r="I27" s="2" t="str">
        <f t="shared" si="17"/>
        <v xml:space="preserve"> </v>
      </c>
      <c r="J27" s="2" t="str">
        <f t="shared" si="17"/>
        <v xml:space="preserve"> </v>
      </c>
      <c r="K27" s="2" t="str">
        <f t="shared" si="17"/>
        <v xml:space="preserve"> </v>
      </c>
      <c r="L27" s="2" t="str">
        <f t="shared" si="17"/>
        <v xml:space="preserve"> </v>
      </c>
      <c r="M27" s="2" t="str">
        <f t="shared" si="17"/>
        <v xml:space="preserve"> </v>
      </c>
      <c r="N27" s="2" t="str">
        <f t="shared" si="17"/>
        <v xml:space="preserve"> </v>
      </c>
      <c r="O27" s="2" t="str">
        <f t="shared" si="17"/>
        <v xml:space="preserve"> </v>
      </c>
      <c r="P27" s="2" t="str">
        <f t="shared" si="17"/>
        <v xml:space="preserve"> </v>
      </c>
      <c r="Q27" s="2" t="str">
        <f t="shared" si="17"/>
        <v xml:space="preserve"> </v>
      </c>
      <c r="R27" s="2" t="str">
        <f t="shared" si="17"/>
        <v xml:space="preserve"> </v>
      </c>
      <c r="S27" s="2" t="str">
        <f t="shared" si="17"/>
        <v xml:space="preserve"> </v>
      </c>
      <c r="T27" s="2" t="str">
        <f t="shared" si="17"/>
        <v xml:space="preserve"> </v>
      </c>
      <c r="U27" s="2" t="str">
        <f t="shared" si="17"/>
        <v xml:space="preserve"> </v>
      </c>
      <c r="V27" s="2" t="str">
        <f t="shared" si="17"/>
        <v xml:space="preserve"> </v>
      </c>
      <c r="W27" s="2" t="str">
        <f t="shared" si="17"/>
        <v xml:space="preserve"> </v>
      </c>
      <c r="X27" s="2" t="str">
        <f t="shared" si="17"/>
        <v xml:space="preserve"> </v>
      </c>
      <c r="Y27" s="2" t="str">
        <f t="shared" si="17"/>
        <v xml:space="preserve"> </v>
      </c>
      <c r="Z27" s="2" t="str">
        <f t="shared" si="17"/>
        <v xml:space="preserve"> </v>
      </c>
      <c r="AA27" s="2" t="str">
        <f t="shared" si="17"/>
        <v xml:space="preserve"> </v>
      </c>
      <c r="AB27" s="2" t="str">
        <f t="shared" si="17"/>
        <v xml:space="preserve"> </v>
      </c>
      <c r="AC27" s="2" t="str">
        <f t="shared" si="17"/>
        <v xml:space="preserve"> </v>
      </c>
      <c r="AD27" s="2" t="str">
        <f t="shared" si="17"/>
        <v xml:space="preserve"> </v>
      </c>
      <c r="AE27" s="2" t="str">
        <f t="shared" si="17"/>
        <v xml:space="preserve"> </v>
      </c>
      <c r="AF27" s="2" t="str">
        <f t="shared" si="17"/>
        <v xml:space="preserve"> </v>
      </c>
      <c r="AG27" s="2" t="str">
        <f t="shared" si="17"/>
        <v xml:space="preserve"> </v>
      </c>
      <c r="AH27" s="2" t="str">
        <f t="shared" si="17"/>
        <v xml:space="preserve"> </v>
      </c>
      <c r="AI27" s="2" t="str">
        <f t="shared" si="17"/>
        <v xml:space="preserve"> </v>
      </c>
      <c r="AJ27" s="2" t="str">
        <f t="shared" si="17"/>
        <v xml:space="preserve"> </v>
      </c>
      <c r="AK27" s="2" t="str">
        <f t="shared" si="17"/>
        <v xml:space="preserve"> </v>
      </c>
      <c r="AL27" s="2" t="str">
        <f t="shared" si="17"/>
        <v xml:space="preserve"> </v>
      </c>
      <c r="AM27" s="2" t="str">
        <f t="shared" si="17"/>
        <v xml:space="preserve"> </v>
      </c>
      <c r="AN27" s="2" t="str">
        <f t="shared" si="17"/>
        <v xml:space="preserve"> </v>
      </c>
      <c r="AO27" s="2" t="str">
        <f t="shared" si="17"/>
        <v xml:space="preserve"> </v>
      </c>
      <c r="AP27" s="2">
        <f t="shared" si="17"/>
        <v>2.7253735086208679</v>
      </c>
      <c r="AQ27" s="2">
        <f t="shared" si="17"/>
        <v>2.3533973550720928</v>
      </c>
      <c r="AR27" s="2">
        <f t="shared" si="17"/>
        <v>2.2677640913930577</v>
      </c>
      <c r="AS27" s="2">
        <f t="shared" si="17"/>
        <v>2.1272582922107417</v>
      </c>
      <c r="AT27" s="2">
        <f t="shared" si="17"/>
        <v>1.8243286590724586</v>
      </c>
      <c r="AU27" s="2">
        <f t="shared" si="17"/>
        <v>1.7829658621307529</v>
      </c>
      <c r="AV27" s="2">
        <f t="shared" si="17"/>
        <v>1.2463589096362577</v>
      </c>
      <c r="AW27" s="2">
        <f t="shared" si="17"/>
        <v>1.21931623101951</v>
      </c>
    </row>
    <row r="28" spans="1:49" x14ac:dyDescent="0.25">
      <c r="A28" s="30">
        <v>39</v>
      </c>
      <c r="C28" s="2" t="str">
        <f t="shared" si="15"/>
        <v xml:space="preserve"> </v>
      </c>
      <c r="D28" s="2" t="str">
        <f t="shared" si="15"/>
        <v xml:space="preserve"> </v>
      </c>
      <c r="E28" s="2" t="str">
        <f t="shared" si="15"/>
        <v xml:space="preserve"> </v>
      </c>
      <c r="F28" s="2" t="str">
        <f t="shared" si="15"/>
        <v xml:space="preserve"> </v>
      </c>
      <c r="G28" s="2" t="str">
        <f t="shared" si="15"/>
        <v xml:space="preserve"> </v>
      </c>
      <c r="H28" s="2" t="str">
        <f t="shared" si="15"/>
        <v xml:space="preserve"> </v>
      </c>
      <c r="I28" s="2" t="str">
        <f t="shared" si="17"/>
        <v xml:space="preserve"> </v>
      </c>
      <c r="J28" s="2" t="str">
        <f t="shared" si="17"/>
        <v xml:space="preserve"> </v>
      </c>
      <c r="K28" s="2" t="str">
        <f t="shared" si="17"/>
        <v xml:space="preserve"> </v>
      </c>
      <c r="L28" s="2" t="str">
        <f t="shared" si="17"/>
        <v xml:space="preserve"> </v>
      </c>
      <c r="M28" s="2" t="str">
        <f t="shared" si="17"/>
        <v xml:space="preserve"> </v>
      </c>
      <c r="N28" s="2" t="str">
        <f t="shared" si="17"/>
        <v xml:space="preserve"> </v>
      </c>
      <c r="O28" s="2" t="str">
        <f t="shared" si="17"/>
        <v xml:space="preserve"> </v>
      </c>
      <c r="P28" s="2" t="str">
        <f t="shared" si="17"/>
        <v xml:space="preserve"> </v>
      </c>
      <c r="Q28" s="2" t="str">
        <f t="shared" si="17"/>
        <v xml:space="preserve"> </v>
      </c>
      <c r="R28" s="2" t="str">
        <f t="shared" si="17"/>
        <v xml:space="preserve"> </v>
      </c>
      <c r="S28" s="2" t="str">
        <f t="shared" si="17"/>
        <v xml:space="preserve"> </v>
      </c>
      <c r="T28" s="2" t="str">
        <f t="shared" si="17"/>
        <v xml:space="preserve"> </v>
      </c>
      <c r="U28" s="2" t="str">
        <f t="shared" si="17"/>
        <v xml:space="preserve"> </v>
      </c>
      <c r="V28" s="2" t="str">
        <f t="shared" si="17"/>
        <v xml:space="preserve"> </v>
      </c>
      <c r="W28" s="2" t="str">
        <f t="shared" si="17"/>
        <v xml:space="preserve"> </v>
      </c>
      <c r="X28" s="2" t="str">
        <f t="shared" si="17"/>
        <v xml:space="preserve"> </v>
      </c>
      <c r="Y28" s="2" t="str">
        <f t="shared" si="17"/>
        <v xml:space="preserve"> </v>
      </c>
      <c r="Z28" s="2" t="str">
        <f t="shared" si="17"/>
        <v xml:space="preserve"> </v>
      </c>
      <c r="AA28" s="2" t="str">
        <f t="shared" si="17"/>
        <v xml:space="preserve"> </v>
      </c>
      <c r="AB28" s="2" t="str">
        <f t="shared" si="17"/>
        <v xml:space="preserve"> </v>
      </c>
      <c r="AC28" s="2" t="str">
        <f t="shared" si="17"/>
        <v xml:space="preserve"> </v>
      </c>
      <c r="AD28" s="2" t="str">
        <f t="shared" si="17"/>
        <v xml:space="preserve"> </v>
      </c>
      <c r="AE28" s="2" t="str">
        <f t="shared" si="17"/>
        <v xml:space="preserve"> </v>
      </c>
      <c r="AF28" s="2" t="str">
        <f t="shared" si="17"/>
        <v xml:space="preserve"> </v>
      </c>
      <c r="AG28" s="2" t="str">
        <f t="shared" si="17"/>
        <v xml:space="preserve"> </v>
      </c>
      <c r="AH28" s="2" t="str">
        <f t="shared" si="17"/>
        <v xml:space="preserve"> </v>
      </c>
      <c r="AI28" s="2" t="str">
        <f t="shared" si="17"/>
        <v xml:space="preserve"> </v>
      </c>
      <c r="AJ28" s="2" t="str">
        <f t="shared" si="17"/>
        <v xml:space="preserve"> </v>
      </c>
      <c r="AK28" s="2" t="str">
        <f t="shared" si="17"/>
        <v xml:space="preserve"> </v>
      </c>
      <c r="AL28" s="2" t="str">
        <f t="shared" si="17"/>
        <v xml:space="preserve"> </v>
      </c>
      <c r="AM28" s="2" t="str">
        <f t="shared" si="17"/>
        <v xml:space="preserve"> </v>
      </c>
      <c r="AN28" s="2" t="str">
        <f t="shared" si="17"/>
        <v xml:space="preserve"> </v>
      </c>
      <c r="AO28" s="2">
        <f t="shared" si="17"/>
        <v>3.0291590375988195</v>
      </c>
      <c r="AP28" s="2">
        <f t="shared" si="17"/>
        <v>2.0653913072029018</v>
      </c>
      <c r="AQ28" s="2">
        <f t="shared" si="17"/>
        <v>1.7834936841445543</v>
      </c>
      <c r="AR28" s="2">
        <f t="shared" si="17"/>
        <v>1.7048090381174041</v>
      </c>
      <c r="AS28" s="2">
        <f t="shared" si="17"/>
        <v>1.5916576158263323</v>
      </c>
      <c r="AT28" s="2">
        <f t="shared" si="17"/>
        <v>1.3649995464186226</v>
      </c>
      <c r="AU28" s="2">
        <f t="shared" si="17"/>
        <v>1.3216431538698039</v>
      </c>
      <c r="AV28" s="2">
        <f t="shared" si="17"/>
        <v>0.93725847549464514</v>
      </c>
      <c r="AW28" s="2">
        <f t="shared" si="17"/>
        <v>0.90810352935060956</v>
      </c>
    </row>
    <row r="29" spans="1:49" x14ac:dyDescent="0.25">
      <c r="A29" s="30">
        <v>38</v>
      </c>
      <c r="C29" s="2" t="str">
        <f t="shared" si="15"/>
        <v xml:space="preserve"> </v>
      </c>
      <c r="D29" s="2" t="str">
        <f t="shared" si="15"/>
        <v xml:space="preserve"> </v>
      </c>
      <c r="E29" s="2" t="str">
        <f t="shared" si="15"/>
        <v xml:space="preserve"> </v>
      </c>
      <c r="F29" s="2" t="str">
        <f t="shared" si="15"/>
        <v xml:space="preserve"> </v>
      </c>
      <c r="G29" s="2" t="str">
        <f t="shared" si="15"/>
        <v xml:space="preserve"> </v>
      </c>
      <c r="H29" s="2" t="str">
        <f t="shared" si="15"/>
        <v xml:space="preserve"> </v>
      </c>
      <c r="I29" s="2" t="str">
        <f t="shared" si="17"/>
        <v xml:space="preserve"> </v>
      </c>
      <c r="J29" s="2" t="str">
        <f t="shared" si="17"/>
        <v xml:space="preserve"> </v>
      </c>
      <c r="K29" s="2" t="str">
        <f t="shared" si="17"/>
        <v xml:space="preserve"> </v>
      </c>
      <c r="L29" s="2" t="str">
        <f t="shared" si="17"/>
        <v xml:space="preserve"> </v>
      </c>
      <c r="M29" s="2" t="str">
        <f t="shared" si="17"/>
        <v xml:space="preserve"> </v>
      </c>
      <c r="N29" s="2" t="str">
        <f t="shared" si="17"/>
        <v xml:space="preserve"> </v>
      </c>
      <c r="O29" s="2" t="str">
        <f t="shared" si="17"/>
        <v xml:space="preserve"> </v>
      </c>
      <c r="P29" s="2" t="str">
        <f t="shared" si="17"/>
        <v xml:space="preserve"> </v>
      </c>
      <c r="Q29" s="2" t="str">
        <f t="shared" si="17"/>
        <v xml:space="preserve"> </v>
      </c>
      <c r="R29" s="2" t="str">
        <f t="shared" si="17"/>
        <v xml:space="preserve"> </v>
      </c>
      <c r="S29" s="2" t="str">
        <f t="shared" si="17"/>
        <v xml:space="preserve"> </v>
      </c>
      <c r="T29" s="2" t="str">
        <f t="shared" si="17"/>
        <v xml:space="preserve"> </v>
      </c>
      <c r="U29" s="2" t="str">
        <f t="shared" si="17"/>
        <v xml:space="preserve"> </v>
      </c>
      <c r="V29" s="2" t="str">
        <f t="shared" si="17"/>
        <v xml:space="preserve"> </v>
      </c>
      <c r="W29" s="2" t="str">
        <f t="shared" si="17"/>
        <v xml:space="preserve"> </v>
      </c>
      <c r="X29" s="2" t="str">
        <f t="shared" si="17"/>
        <v xml:space="preserve"> </v>
      </c>
      <c r="Y29" s="2" t="str">
        <f t="shared" si="17"/>
        <v xml:space="preserve"> </v>
      </c>
      <c r="Z29" s="2" t="str">
        <f t="shared" si="17"/>
        <v xml:space="preserve"> </v>
      </c>
      <c r="AA29" s="2" t="str">
        <f t="shared" si="17"/>
        <v xml:space="preserve"> </v>
      </c>
      <c r="AB29" s="2" t="str">
        <f t="shared" si="17"/>
        <v xml:space="preserve"> </v>
      </c>
      <c r="AC29" s="2" t="str">
        <f t="shared" si="17"/>
        <v xml:space="preserve"> </v>
      </c>
      <c r="AD29" s="2" t="str">
        <f t="shared" si="17"/>
        <v xml:space="preserve"> </v>
      </c>
      <c r="AE29" s="2" t="str">
        <f t="shared" si="17"/>
        <v xml:space="preserve"> </v>
      </c>
      <c r="AF29" s="2" t="str">
        <f t="shared" si="17"/>
        <v xml:space="preserve"> </v>
      </c>
      <c r="AG29" s="2" t="str">
        <f t="shared" si="17"/>
        <v xml:space="preserve"> </v>
      </c>
      <c r="AH29" s="2" t="str">
        <f t="shared" si="17"/>
        <v xml:space="preserve"> </v>
      </c>
      <c r="AI29" s="2" t="str">
        <f t="shared" si="17"/>
        <v xml:space="preserve"> </v>
      </c>
      <c r="AJ29" s="2" t="str">
        <f t="shared" si="17"/>
        <v xml:space="preserve"> </v>
      </c>
      <c r="AK29" s="2" t="str">
        <f t="shared" si="17"/>
        <v xml:space="preserve"> </v>
      </c>
      <c r="AL29" s="2" t="str">
        <f t="shared" si="17"/>
        <v xml:space="preserve"> </v>
      </c>
      <c r="AM29" s="2" t="str">
        <f t="shared" si="17"/>
        <v xml:space="preserve"> </v>
      </c>
      <c r="AN29" s="2">
        <f t="shared" si="17"/>
        <v>2.1009982467502213</v>
      </c>
      <c r="AO29" s="2">
        <f t="shared" si="17"/>
        <v>2.263720683349487</v>
      </c>
      <c r="AP29" s="2">
        <f t="shared" si="17"/>
        <v>1.5652317887348852</v>
      </c>
      <c r="AQ29" s="2">
        <f t="shared" si="17"/>
        <v>1.3515990890905349</v>
      </c>
      <c r="AR29" s="2">
        <f t="shared" si="17"/>
        <v>1.2816032617667217</v>
      </c>
      <c r="AS29" s="2">
        <f t="shared" si="17"/>
        <v>1.1909103728937245</v>
      </c>
      <c r="AT29" s="2">
        <f t="shared" si="17"/>
        <v>1.0213202278312965</v>
      </c>
      <c r="AU29" s="2">
        <f t="shared" si="17"/>
        <v>0.97968259699793836</v>
      </c>
      <c r="AV29" s="2">
        <f t="shared" si="17"/>
        <v>0.70481579831841279</v>
      </c>
      <c r="AW29" s="2">
        <f t="shared" si="17"/>
        <v>0.67632333519378729</v>
      </c>
    </row>
    <row r="30" spans="1:49" x14ac:dyDescent="0.25">
      <c r="A30" s="30">
        <v>37</v>
      </c>
      <c r="C30" s="2" t="str">
        <f t="shared" si="15"/>
        <v xml:space="preserve"> </v>
      </c>
      <c r="D30" s="2" t="str">
        <f t="shared" si="15"/>
        <v xml:space="preserve"> </v>
      </c>
      <c r="E30" s="2" t="str">
        <f t="shared" si="15"/>
        <v xml:space="preserve"> </v>
      </c>
      <c r="F30" s="2" t="str">
        <f t="shared" si="15"/>
        <v xml:space="preserve"> </v>
      </c>
      <c r="G30" s="2" t="str">
        <f t="shared" si="15"/>
        <v xml:space="preserve"> </v>
      </c>
      <c r="H30" s="2" t="str">
        <f t="shared" si="15"/>
        <v xml:space="preserve"> </v>
      </c>
      <c r="I30" s="2" t="str">
        <f t="shared" si="17"/>
        <v xml:space="preserve"> </v>
      </c>
      <c r="J30" s="2" t="str">
        <f t="shared" si="17"/>
        <v xml:space="preserve"> </v>
      </c>
      <c r="K30" s="2" t="str">
        <f t="shared" si="17"/>
        <v xml:space="preserve"> </v>
      </c>
      <c r="L30" s="2" t="str">
        <f t="shared" si="17"/>
        <v xml:space="preserve"> </v>
      </c>
      <c r="M30" s="2" t="str">
        <f t="shared" si="17"/>
        <v xml:space="preserve"> </v>
      </c>
      <c r="N30" s="2" t="str">
        <f t="shared" si="17"/>
        <v xml:space="preserve"> </v>
      </c>
      <c r="O30" s="2" t="str">
        <f t="shared" si="17"/>
        <v xml:space="preserve"> </v>
      </c>
      <c r="P30" s="2" t="str">
        <f t="shared" si="17"/>
        <v xml:space="preserve"> </v>
      </c>
      <c r="Q30" s="2" t="str">
        <f t="shared" si="17"/>
        <v xml:space="preserve"> </v>
      </c>
      <c r="R30" s="2" t="str">
        <f t="shared" si="17"/>
        <v xml:space="preserve"> </v>
      </c>
      <c r="S30" s="2" t="str">
        <f t="shared" si="17"/>
        <v xml:space="preserve"> </v>
      </c>
      <c r="T30" s="2" t="str">
        <f t="shared" si="17"/>
        <v xml:space="preserve"> </v>
      </c>
      <c r="U30" s="2" t="str">
        <f t="shared" si="17"/>
        <v xml:space="preserve"> </v>
      </c>
      <c r="V30" s="2" t="str">
        <f t="shared" si="17"/>
        <v xml:space="preserve"> </v>
      </c>
      <c r="W30" s="2" t="str">
        <f t="shared" si="17"/>
        <v xml:space="preserve"> </v>
      </c>
      <c r="X30" s="2" t="str">
        <f t="shared" si="17"/>
        <v xml:space="preserve"> </v>
      </c>
      <c r="Y30" s="2" t="str">
        <f t="shared" si="17"/>
        <v xml:space="preserve"> </v>
      </c>
      <c r="Z30" s="2" t="str">
        <f t="shared" si="17"/>
        <v xml:space="preserve"> </v>
      </c>
      <c r="AA30" s="2" t="str">
        <f t="shared" si="17"/>
        <v xml:space="preserve"> </v>
      </c>
      <c r="AB30" s="2" t="str">
        <f t="shared" si="17"/>
        <v xml:space="preserve"> </v>
      </c>
      <c r="AC30" s="2" t="str">
        <f t="shared" si="17"/>
        <v xml:space="preserve"> </v>
      </c>
      <c r="AD30" s="2" t="str">
        <f t="shared" si="17"/>
        <v xml:space="preserve"> </v>
      </c>
      <c r="AE30" s="2" t="str">
        <f t="shared" si="17"/>
        <v xml:space="preserve"> </v>
      </c>
      <c r="AF30" s="2" t="str">
        <f t="shared" si="17"/>
        <v xml:space="preserve"> </v>
      </c>
      <c r="AG30" s="2" t="str">
        <f t="shared" si="17"/>
        <v xml:space="preserve"> </v>
      </c>
      <c r="AH30" s="2" t="str">
        <f t="shared" si="17"/>
        <v xml:space="preserve"> </v>
      </c>
      <c r="AI30" s="2" t="str">
        <f t="shared" si="17"/>
        <v xml:space="preserve"> </v>
      </c>
      <c r="AJ30" s="2" t="str">
        <f t="shared" si="17"/>
        <v xml:space="preserve"> </v>
      </c>
      <c r="AK30" s="2" t="str">
        <f t="shared" si="17"/>
        <v xml:space="preserve"> </v>
      </c>
      <c r="AL30" s="2" t="str">
        <f t="shared" si="17"/>
        <v xml:space="preserve"> </v>
      </c>
      <c r="AM30" s="2">
        <f t="shared" si="17"/>
        <v>1.711115397093991</v>
      </c>
      <c r="AN30" s="2">
        <f t="shared" si="17"/>
        <v>1.5924237013225466</v>
      </c>
      <c r="AO30" s="2">
        <f t="shared" si="17"/>
        <v>1.691700986517483</v>
      </c>
      <c r="AP30" s="2">
        <f t="shared" si="17"/>
        <v>1.1861919549686226</v>
      </c>
      <c r="AQ30" s="2">
        <f t="shared" si="17"/>
        <v>1.0242930007944442</v>
      </c>
      <c r="AR30" s="2">
        <f t="shared" si="17"/>
        <v>0.96345507552265008</v>
      </c>
      <c r="AS30" s="2">
        <f t="shared" si="17"/>
        <v>0.89106319233710107</v>
      </c>
      <c r="AT30" s="2">
        <f t="shared" si="17"/>
        <v>0.7641724207998174</v>
      </c>
      <c r="AU30" s="2">
        <f t="shared" si="17"/>
        <v>0.72620055424973839</v>
      </c>
      <c r="AV30" s="2">
        <f t="shared" si="17"/>
        <v>0.53001954375184546</v>
      </c>
      <c r="AW30" s="2">
        <f t="shared" si="17"/>
        <v>0.50370165839433145</v>
      </c>
    </row>
    <row r="31" spans="1:49" x14ac:dyDescent="0.25">
      <c r="A31" s="30">
        <v>36</v>
      </c>
      <c r="C31" s="2" t="str">
        <f t="shared" si="15"/>
        <v xml:space="preserve"> </v>
      </c>
      <c r="D31" s="2" t="str">
        <f t="shared" si="15"/>
        <v xml:space="preserve"> </v>
      </c>
      <c r="E31" s="2" t="str">
        <f t="shared" si="15"/>
        <v xml:space="preserve"> </v>
      </c>
      <c r="F31" s="2" t="str">
        <f t="shared" si="15"/>
        <v xml:space="preserve"> </v>
      </c>
      <c r="G31" s="2" t="str">
        <f t="shared" si="15"/>
        <v xml:space="preserve"> </v>
      </c>
      <c r="H31" s="2" t="str">
        <f t="shared" si="15"/>
        <v xml:space="preserve"> </v>
      </c>
      <c r="I31" s="2" t="str">
        <f t="shared" si="17"/>
        <v xml:space="preserve"> </v>
      </c>
      <c r="J31" s="2" t="str">
        <f t="shared" si="17"/>
        <v xml:space="preserve"> </v>
      </c>
      <c r="K31" s="2" t="str">
        <f t="shared" si="17"/>
        <v xml:space="preserve"> </v>
      </c>
      <c r="L31" s="2" t="str">
        <f t="shared" si="17"/>
        <v xml:space="preserve"> </v>
      </c>
      <c r="M31" s="2" t="str">
        <f t="shared" si="17"/>
        <v xml:space="preserve"> </v>
      </c>
      <c r="N31" s="2" t="str">
        <f t="shared" si="17"/>
        <v xml:space="preserve"> </v>
      </c>
      <c r="O31" s="2" t="str">
        <f t="shared" si="17"/>
        <v xml:space="preserve"> </v>
      </c>
      <c r="P31" s="2" t="str">
        <f t="shared" si="17"/>
        <v xml:space="preserve"> </v>
      </c>
      <c r="Q31" s="2" t="str">
        <f t="shared" si="17"/>
        <v xml:space="preserve"> </v>
      </c>
      <c r="R31" s="2" t="str">
        <f t="shared" si="17"/>
        <v xml:space="preserve"> </v>
      </c>
      <c r="S31" s="2" t="str">
        <f t="shared" si="17"/>
        <v xml:space="preserve"> </v>
      </c>
      <c r="T31" s="2" t="str">
        <f t="shared" si="17"/>
        <v xml:space="preserve"> </v>
      </c>
      <c r="U31" s="2" t="str">
        <f t="shared" si="17"/>
        <v xml:space="preserve"> </v>
      </c>
      <c r="V31" s="2" t="str">
        <f t="shared" si="17"/>
        <v xml:space="preserve"> </v>
      </c>
      <c r="W31" s="2" t="str">
        <f t="shared" si="17"/>
        <v xml:space="preserve"> </v>
      </c>
      <c r="X31" s="2" t="str">
        <f t="shared" si="17"/>
        <v xml:space="preserve"> </v>
      </c>
      <c r="Y31" s="2" t="str">
        <f t="shared" si="17"/>
        <v xml:space="preserve"> </v>
      </c>
      <c r="Z31" s="2" t="str">
        <f t="shared" si="17"/>
        <v xml:space="preserve"> </v>
      </c>
      <c r="AA31" s="2" t="str">
        <f t="shared" ref="I31:AW37" si="18">IF($A31&lt;=AA$4,AA$5*EXP((2*$A31-AA$4)*AA$6*SQRT(AA$3))," ")</f>
        <v xml:space="preserve"> </v>
      </c>
      <c r="AB31" s="2" t="str">
        <f t="shared" si="18"/>
        <v xml:space="preserve"> </v>
      </c>
      <c r="AC31" s="2" t="str">
        <f t="shared" si="18"/>
        <v xml:space="preserve"> </v>
      </c>
      <c r="AD31" s="2" t="str">
        <f t="shared" si="18"/>
        <v xml:space="preserve"> </v>
      </c>
      <c r="AE31" s="2" t="str">
        <f t="shared" si="18"/>
        <v xml:space="preserve"> </v>
      </c>
      <c r="AF31" s="2" t="str">
        <f t="shared" si="18"/>
        <v xml:space="preserve"> </v>
      </c>
      <c r="AG31" s="2" t="str">
        <f t="shared" si="18"/>
        <v xml:space="preserve"> </v>
      </c>
      <c r="AH31" s="2" t="str">
        <f t="shared" si="18"/>
        <v xml:space="preserve"> </v>
      </c>
      <c r="AI31" s="2" t="str">
        <f t="shared" si="18"/>
        <v xml:space="preserve"> </v>
      </c>
      <c r="AJ31" s="2" t="str">
        <f t="shared" si="18"/>
        <v xml:space="preserve"> </v>
      </c>
      <c r="AK31" s="2" t="str">
        <f t="shared" si="18"/>
        <v xml:space="preserve"> </v>
      </c>
      <c r="AL31" s="2">
        <f t="shared" si="18"/>
        <v>1.8652700508877682</v>
      </c>
      <c r="AM31" s="2">
        <f t="shared" si="18"/>
        <v>1.3029728366267375</v>
      </c>
      <c r="AN31" s="2">
        <f t="shared" si="18"/>
        <v>1.2069563829746859</v>
      </c>
      <c r="AO31" s="2">
        <f t="shared" si="18"/>
        <v>1.2642249765327573</v>
      </c>
      <c r="AP31" s="2">
        <f t="shared" si="18"/>
        <v>0.89894120740388561</v>
      </c>
      <c r="AQ31" s="2">
        <f t="shared" si="18"/>
        <v>0.77624804570004313</v>
      </c>
      <c r="AR31" s="2">
        <f t="shared" si="18"/>
        <v>0.72428473790769377</v>
      </c>
      <c r="AS31" s="2">
        <f t="shared" si="18"/>
        <v>0.66671147620345794</v>
      </c>
      <c r="AT31" s="2">
        <f t="shared" si="18"/>
        <v>0.57176923828391324</v>
      </c>
      <c r="AU31" s="2">
        <f t="shared" si="18"/>
        <v>0.5383041881203664</v>
      </c>
      <c r="AV31" s="2">
        <f t="shared" si="18"/>
        <v>0.39857324059584093</v>
      </c>
      <c r="AW31" s="2">
        <f t="shared" si="18"/>
        <v>0.37513914937816351</v>
      </c>
    </row>
    <row r="32" spans="1:49" x14ac:dyDescent="0.25">
      <c r="A32" s="30">
        <v>35</v>
      </c>
      <c r="C32" s="2" t="str">
        <f t="shared" si="15"/>
        <v xml:space="preserve"> </v>
      </c>
      <c r="D32" s="2" t="str">
        <f t="shared" si="15"/>
        <v xml:space="preserve"> </v>
      </c>
      <c r="E32" s="2" t="str">
        <f t="shared" si="15"/>
        <v xml:space="preserve"> </v>
      </c>
      <c r="F32" s="2" t="str">
        <f t="shared" si="15"/>
        <v xml:space="preserve"> </v>
      </c>
      <c r="G32" s="2" t="str">
        <f t="shared" si="15"/>
        <v xml:space="preserve"> </v>
      </c>
      <c r="H32" s="2" t="str">
        <f t="shared" si="15"/>
        <v xml:space="preserve"> </v>
      </c>
      <c r="I32" s="2" t="str">
        <f t="shared" si="18"/>
        <v xml:space="preserve"> </v>
      </c>
      <c r="J32" s="2" t="str">
        <f t="shared" si="18"/>
        <v xml:space="preserve"> </v>
      </c>
      <c r="K32" s="2" t="str">
        <f t="shared" si="18"/>
        <v xml:space="preserve"> </v>
      </c>
      <c r="L32" s="2" t="str">
        <f t="shared" si="18"/>
        <v xml:space="preserve"> </v>
      </c>
      <c r="M32" s="2" t="str">
        <f t="shared" si="18"/>
        <v xml:space="preserve"> </v>
      </c>
      <c r="N32" s="2" t="str">
        <f t="shared" si="18"/>
        <v xml:space="preserve"> </v>
      </c>
      <c r="O32" s="2" t="str">
        <f t="shared" si="18"/>
        <v xml:space="preserve"> </v>
      </c>
      <c r="P32" s="2" t="str">
        <f t="shared" si="18"/>
        <v xml:space="preserve"> </v>
      </c>
      <c r="Q32" s="2" t="str">
        <f t="shared" si="18"/>
        <v xml:space="preserve"> </v>
      </c>
      <c r="R32" s="2" t="str">
        <f t="shared" si="18"/>
        <v xml:space="preserve"> </v>
      </c>
      <c r="S32" s="2" t="str">
        <f t="shared" si="18"/>
        <v xml:space="preserve"> </v>
      </c>
      <c r="T32" s="2" t="str">
        <f t="shared" si="18"/>
        <v xml:space="preserve"> </v>
      </c>
      <c r="U32" s="2" t="str">
        <f t="shared" si="18"/>
        <v xml:space="preserve"> </v>
      </c>
      <c r="V32" s="2" t="str">
        <f t="shared" si="18"/>
        <v xml:space="preserve"> </v>
      </c>
      <c r="W32" s="2" t="str">
        <f t="shared" si="18"/>
        <v xml:space="preserve"> </v>
      </c>
      <c r="X32" s="2" t="str">
        <f t="shared" si="18"/>
        <v xml:space="preserve"> </v>
      </c>
      <c r="Y32" s="2" t="str">
        <f t="shared" si="18"/>
        <v xml:space="preserve"> </v>
      </c>
      <c r="Z32" s="2" t="str">
        <f t="shared" si="18"/>
        <v xml:space="preserve"> </v>
      </c>
      <c r="AA32" s="2" t="str">
        <f t="shared" si="18"/>
        <v xml:space="preserve"> </v>
      </c>
      <c r="AB32" s="2" t="str">
        <f t="shared" si="18"/>
        <v xml:space="preserve"> </v>
      </c>
      <c r="AC32" s="2" t="str">
        <f t="shared" si="18"/>
        <v xml:space="preserve"> </v>
      </c>
      <c r="AD32" s="2" t="str">
        <f t="shared" si="18"/>
        <v xml:space="preserve"> </v>
      </c>
      <c r="AE32" s="2" t="str">
        <f t="shared" si="18"/>
        <v xml:space="preserve"> </v>
      </c>
      <c r="AF32" s="2" t="str">
        <f t="shared" si="18"/>
        <v xml:space="preserve"> </v>
      </c>
      <c r="AG32" s="2" t="str">
        <f t="shared" si="18"/>
        <v xml:space="preserve"> </v>
      </c>
      <c r="AH32" s="2" t="str">
        <f t="shared" si="18"/>
        <v xml:space="preserve"> </v>
      </c>
      <c r="AI32" s="2" t="str">
        <f t="shared" si="18"/>
        <v xml:space="preserve"> </v>
      </c>
      <c r="AJ32" s="2" t="str">
        <f t="shared" si="18"/>
        <v xml:space="preserve"> </v>
      </c>
      <c r="AK32" s="2">
        <f t="shared" si="18"/>
        <v>1.7020600834912085</v>
      </c>
      <c r="AL32" s="2">
        <f t="shared" si="18"/>
        <v>1.4009645794649095</v>
      </c>
      <c r="AM32" s="2">
        <f t="shared" si="18"/>
        <v>0.99218218471437769</v>
      </c>
      <c r="AN32" s="2">
        <f t="shared" si="18"/>
        <v>0.91479655144134964</v>
      </c>
      <c r="AO32" s="2">
        <f t="shared" si="18"/>
        <v>0.94476790167239966</v>
      </c>
      <c r="AP32" s="2">
        <f t="shared" si="18"/>
        <v>0.68125170718269812</v>
      </c>
      <c r="AQ32" s="2">
        <f t="shared" si="18"/>
        <v>0.58827018049111768</v>
      </c>
      <c r="AR32" s="2">
        <f t="shared" si="18"/>
        <v>0.54448660336491628</v>
      </c>
      <c r="AS32" s="2">
        <f t="shared" si="18"/>
        <v>0.49884699123923881</v>
      </c>
      <c r="AT32" s="2">
        <f t="shared" si="18"/>
        <v>0.42780929139734841</v>
      </c>
      <c r="AU32" s="2">
        <f t="shared" si="18"/>
        <v>0.39902392975629059</v>
      </c>
      <c r="AV32" s="2">
        <f t="shared" si="18"/>
        <v>0.29972598179030235</v>
      </c>
      <c r="AW32" s="2">
        <f t="shared" si="18"/>
        <v>0.27939034754179776</v>
      </c>
    </row>
    <row r="33" spans="1:49" x14ac:dyDescent="0.25">
      <c r="A33" s="30">
        <v>34</v>
      </c>
      <c r="C33" s="2" t="str">
        <f t="shared" si="15"/>
        <v xml:space="preserve"> </v>
      </c>
      <c r="D33" s="2" t="str">
        <f t="shared" si="15"/>
        <v xml:space="preserve"> </v>
      </c>
      <c r="E33" s="2" t="str">
        <f t="shared" si="15"/>
        <v xml:space="preserve"> </v>
      </c>
      <c r="F33" s="2" t="str">
        <f t="shared" si="15"/>
        <v xml:space="preserve"> </v>
      </c>
      <c r="G33" s="2" t="str">
        <f t="shared" si="15"/>
        <v xml:space="preserve"> </v>
      </c>
      <c r="H33" s="2" t="str">
        <f t="shared" si="15"/>
        <v xml:space="preserve"> </v>
      </c>
      <c r="I33" s="2" t="str">
        <f t="shared" si="18"/>
        <v xml:space="preserve"> </v>
      </c>
      <c r="J33" s="2" t="str">
        <f t="shared" si="18"/>
        <v xml:space="preserve"> </v>
      </c>
      <c r="K33" s="2" t="str">
        <f t="shared" si="18"/>
        <v xml:space="preserve"> </v>
      </c>
      <c r="L33" s="2" t="str">
        <f t="shared" si="18"/>
        <v xml:space="preserve"> </v>
      </c>
      <c r="M33" s="2" t="str">
        <f t="shared" si="18"/>
        <v xml:space="preserve"> </v>
      </c>
      <c r="N33" s="2" t="str">
        <f t="shared" si="18"/>
        <v xml:space="preserve"> </v>
      </c>
      <c r="O33" s="2" t="str">
        <f t="shared" si="18"/>
        <v xml:space="preserve"> </v>
      </c>
      <c r="P33" s="2" t="str">
        <f t="shared" si="18"/>
        <v xml:space="preserve"> </v>
      </c>
      <c r="Q33" s="2" t="str">
        <f t="shared" si="18"/>
        <v xml:space="preserve"> </v>
      </c>
      <c r="R33" s="2" t="str">
        <f t="shared" si="18"/>
        <v xml:space="preserve"> </v>
      </c>
      <c r="S33" s="2" t="str">
        <f t="shared" si="18"/>
        <v xml:space="preserve"> </v>
      </c>
      <c r="T33" s="2" t="str">
        <f t="shared" si="18"/>
        <v xml:space="preserve"> </v>
      </c>
      <c r="U33" s="2" t="str">
        <f t="shared" si="18"/>
        <v xml:space="preserve"> </v>
      </c>
      <c r="V33" s="2" t="str">
        <f t="shared" si="18"/>
        <v xml:space="preserve"> </v>
      </c>
      <c r="W33" s="2" t="str">
        <f t="shared" si="18"/>
        <v xml:space="preserve"> </v>
      </c>
      <c r="X33" s="2" t="str">
        <f t="shared" si="18"/>
        <v xml:space="preserve"> </v>
      </c>
      <c r="Y33" s="2" t="str">
        <f t="shared" si="18"/>
        <v xml:space="preserve"> </v>
      </c>
      <c r="Z33" s="2" t="str">
        <f t="shared" si="18"/>
        <v xml:space="preserve"> </v>
      </c>
      <c r="AA33" s="2" t="str">
        <f t="shared" si="18"/>
        <v xml:space="preserve"> </v>
      </c>
      <c r="AB33" s="2" t="str">
        <f t="shared" si="18"/>
        <v xml:space="preserve"> </v>
      </c>
      <c r="AC33" s="2" t="str">
        <f t="shared" si="18"/>
        <v xml:space="preserve"> </v>
      </c>
      <c r="AD33" s="2" t="str">
        <f t="shared" si="18"/>
        <v xml:space="preserve"> </v>
      </c>
      <c r="AE33" s="2" t="str">
        <f t="shared" si="18"/>
        <v xml:space="preserve"> </v>
      </c>
      <c r="AF33" s="2" t="str">
        <f t="shared" si="18"/>
        <v xml:space="preserve"> </v>
      </c>
      <c r="AG33" s="2" t="str">
        <f t="shared" si="18"/>
        <v xml:space="preserve"> </v>
      </c>
      <c r="AH33" s="2" t="str">
        <f t="shared" si="18"/>
        <v xml:space="preserve"> </v>
      </c>
      <c r="AI33" s="2" t="str">
        <f t="shared" si="18"/>
        <v xml:space="preserve"> </v>
      </c>
      <c r="AJ33" s="2">
        <f t="shared" si="18"/>
        <v>1.4847533962987531</v>
      </c>
      <c r="AK33" s="2">
        <f t="shared" si="18"/>
        <v>1.2713743419727719</v>
      </c>
      <c r="AL33" s="2">
        <f t="shared" si="18"/>
        <v>1.0522346359344321</v>
      </c>
      <c r="AM33" s="2">
        <f t="shared" si="18"/>
        <v>0.75552264789584744</v>
      </c>
      <c r="AN33" s="2">
        <f t="shared" si="18"/>
        <v>0.69335788959205291</v>
      </c>
      <c r="AO33" s="2">
        <f t="shared" si="18"/>
        <v>0.70603445161988643</v>
      </c>
      <c r="AP33" s="2">
        <f t="shared" si="18"/>
        <v>0.51627835582224357</v>
      </c>
      <c r="AQ33" s="2">
        <f t="shared" si="18"/>
        <v>0.44581343189465167</v>
      </c>
      <c r="AR33" s="2">
        <f t="shared" si="18"/>
        <v>0.40932197756960947</v>
      </c>
      <c r="AS33" s="2">
        <f t="shared" si="18"/>
        <v>0.37324739343844893</v>
      </c>
      <c r="AT33" s="2">
        <f t="shared" si="18"/>
        <v>0.3200955517565322</v>
      </c>
      <c r="AU33" s="2">
        <f t="shared" si="18"/>
        <v>0.2957808986664453</v>
      </c>
      <c r="AV33" s="2">
        <f t="shared" si="18"/>
        <v>0.22539311476571361</v>
      </c>
      <c r="AW33" s="2">
        <f t="shared" si="18"/>
        <v>0.20808003224648303</v>
      </c>
    </row>
    <row r="34" spans="1:49" x14ac:dyDescent="0.25">
      <c r="A34" s="30">
        <v>33</v>
      </c>
      <c r="C34" s="2" t="str">
        <f t="shared" si="15"/>
        <v xml:space="preserve"> </v>
      </c>
      <c r="D34" s="2" t="str">
        <f t="shared" si="15"/>
        <v xml:space="preserve"> </v>
      </c>
      <c r="E34" s="2" t="str">
        <f t="shared" si="15"/>
        <v xml:space="preserve"> </v>
      </c>
      <c r="F34" s="2" t="str">
        <f t="shared" si="15"/>
        <v xml:space="preserve"> </v>
      </c>
      <c r="G34" s="2" t="str">
        <f t="shared" si="15"/>
        <v xml:space="preserve"> </v>
      </c>
      <c r="H34" s="2" t="str">
        <f t="shared" si="15"/>
        <v xml:space="preserve"> </v>
      </c>
      <c r="I34" s="2" t="str">
        <f t="shared" si="18"/>
        <v xml:space="preserve"> </v>
      </c>
      <c r="J34" s="2" t="str">
        <f t="shared" si="18"/>
        <v xml:space="preserve"> </v>
      </c>
      <c r="K34" s="2" t="str">
        <f t="shared" si="18"/>
        <v xml:space="preserve"> </v>
      </c>
      <c r="L34" s="2" t="str">
        <f t="shared" si="18"/>
        <v xml:space="preserve"> </v>
      </c>
      <c r="M34" s="2" t="str">
        <f t="shared" si="18"/>
        <v xml:space="preserve"> </v>
      </c>
      <c r="N34" s="2" t="str">
        <f t="shared" si="18"/>
        <v xml:space="preserve"> </v>
      </c>
      <c r="O34" s="2" t="str">
        <f t="shared" si="18"/>
        <v xml:space="preserve"> </v>
      </c>
      <c r="P34" s="2" t="str">
        <f t="shared" si="18"/>
        <v xml:space="preserve"> </v>
      </c>
      <c r="Q34" s="2" t="str">
        <f t="shared" si="18"/>
        <v xml:space="preserve"> </v>
      </c>
      <c r="R34" s="2" t="str">
        <f t="shared" si="18"/>
        <v xml:space="preserve"> </v>
      </c>
      <c r="S34" s="2" t="str">
        <f t="shared" si="18"/>
        <v xml:space="preserve"> </v>
      </c>
      <c r="T34" s="2" t="str">
        <f t="shared" si="18"/>
        <v xml:space="preserve"> </v>
      </c>
      <c r="U34" s="2" t="str">
        <f t="shared" si="18"/>
        <v xml:space="preserve"> </v>
      </c>
      <c r="V34" s="2" t="str">
        <f t="shared" si="18"/>
        <v xml:space="preserve"> </v>
      </c>
      <c r="W34" s="2" t="str">
        <f t="shared" si="18"/>
        <v xml:space="preserve"> </v>
      </c>
      <c r="X34" s="2" t="str">
        <f t="shared" si="18"/>
        <v xml:space="preserve"> </v>
      </c>
      <c r="Y34" s="2" t="str">
        <f t="shared" si="18"/>
        <v xml:space="preserve"> </v>
      </c>
      <c r="Z34" s="2" t="str">
        <f t="shared" si="18"/>
        <v xml:space="preserve"> </v>
      </c>
      <c r="AA34" s="2" t="str">
        <f t="shared" si="18"/>
        <v xml:space="preserve"> </v>
      </c>
      <c r="AB34" s="2" t="str">
        <f t="shared" si="18"/>
        <v xml:space="preserve"> </v>
      </c>
      <c r="AC34" s="2" t="str">
        <f t="shared" si="18"/>
        <v xml:space="preserve"> </v>
      </c>
      <c r="AD34" s="2" t="str">
        <f t="shared" si="18"/>
        <v xml:space="preserve"> </v>
      </c>
      <c r="AE34" s="2" t="str">
        <f t="shared" si="18"/>
        <v xml:space="preserve"> </v>
      </c>
      <c r="AF34" s="2" t="str">
        <f t="shared" si="18"/>
        <v xml:space="preserve"> </v>
      </c>
      <c r="AG34" s="2" t="str">
        <f t="shared" si="18"/>
        <v xml:space="preserve"> </v>
      </c>
      <c r="AH34" s="2" t="str">
        <f t="shared" si="18"/>
        <v xml:space="preserve"> </v>
      </c>
      <c r="AI34" s="2">
        <f t="shared" si="18"/>
        <v>1.2109396526431015</v>
      </c>
      <c r="AJ34" s="2">
        <f t="shared" si="18"/>
        <v>1.10905448668958</v>
      </c>
      <c r="AK34" s="2">
        <f t="shared" si="18"/>
        <v>0.94966842422578313</v>
      </c>
      <c r="AL34" s="2">
        <f t="shared" si="18"/>
        <v>0.79031100806485421</v>
      </c>
      <c r="AM34" s="2">
        <f t="shared" si="18"/>
        <v>0.57531215564798099</v>
      </c>
      <c r="AN34" s="2">
        <f t="shared" si="18"/>
        <v>0.52552139850339974</v>
      </c>
      <c r="AO34" s="2">
        <f t="shared" si="18"/>
        <v>0.52762656943762754</v>
      </c>
      <c r="AP34" s="2">
        <f t="shared" si="18"/>
        <v>0.39125529944402421</v>
      </c>
      <c r="AQ34" s="2">
        <f t="shared" si="18"/>
        <v>0.33785431022827095</v>
      </c>
      <c r="AR34" s="2">
        <f t="shared" si="18"/>
        <v>0.30771093409107653</v>
      </c>
      <c r="AS34" s="2">
        <f t="shared" si="18"/>
        <v>0.27927123778478147</v>
      </c>
      <c r="AT34" s="2">
        <f t="shared" si="18"/>
        <v>0.23950195639662517</v>
      </c>
      <c r="AU34" s="2">
        <f t="shared" si="18"/>
        <v>0.21925086064227628</v>
      </c>
      <c r="AV34" s="2">
        <f t="shared" si="18"/>
        <v>0.1694950030035528</v>
      </c>
      <c r="AW34" s="2">
        <f t="shared" si="18"/>
        <v>0.15497063588862883</v>
      </c>
    </row>
    <row r="35" spans="1:49" x14ac:dyDescent="0.25">
      <c r="A35" s="30">
        <v>32</v>
      </c>
      <c r="C35" s="2" t="str">
        <f t="shared" si="15"/>
        <v xml:space="preserve"> </v>
      </c>
      <c r="D35" s="2" t="str">
        <f t="shared" si="15"/>
        <v xml:space="preserve"> </v>
      </c>
      <c r="E35" s="2" t="str">
        <f t="shared" si="15"/>
        <v xml:space="preserve"> </v>
      </c>
      <c r="F35" s="2" t="str">
        <f t="shared" si="15"/>
        <v xml:space="preserve"> </v>
      </c>
      <c r="G35" s="2" t="str">
        <f t="shared" si="15"/>
        <v xml:space="preserve"> </v>
      </c>
      <c r="H35" s="2" t="str">
        <f t="shared" si="15"/>
        <v xml:space="preserve"> </v>
      </c>
      <c r="I35" s="2" t="str">
        <f t="shared" si="18"/>
        <v xml:space="preserve"> </v>
      </c>
      <c r="J35" s="2" t="str">
        <f t="shared" si="18"/>
        <v xml:space="preserve"> </v>
      </c>
      <c r="K35" s="2" t="str">
        <f t="shared" si="18"/>
        <v xml:space="preserve"> </v>
      </c>
      <c r="L35" s="2" t="str">
        <f t="shared" si="18"/>
        <v xml:space="preserve"> </v>
      </c>
      <c r="M35" s="2" t="str">
        <f t="shared" si="18"/>
        <v xml:space="preserve"> </v>
      </c>
      <c r="N35" s="2" t="str">
        <f t="shared" si="18"/>
        <v xml:space="preserve"> </v>
      </c>
      <c r="O35" s="2" t="str">
        <f t="shared" si="18"/>
        <v xml:space="preserve"> </v>
      </c>
      <c r="P35" s="2" t="str">
        <f t="shared" si="18"/>
        <v xml:space="preserve"> </v>
      </c>
      <c r="Q35" s="2" t="str">
        <f t="shared" si="18"/>
        <v xml:space="preserve"> </v>
      </c>
      <c r="R35" s="2" t="str">
        <f t="shared" si="18"/>
        <v xml:space="preserve"> </v>
      </c>
      <c r="S35" s="2" t="str">
        <f t="shared" si="18"/>
        <v xml:space="preserve"> </v>
      </c>
      <c r="T35" s="2" t="str">
        <f t="shared" si="18"/>
        <v xml:space="preserve"> </v>
      </c>
      <c r="U35" s="2" t="str">
        <f t="shared" si="18"/>
        <v xml:space="preserve"> </v>
      </c>
      <c r="V35" s="2" t="str">
        <f t="shared" si="18"/>
        <v xml:space="preserve"> </v>
      </c>
      <c r="W35" s="2" t="str">
        <f t="shared" si="18"/>
        <v xml:space="preserve"> </v>
      </c>
      <c r="X35" s="2" t="str">
        <f t="shared" si="18"/>
        <v xml:space="preserve"> </v>
      </c>
      <c r="Y35" s="2" t="str">
        <f t="shared" si="18"/>
        <v xml:space="preserve"> </v>
      </c>
      <c r="Z35" s="2" t="str">
        <f t="shared" si="18"/>
        <v xml:space="preserve"> </v>
      </c>
      <c r="AA35" s="2" t="str">
        <f t="shared" si="18"/>
        <v xml:space="preserve"> </v>
      </c>
      <c r="AB35" s="2" t="str">
        <f t="shared" si="18"/>
        <v xml:space="preserve"> </v>
      </c>
      <c r="AC35" s="2" t="str">
        <f t="shared" si="18"/>
        <v xml:space="preserve"> </v>
      </c>
      <c r="AD35" s="2" t="str">
        <f t="shared" si="18"/>
        <v xml:space="preserve"> </v>
      </c>
      <c r="AE35" s="2" t="str">
        <f t="shared" si="18"/>
        <v xml:space="preserve"> </v>
      </c>
      <c r="AF35" s="2" t="str">
        <f t="shared" si="18"/>
        <v xml:space="preserve"> </v>
      </c>
      <c r="AG35" s="2" t="str">
        <f t="shared" si="18"/>
        <v xml:space="preserve"> </v>
      </c>
      <c r="AH35" s="2">
        <f t="shared" si="18"/>
        <v>0.96067723249573711</v>
      </c>
      <c r="AI35" s="2">
        <f t="shared" si="18"/>
        <v>0.90882733237199442</v>
      </c>
      <c r="AJ35" s="2">
        <f t="shared" si="18"/>
        <v>0.82842164733381374</v>
      </c>
      <c r="AK35" s="2">
        <f t="shared" si="18"/>
        <v>0.7093663024314798</v>
      </c>
      <c r="AL35" s="2">
        <f t="shared" si="18"/>
        <v>0.59358575372670552</v>
      </c>
      <c r="AM35" s="2">
        <f t="shared" si="18"/>
        <v>0.43808624050930506</v>
      </c>
      <c r="AN35" s="2">
        <f t="shared" si="18"/>
        <v>0.39831196043281403</v>
      </c>
      <c r="AO35" s="2">
        <f t="shared" si="18"/>
        <v>0.39430058425307329</v>
      </c>
      <c r="AP35" s="2">
        <f t="shared" si="18"/>
        <v>0.29650809029022945</v>
      </c>
      <c r="AQ35" s="2">
        <f t="shared" si="18"/>
        <v>0.25603879733886997</v>
      </c>
      <c r="AR35" s="2">
        <f t="shared" si="18"/>
        <v>0.2313240533074005</v>
      </c>
      <c r="AS35" s="2">
        <f t="shared" si="18"/>
        <v>0.20895638020498458</v>
      </c>
      <c r="AT35" s="2">
        <f t="shared" si="18"/>
        <v>0.17920020069957232</v>
      </c>
      <c r="AU35" s="2">
        <f t="shared" si="18"/>
        <v>0.16252212400838262</v>
      </c>
      <c r="AV35" s="2">
        <f t="shared" si="18"/>
        <v>0.12745977654657489</v>
      </c>
      <c r="AW35" s="2">
        <f t="shared" si="18"/>
        <v>0.11541663910969478</v>
      </c>
    </row>
    <row r="36" spans="1:49" x14ac:dyDescent="0.25">
      <c r="A36" s="30">
        <v>31</v>
      </c>
      <c r="C36" s="2" t="str">
        <f t="shared" si="15"/>
        <v xml:space="preserve"> </v>
      </c>
      <c r="D36" s="2" t="str">
        <f t="shared" si="15"/>
        <v xml:space="preserve"> </v>
      </c>
      <c r="E36" s="2" t="str">
        <f t="shared" si="15"/>
        <v xml:space="preserve"> </v>
      </c>
      <c r="F36" s="2" t="str">
        <f t="shared" si="15"/>
        <v xml:space="preserve"> </v>
      </c>
      <c r="G36" s="2" t="str">
        <f t="shared" si="15"/>
        <v xml:space="preserve"> </v>
      </c>
      <c r="H36" s="2" t="str">
        <f t="shared" si="15"/>
        <v xml:space="preserve"> </v>
      </c>
      <c r="I36" s="2" t="str">
        <f t="shared" si="18"/>
        <v xml:space="preserve"> </v>
      </c>
      <c r="J36" s="2" t="str">
        <f t="shared" si="18"/>
        <v xml:space="preserve"> </v>
      </c>
      <c r="K36" s="2" t="str">
        <f t="shared" si="18"/>
        <v xml:space="preserve"> </v>
      </c>
      <c r="L36" s="2" t="str">
        <f t="shared" si="18"/>
        <v xml:space="preserve"> </v>
      </c>
      <c r="M36" s="2" t="str">
        <f t="shared" si="18"/>
        <v xml:space="preserve"> </v>
      </c>
      <c r="N36" s="2" t="str">
        <f t="shared" si="18"/>
        <v xml:space="preserve"> </v>
      </c>
      <c r="O36" s="2" t="str">
        <f t="shared" si="18"/>
        <v xml:space="preserve"> </v>
      </c>
      <c r="P36" s="2" t="str">
        <f t="shared" si="18"/>
        <v xml:space="preserve"> </v>
      </c>
      <c r="Q36" s="2" t="str">
        <f t="shared" si="18"/>
        <v xml:space="preserve"> </v>
      </c>
      <c r="R36" s="2" t="str">
        <f t="shared" si="18"/>
        <v xml:space="preserve"> </v>
      </c>
      <c r="S36" s="2" t="str">
        <f t="shared" si="18"/>
        <v xml:space="preserve"> </v>
      </c>
      <c r="T36" s="2" t="str">
        <f t="shared" si="18"/>
        <v xml:space="preserve"> </v>
      </c>
      <c r="U36" s="2" t="str">
        <f t="shared" si="18"/>
        <v xml:space="preserve"> </v>
      </c>
      <c r="V36" s="2" t="str">
        <f t="shared" si="18"/>
        <v xml:space="preserve"> </v>
      </c>
      <c r="W36" s="2" t="str">
        <f t="shared" si="18"/>
        <v xml:space="preserve"> </v>
      </c>
      <c r="X36" s="2" t="str">
        <f t="shared" si="18"/>
        <v xml:space="preserve"> </v>
      </c>
      <c r="Y36" s="2" t="str">
        <f t="shared" si="18"/>
        <v xml:space="preserve"> </v>
      </c>
      <c r="Z36" s="2" t="str">
        <f t="shared" si="18"/>
        <v xml:space="preserve"> </v>
      </c>
      <c r="AA36" s="2" t="str">
        <f t="shared" si="18"/>
        <v xml:space="preserve"> </v>
      </c>
      <c r="AB36" s="2" t="str">
        <f t="shared" si="18"/>
        <v xml:space="preserve"> </v>
      </c>
      <c r="AC36" s="2" t="str">
        <f t="shared" si="18"/>
        <v xml:space="preserve"> </v>
      </c>
      <c r="AD36" s="2" t="str">
        <f t="shared" si="18"/>
        <v xml:space="preserve"> </v>
      </c>
      <c r="AE36" s="2" t="str">
        <f t="shared" si="18"/>
        <v xml:space="preserve"> </v>
      </c>
      <c r="AF36" s="2" t="str">
        <f t="shared" si="18"/>
        <v xml:space="preserve"> </v>
      </c>
      <c r="AG36" s="2">
        <f t="shared" si="18"/>
        <v>0.89656663663697533</v>
      </c>
      <c r="AH36" s="2">
        <f t="shared" si="18"/>
        <v>0.72678190517359897</v>
      </c>
      <c r="AI36" s="2">
        <f t="shared" si="18"/>
        <v>0.68208776404634819</v>
      </c>
      <c r="AJ36" s="2">
        <f t="shared" si="18"/>
        <v>0.61879955764820593</v>
      </c>
      <c r="AK36" s="2">
        <f t="shared" si="18"/>
        <v>0.52986972946430644</v>
      </c>
      <c r="AL36" s="2">
        <f t="shared" si="18"/>
        <v>0.44582960813116701</v>
      </c>
      <c r="AM36" s="2">
        <f t="shared" si="18"/>
        <v>0.3335920373652026</v>
      </c>
      <c r="AN36" s="2">
        <f t="shared" si="18"/>
        <v>0.30189525731140165</v>
      </c>
      <c r="AO36" s="2">
        <f t="shared" si="18"/>
        <v>0.29466474917672619</v>
      </c>
      <c r="AP36" s="2">
        <f t="shared" si="18"/>
        <v>0.22470506529237932</v>
      </c>
      <c r="AQ36" s="2">
        <f t="shared" si="18"/>
        <v>0.19403590174250596</v>
      </c>
      <c r="AR36" s="2">
        <f t="shared" si="18"/>
        <v>0.17389963017279994</v>
      </c>
      <c r="AS36" s="2">
        <f t="shared" si="18"/>
        <v>0.15634538370191375</v>
      </c>
      <c r="AT36" s="2">
        <f t="shared" si="18"/>
        <v>0.13408120924735586</v>
      </c>
      <c r="AU36" s="2">
        <f t="shared" si="18"/>
        <v>0.12047132090984826</v>
      </c>
      <c r="AV36" s="2">
        <f t="shared" si="18"/>
        <v>9.5849401748807184E-2</v>
      </c>
      <c r="AW36" s="2">
        <f t="shared" si="18"/>
        <v>8.5958223678909054E-2</v>
      </c>
    </row>
    <row r="37" spans="1:49" x14ac:dyDescent="0.25">
      <c r="A37" s="30">
        <v>30</v>
      </c>
      <c r="C37" s="2" t="str">
        <f t="shared" si="15"/>
        <v xml:space="preserve"> </v>
      </c>
      <c r="D37" s="2" t="str">
        <f t="shared" si="15"/>
        <v xml:space="preserve"> </v>
      </c>
      <c r="E37" s="2" t="str">
        <f t="shared" si="15"/>
        <v xml:space="preserve"> </v>
      </c>
      <c r="F37" s="2" t="str">
        <f t="shared" si="15"/>
        <v xml:space="preserve"> </v>
      </c>
      <c r="G37" s="2" t="str">
        <f t="shared" si="15"/>
        <v xml:space="preserve"> </v>
      </c>
      <c r="H37" s="2" t="str">
        <f t="shared" si="15"/>
        <v xml:space="preserve"> </v>
      </c>
      <c r="I37" s="2" t="str">
        <f t="shared" si="18"/>
        <v xml:space="preserve"> </v>
      </c>
      <c r="J37" s="2" t="str">
        <f t="shared" si="18"/>
        <v xml:space="preserve"> </v>
      </c>
      <c r="K37" s="2" t="str">
        <f t="shared" si="18"/>
        <v xml:space="preserve"> </v>
      </c>
      <c r="L37" s="2" t="str">
        <f t="shared" si="18"/>
        <v xml:space="preserve"> </v>
      </c>
      <c r="M37" s="2" t="str">
        <f t="shared" si="18"/>
        <v xml:space="preserve"> </v>
      </c>
      <c r="N37" s="2" t="str">
        <f t="shared" si="18"/>
        <v xml:space="preserve"> </v>
      </c>
      <c r="O37" s="2" t="str">
        <f t="shared" si="18"/>
        <v xml:space="preserve"> </v>
      </c>
      <c r="P37" s="2" t="str">
        <f t="shared" si="18"/>
        <v xml:space="preserve"> </v>
      </c>
      <c r="Q37" s="2" t="str">
        <f t="shared" si="18"/>
        <v xml:space="preserve"> </v>
      </c>
      <c r="R37" s="2" t="str">
        <f t="shared" si="18"/>
        <v xml:space="preserve"> </v>
      </c>
      <c r="S37" s="2" t="str">
        <f t="shared" si="18"/>
        <v xml:space="preserve"> </v>
      </c>
      <c r="T37" s="2" t="str">
        <f t="shared" si="18"/>
        <v xml:space="preserve"> </v>
      </c>
      <c r="U37" s="2" t="str">
        <f t="shared" si="18"/>
        <v xml:space="preserve"> </v>
      </c>
      <c r="V37" s="2" t="str">
        <f t="shared" si="18"/>
        <v xml:space="preserve"> </v>
      </c>
      <c r="W37" s="2" t="str">
        <f t="shared" si="18"/>
        <v xml:space="preserve"> </v>
      </c>
      <c r="X37" s="2" t="str">
        <f t="shared" si="18"/>
        <v xml:space="preserve"> </v>
      </c>
      <c r="Y37" s="2" t="str">
        <f t="shared" si="18"/>
        <v xml:space="preserve"> </v>
      </c>
      <c r="Z37" s="2" t="str">
        <f t="shared" si="18"/>
        <v xml:space="preserve"> </v>
      </c>
      <c r="AA37" s="2" t="str">
        <f t="shared" si="18"/>
        <v xml:space="preserve"> </v>
      </c>
      <c r="AB37" s="2" t="str">
        <f t="shared" si="18"/>
        <v xml:space="preserve"> </v>
      </c>
      <c r="AC37" s="2" t="str">
        <f t="shared" si="18"/>
        <v xml:space="preserve"> </v>
      </c>
      <c r="AD37" s="2" t="str">
        <f t="shared" si="18"/>
        <v xml:space="preserve"> </v>
      </c>
      <c r="AE37" s="2" t="str">
        <f t="shared" si="18"/>
        <v xml:space="preserve"> </v>
      </c>
      <c r="AF37" s="2">
        <f t="shared" si="18"/>
        <v>0.78505970591835628</v>
      </c>
      <c r="AG37" s="2">
        <f t="shared" si="18"/>
        <v>0.67515918426685884</v>
      </c>
      <c r="AH37" s="2">
        <f t="shared" si="18"/>
        <v>0.54983288852961354</v>
      </c>
      <c r="AI37" s="2">
        <f t="shared" si="18"/>
        <v>0.51191651184992859</v>
      </c>
      <c r="AJ37" s="2">
        <f t="shared" ref="I37:AW43" si="19">IF($A37&lt;=AJ$4,AJ$5*EXP((2*$A37-AJ$4)*AJ$6*SQRT(AJ$3))," ")</f>
        <v>0.46221980531047091</v>
      </c>
      <c r="AK37" s="2">
        <f t="shared" si="19"/>
        <v>0.39579259578614828</v>
      </c>
      <c r="AL37" s="2">
        <f t="shared" si="19"/>
        <v>0.3348531164006055</v>
      </c>
      <c r="AM37" s="2">
        <f t="shared" si="19"/>
        <v>0.25402223832479182</v>
      </c>
      <c r="AN37" s="2">
        <f t="shared" si="19"/>
        <v>0.22881749844539456</v>
      </c>
      <c r="AO37" s="2">
        <f t="shared" si="19"/>
        <v>0.22020589843116922</v>
      </c>
      <c r="AP37" s="2">
        <f t="shared" si="19"/>
        <v>0.17029001238593272</v>
      </c>
      <c r="AQ37" s="2">
        <f t="shared" si="19"/>
        <v>0.14704775821610094</v>
      </c>
      <c r="AR37" s="2">
        <f t="shared" si="19"/>
        <v>0.1307303799231376</v>
      </c>
      <c r="AS37" s="2">
        <f t="shared" si="19"/>
        <v>0.11698077359934828</v>
      </c>
      <c r="AT37" s="2">
        <f t="shared" si="19"/>
        <v>0.10032226863056262</v>
      </c>
      <c r="AU37" s="2">
        <f t="shared" si="19"/>
        <v>8.9300698291483543E-2</v>
      </c>
      <c r="AV37" s="2">
        <f t="shared" si="19"/>
        <v>7.2078486754973928E-2</v>
      </c>
      <c r="AW37" s="2">
        <f t="shared" si="19"/>
        <v>6.4018639556908674E-2</v>
      </c>
    </row>
    <row r="38" spans="1:49" x14ac:dyDescent="0.25">
      <c r="A38" s="30">
        <v>29</v>
      </c>
      <c r="C38" s="2" t="str">
        <f t="shared" si="15"/>
        <v xml:space="preserve"> </v>
      </c>
      <c r="D38" s="2" t="str">
        <f t="shared" si="15"/>
        <v xml:space="preserve"> </v>
      </c>
      <c r="E38" s="2" t="str">
        <f t="shared" si="15"/>
        <v xml:space="preserve"> </v>
      </c>
      <c r="F38" s="2" t="str">
        <f t="shared" si="15"/>
        <v xml:space="preserve"> </v>
      </c>
      <c r="G38" s="2" t="str">
        <f t="shared" si="15"/>
        <v xml:space="preserve"> </v>
      </c>
      <c r="H38" s="2" t="str">
        <f t="shared" si="15"/>
        <v xml:space="preserve"> </v>
      </c>
      <c r="I38" s="2" t="str">
        <f t="shared" si="19"/>
        <v xml:space="preserve"> </v>
      </c>
      <c r="J38" s="2" t="str">
        <f t="shared" si="19"/>
        <v xml:space="preserve"> </v>
      </c>
      <c r="K38" s="2" t="str">
        <f t="shared" si="19"/>
        <v xml:space="preserve"> </v>
      </c>
      <c r="L38" s="2" t="str">
        <f t="shared" si="19"/>
        <v xml:space="preserve"> </v>
      </c>
      <c r="M38" s="2" t="str">
        <f t="shared" si="19"/>
        <v xml:space="preserve"> </v>
      </c>
      <c r="N38" s="2" t="str">
        <f t="shared" si="19"/>
        <v xml:space="preserve"> </v>
      </c>
      <c r="O38" s="2" t="str">
        <f t="shared" si="19"/>
        <v xml:space="preserve"> </v>
      </c>
      <c r="P38" s="2" t="str">
        <f t="shared" si="19"/>
        <v xml:space="preserve"> </v>
      </c>
      <c r="Q38" s="2" t="str">
        <f t="shared" si="19"/>
        <v xml:space="preserve"> </v>
      </c>
      <c r="R38" s="2" t="str">
        <f t="shared" si="19"/>
        <v xml:space="preserve"> </v>
      </c>
      <c r="S38" s="2" t="str">
        <f t="shared" si="19"/>
        <v xml:space="preserve"> </v>
      </c>
      <c r="T38" s="2" t="str">
        <f t="shared" si="19"/>
        <v xml:space="preserve"> </v>
      </c>
      <c r="U38" s="2" t="str">
        <f t="shared" si="19"/>
        <v xml:space="preserve"> </v>
      </c>
      <c r="V38" s="2" t="str">
        <f t="shared" si="19"/>
        <v xml:space="preserve"> </v>
      </c>
      <c r="W38" s="2" t="str">
        <f t="shared" si="19"/>
        <v xml:space="preserve"> </v>
      </c>
      <c r="X38" s="2" t="str">
        <f t="shared" si="19"/>
        <v xml:space="preserve"> </v>
      </c>
      <c r="Y38" s="2" t="str">
        <f t="shared" si="19"/>
        <v xml:space="preserve"> </v>
      </c>
      <c r="Z38" s="2" t="str">
        <f t="shared" si="19"/>
        <v xml:space="preserve"> </v>
      </c>
      <c r="AA38" s="2" t="str">
        <f t="shared" si="19"/>
        <v xml:space="preserve"> </v>
      </c>
      <c r="AB38" s="2" t="str">
        <f t="shared" si="19"/>
        <v xml:space="preserve"> </v>
      </c>
      <c r="AC38" s="2" t="str">
        <f t="shared" si="19"/>
        <v xml:space="preserve"> </v>
      </c>
      <c r="AD38" s="2" t="str">
        <f t="shared" si="19"/>
        <v xml:space="preserve"> </v>
      </c>
      <c r="AE38" s="2">
        <f t="shared" si="19"/>
        <v>0.5700771162632845</v>
      </c>
      <c r="AF38" s="2">
        <f t="shared" si="19"/>
        <v>0.59118893006860151</v>
      </c>
      <c r="AG38" s="2">
        <f t="shared" si="19"/>
        <v>0.50842838164238113</v>
      </c>
      <c r="AH38" s="2">
        <f t="shared" si="19"/>
        <v>0.41596550926320502</v>
      </c>
      <c r="AI38" s="2">
        <f t="shared" si="19"/>
        <v>0.38420058080207853</v>
      </c>
      <c r="AJ38" s="2">
        <f t="shared" si="19"/>
        <v>0.34526066765986674</v>
      </c>
      <c r="AK38" s="2">
        <f t="shared" si="19"/>
        <v>0.29564206099773011</v>
      </c>
      <c r="AL38" s="2">
        <f t="shared" si="19"/>
        <v>0.25150103877849433</v>
      </c>
      <c r="AM38" s="2">
        <f t="shared" si="19"/>
        <v>0.19343176795582664</v>
      </c>
      <c r="AN38" s="2">
        <f t="shared" si="19"/>
        <v>0.17342918223058398</v>
      </c>
      <c r="AO38" s="2">
        <f t="shared" si="19"/>
        <v>0.16456205854062297</v>
      </c>
      <c r="AP38" s="2">
        <f t="shared" si="19"/>
        <v>0.1290522235476487</v>
      </c>
      <c r="AQ38" s="2">
        <f t="shared" si="19"/>
        <v>0.11143836270607077</v>
      </c>
      <c r="AR38" s="2">
        <f t="shared" si="19"/>
        <v>9.8277565155633378E-2</v>
      </c>
      <c r="AS38" s="2">
        <f t="shared" si="19"/>
        <v>8.752737732245866E-2</v>
      </c>
      <c r="AT38" s="2">
        <f t="shared" si="19"/>
        <v>7.5063147473673666E-2</v>
      </c>
      <c r="AU38" s="2">
        <f t="shared" si="19"/>
        <v>6.6195129721489263E-2</v>
      </c>
      <c r="AV38" s="2">
        <f t="shared" si="19"/>
        <v>5.4202823993646974E-2</v>
      </c>
      <c r="AW38" s="2">
        <f t="shared" si="19"/>
        <v>4.7678814606809797E-2</v>
      </c>
    </row>
    <row r="39" spans="1:49" x14ac:dyDescent="0.25">
      <c r="A39" s="30">
        <v>28</v>
      </c>
      <c r="C39" s="2" t="str">
        <f t="shared" si="15"/>
        <v xml:space="preserve"> </v>
      </c>
      <c r="D39" s="2" t="str">
        <f t="shared" si="15"/>
        <v xml:space="preserve"> </v>
      </c>
      <c r="E39" s="2" t="str">
        <f t="shared" si="15"/>
        <v xml:space="preserve"> </v>
      </c>
      <c r="F39" s="2" t="str">
        <f t="shared" si="15"/>
        <v xml:space="preserve"> </v>
      </c>
      <c r="G39" s="2" t="str">
        <f t="shared" si="15"/>
        <v xml:space="preserve"> </v>
      </c>
      <c r="H39" s="2" t="str">
        <f t="shared" si="15"/>
        <v xml:space="preserve"> </v>
      </c>
      <c r="I39" s="2" t="str">
        <f t="shared" si="19"/>
        <v xml:space="preserve"> </v>
      </c>
      <c r="J39" s="2" t="str">
        <f t="shared" si="19"/>
        <v xml:space="preserve"> </v>
      </c>
      <c r="K39" s="2" t="str">
        <f t="shared" si="19"/>
        <v xml:space="preserve"> </v>
      </c>
      <c r="L39" s="2" t="str">
        <f t="shared" si="19"/>
        <v xml:space="preserve"> </v>
      </c>
      <c r="M39" s="2" t="str">
        <f t="shared" si="19"/>
        <v xml:space="preserve"> </v>
      </c>
      <c r="N39" s="2" t="str">
        <f t="shared" si="19"/>
        <v xml:space="preserve"> </v>
      </c>
      <c r="O39" s="2" t="str">
        <f t="shared" si="19"/>
        <v xml:space="preserve"> </v>
      </c>
      <c r="P39" s="2" t="str">
        <f t="shared" si="19"/>
        <v xml:space="preserve"> </v>
      </c>
      <c r="Q39" s="2" t="str">
        <f t="shared" si="19"/>
        <v xml:space="preserve"> </v>
      </c>
      <c r="R39" s="2" t="str">
        <f t="shared" si="19"/>
        <v xml:space="preserve"> </v>
      </c>
      <c r="S39" s="2" t="str">
        <f t="shared" si="19"/>
        <v xml:space="preserve"> </v>
      </c>
      <c r="T39" s="2" t="str">
        <f t="shared" si="19"/>
        <v xml:space="preserve"> </v>
      </c>
      <c r="U39" s="2" t="str">
        <f t="shared" si="19"/>
        <v xml:space="preserve"> </v>
      </c>
      <c r="V39" s="2" t="str">
        <f t="shared" si="19"/>
        <v xml:space="preserve"> </v>
      </c>
      <c r="W39" s="2" t="str">
        <f t="shared" si="19"/>
        <v xml:space="preserve"> </v>
      </c>
      <c r="X39" s="2" t="str">
        <f t="shared" si="19"/>
        <v xml:space="preserve"> </v>
      </c>
      <c r="Y39" s="2" t="str">
        <f t="shared" si="19"/>
        <v xml:space="preserve"> </v>
      </c>
      <c r="Z39" s="2" t="str">
        <f t="shared" si="19"/>
        <v xml:space="preserve"> </v>
      </c>
      <c r="AA39" s="2" t="str">
        <f t="shared" si="19"/>
        <v xml:space="preserve"> </v>
      </c>
      <c r="AB39" s="2" t="str">
        <f t="shared" si="19"/>
        <v xml:space="preserve"> </v>
      </c>
      <c r="AC39" s="2" t="str">
        <f t="shared" si="19"/>
        <v xml:space="preserve"> </v>
      </c>
      <c r="AD39" s="2">
        <f t="shared" si="19"/>
        <v>0.47496429648917221</v>
      </c>
      <c r="AE39" s="2">
        <f t="shared" si="19"/>
        <v>0.43623530592865883</v>
      </c>
      <c r="AF39" s="2">
        <f t="shared" si="19"/>
        <v>0.44519461182485526</v>
      </c>
      <c r="AG39" s="2">
        <f t="shared" si="19"/>
        <v>0.3828718105052365</v>
      </c>
      <c r="AH39" s="2">
        <f t="shared" si="19"/>
        <v>0.31469071513585595</v>
      </c>
      <c r="AI39" s="2">
        <f t="shared" si="19"/>
        <v>0.28834796860767631</v>
      </c>
      <c r="AJ39" s="2">
        <f t="shared" si="19"/>
        <v>0.25789662680695269</v>
      </c>
      <c r="AK39" s="2">
        <f t="shared" si="19"/>
        <v>0.22083340911766638</v>
      </c>
      <c r="AL39" s="2">
        <f t="shared" si="19"/>
        <v>0.18889706981549637</v>
      </c>
      <c r="AM39" s="2">
        <f t="shared" si="19"/>
        <v>0.14729359563660341</v>
      </c>
      <c r="AN39" s="2">
        <f t="shared" si="19"/>
        <v>0.1314483440013085</v>
      </c>
      <c r="AO39" s="2">
        <f t="shared" si="19"/>
        <v>0.122978863436722</v>
      </c>
      <c r="AP39" s="2">
        <f t="shared" si="19"/>
        <v>9.7800664696927803E-2</v>
      </c>
      <c r="AQ39" s="2">
        <f t="shared" si="19"/>
        <v>8.4452213575126917E-2</v>
      </c>
      <c r="AR39" s="2">
        <f t="shared" si="19"/>
        <v>7.3880912903323867E-2</v>
      </c>
      <c r="AS39" s="2">
        <f t="shared" si="19"/>
        <v>6.5489751394418289E-2</v>
      </c>
      <c r="AT39" s="2">
        <f t="shared" si="19"/>
        <v>5.616376289698425E-2</v>
      </c>
      <c r="AU39" s="2">
        <f t="shared" si="19"/>
        <v>4.9067871614422498E-2</v>
      </c>
      <c r="AV39" s="2">
        <f t="shared" si="19"/>
        <v>4.0760374713104439E-2</v>
      </c>
      <c r="AW39" s="2">
        <f t="shared" si="19"/>
        <v>3.5509491892431445E-2</v>
      </c>
    </row>
    <row r="40" spans="1:49" x14ac:dyDescent="0.25">
      <c r="A40" s="30">
        <v>27</v>
      </c>
      <c r="C40" s="2" t="str">
        <f t="shared" si="15"/>
        <v xml:space="preserve"> </v>
      </c>
      <c r="D40" s="2" t="str">
        <f t="shared" si="15"/>
        <v xml:space="preserve"> </v>
      </c>
      <c r="E40" s="2" t="str">
        <f t="shared" si="15"/>
        <v xml:space="preserve"> </v>
      </c>
      <c r="F40" s="2" t="str">
        <f t="shared" si="15"/>
        <v xml:space="preserve"> </v>
      </c>
      <c r="G40" s="2" t="str">
        <f t="shared" si="15"/>
        <v xml:space="preserve"> </v>
      </c>
      <c r="H40" s="2" t="str">
        <f t="shared" si="15"/>
        <v xml:space="preserve"> </v>
      </c>
      <c r="I40" s="2" t="str">
        <f t="shared" si="19"/>
        <v xml:space="preserve"> </v>
      </c>
      <c r="J40" s="2" t="str">
        <f t="shared" si="19"/>
        <v xml:space="preserve"> </v>
      </c>
      <c r="K40" s="2" t="str">
        <f t="shared" si="19"/>
        <v xml:space="preserve"> </v>
      </c>
      <c r="L40" s="2" t="str">
        <f t="shared" si="19"/>
        <v xml:space="preserve"> </v>
      </c>
      <c r="M40" s="2" t="str">
        <f t="shared" si="19"/>
        <v xml:space="preserve"> </v>
      </c>
      <c r="N40" s="2" t="str">
        <f t="shared" si="19"/>
        <v xml:space="preserve"> </v>
      </c>
      <c r="O40" s="2" t="str">
        <f t="shared" si="19"/>
        <v xml:space="preserve"> </v>
      </c>
      <c r="P40" s="2" t="str">
        <f t="shared" si="19"/>
        <v xml:space="preserve"> </v>
      </c>
      <c r="Q40" s="2" t="str">
        <f t="shared" si="19"/>
        <v xml:space="preserve"> </v>
      </c>
      <c r="R40" s="2" t="str">
        <f t="shared" si="19"/>
        <v xml:space="preserve"> </v>
      </c>
      <c r="S40" s="2" t="str">
        <f t="shared" si="19"/>
        <v xml:space="preserve"> </v>
      </c>
      <c r="T40" s="2" t="str">
        <f t="shared" si="19"/>
        <v xml:space="preserve"> </v>
      </c>
      <c r="U40" s="2" t="str">
        <f t="shared" si="19"/>
        <v xml:space="preserve"> </v>
      </c>
      <c r="V40" s="2" t="str">
        <f t="shared" si="19"/>
        <v xml:space="preserve"> </v>
      </c>
      <c r="W40" s="2" t="str">
        <f t="shared" si="19"/>
        <v xml:space="preserve"> </v>
      </c>
      <c r="X40" s="2" t="str">
        <f t="shared" si="19"/>
        <v xml:space="preserve"> </v>
      </c>
      <c r="Y40" s="2" t="str">
        <f t="shared" si="19"/>
        <v xml:space="preserve"> </v>
      </c>
      <c r="Z40" s="2" t="str">
        <f t="shared" si="19"/>
        <v xml:space="preserve"> </v>
      </c>
      <c r="AA40" s="2" t="str">
        <f t="shared" si="19"/>
        <v xml:space="preserve"> </v>
      </c>
      <c r="AB40" s="2" t="str">
        <f t="shared" si="19"/>
        <v xml:space="preserve"> </v>
      </c>
      <c r="AC40" s="2">
        <f t="shared" si="19"/>
        <v>0.5463452023278299</v>
      </c>
      <c r="AD40" s="2">
        <f t="shared" si="19"/>
        <v>0.3651484102720281</v>
      </c>
      <c r="AE40" s="2">
        <f t="shared" si="19"/>
        <v>0.33381666569261481</v>
      </c>
      <c r="AF40" s="2">
        <f t="shared" si="19"/>
        <v>0.33525364281581632</v>
      </c>
      <c r="AG40" s="2">
        <f t="shared" si="19"/>
        <v>0.28832147962712845</v>
      </c>
      <c r="AH40" s="2">
        <f t="shared" si="19"/>
        <v>0.23807321517624769</v>
      </c>
      <c r="AI40" s="2">
        <f t="shared" si="19"/>
        <v>0.21640922777002664</v>
      </c>
      <c r="AJ40" s="2">
        <f t="shared" si="19"/>
        <v>0.19263900104580572</v>
      </c>
      <c r="AK40" s="2">
        <f t="shared" si="19"/>
        <v>0.16495418283160002</v>
      </c>
      <c r="AL40" s="2">
        <f t="shared" si="19"/>
        <v>0.14187656304794413</v>
      </c>
      <c r="AM40" s="2">
        <f t="shared" si="19"/>
        <v>0.11216049744483397</v>
      </c>
      <c r="AN40" s="2">
        <f t="shared" si="19"/>
        <v>9.962952554151687E-2</v>
      </c>
      <c r="AO40" s="2">
        <f t="shared" si="19"/>
        <v>9.1903328059393052E-2</v>
      </c>
      <c r="AP40" s="2">
        <f t="shared" si="19"/>
        <v>7.4117049301590077E-2</v>
      </c>
      <c r="AQ40" s="2">
        <f t="shared" si="19"/>
        <v>6.4001087278629909E-2</v>
      </c>
      <c r="AR40" s="2">
        <f t="shared" si="19"/>
        <v>5.5540542572300816E-2</v>
      </c>
      <c r="AS40" s="2">
        <f t="shared" si="19"/>
        <v>4.9000754608492306E-2</v>
      </c>
      <c r="AT40" s="2">
        <f t="shared" si="19"/>
        <v>4.2022861669302816E-2</v>
      </c>
      <c r="AU40" s="2">
        <f t="shared" si="19"/>
        <v>3.6372102221107053E-2</v>
      </c>
      <c r="AV40" s="2">
        <f t="shared" si="19"/>
        <v>3.0651689789214943E-2</v>
      </c>
      <c r="AW40" s="2">
        <f t="shared" si="19"/>
        <v>2.644621148526962E-2</v>
      </c>
    </row>
    <row r="41" spans="1:49" x14ac:dyDescent="0.25">
      <c r="A41" s="30">
        <v>26</v>
      </c>
      <c r="C41" s="2" t="str">
        <f t="shared" si="15"/>
        <v xml:space="preserve"> </v>
      </c>
      <c r="D41" s="2" t="str">
        <f t="shared" si="15"/>
        <v xml:space="preserve"> </v>
      </c>
      <c r="E41" s="2" t="str">
        <f t="shared" si="15"/>
        <v xml:space="preserve"> </v>
      </c>
      <c r="F41" s="2" t="str">
        <f t="shared" si="15"/>
        <v xml:space="preserve"> </v>
      </c>
      <c r="G41" s="2" t="str">
        <f t="shared" si="15"/>
        <v xml:space="preserve"> </v>
      </c>
      <c r="H41" s="2" t="str">
        <f t="shared" si="15"/>
        <v xml:space="preserve"> </v>
      </c>
      <c r="I41" s="2" t="str">
        <f t="shared" si="19"/>
        <v xml:space="preserve"> </v>
      </c>
      <c r="J41" s="2" t="str">
        <f t="shared" si="19"/>
        <v xml:space="preserve"> </v>
      </c>
      <c r="K41" s="2" t="str">
        <f t="shared" si="19"/>
        <v xml:space="preserve"> </v>
      </c>
      <c r="L41" s="2" t="str">
        <f t="shared" si="19"/>
        <v xml:space="preserve"> </v>
      </c>
      <c r="M41" s="2" t="str">
        <f t="shared" si="19"/>
        <v xml:space="preserve"> </v>
      </c>
      <c r="N41" s="2" t="str">
        <f t="shared" si="19"/>
        <v xml:space="preserve"> </v>
      </c>
      <c r="O41" s="2" t="str">
        <f t="shared" si="19"/>
        <v xml:space="preserve"> </v>
      </c>
      <c r="P41" s="2" t="str">
        <f t="shared" si="19"/>
        <v xml:space="preserve"> </v>
      </c>
      <c r="Q41" s="2" t="str">
        <f t="shared" si="19"/>
        <v xml:space="preserve"> </v>
      </c>
      <c r="R41" s="2" t="str">
        <f t="shared" si="19"/>
        <v xml:space="preserve"> </v>
      </c>
      <c r="S41" s="2" t="str">
        <f t="shared" si="19"/>
        <v xml:space="preserve"> </v>
      </c>
      <c r="T41" s="2" t="str">
        <f t="shared" si="19"/>
        <v xml:space="preserve"> </v>
      </c>
      <c r="U41" s="2" t="str">
        <f t="shared" si="19"/>
        <v xml:space="preserve"> </v>
      </c>
      <c r="V41" s="2" t="str">
        <f t="shared" si="19"/>
        <v xml:space="preserve"> </v>
      </c>
      <c r="W41" s="2" t="str">
        <f t="shared" si="19"/>
        <v xml:space="preserve"> </v>
      </c>
      <c r="X41" s="2" t="str">
        <f t="shared" si="19"/>
        <v xml:space="preserve"> </v>
      </c>
      <c r="Y41" s="2" t="str">
        <f t="shared" si="19"/>
        <v xml:space="preserve"> </v>
      </c>
      <c r="Z41" s="2" t="str">
        <f t="shared" si="19"/>
        <v xml:space="preserve"> </v>
      </c>
      <c r="AA41" s="2" t="str">
        <f t="shared" si="19"/>
        <v xml:space="preserve"> </v>
      </c>
      <c r="AB41" s="2">
        <f t="shared" si="19"/>
        <v>0.38276334086796449</v>
      </c>
      <c r="AC41" s="2">
        <f t="shared" si="19"/>
        <v>0.41067519212595993</v>
      </c>
      <c r="AD41" s="2">
        <f t="shared" si="19"/>
        <v>0.28072291435326668</v>
      </c>
      <c r="AE41" s="2">
        <f t="shared" si="19"/>
        <v>0.25544371301381663</v>
      </c>
      <c r="AF41" s="2">
        <f t="shared" si="19"/>
        <v>0.25246263552150189</v>
      </c>
      <c r="AG41" s="2">
        <f t="shared" si="19"/>
        <v>0.21712038685919316</v>
      </c>
      <c r="AH41" s="2">
        <f t="shared" si="19"/>
        <v>0.18010971744077972</v>
      </c>
      <c r="AI41" s="2">
        <f t="shared" si="19"/>
        <v>0.16241818553519888</v>
      </c>
      <c r="AJ41" s="2">
        <f t="shared" si="19"/>
        <v>0.1438940291053295</v>
      </c>
      <c r="AK41" s="2">
        <f t="shared" si="19"/>
        <v>0.12321451967959576</v>
      </c>
      <c r="AL41" s="2">
        <f t="shared" si="19"/>
        <v>0.10656046259456574</v>
      </c>
      <c r="AM41" s="2">
        <f t="shared" si="19"/>
        <v>8.5407496046938855E-2</v>
      </c>
      <c r="AN41" s="2">
        <f t="shared" si="19"/>
        <v>7.5512874924684836E-2</v>
      </c>
      <c r="AO41" s="2">
        <f t="shared" si="19"/>
        <v>6.868027132758768E-2</v>
      </c>
      <c r="AP41" s="2">
        <f t="shared" si="19"/>
        <v>5.6168708200476009E-2</v>
      </c>
      <c r="AQ41" s="2">
        <f t="shared" si="19"/>
        <v>4.850244889321894E-2</v>
      </c>
      <c r="AR41" s="2">
        <f t="shared" si="19"/>
        <v>4.1753028597008301E-2</v>
      </c>
      <c r="AS41" s="2">
        <f t="shared" si="19"/>
        <v>3.6663354205469234E-2</v>
      </c>
      <c r="AT41" s="2">
        <f t="shared" si="19"/>
        <v>3.1442353784528594E-2</v>
      </c>
      <c r="AU41" s="2">
        <f t="shared" si="19"/>
        <v>2.6961222821692801E-2</v>
      </c>
      <c r="AV41" s="2">
        <f t="shared" si="19"/>
        <v>2.3049986501527574E-2</v>
      </c>
      <c r="AW41" s="2">
        <f t="shared" si="19"/>
        <v>1.9696201343637889E-2</v>
      </c>
    </row>
    <row r="42" spans="1:49" x14ac:dyDescent="0.25">
      <c r="A42" s="30">
        <v>25</v>
      </c>
      <c r="C42" s="2" t="str">
        <f t="shared" si="15"/>
        <v xml:space="preserve"> </v>
      </c>
      <c r="D42" s="2" t="str">
        <f t="shared" si="15"/>
        <v xml:space="preserve"> </v>
      </c>
      <c r="E42" s="2" t="str">
        <f t="shared" si="15"/>
        <v xml:space="preserve"> </v>
      </c>
      <c r="F42" s="2" t="str">
        <f t="shared" si="15"/>
        <v xml:space="preserve"> </v>
      </c>
      <c r="G42" s="2" t="str">
        <f t="shared" si="15"/>
        <v xml:space="preserve"> </v>
      </c>
      <c r="H42" s="2" t="str">
        <f t="shared" si="15"/>
        <v xml:space="preserve"> </v>
      </c>
      <c r="I42" s="2" t="str">
        <f t="shared" si="19"/>
        <v xml:space="preserve"> </v>
      </c>
      <c r="J42" s="2" t="str">
        <f t="shared" si="19"/>
        <v xml:space="preserve"> </v>
      </c>
      <c r="K42" s="2" t="str">
        <f t="shared" si="19"/>
        <v xml:space="preserve"> </v>
      </c>
      <c r="L42" s="2" t="str">
        <f t="shared" si="19"/>
        <v xml:space="preserve"> </v>
      </c>
      <c r="M42" s="2" t="str">
        <f t="shared" si="19"/>
        <v xml:space="preserve"> </v>
      </c>
      <c r="N42" s="2" t="str">
        <f t="shared" si="19"/>
        <v xml:space="preserve"> </v>
      </c>
      <c r="O42" s="2" t="str">
        <f t="shared" si="19"/>
        <v xml:space="preserve"> </v>
      </c>
      <c r="P42" s="2" t="str">
        <f t="shared" si="19"/>
        <v xml:space="preserve"> </v>
      </c>
      <c r="Q42" s="2" t="str">
        <f t="shared" si="19"/>
        <v xml:space="preserve"> </v>
      </c>
      <c r="R42" s="2" t="str">
        <f t="shared" si="19"/>
        <v xml:space="preserve"> </v>
      </c>
      <c r="S42" s="2" t="str">
        <f t="shared" si="19"/>
        <v xml:space="preserve"> </v>
      </c>
      <c r="T42" s="2" t="str">
        <f t="shared" si="19"/>
        <v xml:space="preserve"> </v>
      </c>
      <c r="U42" s="2" t="str">
        <f t="shared" si="19"/>
        <v xml:space="preserve"> </v>
      </c>
      <c r="V42" s="2" t="str">
        <f t="shared" si="19"/>
        <v xml:space="preserve"> </v>
      </c>
      <c r="W42" s="2" t="str">
        <f t="shared" si="19"/>
        <v xml:space="preserve"> </v>
      </c>
      <c r="X42" s="2" t="str">
        <f t="shared" si="19"/>
        <v xml:space="preserve"> </v>
      </c>
      <c r="Y42" s="2" t="str">
        <f t="shared" si="19"/>
        <v xml:space="preserve"> </v>
      </c>
      <c r="Z42" s="2" t="str">
        <f t="shared" si="19"/>
        <v xml:space="preserve"> </v>
      </c>
      <c r="AA42" s="2">
        <f t="shared" si="19"/>
        <v>0.35448891867080207</v>
      </c>
      <c r="AB42" s="2">
        <f t="shared" si="19"/>
        <v>0.29378581194504172</v>
      </c>
      <c r="AC42" s="2">
        <f t="shared" si="19"/>
        <v>0.30869514861502262</v>
      </c>
      <c r="AD42" s="2">
        <f t="shared" si="19"/>
        <v>0.21581732913552346</v>
      </c>
      <c r="AE42" s="2">
        <f t="shared" si="19"/>
        <v>0.19547103911932923</v>
      </c>
      <c r="AF42" s="2">
        <f t="shared" si="19"/>
        <v>0.1901168971621858</v>
      </c>
      <c r="AG42" s="2">
        <f t="shared" si="19"/>
        <v>0.16350242947854984</v>
      </c>
      <c r="AH42" s="2">
        <f t="shared" si="19"/>
        <v>0.13625854673564294</v>
      </c>
      <c r="AI42" s="2">
        <f t="shared" si="19"/>
        <v>0.12189714488782973</v>
      </c>
      <c r="AJ42" s="2">
        <f t="shared" si="19"/>
        <v>0.10748338342577921</v>
      </c>
      <c r="AK42" s="2">
        <f t="shared" si="19"/>
        <v>9.2036574030817039E-2</v>
      </c>
      <c r="AL42" s="2">
        <f t="shared" si="19"/>
        <v>8.0035292259868301E-2</v>
      </c>
      <c r="AM42" s="2">
        <f t="shared" si="19"/>
        <v>6.503573492615472E-2</v>
      </c>
      <c r="AN42" s="2">
        <f t="shared" si="19"/>
        <v>5.7233980071649766E-2</v>
      </c>
      <c r="AO42" s="2">
        <f t="shared" si="19"/>
        <v>5.1325450005278245E-2</v>
      </c>
      <c r="AP42" s="2">
        <f t="shared" si="19"/>
        <v>4.2566775264791017E-2</v>
      </c>
      <c r="AQ42" s="2">
        <f t="shared" si="19"/>
        <v>3.675699349290297E-2</v>
      </c>
      <c r="AR42" s="2">
        <f t="shared" si="19"/>
        <v>3.1388159284781988E-2</v>
      </c>
      <c r="AS42" s="2">
        <f t="shared" si="19"/>
        <v>2.7432262060771106E-2</v>
      </c>
      <c r="AT42" s="2">
        <f t="shared" si="19"/>
        <v>2.3525804103760876E-2</v>
      </c>
      <c r="AU42" s="2">
        <f t="shared" si="19"/>
        <v>1.9985304440806779E-2</v>
      </c>
      <c r="AV42" s="2">
        <f t="shared" si="19"/>
        <v>1.7333526515968679E-2</v>
      </c>
      <c r="AW42" s="2">
        <f t="shared" si="19"/>
        <v>1.466903293824158E-2</v>
      </c>
    </row>
    <row r="43" spans="1:49" x14ac:dyDescent="0.25">
      <c r="A43" s="30">
        <v>24</v>
      </c>
      <c r="C43" s="2" t="str">
        <f t="shared" si="15"/>
        <v xml:space="preserve"> </v>
      </c>
      <c r="D43" s="2" t="str">
        <f t="shared" si="15"/>
        <v xml:space="preserve"> </v>
      </c>
      <c r="E43" s="2" t="str">
        <f t="shared" si="15"/>
        <v xml:space="preserve"> </v>
      </c>
      <c r="F43" s="2" t="str">
        <f t="shared" si="15"/>
        <v xml:space="preserve"> </v>
      </c>
      <c r="G43" s="2" t="str">
        <f t="shared" si="15"/>
        <v xml:space="preserve"> </v>
      </c>
      <c r="H43" s="2" t="str">
        <f t="shared" si="15"/>
        <v xml:space="preserve"> </v>
      </c>
      <c r="I43" s="2" t="str">
        <f t="shared" si="19"/>
        <v xml:space="preserve"> </v>
      </c>
      <c r="J43" s="2" t="str">
        <f t="shared" si="19"/>
        <v xml:space="preserve"> </v>
      </c>
      <c r="K43" s="2" t="str">
        <f t="shared" si="19"/>
        <v xml:space="preserve"> </v>
      </c>
      <c r="L43" s="2" t="str">
        <f t="shared" si="19"/>
        <v xml:space="preserve"> </v>
      </c>
      <c r="M43" s="2" t="str">
        <f t="shared" si="19"/>
        <v xml:space="preserve"> </v>
      </c>
      <c r="N43" s="2" t="str">
        <f t="shared" si="19"/>
        <v xml:space="preserve"> </v>
      </c>
      <c r="O43" s="2" t="str">
        <f t="shared" si="19"/>
        <v xml:space="preserve"> </v>
      </c>
      <c r="P43" s="2" t="str">
        <f t="shared" si="19"/>
        <v xml:space="preserve"> </v>
      </c>
      <c r="Q43" s="2" t="str">
        <f t="shared" si="19"/>
        <v xml:space="preserve"> </v>
      </c>
      <c r="R43" s="2" t="str">
        <f t="shared" si="19"/>
        <v xml:space="preserve"> </v>
      </c>
      <c r="S43" s="2" t="str">
        <f t="shared" si="19"/>
        <v xml:space="preserve"> </v>
      </c>
      <c r="T43" s="2" t="str">
        <f t="shared" si="19"/>
        <v xml:space="preserve"> </v>
      </c>
      <c r="U43" s="2" t="str">
        <f t="shared" si="19"/>
        <v xml:space="preserve"> </v>
      </c>
      <c r="V43" s="2" t="str">
        <f t="shared" si="19"/>
        <v xml:space="preserve"> </v>
      </c>
      <c r="W43" s="2" t="str">
        <f t="shared" si="19"/>
        <v xml:space="preserve"> </v>
      </c>
      <c r="X43" s="2" t="str">
        <f t="shared" si="19"/>
        <v xml:space="preserve"> </v>
      </c>
      <c r="Y43" s="2" t="str">
        <f t="shared" si="19"/>
        <v xml:space="preserve"> </v>
      </c>
      <c r="Z43" s="2">
        <f t="shared" si="19"/>
        <v>0.29850366096048048</v>
      </c>
      <c r="AA43" s="2">
        <f t="shared" si="19"/>
        <v>0.27089678511174897</v>
      </c>
      <c r="AB43" s="2">
        <f t="shared" si="19"/>
        <v>0.22549208371023291</v>
      </c>
      <c r="AC43" s="2">
        <f t="shared" si="19"/>
        <v>0.23203908248059768</v>
      </c>
      <c r="AD43" s="2">
        <f t="shared" si="19"/>
        <v>0.16591848108479448</v>
      </c>
      <c r="AE43" s="2">
        <f t="shared" si="19"/>
        <v>0.14957865544462878</v>
      </c>
      <c r="AF43" s="2">
        <f t="shared" si="19"/>
        <v>0.14316746124397783</v>
      </c>
      <c r="AG43" s="2">
        <f t="shared" si="19"/>
        <v>0.12312544589709606</v>
      </c>
      <c r="AH43" s="2">
        <f t="shared" si="19"/>
        <v>0.10308378594072264</v>
      </c>
      <c r="AI43" s="2">
        <f t="shared" si="19"/>
        <v>9.1485530901860526E-2</v>
      </c>
      <c r="AJ43" s="2">
        <f t="shared" si="19"/>
        <v>8.0286011757976283E-2</v>
      </c>
      <c r="AK43" s="2">
        <f t="shared" si="19"/>
        <v>6.8747830867313092E-2</v>
      </c>
      <c r="AL43" s="2">
        <f t="shared" si="19"/>
        <v>6.0112802170297686E-2</v>
      </c>
      <c r="AM43" s="2">
        <f t="shared" si="19"/>
        <v>4.9523133368299437E-2</v>
      </c>
      <c r="AN43" s="2">
        <f t="shared" si="19"/>
        <v>4.3379734622859413E-2</v>
      </c>
      <c r="AO43" s="2">
        <f t="shared" si="19"/>
        <v>3.8356019382616562E-2</v>
      </c>
      <c r="AP43" s="2">
        <f t="shared" si="19"/>
        <v>3.2258715119032576E-2</v>
      </c>
      <c r="AQ43" s="2">
        <f t="shared" si="19"/>
        <v>2.7855842363996668E-2</v>
      </c>
      <c r="AR43" s="2">
        <f t="shared" si="19"/>
        <v>2.3596289332588401E-2</v>
      </c>
      <c r="AS43" s="2">
        <f t="shared" ref="I43:AW50" si="20">IF($A43&lt;=AS$4,AS$5*EXP((2*$A43-AS$4)*AS$6*SQRT(AS$3))," ")</f>
        <v>2.0525372489202415E-2</v>
      </c>
      <c r="AT43" s="2">
        <f t="shared" si="20"/>
        <v>1.7602481751886754E-2</v>
      </c>
      <c r="AU43" s="2">
        <f t="shared" si="20"/>
        <v>1.4814327830500584E-2</v>
      </c>
      <c r="AV43" s="2">
        <f t="shared" si="20"/>
        <v>1.3034764313631059E-2</v>
      </c>
      <c r="AW43" s="2">
        <f t="shared" si="20"/>
        <v>1.0924976018927749E-2</v>
      </c>
    </row>
    <row r="44" spans="1:49" x14ac:dyDescent="0.25">
      <c r="A44" s="30">
        <v>23</v>
      </c>
      <c r="C44" s="2" t="str">
        <f t="shared" si="15"/>
        <v xml:space="preserve"> </v>
      </c>
      <c r="D44" s="2" t="str">
        <f t="shared" si="15"/>
        <v xml:space="preserve"> </v>
      </c>
      <c r="E44" s="2" t="str">
        <f t="shared" si="15"/>
        <v xml:space="preserve"> </v>
      </c>
      <c r="F44" s="2" t="str">
        <f t="shared" si="15"/>
        <v xml:space="preserve"> </v>
      </c>
      <c r="G44" s="2" t="str">
        <f t="shared" si="15"/>
        <v xml:space="preserve"> </v>
      </c>
      <c r="H44" s="2" t="str">
        <f t="shared" si="15"/>
        <v xml:space="preserve"> </v>
      </c>
      <c r="I44" s="2" t="str">
        <f t="shared" si="20"/>
        <v xml:space="preserve"> </v>
      </c>
      <c r="J44" s="2" t="str">
        <f t="shared" si="20"/>
        <v xml:space="preserve"> </v>
      </c>
      <c r="K44" s="2" t="str">
        <f t="shared" si="20"/>
        <v xml:space="preserve"> </v>
      </c>
      <c r="L44" s="2" t="str">
        <f t="shared" si="20"/>
        <v xml:space="preserve"> </v>
      </c>
      <c r="M44" s="2" t="str">
        <f t="shared" si="20"/>
        <v xml:space="preserve"> </v>
      </c>
      <c r="N44" s="2" t="str">
        <f t="shared" si="20"/>
        <v xml:space="preserve"> </v>
      </c>
      <c r="O44" s="2" t="str">
        <f t="shared" si="20"/>
        <v xml:space="preserve"> </v>
      </c>
      <c r="P44" s="2" t="str">
        <f t="shared" si="20"/>
        <v xml:space="preserve"> </v>
      </c>
      <c r="Q44" s="2" t="str">
        <f t="shared" si="20"/>
        <v xml:space="preserve"> </v>
      </c>
      <c r="R44" s="2" t="str">
        <f t="shared" si="20"/>
        <v xml:space="preserve"> </v>
      </c>
      <c r="S44" s="2" t="str">
        <f t="shared" si="20"/>
        <v xml:space="preserve"> </v>
      </c>
      <c r="T44" s="2" t="str">
        <f t="shared" si="20"/>
        <v xml:space="preserve"> </v>
      </c>
      <c r="U44" s="2" t="str">
        <f t="shared" si="20"/>
        <v xml:space="preserve"> </v>
      </c>
      <c r="V44" s="2" t="str">
        <f t="shared" si="20"/>
        <v xml:space="preserve"> </v>
      </c>
      <c r="W44" s="2" t="str">
        <f t="shared" si="20"/>
        <v xml:space="preserve"> </v>
      </c>
      <c r="X44" s="2" t="str">
        <f t="shared" si="20"/>
        <v xml:space="preserve"> </v>
      </c>
      <c r="Y44" s="2">
        <f t="shared" si="20"/>
        <v>0.30210625199700797</v>
      </c>
      <c r="Z44" s="2">
        <f t="shared" si="20"/>
        <v>0.22911321707293106</v>
      </c>
      <c r="AA44" s="2">
        <f t="shared" si="20"/>
        <v>0.20701653653673308</v>
      </c>
      <c r="AB44" s="2">
        <f t="shared" si="20"/>
        <v>0.17307398025570594</v>
      </c>
      <c r="AC44" s="2">
        <f t="shared" si="20"/>
        <v>0.17441847090893139</v>
      </c>
      <c r="AD44" s="2">
        <f t="shared" si="20"/>
        <v>0.12755668173522067</v>
      </c>
      <c r="AE44" s="2">
        <f t="shared" si="20"/>
        <v>0.1144608135579842</v>
      </c>
      <c r="AF44" s="2">
        <f t="shared" si="20"/>
        <v>0.10781220535889709</v>
      </c>
      <c r="AG44" s="2">
        <f t="shared" si="20"/>
        <v>9.2719572887738522E-2</v>
      </c>
      <c r="AH44" s="2">
        <f t="shared" si="20"/>
        <v>7.7986057964414518E-2</v>
      </c>
      <c r="AI44" s="2">
        <f t="shared" si="20"/>
        <v>6.8661184575709494E-2</v>
      </c>
      <c r="AJ44" s="2">
        <f t="shared" si="20"/>
        <v>5.9970606418925862E-2</v>
      </c>
      <c r="AK44" s="2">
        <f t="shared" si="20"/>
        <v>5.1352022809738308E-2</v>
      </c>
      <c r="AL44" s="2">
        <f t="shared" si="20"/>
        <v>4.5149444485470702E-2</v>
      </c>
      <c r="AM44" s="2">
        <f t="shared" si="20"/>
        <v>3.7710663858863562E-2</v>
      </c>
      <c r="AN44" s="2">
        <f t="shared" si="20"/>
        <v>3.2879093391616793E-2</v>
      </c>
      <c r="AO44" s="2">
        <f t="shared" si="20"/>
        <v>2.8663834856359996E-2</v>
      </c>
      <c r="AP44" s="2">
        <f t="shared" si="20"/>
        <v>2.4446876575864335E-2</v>
      </c>
      <c r="AQ44" s="2">
        <f t="shared" si="20"/>
        <v>2.1110212780532534E-2</v>
      </c>
      <c r="AR44" s="2">
        <f t="shared" si="20"/>
        <v>1.773869137134056E-2</v>
      </c>
      <c r="AS44" s="2">
        <f t="shared" si="20"/>
        <v>1.5357498221882511E-2</v>
      </c>
      <c r="AT44" s="2">
        <f t="shared" si="20"/>
        <v>1.3170532342228144E-2</v>
      </c>
      <c r="AU44" s="2">
        <f t="shared" si="20"/>
        <v>1.0981284259119579E-2</v>
      </c>
      <c r="AV44" s="2">
        <f t="shared" si="20"/>
        <v>9.8021069489456214E-3</v>
      </c>
      <c r="AW44" s="2">
        <f t="shared" si="20"/>
        <v>8.1365350747146029E-3</v>
      </c>
    </row>
    <row r="45" spans="1:49" x14ac:dyDescent="0.25">
      <c r="A45" s="30">
        <v>22</v>
      </c>
      <c r="C45" s="2" t="str">
        <f t="shared" si="15"/>
        <v xml:space="preserve"> </v>
      </c>
      <c r="D45" s="2" t="str">
        <f t="shared" si="15"/>
        <v xml:space="preserve"> </v>
      </c>
      <c r="E45" s="2" t="str">
        <f t="shared" si="15"/>
        <v xml:space="preserve"> </v>
      </c>
      <c r="F45" s="2" t="str">
        <f t="shared" si="15"/>
        <v xml:space="preserve"> </v>
      </c>
      <c r="G45" s="2" t="str">
        <f t="shared" si="15"/>
        <v xml:space="preserve"> </v>
      </c>
      <c r="H45" s="2" t="str">
        <f t="shared" si="15"/>
        <v xml:space="preserve"> </v>
      </c>
      <c r="I45" s="2" t="str">
        <f t="shared" si="20"/>
        <v xml:space="preserve"> </v>
      </c>
      <c r="J45" s="2" t="str">
        <f t="shared" si="20"/>
        <v xml:space="preserve"> </v>
      </c>
      <c r="K45" s="2" t="str">
        <f t="shared" si="20"/>
        <v xml:space="preserve"> </v>
      </c>
      <c r="L45" s="2" t="str">
        <f t="shared" si="20"/>
        <v xml:space="preserve"> </v>
      </c>
      <c r="M45" s="2" t="str">
        <f t="shared" si="20"/>
        <v xml:space="preserve"> </v>
      </c>
      <c r="N45" s="2" t="str">
        <f t="shared" si="20"/>
        <v xml:space="preserve"> </v>
      </c>
      <c r="O45" s="2" t="str">
        <f t="shared" si="20"/>
        <v xml:space="preserve"> </v>
      </c>
      <c r="P45" s="2" t="str">
        <f t="shared" si="20"/>
        <v xml:space="preserve"> </v>
      </c>
      <c r="Q45" s="2" t="str">
        <f t="shared" si="20"/>
        <v xml:space="preserve"> </v>
      </c>
      <c r="R45" s="2" t="str">
        <f t="shared" si="20"/>
        <v xml:space="preserve"> </v>
      </c>
      <c r="S45" s="2" t="str">
        <f t="shared" si="20"/>
        <v xml:space="preserve"> </v>
      </c>
      <c r="T45" s="2" t="str">
        <f t="shared" si="20"/>
        <v xml:space="preserve"> </v>
      </c>
      <c r="U45" s="2" t="str">
        <f t="shared" si="20"/>
        <v xml:space="preserve"> </v>
      </c>
      <c r="V45" s="2" t="str">
        <f t="shared" si="20"/>
        <v xml:space="preserve"> </v>
      </c>
      <c r="W45" s="2" t="str">
        <f t="shared" si="20"/>
        <v xml:space="preserve"> </v>
      </c>
      <c r="X45" s="2">
        <f t="shared" si="20"/>
        <v>0.28883135866641391</v>
      </c>
      <c r="Y45" s="2">
        <f t="shared" si="20"/>
        <v>0.22710625227341408</v>
      </c>
      <c r="Z45" s="2">
        <f t="shared" si="20"/>
        <v>0.17585334152554224</v>
      </c>
      <c r="AA45" s="2">
        <f t="shared" si="20"/>
        <v>0.15819990769541925</v>
      </c>
      <c r="AB45" s="2">
        <f t="shared" si="20"/>
        <v>0.13284103880136847</v>
      </c>
      <c r="AC45" s="2">
        <f t="shared" si="20"/>
        <v>0.13110637513727252</v>
      </c>
      <c r="AD45" s="2">
        <f t="shared" si="20"/>
        <v>9.8064464843943655E-2</v>
      </c>
      <c r="AE45" s="2">
        <f t="shared" si="20"/>
        <v>8.7587883454437604E-2</v>
      </c>
      <c r="AF45" s="2">
        <f t="shared" si="20"/>
        <v>8.1187942590816367E-2</v>
      </c>
      <c r="AG45" s="2">
        <f t="shared" si="20"/>
        <v>6.9822441119682624E-2</v>
      </c>
      <c r="AH45" s="2">
        <f t="shared" si="20"/>
        <v>5.8998854003347492E-2</v>
      </c>
      <c r="AI45" s="2">
        <f t="shared" si="20"/>
        <v>5.1531189914576642E-2</v>
      </c>
      <c r="AJ45" s="2">
        <f t="shared" si="20"/>
        <v>4.479576897025786E-2</v>
      </c>
      <c r="AK45" s="2">
        <f t="shared" si="20"/>
        <v>3.8358013822159573E-2</v>
      </c>
      <c r="AL45" s="2">
        <f t="shared" si="20"/>
        <v>3.3910785452517613E-2</v>
      </c>
      <c r="AM45" s="2">
        <f t="shared" si="20"/>
        <v>2.871575508157374E-2</v>
      </c>
      <c r="AN45" s="2">
        <f t="shared" si="20"/>
        <v>2.4920271911598929E-2</v>
      </c>
      <c r="AO45" s="2">
        <f t="shared" si="20"/>
        <v>2.142076894050806E-2</v>
      </c>
      <c r="AP45" s="2">
        <f t="shared" si="20"/>
        <v>1.8526769343114109E-2</v>
      </c>
      <c r="AQ45" s="2">
        <f t="shared" si="20"/>
        <v>1.5998119095308516E-2</v>
      </c>
      <c r="AR45" s="2">
        <f t="shared" si="20"/>
        <v>1.3335197205481762E-2</v>
      </c>
      <c r="AS45" s="2">
        <f t="shared" si="20"/>
        <v>1.149079032593427E-2</v>
      </c>
      <c r="AT45" s="2">
        <f t="shared" si="20"/>
        <v>9.8544582873426132E-3</v>
      </c>
      <c r="AU45" s="2">
        <f t="shared" si="20"/>
        <v>8.1399983420991102E-3</v>
      </c>
      <c r="AV45" s="2">
        <f t="shared" si="20"/>
        <v>7.3711574928970024E-3</v>
      </c>
      <c r="AW45" s="2">
        <f t="shared" si="20"/>
        <v>6.0598030519575076E-3</v>
      </c>
    </row>
    <row r="46" spans="1:49" x14ac:dyDescent="0.25">
      <c r="A46" s="30">
        <v>21</v>
      </c>
      <c r="C46" s="2" t="str">
        <f t="shared" si="15"/>
        <v xml:space="preserve"> </v>
      </c>
      <c r="D46" s="2" t="str">
        <f t="shared" si="15"/>
        <v xml:space="preserve"> </v>
      </c>
      <c r="E46" s="2" t="str">
        <f t="shared" si="15"/>
        <v xml:space="preserve"> </v>
      </c>
      <c r="F46" s="2" t="str">
        <f t="shared" si="15"/>
        <v xml:space="preserve"> </v>
      </c>
      <c r="G46" s="2" t="str">
        <f t="shared" si="15"/>
        <v xml:space="preserve"> </v>
      </c>
      <c r="H46" s="2" t="str">
        <f t="shared" si="15"/>
        <v xml:space="preserve"> </v>
      </c>
      <c r="I46" s="2" t="str">
        <f t="shared" si="20"/>
        <v xml:space="preserve"> </v>
      </c>
      <c r="J46" s="2" t="str">
        <f t="shared" si="20"/>
        <v xml:space="preserve"> </v>
      </c>
      <c r="K46" s="2" t="str">
        <f t="shared" si="20"/>
        <v xml:space="preserve"> </v>
      </c>
      <c r="L46" s="2" t="str">
        <f t="shared" si="20"/>
        <v xml:space="preserve"> </v>
      </c>
      <c r="M46" s="2" t="str">
        <f t="shared" si="20"/>
        <v xml:space="preserve"> </v>
      </c>
      <c r="N46" s="2" t="str">
        <f t="shared" si="20"/>
        <v xml:space="preserve"> </v>
      </c>
      <c r="O46" s="2" t="str">
        <f t="shared" si="20"/>
        <v xml:space="preserve"> </v>
      </c>
      <c r="P46" s="2" t="str">
        <f t="shared" si="20"/>
        <v xml:space="preserve"> </v>
      </c>
      <c r="Q46" s="2" t="str">
        <f t="shared" si="20"/>
        <v xml:space="preserve"> </v>
      </c>
      <c r="R46" s="2" t="str">
        <f t="shared" si="20"/>
        <v xml:space="preserve"> </v>
      </c>
      <c r="S46" s="2" t="str">
        <f t="shared" si="20"/>
        <v xml:space="preserve"> </v>
      </c>
      <c r="T46" s="2" t="str">
        <f t="shared" si="20"/>
        <v xml:space="preserve"> </v>
      </c>
      <c r="U46" s="2" t="str">
        <f t="shared" si="20"/>
        <v xml:space="preserve"> </v>
      </c>
      <c r="V46" s="2" t="str">
        <f t="shared" si="20"/>
        <v xml:space="preserve"> </v>
      </c>
      <c r="W46" s="2">
        <f t="shared" si="20"/>
        <v>0.23149871251143866</v>
      </c>
      <c r="X46" s="2">
        <f t="shared" si="20"/>
        <v>0.21510442611043004</v>
      </c>
      <c r="Y46" s="2">
        <f t="shared" si="20"/>
        <v>0.17072552944778657</v>
      </c>
      <c r="Z46" s="2">
        <f t="shared" si="20"/>
        <v>0.13497430711670891</v>
      </c>
      <c r="AA46" s="2">
        <f t="shared" si="20"/>
        <v>0.12089474209901277</v>
      </c>
      <c r="AB46" s="2">
        <f t="shared" si="20"/>
        <v>0.10196068504205388</v>
      </c>
      <c r="AC46" s="2">
        <f t="shared" si="20"/>
        <v>9.8549663416152816E-2</v>
      </c>
      <c r="AD46" s="2">
        <f t="shared" si="20"/>
        <v>7.5391105619155824E-2</v>
      </c>
      <c r="AE46" s="2">
        <f t="shared" si="20"/>
        <v>6.7024137690073329E-2</v>
      </c>
      <c r="AF46" s="2">
        <f t="shared" si="20"/>
        <v>6.1138551059105463E-2</v>
      </c>
      <c r="AG46" s="2">
        <f t="shared" si="20"/>
        <v>5.2579764251224806E-2</v>
      </c>
      <c r="AH46" s="2">
        <f t="shared" si="20"/>
        <v>4.4634449599909906E-2</v>
      </c>
      <c r="AI46" s="2">
        <f t="shared" si="20"/>
        <v>3.8674886697943729E-2</v>
      </c>
      <c r="AJ46" s="2">
        <f t="shared" si="20"/>
        <v>3.3460740810575568E-2</v>
      </c>
      <c r="AK46" s="2">
        <f t="shared" si="20"/>
        <v>2.8651981828103624E-2</v>
      </c>
      <c r="AL46" s="2">
        <f t="shared" si="20"/>
        <v>2.5469668189975991E-2</v>
      </c>
      <c r="AM46" s="2">
        <f t="shared" si="20"/>
        <v>2.1866350403988297E-2</v>
      </c>
      <c r="AN46" s="2">
        <f t="shared" si="20"/>
        <v>1.8887988934219477E-2</v>
      </c>
      <c r="AO46" s="2">
        <f t="shared" si="20"/>
        <v>1.6007953726429755E-2</v>
      </c>
      <c r="AP46" s="2">
        <f t="shared" si="20"/>
        <v>1.4040287773687396E-2</v>
      </c>
      <c r="AQ46" s="2">
        <f t="shared" si="20"/>
        <v>1.2123980807227971E-2</v>
      </c>
      <c r="AR46" s="2">
        <f t="shared" si="20"/>
        <v>1.0024836713512859E-2</v>
      </c>
      <c r="AS46" s="2">
        <f t="shared" si="20"/>
        <v>8.5976413870878128E-3</v>
      </c>
      <c r="AT46" s="2">
        <f t="shared" si="20"/>
        <v>7.3733047088472307E-3</v>
      </c>
      <c r="AU46" s="2">
        <f t="shared" si="20"/>
        <v>6.0338637490737904E-3</v>
      </c>
      <c r="AV46" s="2">
        <f t="shared" si="20"/>
        <v>5.5430901813345486E-3</v>
      </c>
      <c r="AW46" s="2">
        <f t="shared" si="20"/>
        <v>4.5131266185565559E-3</v>
      </c>
    </row>
    <row r="47" spans="1:49" x14ac:dyDescent="0.25">
      <c r="A47" s="30">
        <v>20</v>
      </c>
      <c r="C47" s="2" t="str">
        <f t="shared" si="15"/>
        <v xml:space="preserve"> </v>
      </c>
      <c r="D47" s="2" t="str">
        <f t="shared" si="15"/>
        <v xml:space="preserve"> </v>
      </c>
      <c r="E47" s="2" t="str">
        <f t="shared" si="15"/>
        <v xml:space="preserve"> </v>
      </c>
      <c r="F47" s="2" t="str">
        <f t="shared" si="15"/>
        <v xml:space="preserve"> </v>
      </c>
      <c r="G47" s="2" t="str">
        <f t="shared" si="15"/>
        <v xml:space="preserve"> </v>
      </c>
      <c r="H47" s="2" t="str">
        <f t="shared" si="15"/>
        <v xml:space="preserve"> </v>
      </c>
      <c r="I47" s="2" t="str">
        <f t="shared" si="20"/>
        <v xml:space="preserve"> </v>
      </c>
      <c r="J47" s="2" t="str">
        <f t="shared" si="20"/>
        <v xml:space="preserve"> </v>
      </c>
      <c r="K47" s="2" t="str">
        <f t="shared" si="20"/>
        <v xml:space="preserve"> </v>
      </c>
      <c r="L47" s="2" t="str">
        <f t="shared" si="20"/>
        <v xml:space="preserve"> </v>
      </c>
      <c r="M47" s="2" t="str">
        <f t="shared" si="20"/>
        <v xml:space="preserve"> </v>
      </c>
      <c r="N47" s="2" t="str">
        <f t="shared" si="20"/>
        <v xml:space="preserve"> </v>
      </c>
      <c r="O47" s="2" t="str">
        <f t="shared" si="20"/>
        <v xml:space="preserve"> </v>
      </c>
      <c r="P47" s="2" t="str">
        <f t="shared" si="20"/>
        <v xml:space="preserve"> </v>
      </c>
      <c r="Q47" s="2" t="str">
        <f t="shared" si="20"/>
        <v xml:space="preserve"> </v>
      </c>
      <c r="R47" s="2" t="str">
        <f t="shared" si="20"/>
        <v xml:space="preserve"> </v>
      </c>
      <c r="S47" s="2" t="str">
        <f t="shared" si="20"/>
        <v xml:space="preserve"> </v>
      </c>
      <c r="T47" s="2" t="str">
        <f t="shared" si="20"/>
        <v xml:space="preserve"> </v>
      </c>
      <c r="U47" s="2" t="str">
        <f t="shared" si="20"/>
        <v xml:space="preserve"> </v>
      </c>
      <c r="V47" s="2">
        <f t="shared" si="20"/>
        <v>0.17296622981692245</v>
      </c>
      <c r="W47" s="2">
        <f t="shared" si="20"/>
        <v>0.17402753056932455</v>
      </c>
      <c r="X47" s="2">
        <f t="shared" si="20"/>
        <v>0.16019698950257311</v>
      </c>
      <c r="Y47" s="2">
        <f t="shared" si="20"/>
        <v>0.12834171720704807</v>
      </c>
      <c r="Z47" s="2">
        <f t="shared" si="20"/>
        <v>0.10359805178333525</v>
      </c>
      <c r="AA47" s="2">
        <f t="shared" si="20"/>
        <v>9.2386518298897866E-2</v>
      </c>
      <c r="AB47" s="2">
        <f t="shared" si="20"/>
        <v>7.8258807579708697E-2</v>
      </c>
      <c r="AC47" s="2">
        <f t="shared" si="20"/>
        <v>7.4077527879694641E-2</v>
      </c>
      <c r="AD47" s="2">
        <f t="shared" si="20"/>
        <v>5.7960024719695753E-2</v>
      </c>
      <c r="AE47" s="2">
        <f t="shared" si="20"/>
        <v>5.1288315871164142E-2</v>
      </c>
      <c r="AF47" s="2">
        <f t="shared" si="20"/>
        <v>4.6040363954606041E-2</v>
      </c>
      <c r="AG47" s="2">
        <f t="shared" si="20"/>
        <v>3.9595172617576113E-2</v>
      </c>
      <c r="AH47" s="2">
        <f t="shared" si="20"/>
        <v>3.376733539559703E-2</v>
      </c>
      <c r="AI47" s="2">
        <f t="shared" si="20"/>
        <v>2.902604934173434E-2</v>
      </c>
      <c r="AJ47" s="2">
        <f t="shared" si="20"/>
        <v>2.4993904588084856E-2</v>
      </c>
      <c r="AK47" s="2">
        <f t="shared" si="20"/>
        <v>2.1401943971450423E-2</v>
      </c>
      <c r="AL47" s="2">
        <f t="shared" si="20"/>
        <v>1.9129724925298477E-2</v>
      </c>
      <c r="AM47" s="2">
        <f t="shared" si="20"/>
        <v>1.6650695015044511E-2</v>
      </c>
      <c r="AN47" s="2">
        <f t="shared" si="20"/>
        <v>1.4315900213478339E-2</v>
      </c>
      <c r="AO47" s="2">
        <f t="shared" si="20"/>
        <v>1.1962903069409531E-2</v>
      </c>
      <c r="AP47" s="2">
        <f t="shared" si="20"/>
        <v>1.0640262050934608E-2</v>
      </c>
      <c r="AQ47" s="2">
        <f t="shared" si="20"/>
        <v>9.1880120243096348E-3</v>
      </c>
      <c r="AR47" s="2">
        <f t="shared" si="20"/>
        <v>7.5362478397607334E-3</v>
      </c>
      <c r="AS47" s="2">
        <f t="shared" si="20"/>
        <v>6.4329289217062765E-3</v>
      </c>
      <c r="AT47" s="2">
        <f t="shared" si="20"/>
        <v>5.5168554926390738E-3</v>
      </c>
      <c r="AU47" s="2">
        <f t="shared" si="20"/>
        <v>4.4726682011827276E-3</v>
      </c>
      <c r="AV47" s="2">
        <f t="shared" si="20"/>
        <v>4.168388585919584E-3</v>
      </c>
      <c r="AW47" s="2">
        <f t="shared" si="20"/>
        <v>3.3612168086129672E-3</v>
      </c>
    </row>
    <row r="48" spans="1:49" x14ac:dyDescent="0.25">
      <c r="A48" s="30">
        <v>19</v>
      </c>
      <c r="C48" s="2" t="str">
        <f t="shared" si="15"/>
        <v xml:space="preserve"> </v>
      </c>
      <c r="D48" s="2" t="str">
        <f t="shared" si="15"/>
        <v xml:space="preserve"> </v>
      </c>
      <c r="E48" s="2" t="str">
        <f t="shared" si="15"/>
        <v xml:space="preserve"> </v>
      </c>
      <c r="F48" s="2" t="str">
        <f t="shared" si="15"/>
        <v xml:space="preserve"> </v>
      </c>
      <c r="G48" s="2" t="str">
        <f t="shared" si="15"/>
        <v xml:space="preserve"> </v>
      </c>
      <c r="H48" s="2" t="str">
        <f t="shared" si="15"/>
        <v xml:space="preserve"> </v>
      </c>
      <c r="I48" s="2" t="str">
        <f t="shared" si="20"/>
        <v xml:space="preserve"> </v>
      </c>
      <c r="J48" s="2" t="str">
        <f t="shared" si="20"/>
        <v xml:space="preserve"> </v>
      </c>
      <c r="K48" s="2" t="str">
        <f t="shared" si="20"/>
        <v xml:space="preserve"> </v>
      </c>
      <c r="L48" s="2" t="str">
        <f t="shared" si="20"/>
        <v xml:space="preserve"> </v>
      </c>
      <c r="M48" s="2" t="str">
        <f t="shared" si="20"/>
        <v xml:space="preserve"> </v>
      </c>
      <c r="N48" s="2" t="str">
        <f t="shared" si="20"/>
        <v xml:space="preserve"> </v>
      </c>
      <c r="O48" s="2" t="str">
        <f t="shared" si="20"/>
        <v xml:space="preserve"> </v>
      </c>
      <c r="P48" s="2" t="str">
        <f t="shared" si="20"/>
        <v xml:space="preserve"> </v>
      </c>
      <c r="Q48" s="2" t="str">
        <f t="shared" si="20"/>
        <v xml:space="preserve"> </v>
      </c>
      <c r="R48" s="2" t="str">
        <f t="shared" si="20"/>
        <v xml:space="preserve"> </v>
      </c>
      <c r="S48" s="2" t="str">
        <f t="shared" si="20"/>
        <v xml:space="preserve"> </v>
      </c>
      <c r="T48" s="2" t="str">
        <f t="shared" si="20"/>
        <v xml:space="preserve"> </v>
      </c>
      <c r="U48" s="2">
        <f t="shared" si="20"/>
        <v>0.17056951334237744</v>
      </c>
      <c r="V48" s="2">
        <f t="shared" si="20"/>
        <v>0.13297706623275038</v>
      </c>
      <c r="W48" s="2">
        <f t="shared" si="20"/>
        <v>0.13082397334957413</v>
      </c>
      <c r="X48" s="2">
        <f t="shared" si="20"/>
        <v>0.1193051947360332</v>
      </c>
      <c r="Y48" s="2">
        <f t="shared" si="20"/>
        <v>9.647998415311082E-2</v>
      </c>
      <c r="Z48" s="2">
        <f t="shared" si="20"/>
        <v>7.9515550496750728E-2</v>
      </c>
      <c r="AA48" s="2">
        <f t="shared" si="20"/>
        <v>7.0600826927627744E-2</v>
      </c>
      <c r="AB48" s="2">
        <f t="shared" si="20"/>
        <v>6.0066691012048756E-2</v>
      </c>
      <c r="AC48" s="2">
        <f t="shared" si="20"/>
        <v>5.5682383344066402E-2</v>
      </c>
      <c r="AD48" s="2">
        <f t="shared" si="20"/>
        <v>4.4559161693129144E-2</v>
      </c>
      <c r="AE48" s="2">
        <f t="shared" si="20"/>
        <v>3.9246925593641742E-2</v>
      </c>
      <c r="AF48" s="2">
        <f t="shared" si="20"/>
        <v>3.4670679568826551E-2</v>
      </c>
      <c r="AG48" s="2">
        <f t="shared" si="20"/>
        <v>2.9817130543317888E-2</v>
      </c>
      <c r="AH48" s="2">
        <f t="shared" si="20"/>
        <v>2.5546028906807482E-2</v>
      </c>
      <c r="AI48" s="2">
        <f t="shared" si="20"/>
        <v>2.1784460468337746E-2</v>
      </c>
      <c r="AJ48" s="2">
        <f t="shared" si="20"/>
        <v>1.8669498983741824E-2</v>
      </c>
      <c r="AK48" s="2">
        <f t="shared" si="20"/>
        <v>1.5986440606625903E-2</v>
      </c>
      <c r="AL48" s="2">
        <f t="shared" si="20"/>
        <v>1.4367928666680078E-2</v>
      </c>
      <c r="AM48" s="2">
        <f t="shared" si="20"/>
        <v>1.2679100049245539E-2</v>
      </c>
      <c r="AN48" s="2">
        <f t="shared" si="20"/>
        <v>1.0850546325287662E-2</v>
      </c>
      <c r="AO48" s="2">
        <f t="shared" si="20"/>
        <v>8.9399964726163631E-3</v>
      </c>
      <c r="AP48" s="2">
        <f t="shared" si="20"/>
        <v>8.0635937337932128E-3</v>
      </c>
      <c r="AQ48" s="2">
        <f t="shared" si="20"/>
        <v>6.9630236389462011E-3</v>
      </c>
      <c r="AR48" s="2">
        <f t="shared" si="20"/>
        <v>5.6654320788828549E-3</v>
      </c>
      <c r="AS48" s="2">
        <f t="shared" si="20"/>
        <v>4.8132473370981295E-3</v>
      </c>
      <c r="AT48" s="2">
        <f t="shared" si="20"/>
        <v>4.1278226966725137E-3</v>
      </c>
      <c r="AU48" s="2">
        <f t="shared" si="20"/>
        <v>3.31541474414995E-3</v>
      </c>
      <c r="AV48" s="2">
        <f t="shared" si="20"/>
        <v>3.1346167633594891E-3</v>
      </c>
      <c r="AW48" s="2">
        <f t="shared" si="20"/>
        <v>2.5033151935178219E-3</v>
      </c>
    </row>
    <row r="49" spans="1:49" x14ac:dyDescent="0.25">
      <c r="A49" s="30">
        <v>18</v>
      </c>
      <c r="C49" s="2" t="str">
        <f t="shared" si="15"/>
        <v xml:space="preserve"> </v>
      </c>
      <c r="D49" s="2" t="str">
        <f t="shared" si="15"/>
        <v xml:space="preserve"> </v>
      </c>
      <c r="E49" s="2" t="str">
        <f t="shared" si="15"/>
        <v xml:space="preserve"> </v>
      </c>
      <c r="F49" s="2" t="str">
        <f t="shared" si="15"/>
        <v xml:space="preserve"> </v>
      </c>
      <c r="G49" s="2" t="str">
        <f t="shared" si="15"/>
        <v xml:space="preserve"> </v>
      </c>
      <c r="H49" s="2" t="str">
        <f t="shared" si="15"/>
        <v xml:space="preserve"> </v>
      </c>
      <c r="I49" s="2" t="str">
        <f t="shared" si="20"/>
        <v xml:space="preserve"> </v>
      </c>
      <c r="J49" s="2" t="str">
        <f t="shared" si="20"/>
        <v xml:space="preserve"> </v>
      </c>
      <c r="K49" s="2" t="str">
        <f t="shared" si="20"/>
        <v xml:space="preserve"> </v>
      </c>
      <c r="L49" s="2" t="str">
        <f t="shared" si="20"/>
        <v xml:space="preserve"> </v>
      </c>
      <c r="M49" s="2" t="str">
        <f t="shared" si="20"/>
        <v xml:space="preserve"> </v>
      </c>
      <c r="N49" s="2" t="str">
        <f t="shared" si="20"/>
        <v xml:space="preserve"> </v>
      </c>
      <c r="O49" s="2" t="str">
        <f t="shared" si="20"/>
        <v xml:space="preserve"> </v>
      </c>
      <c r="P49" s="2" t="str">
        <f t="shared" si="20"/>
        <v xml:space="preserve"> </v>
      </c>
      <c r="Q49" s="2" t="str">
        <f t="shared" si="20"/>
        <v xml:space="preserve"> </v>
      </c>
      <c r="R49" s="2" t="str">
        <f t="shared" si="20"/>
        <v xml:space="preserve"> </v>
      </c>
      <c r="S49" s="2" t="str">
        <f t="shared" si="20"/>
        <v xml:space="preserve"> </v>
      </c>
      <c r="T49" s="2">
        <f t="shared" si="20"/>
        <v>0.14491128547501836</v>
      </c>
      <c r="U49" s="2">
        <f t="shared" si="20"/>
        <v>0.12940649064193627</v>
      </c>
      <c r="V49" s="2">
        <f t="shared" si="20"/>
        <v>0.1022332519046399</v>
      </c>
      <c r="W49" s="2">
        <f t="shared" si="20"/>
        <v>9.8346002767374194E-2</v>
      </c>
      <c r="X49" s="2">
        <f t="shared" si="20"/>
        <v>8.8851416841227077E-2</v>
      </c>
      <c r="Y49" s="2">
        <f t="shared" si="20"/>
        <v>7.2528150197396099E-2</v>
      </c>
      <c r="Z49" s="2">
        <f t="shared" si="20"/>
        <v>6.1031290279711499E-2</v>
      </c>
      <c r="AA49" s="2">
        <f t="shared" si="20"/>
        <v>5.3952425685515934E-2</v>
      </c>
      <c r="AB49" s="2">
        <f t="shared" si="20"/>
        <v>4.6103531100471808E-2</v>
      </c>
      <c r="AC49" s="2">
        <f t="shared" si="20"/>
        <v>4.1855173945747282E-2</v>
      </c>
      <c r="AD49" s="2">
        <f t="shared" si="20"/>
        <v>3.4256695030699613E-2</v>
      </c>
      <c r="AE49" s="2">
        <f t="shared" si="20"/>
        <v>3.0032594020480734E-2</v>
      </c>
      <c r="AF49" s="2">
        <f t="shared" si="20"/>
        <v>2.6108742818571687E-2</v>
      </c>
      <c r="AG49" s="2">
        <f t="shared" si="20"/>
        <v>2.2453779465090917E-2</v>
      </c>
      <c r="AH49" s="2">
        <f t="shared" si="20"/>
        <v>1.9326357417960106E-2</v>
      </c>
      <c r="AI49" s="2">
        <f t="shared" si="20"/>
        <v>1.6349545620534468E-2</v>
      </c>
      <c r="AJ49" s="2">
        <f t="shared" si="20"/>
        <v>1.3945407812355119E-2</v>
      </c>
      <c r="AK49" s="2">
        <f t="shared" si="20"/>
        <v>1.1941264943506795E-2</v>
      </c>
      <c r="AL49" s="2">
        <f t="shared" si="20"/>
        <v>1.0791444988202628E-2</v>
      </c>
      <c r="AM49" s="2">
        <f t="shared" si="20"/>
        <v>9.6548268954254491E-3</v>
      </c>
      <c r="AN49" s="2">
        <f t="shared" si="20"/>
        <v>8.224027396221115E-3</v>
      </c>
      <c r="AO49" s="2">
        <f t="shared" si="20"/>
        <v>6.6809483004812067E-3</v>
      </c>
      <c r="AP49" s="2">
        <f t="shared" si="20"/>
        <v>6.1108968550222771E-3</v>
      </c>
      <c r="AQ49" s="2">
        <f t="shared" si="20"/>
        <v>5.2768431373669813E-3</v>
      </c>
      <c r="AR49" s="2">
        <f t="shared" si="20"/>
        <v>4.2590319908393497E-3</v>
      </c>
      <c r="AS49" s="2">
        <f t="shared" si="20"/>
        <v>3.6013688647965505E-3</v>
      </c>
      <c r="AT49" s="2">
        <f t="shared" si="20"/>
        <v>3.0885203061597529E-3</v>
      </c>
      <c r="AU49" s="2">
        <f t="shared" si="20"/>
        <v>2.4575878270648869E-3</v>
      </c>
      <c r="AV49" s="2">
        <f t="shared" si="20"/>
        <v>2.3572231932322729E-3</v>
      </c>
      <c r="AW49" s="2">
        <f t="shared" si="20"/>
        <v>1.8643804654431464E-3</v>
      </c>
    </row>
    <row r="50" spans="1:49" x14ac:dyDescent="0.25">
      <c r="A50" s="30">
        <v>17</v>
      </c>
      <c r="C50" s="2" t="str">
        <f t="shared" si="15"/>
        <v xml:space="preserve"> </v>
      </c>
      <c r="D50" s="2" t="str">
        <f t="shared" si="15"/>
        <v xml:space="preserve"> </v>
      </c>
      <c r="E50" s="2" t="str">
        <f t="shared" si="15"/>
        <v xml:space="preserve"> </v>
      </c>
      <c r="F50" s="2" t="str">
        <f t="shared" si="15"/>
        <v xml:space="preserve"> </v>
      </c>
      <c r="G50" s="2" t="str">
        <f t="shared" si="15"/>
        <v xml:space="preserve"> </v>
      </c>
      <c r="H50" s="2" t="str">
        <f t="shared" si="15"/>
        <v xml:space="preserve"> </v>
      </c>
      <c r="I50" s="2" t="str">
        <f t="shared" si="20"/>
        <v xml:space="preserve"> </v>
      </c>
      <c r="J50" s="2" t="str">
        <f t="shared" si="20"/>
        <v xml:space="preserve"> </v>
      </c>
      <c r="K50" s="2" t="str">
        <f t="shared" si="20"/>
        <v xml:space="preserve"> </v>
      </c>
      <c r="L50" s="2" t="str">
        <f t="shared" si="20"/>
        <v xml:space="preserve"> </v>
      </c>
      <c r="M50" s="2" t="str">
        <f t="shared" ref="I50:AW56" si="21">IF($A50&lt;=M$4,M$5*EXP((2*$A50-M$4)*M$6*SQRT(M$3))," ")</f>
        <v xml:space="preserve"> </v>
      </c>
      <c r="N50" s="2" t="str">
        <f t="shared" si="21"/>
        <v xml:space="preserve"> </v>
      </c>
      <c r="O50" s="2" t="str">
        <f t="shared" si="21"/>
        <v xml:space="preserve"> </v>
      </c>
      <c r="P50" s="2" t="str">
        <f t="shared" si="21"/>
        <v xml:space="preserve"> </v>
      </c>
      <c r="Q50" s="2" t="str">
        <f t="shared" si="21"/>
        <v xml:space="preserve"> </v>
      </c>
      <c r="R50" s="2" t="str">
        <f t="shared" si="21"/>
        <v xml:space="preserve"> </v>
      </c>
      <c r="S50" s="2">
        <f t="shared" si="21"/>
        <v>0.11475628604366926</v>
      </c>
      <c r="T50" s="2">
        <f t="shared" si="21"/>
        <v>0.11041952628925772</v>
      </c>
      <c r="U50" s="2">
        <f t="shared" si="21"/>
        <v>9.8177215213411953E-2</v>
      </c>
      <c r="V50" s="2">
        <f t="shared" si="21"/>
        <v>7.8597295692356559E-2</v>
      </c>
      <c r="W50" s="2">
        <f t="shared" si="21"/>
        <v>7.3930916579609138E-2</v>
      </c>
      <c r="X50" s="2">
        <f t="shared" si="21"/>
        <v>6.6171253415750295E-2</v>
      </c>
      <c r="Y50" s="2">
        <f t="shared" si="21"/>
        <v>5.4522527312069809E-2</v>
      </c>
      <c r="Z50" s="2">
        <f t="shared" si="21"/>
        <v>4.6843898708323915E-2</v>
      </c>
      <c r="AA50" s="2">
        <f t="shared" si="21"/>
        <v>4.1229888714122566E-2</v>
      </c>
      <c r="AB50" s="2">
        <f t="shared" si="21"/>
        <v>3.5386260573365198E-2</v>
      </c>
      <c r="AC50" s="2">
        <f t="shared" si="21"/>
        <v>3.1461576908515032E-2</v>
      </c>
      <c r="AD50" s="2">
        <f t="shared" si="21"/>
        <v>2.6336248480350388E-2</v>
      </c>
      <c r="AE50" s="2">
        <f t="shared" si="21"/>
        <v>2.2981588747556268E-2</v>
      </c>
      <c r="AF50" s="2">
        <f t="shared" si="21"/>
        <v>1.9661179418566262E-2</v>
      </c>
      <c r="AG50" s="2">
        <f t="shared" si="21"/>
        <v>1.6908810575668388E-2</v>
      </c>
      <c r="AH50" s="2">
        <f t="shared" si="21"/>
        <v>1.4620984435949242E-2</v>
      </c>
      <c r="AI50" s="2">
        <f t="shared" si="21"/>
        <v>1.2270565175871649E-2</v>
      </c>
      <c r="AJ50" s="2">
        <f t="shared" si="21"/>
        <v>1.0416690840083689E-2</v>
      </c>
      <c r="AK50" s="2">
        <f t="shared" si="21"/>
        <v>8.919672112122537E-3</v>
      </c>
      <c r="AL50" s="2">
        <f t="shared" si="21"/>
        <v>8.1052243253036931E-3</v>
      </c>
      <c r="AM50" s="2">
        <f t="shared" si="21"/>
        <v>7.3519163046731678E-3</v>
      </c>
      <c r="AN50" s="2">
        <f t="shared" si="21"/>
        <v>6.2332922772902295E-3</v>
      </c>
      <c r="AO50" s="2">
        <f t="shared" si="21"/>
        <v>4.9927391280770728E-3</v>
      </c>
      <c r="AP50" s="2">
        <f t="shared" si="21"/>
        <v>4.6310691740609955E-3</v>
      </c>
      <c r="AQ50" s="2">
        <f t="shared" si="21"/>
        <v>3.9989916651483803E-3</v>
      </c>
      <c r="AR50" s="2">
        <f t="shared" si="21"/>
        <v>3.2017599445954043E-3</v>
      </c>
      <c r="AS50" s="2">
        <f t="shared" si="21"/>
        <v>2.6946169170158265E-3</v>
      </c>
      <c r="AT50" s="2">
        <f t="shared" si="21"/>
        <v>2.3108932680782524E-3</v>
      </c>
      <c r="AU50" s="2">
        <f t="shared" si="21"/>
        <v>1.821714142520067E-3</v>
      </c>
      <c r="AV50" s="2">
        <f t="shared" si="21"/>
        <v>1.7726253644981594E-3</v>
      </c>
      <c r="AW50" s="2">
        <f t="shared" si="21"/>
        <v>1.3885245169791909E-3</v>
      </c>
    </row>
    <row r="51" spans="1:49" x14ac:dyDescent="0.25">
      <c r="A51" s="30">
        <v>16</v>
      </c>
      <c r="C51" s="2" t="str">
        <f t="shared" si="15"/>
        <v xml:space="preserve"> </v>
      </c>
      <c r="D51" s="2" t="str">
        <f t="shared" si="15"/>
        <v xml:space="preserve"> </v>
      </c>
      <c r="E51" s="2" t="str">
        <f t="shared" si="15"/>
        <v xml:space="preserve"> </v>
      </c>
      <c r="F51" s="2" t="str">
        <f t="shared" si="15"/>
        <v xml:space="preserve"> </v>
      </c>
      <c r="G51" s="2" t="str">
        <f t="shared" si="15"/>
        <v xml:space="preserve"> </v>
      </c>
      <c r="H51" s="2" t="str">
        <f t="shared" si="15"/>
        <v xml:space="preserve"> </v>
      </c>
      <c r="I51" s="2" t="str">
        <f t="shared" si="21"/>
        <v xml:space="preserve"> </v>
      </c>
      <c r="J51" s="2" t="str">
        <f t="shared" si="21"/>
        <v xml:space="preserve"> </v>
      </c>
      <c r="K51" s="2" t="str">
        <f t="shared" si="21"/>
        <v xml:space="preserve"> </v>
      </c>
      <c r="L51" s="2" t="str">
        <f t="shared" si="21"/>
        <v xml:space="preserve"> </v>
      </c>
      <c r="M51" s="2" t="str">
        <f t="shared" si="21"/>
        <v xml:space="preserve"> </v>
      </c>
      <c r="N51" s="2" t="str">
        <f t="shared" si="21"/>
        <v xml:space="preserve"> </v>
      </c>
      <c r="O51" s="2" t="str">
        <f t="shared" si="21"/>
        <v xml:space="preserve"> </v>
      </c>
      <c r="P51" s="2" t="str">
        <f t="shared" si="21"/>
        <v xml:space="preserve"> </v>
      </c>
      <c r="Q51" s="2" t="str">
        <f t="shared" si="21"/>
        <v xml:space="preserve"> </v>
      </c>
      <c r="R51" s="2">
        <f t="shared" si="21"/>
        <v>9.3296767644413747E-2</v>
      </c>
      <c r="S51" s="2">
        <f t="shared" si="21"/>
        <v>8.9141172454130099E-2</v>
      </c>
      <c r="T51" s="2">
        <f t="shared" si="21"/>
        <v>8.4137489678441715E-2</v>
      </c>
      <c r="U51" s="2">
        <f t="shared" si="21"/>
        <v>7.4484405992669839E-2</v>
      </c>
      <c r="V51" s="2">
        <f t="shared" si="21"/>
        <v>6.0425886637294382E-2</v>
      </c>
      <c r="W51" s="2">
        <f t="shared" si="21"/>
        <v>5.5577047083751642E-2</v>
      </c>
      <c r="X51" s="2">
        <f t="shared" si="21"/>
        <v>4.92804159379455E-2</v>
      </c>
      <c r="Y51" s="2">
        <f t="shared" si="21"/>
        <v>4.0986926819514054E-2</v>
      </c>
      <c r="Z51" s="2">
        <f t="shared" si="21"/>
        <v>3.5954521625527133E-2</v>
      </c>
      <c r="AA51" s="2">
        <f t="shared" si="21"/>
        <v>3.1507456834054592E-2</v>
      </c>
      <c r="AB51" s="2">
        <f t="shared" si="21"/>
        <v>2.7160336908625338E-2</v>
      </c>
      <c r="AC51" s="2">
        <f t="shared" si="21"/>
        <v>2.3648947746661535E-2</v>
      </c>
      <c r="AD51" s="2">
        <f t="shared" si="21"/>
        <v>2.0247078225064635E-2</v>
      </c>
      <c r="AE51" s="2">
        <f t="shared" si="21"/>
        <v>1.7586007422523364E-2</v>
      </c>
      <c r="AF51" s="2">
        <f t="shared" si="21"/>
        <v>1.4805844111884398E-2</v>
      </c>
      <c r="AG51" s="2">
        <f t="shared" si="21"/>
        <v>1.273317374156714E-2</v>
      </c>
      <c r="AH51" s="2">
        <f t="shared" si="21"/>
        <v>1.1061224898883905E-2</v>
      </c>
      <c r="AI51" s="2">
        <f t="shared" si="21"/>
        <v>9.2092326740999698E-3</v>
      </c>
      <c r="AJ51" s="2">
        <f t="shared" si="21"/>
        <v>7.7808730671719631E-3</v>
      </c>
      <c r="AK51" s="2">
        <f t="shared" si="21"/>
        <v>6.6626568428195298E-3</v>
      </c>
      <c r="AL51" s="2">
        <f t="shared" si="21"/>
        <v>6.0876612386305184E-3</v>
      </c>
      <c r="AM51" s="2">
        <f t="shared" si="21"/>
        <v>5.5983057942270188E-3</v>
      </c>
      <c r="AN51" s="2">
        <f t="shared" si="21"/>
        <v>4.7244410484307406E-3</v>
      </c>
      <c r="AO51" s="2">
        <f t="shared" si="21"/>
        <v>3.7311236189683373E-3</v>
      </c>
      <c r="AP51" s="2">
        <f t="shared" si="21"/>
        <v>3.5095996878611703E-3</v>
      </c>
      <c r="AQ51" s="2">
        <f t="shared" si="21"/>
        <v>3.0305874026617004E-3</v>
      </c>
      <c r="AR51" s="2">
        <f t="shared" si="21"/>
        <v>2.4069475798408585E-3</v>
      </c>
      <c r="AS51" s="2">
        <f t="shared" si="21"/>
        <v>2.0161667971431364E-3</v>
      </c>
      <c r="AT51" s="2">
        <f t="shared" si="21"/>
        <v>1.7290570134179863E-3</v>
      </c>
      <c r="AU51" s="2">
        <f t="shared" si="21"/>
        <v>1.3503657450245022E-3</v>
      </c>
      <c r="AV51" s="2">
        <f t="shared" si="21"/>
        <v>1.3330094035574039E-3</v>
      </c>
      <c r="AW51" s="2">
        <f t="shared" si="21"/>
        <v>1.034123865803339E-3</v>
      </c>
    </row>
    <row r="52" spans="1:49" x14ac:dyDescent="0.25">
      <c r="A52" s="30">
        <v>15</v>
      </c>
      <c r="C52" s="2" t="str">
        <f t="shared" si="15"/>
        <v xml:space="preserve"> </v>
      </c>
      <c r="D52" s="2" t="str">
        <f t="shared" si="15"/>
        <v xml:space="preserve"> </v>
      </c>
      <c r="E52" s="2" t="str">
        <f t="shared" si="15"/>
        <v xml:space="preserve"> </v>
      </c>
      <c r="F52" s="2" t="str">
        <f t="shared" si="15"/>
        <v xml:space="preserve"> </v>
      </c>
      <c r="G52" s="2" t="str">
        <f t="shared" si="15"/>
        <v xml:space="preserve"> </v>
      </c>
      <c r="H52" s="2" t="str">
        <f t="shared" si="15"/>
        <v xml:space="preserve"> </v>
      </c>
      <c r="I52" s="2" t="str">
        <f t="shared" si="21"/>
        <v xml:space="preserve"> </v>
      </c>
      <c r="J52" s="2" t="str">
        <f t="shared" si="21"/>
        <v xml:space="preserve"> </v>
      </c>
      <c r="K52" s="2" t="str">
        <f t="shared" si="21"/>
        <v xml:space="preserve"> </v>
      </c>
      <c r="L52" s="2" t="str">
        <f t="shared" si="21"/>
        <v xml:space="preserve"> </v>
      </c>
      <c r="M52" s="2" t="str">
        <f t="shared" si="21"/>
        <v xml:space="preserve"> </v>
      </c>
      <c r="N52" s="2" t="str">
        <f t="shared" si="21"/>
        <v xml:space="preserve"> </v>
      </c>
      <c r="O52" s="2" t="str">
        <f t="shared" si="21"/>
        <v xml:space="preserve"> </v>
      </c>
      <c r="P52" s="2" t="str">
        <f t="shared" si="21"/>
        <v xml:space="preserve"> </v>
      </c>
      <c r="Q52" s="2">
        <f t="shared" si="21"/>
        <v>9.0492237241696916E-2</v>
      </c>
      <c r="R52" s="2">
        <f t="shared" si="21"/>
        <v>7.3385704120022641E-2</v>
      </c>
      <c r="S52" s="2">
        <f t="shared" si="21"/>
        <v>6.9243689391212448E-2</v>
      </c>
      <c r="T52" s="2">
        <f t="shared" si="21"/>
        <v>6.4111098890655041E-2</v>
      </c>
      <c r="U52" s="2">
        <f t="shared" si="21"/>
        <v>5.6509310475155651E-2</v>
      </c>
      <c r="V52" s="2">
        <f t="shared" si="21"/>
        <v>4.6455641300877884E-2</v>
      </c>
      <c r="W52" s="2">
        <f t="shared" si="21"/>
        <v>4.1779654648586746E-2</v>
      </c>
      <c r="X52" s="2">
        <f t="shared" si="21"/>
        <v>3.6701124274591101E-2</v>
      </c>
      <c r="Y52" s="2">
        <f t="shared" si="21"/>
        <v>3.0811634253357683E-2</v>
      </c>
      <c r="Z52" s="2">
        <f t="shared" si="21"/>
        <v>2.7596499458120198E-2</v>
      </c>
      <c r="AA52" s="2">
        <f t="shared" si="21"/>
        <v>2.4077674403466798E-2</v>
      </c>
      <c r="AB52" s="2">
        <f t="shared" si="21"/>
        <v>2.0846619253837781E-2</v>
      </c>
      <c r="AC52" s="2">
        <f t="shared" si="21"/>
        <v>1.777637310267691E-2</v>
      </c>
      <c r="AD52" s="2">
        <f t="shared" si="21"/>
        <v>1.5565777219855288E-2</v>
      </c>
      <c r="AE52" s="2">
        <f t="shared" si="21"/>
        <v>1.3457192209913361E-2</v>
      </c>
      <c r="AF52" s="2">
        <f t="shared" si="21"/>
        <v>1.1149535600006614E-2</v>
      </c>
      <c r="AG52" s="2">
        <f t="shared" si="21"/>
        <v>9.588711920768914E-3</v>
      </c>
      <c r="AH52" s="2">
        <f t="shared" si="21"/>
        <v>8.3681572058075873E-3</v>
      </c>
      <c r="AI52" s="2">
        <f t="shared" si="21"/>
        <v>6.9116593433265327E-3</v>
      </c>
      <c r="AJ52" s="2">
        <f t="shared" si="21"/>
        <v>5.8120171383482895E-3</v>
      </c>
      <c r="AK52" s="2">
        <f t="shared" si="21"/>
        <v>4.9767520203841398E-3</v>
      </c>
      <c r="AL52" s="2">
        <f t="shared" si="21"/>
        <v>4.5723126059112346E-3</v>
      </c>
      <c r="AM52" s="2">
        <f t="shared" si="21"/>
        <v>4.2629739603746884E-3</v>
      </c>
      <c r="AN52" s="2">
        <f t="shared" si="21"/>
        <v>3.5808273103793186E-3</v>
      </c>
      <c r="AO52" s="2">
        <f t="shared" si="21"/>
        <v>2.7883057982613026E-3</v>
      </c>
      <c r="AP52" s="2">
        <f t="shared" si="21"/>
        <v>2.6597076195763588E-3</v>
      </c>
      <c r="AQ52" s="2">
        <f t="shared" si="21"/>
        <v>2.2966939604338998E-3</v>
      </c>
      <c r="AR52" s="2">
        <f t="shared" si="21"/>
        <v>1.8094412923995334E-3</v>
      </c>
      <c r="AS52" s="2">
        <f t="shared" si="21"/>
        <v>1.5085367156397688E-3</v>
      </c>
      <c r="AT52" s="2">
        <f t="shared" si="21"/>
        <v>1.2937153770568211E-3</v>
      </c>
      <c r="AU52" s="2">
        <f t="shared" si="21"/>
        <v>1.0009735351854149E-3</v>
      </c>
      <c r="AV52" s="2">
        <f t="shared" si="21"/>
        <v>1.0024194088385507E-3</v>
      </c>
      <c r="AW52" s="2">
        <f t="shared" si="21"/>
        <v>7.7017881697228198E-4</v>
      </c>
    </row>
    <row r="53" spans="1:49" x14ac:dyDescent="0.25">
      <c r="A53" s="30">
        <v>14</v>
      </c>
      <c r="C53" s="2" t="str">
        <f t="shared" si="15"/>
        <v xml:space="preserve"> </v>
      </c>
      <c r="D53" s="2" t="str">
        <f t="shared" si="15"/>
        <v xml:space="preserve"> </v>
      </c>
      <c r="E53" s="2" t="str">
        <f t="shared" si="15"/>
        <v xml:space="preserve"> </v>
      </c>
      <c r="F53" s="2" t="str">
        <f t="shared" si="15"/>
        <v xml:space="preserve"> </v>
      </c>
      <c r="G53" s="2" t="str">
        <f t="shared" si="15"/>
        <v xml:space="preserve"> </v>
      </c>
      <c r="H53" s="2" t="str">
        <f t="shared" si="15"/>
        <v xml:space="preserve"> </v>
      </c>
      <c r="I53" s="2" t="str">
        <f t="shared" si="21"/>
        <v xml:space="preserve"> </v>
      </c>
      <c r="J53" s="2" t="str">
        <f t="shared" si="21"/>
        <v xml:space="preserve"> </v>
      </c>
      <c r="K53" s="2" t="str">
        <f t="shared" si="21"/>
        <v xml:space="preserve"> </v>
      </c>
      <c r="L53" s="2" t="str">
        <f t="shared" si="21"/>
        <v xml:space="preserve"> </v>
      </c>
      <c r="M53" s="2" t="str">
        <f t="shared" si="21"/>
        <v xml:space="preserve"> </v>
      </c>
      <c r="N53" s="2" t="str">
        <f t="shared" si="21"/>
        <v xml:space="preserve"> </v>
      </c>
      <c r="O53" s="2" t="str">
        <f t="shared" si="21"/>
        <v xml:space="preserve"> </v>
      </c>
      <c r="P53" s="2">
        <f t="shared" si="21"/>
        <v>6.7346747845220101E-2</v>
      </c>
      <c r="Q53" s="2">
        <f t="shared" si="21"/>
        <v>7.0293178734039091E-2</v>
      </c>
      <c r="R53" s="2">
        <f t="shared" si="21"/>
        <v>5.7723988785092363E-2</v>
      </c>
      <c r="S53" s="2">
        <f t="shared" si="21"/>
        <v>5.3787586459825183E-2</v>
      </c>
      <c r="T53" s="2">
        <f t="shared" si="21"/>
        <v>4.8851386185586432E-2</v>
      </c>
      <c r="U53" s="2">
        <f t="shared" si="21"/>
        <v>4.2872090175382412E-2</v>
      </c>
      <c r="V53" s="2">
        <f t="shared" si="21"/>
        <v>3.5715265903005423E-2</v>
      </c>
      <c r="W53" s="2">
        <f t="shared" si="21"/>
        <v>3.1407561828982043E-2</v>
      </c>
      <c r="X53" s="2">
        <f t="shared" si="21"/>
        <v>2.7332815630353127E-2</v>
      </c>
      <c r="Y53" s="2">
        <f t="shared" si="21"/>
        <v>2.3162429560605456E-2</v>
      </c>
      <c r="Z53" s="2">
        <f t="shared" si="21"/>
        <v>2.1181391043771473E-2</v>
      </c>
      <c r="AA53" s="2">
        <f t="shared" si="21"/>
        <v>1.8399911098275587E-2</v>
      </c>
      <c r="AB53" s="2">
        <f t="shared" si="21"/>
        <v>1.6000594387931527E-2</v>
      </c>
      <c r="AC53" s="2">
        <f t="shared" si="21"/>
        <v>1.3362093065226715E-2</v>
      </c>
      <c r="AD53" s="2">
        <f t="shared" si="21"/>
        <v>1.1966833819914889E-2</v>
      </c>
      <c r="AE53" s="2">
        <f t="shared" si="21"/>
        <v>1.0297733750675737E-2</v>
      </c>
      <c r="AF53" s="2">
        <f t="shared" si="21"/>
        <v>8.3961537860601683E-3</v>
      </c>
      <c r="AG53" s="2">
        <f t="shared" si="21"/>
        <v>7.2207760740237801E-3</v>
      </c>
      <c r="AH53" s="2">
        <f t="shared" si="21"/>
        <v>6.330768577734569E-3</v>
      </c>
      <c r="AI53" s="2">
        <f t="shared" si="21"/>
        <v>5.1872980701795201E-3</v>
      </c>
      <c r="AJ53" s="2">
        <f t="shared" si="21"/>
        <v>4.3413564165405089E-3</v>
      </c>
      <c r="AK53" s="2">
        <f t="shared" si="21"/>
        <v>3.7174450458289199E-3</v>
      </c>
      <c r="AL53" s="2">
        <f t="shared" si="21"/>
        <v>3.4341665455218094E-3</v>
      </c>
      <c r="AM53" s="2">
        <f t="shared" si="21"/>
        <v>3.246151184805343E-3</v>
      </c>
      <c r="AN53" s="2">
        <f t="shared" si="21"/>
        <v>2.7140404749081207E-3</v>
      </c>
      <c r="AO53" s="2">
        <f t="shared" si="21"/>
        <v>2.0837286615465471E-3</v>
      </c>
      <c r="AP53" s="2">
        <f t="shared" si="21"/>
        <v>2.015627208453402E-3</v>
      </c>
      <c r="AQ53" s="2">
        <f t="shared" si="21"/>
        <v>1.7405217032383908E-3</v>
      </c>
      <c r="AR53" s="2">
        <f t="shared" si="21"/>
        <v>1.3602613609295829E-3</v>
      </c>
      <c r="AS53" s="2">
        <f t="shared" si="21"/>
        <v>1.1287176366845308E-3</v>
      </c>
      <c r="AT53" s="2">
        <f t="shared" si="21"/>
        <v>9.6798397267694361E-4</v>
      </c>
      <c r="AU53" s="2">
        <f t="shared" si="21"/>
        <v>7.419826975271854E-4</v>
      </c>
      <c r="AV53" s="2">
        <f t="shared" si="21"/>
        <v>7.5381664115391797E-4</v>
      </c>
      <c r="AW53" s="2">
        <f t="shared" si="21"/>
        <v>5.7360189598953601E-4</v>
      </c>
    </row>
    <row r="54" spans="1:49" x14ac:dyDescent="0.25">
      <c r="A54" s="30">
        <v>13</v>
      </c>
      <c r="C54" s="2" t="str">
        <f t="shared" si="15"/>
        <v xml:space="preserve"> </v>
      </c>
      <c r="D54" s="2" t="str">
        <f t="shared" si="15"/>
        <v xml:space="preserve"> </v>
      </c>
      <c r="E54" s="2" t="str">
        <f t="shared" si="15"/>
        <v xml:space="preserve"> </v>
      </c>
      <c r="F54" s="2" t="str">
        <f t="shared" si="15"/>
        <v xml:space="preserve"> </v>
      </c>
      <c r="G54" s="2" t="str">
        <f t="shared" si="15"/>
        <v xml:space="preserve"> </v>
      </c>
      <c r="H54" s="2" t="str">
        <f t="shared" si="15"/>
        <v xml:space="preserve"> </v>
      </c>
      <c r="I54" s="2" t="str">
        <f t="shared" si="21"/>
        <v xml:space="preserve"> </v>
      </c>
      <c r="J54" s="2" t="str">
        <f t="shared" si="21"/>
        <v xml:space="preserve"> </v>
      </c>
      <c r="K54" s="2" t="str">
        <f t="shared" si="21"/>
        <v xml:space="preserve"> </v>
      </c>
      <c r="L54" s="2" t="str">
        <f t="shared" si="21"/>
        <v xml:space="preserve"> </v>
      </c>
      <c r="M54" s="2" t="str">
        <f t="shared" si="21"/>
        <v xml:space="preserve"> </v>
      </c>
      <c r="N54" s="2" t="str">
        <f t="shared" si="21"/>
        <v xml:space="preserve"> </v>
      </c>
      <c r="O54" s="2">
        <f t="shared" si="21"/>
        <v>6.4669342651071479E-2</v>
      </c>
      <c r="P54" s="2">
        <f t="shared" si="21"/>
        <v>5.3922411823079164E-2</v>
      </c>
      <c r="Q54" s="2">
        <f t="shared" si="21"/>
        <v>5.4602815966835208E-2</v>
      </c>
      <c r="R54" s="2">
        <f t="shared" si="21"/>
        <v>4.5404740899015854E-2</v>
      </c>
      <c r="S54" s="2">
        <f t="shared" si="21"/>
        <v>4.17814891524299E-2</v>
      </c>
      <c r="T54" s="2">
        <f t="shared" si="21"/>
        <v>3.7223787667772464E-2</v>
      </c>
      <c r="U54" s="2">
        <f t="shared" si="21"/>
        <v>3.2525898839523198E-2</v>
      </c>
      <c r="V54" s="2">
        <f t="shared" si="21"/>
        <v>2.7458026254785061E-2</v>
      </c>
      <c r="W54" s="2">
        <f t="shared" si="21"/>
        <v>2.3610413928462137E-2</v>
      </c>
      <c r="X54" s="2">
        <f t="shared" si="21"/>
        <v>2.0355856259152701E-2</v>
      </c>
      <c r="Y54" s="2">
        <f t="shared" si="21"/>
        <v>1.7412193677832741E-2</v>
      </c>
      <c r="Z54" s="2">
        <f t="shared" si="21"/>
        <v>1.6257544810349054E-2</v>
      </c>
      <c r="AA54" s="2">
        <f t="shared" si="21"/>
        <v>1.4061022786141608E-2</v>
      </c>
      <c r="AB54" s="2">
        <f t="shared" si="21"/>
        <v>1.228108105442439E-2</v>
      </c>
      <c r="AC54" s="2">
        <f t="shared" si="21"/>
        <v>1.0043979728175995E-2</v>
      </c>
      <c r="AD54" s="2">
        <f t="shared" si="21"/>
        <v>9.1999975106151592E-3</v>
      </c>
      <c r="AE54" s="2">
        <f t="shared" si="21"/>
        <v>7.8800479881448379E-3</v>
      </c>
      <c r="AF54" s="2">
        <f t="shared" si="21"/>
        <v>6.3227205982579835E-3</v>
      </c>
      <c r="AG54" s="2">
        <f t="shared" si="21"/>
        <v>5.4376028336257732E-3</v>
      </c>
      <c r="AH54" s="2">
        <f t="shared" si="21"/>
        <v>4.7894213503800326E-3</v>
      </c>
      <c r="AI54" s="2">
        <f t="shared" si="21"/>
        <v>3.8931405516779293E-3</v>
      </c>
      <c r="AJ54" s="2">
        <f t="shared" si="21"/>
        <v>3.2428286233157364E-3</v>
      </c>
      <c r="AK54" s="2">
        <f t="shared" si="21"/>
        <v>2.7767904874816951E-3</v>
      </c>
      <c r="AL54" s="2">
        <f t="shared" si="21"/>
        <v>2.5793292976368618E-3</v>
      </c>
      <c r="AM54" s="2">
        <f t="shared" si="21"/>
        <v>2.471865325137232E-3</v>
      </c>
      <c r="AN54" s="2">
        <f t="shared" si="21"/>
        <v>2.0570709115428445E-3</v>
      </c>
      <c r="AO54" s="2">
        <f t="shared" si="21"/>
        <v>1.5571911580351222E-3</v>
      </c>
      <c r="AP54" s="2">
        <f t="shared" si="21"/>
        <v>1.52751866917792E-3</v>
      </c>
      <c r="AQ54" s="2">
        <f t="shared" si="21"/>
        <v>1.3190332937835303E-3</v>
      </c>
      <c r="AR54" s="2">
        <f t="shared" si="21"/>
        <v>1.0225869044826928E-3</v>
      </c>
      <c r="AS54" s="2">
        <f t="shared" si="21"/>
        <v>8.445293310759156E-4</v>
      </c>
      <c r="AT54" s="2">
        <f t="shared" si="21"/>
        <v>7.242651575272138E-4</v>
      </c>
      <c r="AU54" s="2">
        <f t="shared" si="21"/>
        <v>5.5000287627758279E-4</v>
      </c>
      <c r="AV54" s="2">
        <f t="shared" si="21"/>
        <v>5.6686804292722459E-4</v>
      </c>
      <c r="AW54" s="2">
        <f t="shared" si="21"/>
        <v>4.2719836982303228E-4</v>
      </c>
    </row>
    <row r="55" spans="1:49" x14ac:dyDescent="0.25">
      <c r="A55" s="30">
        <v>12</v>
      </c>
      <c r="C55" s="2" t="str">
        <f t="shared" si="15"/>
        <v xml:space="preserve"> </v>
      </c>
      <c r="D55" s="2" t="str">
        <f t="shared" si="15"/>
        <v xml:space="preserve"> </v>
      </c>
      <c r="E55" s="2" t="str">
        <f t="shared" si="15"/>
        <v xml:space="preserve"> </v>
      </c>
      <c r="F55" s="2" t="str">
        <f t="shared" si="15"/>
        <v xml:space="preserve"> </v>
      </c>
      <c r="G55" s="2" t="str">
        <f t="shared" si="15"/>
        <v xml:space="preserve"> </v>
      </c>
      <c r="H55" s="2" t="str">
        <f t="shared" si="15"/>
        <v xml:space="preserve"> </v>
      </c>
      <c r="I55" s="2" t="str">
        <f t="shared" si="21"/>
        <v xml:space="preserve"> </v>
      </c>
      <c r="J55" s="2" t="str">
        <f t="shared" si="21"/>
        <v xml:space="preserve"> </v>
      </c>
      <c r="K55" s="2" t="str">
        <f t="shared" si="21"/>
        <v xml:space="preserve"> </v>
      </c>
      <c r="L55" s="2" t="str">
        <f t="shared" si="21"/>
        <v xml:space="preserve"> </v>
      </c>
      <c r="M55" s="2" t="str">
        <f t="shared" si="21"/>
        <v xml:space="preserve"> </v>
      </c>
      <c r="N55" s="2">
        <f t="shared" si="21"/>
        <v>5.5693800459799638E-2</v>
      </c>
      <c r="O55" s="2">
        <f t="shared" si="21"/>
        <v>5.1201203966293622E-2</v>
      </c>
      <c r="P55" s="2">
        <f t="shared" si="21"/>
        <v>4.3173970382359206E-2</v>
      </c>
      <c r="Q55" s="2">
        <f t="shared" si="21"/>
        <v>4.2414748702555301E-2</v>
      </c>
      <c r="R55" s="2">
        <f t="shared" si="21"/>
        <v>3.5714622975590075E-2</v>
      </c>
      <c r="S55" s="2">
        <f t="shared" si="21"/>
        <v>3.2455310801099133E-2</v>
      </c>
      <c r="T55" s="2">
        <f t="shared" si="21"/>
        <v>2.8363788144546705E-2</v>
      </c>
      <c r="U55" s="2">
        <f t="shared" si="21"/>
        <v>2.467652244131481E-2</v>
      </c>
      <c r="V55" s="2">
        <f t="shared" si="21"/>
        <v>2.110983039734338E-2</v>
      </c>
      <c r="W55" s="2">
        <f t="shared" si="21"/>
        <v>1.774896277873176E-2</v>
      </c>
      <c r="X55" s="2">
        <f t="shared" si="21"/>
        <v>1.5159831670731275E-2</v>
      </c>
      <c r="Y55" s="2">
        <f t="shared" si="21"/>
        <v>1.3089494255387317E-2</v>
      </c>
      <c r="Z55" s="2">
        <f t="shared" si="21"/>
        <v>1.2478300538161721E-2</v>
      </c>
      <c r="AA55" s="2">
        <f t="shared" si="21"/>
        <v>1.0745288971038713E-2</v>
      </c>
      <c r="AB55" s="2">
        <f t="shared" si="21"/>
        <v>9.4262093150177997E-3</v>
      </c>
      <c r="AC55" s="2">
        <f t="shared" si="21"/>
        <v>7.5498298273750774E-3</v>
      </c>
      <c r="AD55" s="2">
        <f t="shared" si="21"/>
        <v>7.0728778780624101E-3</v>
      </c>
      <c r="AE55" s="2">
        <f t="shared" si="21"/>
        <v>6.0299826931717706E-3</v>
      </c>
      <c r="AF55" s="2">
        <f t="shared" si="21"/>
        <v>4.7613224795867645E-3</v>
      </c>
      <c r="AG55" s="2">
        <f t="shared" si="21"/>
        <v>4.0947848642782416E-3</v>
      </c>
      <c r="AH55" s="2">
        <f t="shared" si="21"/>
        <v>3.6233447155455067E-3</v>
      </c>
      <c r="AI55" s="2">
        <f t="shared" si="21"/>
        <v>2.9218570342526323E-3</v>
      </c>
      <c r="AJ55" s="2">
        <f t="shared" si="21"/>
        <v>2.4222700168385755E-3</v>
      </c>
      <c r="AK55" s="2">
        <f t="shared" si="21"/>
        <v>2.0741572010648289E-3</v>
      </c>
      <c r="AL55" s="2">
        <f t="shared" si="21"/>
        <v>1.9372792604724937E-3</v>
      </c>
      <c r="AM55" s="2">
        <f t="shared" si="21"/>
        <v>1.8822654392118793E-3</v>
      </c>
      <c r="AN55" s="2">
        <f t="shared" si="21"/>
        <v>1.5591295613448658E-3</v>
      </c>
      <c r="AO55" s="2">
        <f t="shared" si="21"/>
        <v>1.1637044435828996E-3</v>
      </c>
      <c r="AP55" s="2">
        <f t="shared" si="21"/>
        <v>1.1576115240463755E-3</v>
      </c>
      <c r="AQ55" s="2">
        <f t="shared" si="21"/>
        <v>9.9961340721709479E-4</v>
      </c>
      <c r="AR55" s="2">
        <f t="shared" si="21"/>
        <v>7.6873754357389848E-4</v>
      </c>
      <c r="AS55" s="2">
        <f t="shared" si="21"/>
        <v>6.3189390142122511E-4</v>
      </c>
      <c r="AT55" s="2">
        <f t="shared" si="21"/>
        <v>5.4190981794590863E-4</v>
      </c>
      <c r="AU55" s="2">
        <f t="shared" si="21"/>
        <v>4.0769571166790014E-4</v>
      </c>
      <c r="AV55" s="2">
        <f t="shared" si="21"/>
        <v>4.2628321072913164E-4</v>
      </c>
      <c r="AW55" s="2">
        <f t="shared" si="21"/>
        <v>3.1816221050773091E-4</v>
      </c>
    </row>
    <row r="56" spans="1:49" x14ac:dyDescent="0.25">
      <c r="A56" s="30">
        <v>11</v>
      </c>
      <c r="C56" s="2" t="str">
        <f t="shared" si="15"/>
        <v xml:space="preserve"> </v>
      </c>
      <c r="D56" s="2" t="str">
        <f t="shared" si="15"/>
        <v xml:space="preserve"> </v>
      </c>
      <c r="E56" s="2" t="str">
        <f t="shared" si="15"/>
        <v xml:space="preserve"> </v>
      </c>
      <c r="F56" s="2" t="str">
        <f t="shared" si="15"/>
        <v xml:space="preserve"> </v>
      </c>
      <c r="G56" s="2" t="str">
        <f t="shared" si="15"/>
        <v xml:space="preserve"> </v>
      </c>
      <c r="H56" s="2" t="str">
        <f t="shared" si="15"/>
        <v xml:space="preserve"> </v>
      </c>
      <c r="I56" s="2" t="str">
        <f t="shared" si="21"/>
        <v xml:space="preserve"> </v>
      </c>
      <c r="J56" s="2" t="str">
        <f t="shared" si="21"/>
        <v xml:space="preserve"> </v>
      </c>
      <c r="K56" s="2" t="str">
        <f t="shared" si="21"/>
        <v xml:space="preserve"> </v>
      </c>
      <c r="L56" s="2" t="str">
        <f t="shared" si="21"/>
        <v xml:space="preserve"> </v>
      </c>
      <c r="M56" s="2">
        <f t="shared" si="21"/>
        <v>4.3260316635947357E-2</v>
      </c>
      <c r="N56" s="2">
        <f t="shared" si="21"/>
        <v>4.4423117579286894E-2</v>
      </c>
      <c r="O56" s="2">
        <f t="shared" si="21"/>
        <v>4.0537960958453738E-2</v>
      </c>
      <c r="P56" s="2">
        <f t="shared" si="21"/>
        <v>3.4568033134212091E-2</v>
      </c>
      <c r="Q56" s="2">
        <f t="shared" si="21"/>
        <v>3.2947218483999154E-2</v>
      </c>
      <c r="R56" s="2">
        <f t="shared" si="21"/>
        <v>2.8092535471691098E-2</v>
      </c>
      <c r="S56" s="2">
        <f t="shared" si="21"/>
        <v>2.521085821888859E-2</v>
      </c>
      <c r="T56" s="2">
        <f t="shared" si="21"/>
        <v>2.1612644180357025E-2</v>
      </c>
      <c r="U56" s="2">
        <f t="shared" si="21"/>
        <v>1.8721412213727463E-2</v>
      </c>
      <c r="V56" s="2">
        <f t="shared" ref="I56:AW62" si="22">IF($A56&lt;=V$4,V$5*EXP((2*$A56-V$4)*V$6*SQRT(V$3))," ")</f>
        <v>1.6229314345816988E-2</v>
      </c>
      <c r="W56" s="2">
        <f t="shared" si="22"/>
        <v>1.3342658060773976E-2</v>
      </c>
      <c r="X56" s="2">
        <f t="shared" si="22"/>
        <v>1.1290141439349755E-2</v>
      </c>
      <c r="Y56" s="2">
        <f t="shared" si="22"/>
        <v>9.839935336806065E-3</v>
      </c>
      <c r="Z56" s="2">
        <f t="shared" si="22"/>
        <v>9.5775829706812917E-3</v>
      </c>
      <c r="AA56" s="2">
        <f t="shared" si="22"/>
        <v>8.2114392976393984E-3</v>
      </c>
      <c r="AB56" s="2">
        <f t="shared" si="22"/>
        <v>7.2349837654168015E-3</v>
      </c>
      <c r="AC56" s="2">
        <f t="shared" si="22"/>
        <v>5.6750343952231058E-3</v>
      </c>
      <c r="AD56" s="2">
        <f t="shared" si="22"/>
        <v>5.4375668493675117E-3</v>
      </c>
      <c r="AE56" s="2">
        <f t="shared" si="22"/>
        <v>4.6142728235480336E-3</v>
      </c>
      <c r="AF56" s="2">
        <f t="shared" si="22"/>
        <v>3.5855121861409264E-3</v>
      </c>
      <c r="AG56" s="2">
        <f t="shared" si="22"/>
        <v>3.0835762739114632E-3</v>
      </c>
      <c r="AH56" s="2">
        <f t="shared" si="22"/>
        <v>2.7411718383536692E-3</v>
      </c>
      <c r="AI56" s="2">
        <f t="shared" si="22"/>
        <v>2.1928950201738962E-3</v>
      </c>
      <c r="AJ56" s="2">
        <f t="shared" si="22"/>
        <v>1.8093438525517401E-3</v>
      </c>
      <c r="AK56" s="2">
        <f t="shared" si="22"/>
        <v>1.5493167792542883E-3</v>
      </c>
      <c r="AL56" s="2">
        <f t="shared" si="22"/>
        <v>1.4550491620032129E-3</v>
      </c>
      <c r="AM56" s="2">
        <f t="shared" si="22"/>
        <v>1.4332994389388088E-3</v>
      </c>
      <c r="AN56" s="2">
        <f t="shared" si="22"/>
        <v>1.1817215320186606E-3</v>
      </c>
      <c r="AO56" s="2">
        <f t="shared" si="22"/>
        <v>8.6964790740485468E-4</v>
      </c>
      <c r="AP56" s="2">
        <f t="shared" si="22"/>
        <v>8.7728187395979119E-4</v>
      </c>
      <c r="AQ56" s="2">
        <f t="shared" si="22"/>
        <v>7.5754491459573072E-4</v>
      </c>
      <c r="AR56" s="2">
        <f t="shared" si="22"/>
        <v>5.7790434075525904E-4</v>
      </c>
      <c r="AS56" s="2">
        <f t="shared" si="22"/>
        <v>4.727957786198482E-4</v>
      </c>
      <c r="AT56" s="2">
        <f t="shared" si="22"/>
        <v>4.0546787006681803E-4</v>
      </c>
      <c r="AU56" s="2">
        <f t="shared" si="22"/>
        <v>3.0220895286465289E-4</v>
      </c>
      <c r="AV56" s="2">
        <f t="shared" si="22"/>
        <v>3.205638031933765E-4</v>
      </c>
      <c r="AW56" s="2">
        <f t="shared" si="22"/>
        <v>2.369559421237943E-4</v>
      </c>
    </row>
    <row r="57" spans="1:49" x14ac:dyDescent="0.25">
      <c r="A57" s="30">
        <v>10</v>
      </c>
      <c r="C57" s="2" t="str">
        <f t="shared" si="15"/>
        <v xml:space="preserve"> </v>
      </c>
      <c r="D57" s="2" t="str">
        <f t="shared" si="15"/>
        <v xml:space="preserve"> </v>
      </c>
      <c r="E57" s="2" t="str">
        <f t="shared" si="15"/>
        <v xml:space="preserve"> </v>
      </c>
      <c r="F57" s="2" t="str">
        <f t="shared" si="15"/>
        <v xml:space="preserve"> </v>
      </c>
      <c r="G57" s="2" t="str">
        <f t="shared" si="15"/>
        <v xml:space="preserve"> </v>
      </c>
      <c r="H57" s="2" t="str">
        <f t="shared" si="15"/>
        <v xml:space="preserve"> </v>
      </c>
      <c r="I57" s="2" t="str">
        <f t="shared" si="22"/>
        <v xml:space="preserve"> </v>
      </c>
      <c r="J57" s="2" t="str">
        <f t="shared" si="22"/>
        <v xml:space="preserve"> </v>
      </c>
      <c r="K57" s="2" t="str">
        <f t="shared" si="22"/>
        <v xml:space="preserve"> </v>
      </c>
      <c r="L57" s="2">
        <f t="shared" si="22"/>
        <v>4.1823140206214478E-2</v>
      </c>
      <c r="M57" s="2">
        <f t="shared" si="22"/>
        <v>3.5685610351106074E-2</v>
      </c>
      <c r="N57" s="2">
        <f t="shared" si="22"/>
        <v>3.5433268320189046E-2</v>
      </c>
      <c r="O57" s="2">
        <f t="shared" si="22"/>
        <v>3.2095461656545046E-2</v>
      </c>
      <c r="P57" s="2">
        <f t="shared" si="22"/>
        <v>2.7677531257496731E-2</v>
      </c>
      <c r="Q57" s="2">
        <f t="shared" si="22"/>
        <v>2.5592965631951924E-2</v>
      </c>
      <c r="R57" s="2">
        <f t="shared" si="22"/>
        <v>2.2097126708228498E-2</v>
      </c>
      <c r="S57" s="2">
        <f t="shared" si="22"/>
        <v>1.9583462812236503E-2</v>
      </c>
      <c r="T57" s="2">
        <f t="shared" si="22"/>
        <v>1.6468406338612691E-2</v>
      </c>
      <c r="U57" s="2">
        <f t="shared" si="22"/>
        <v>1.4203430653968153E-2</v>
      </c>
      <c r="V57" s="2">
        <f t="shared" si="22"/>
        <v>1.2477155864240773E-2</v>
      </c>
      <c r="W57" s="2">
        <f t="shared" si="22"/>
        <v>1.0030249448720604E-2</v>
      </c>
      <c r="X57" s="2">
        <f t="shared" si="22"/>
        <v>8.4082261920243231E-3</v>
      </c>
      <c r="Y57" s="2">
        <f t="shared" si="22"/>
        <v>7.3971022518822052E-3</v>
      </c>
      <c r="Z57" s="2">
        <f t="shared" si="22"/>
        <v>7.3511689576437915E-3</v>
      </c>
      <c r="AA57" s="2">
        <f t="shared" si="22"/>
        <v>6.2750974422885689E-3</v>
      </c>
      <c r="AB57" s="2">
        <f t="shared" si="22"/>
        <v>5.5531325834711591E-3</v>
      </c>
      <c r="AC57" s="2">
        <f t="shared" si="22"/>
        <v>4.2657935507617473E-3</v>
      </c>
      <c r="AD57" s="2">
        <f t="shared" si="22"/>
        <v>4.1803539875963965E-3</v>
      </c>
      <c r="AE57" s="2">
        <f t="shared" si="22"/>
        <v>3.5309410944485814E-3</v>
      </c>
      <c r="AF57" s="2">
        <f t="shared" si="22"/>
        <v>2.7000686662334307E-3</v>
      </c>
      <c r="AG57" s="2">
        <f t="shared" si="22"/>
        <v>2.3220860074917972E-3</v>
      </c>
      <c r="AH57" s="2">
        <f t="shared" si="22"/>
        <v>2.0737808950788651E-3</v>
      </c>
      <c r="AI57" s="2">
        <f t="shared" si="22"/>
        <v>1.6457987208581852E-3</v>
      </c>
      <c r="AJ57" s="2">
        <f t="shared" si="22"/>
        <v>1.3515112493690832E-3</v>
      </c>
      <c r="AK57" s="2">
        <f t="shared" si="22"/>
        <v>1.1572808855792492E-3</v>
      </c>
      <c r="AL57" s="2">
        <f t="shared" si="22"/>
        <v>1.0928564131378168E-3</v>
      </c>
      <c r="AM57" s="2">
        <f t="shared" si="22"/>
        <v>1.0914227286256059E-3</v>
      </c>
      <c r="AN57" s="2">
        <f t="shared" si="22"/>
        <v>8.9567013150079408E-4</v>
      </c>
      <c r="AO57" s="2">
        <f t="shared" si="22"/>
        <v>6.4989653259819868E-4</v>
      </c>
      <c r="AP57" s="2">
        <f t="shared" si="22"/>
        <v>6.6483744364277003E-4</v>
      </c>
      <c r="AQ57" s="2">
        <f t="shared" si="22"/>
        <v>5.740962390925787E-4</v>
      </c>
      <c r="AR57" s="2">
        <f t="shared" si="22"/>
        <v>4.3444401779977021E-4</v>
      </c>
      <c r="AS57" s="2">
        <f t="shared" si="22"/>
        <v>3.5375535003262824E-4</v>
      </c>
      <c r="AT57" s="2">
        <f t="shared" si="22"/>
        <v>3.0337924911508484E-4</v>
      </c>
      <c r="AU57" s="2">
        <f t="shared" si="22"/>
        <v>2.2401572687118584E-4</v>
      </c>
      <c r="AV57" s="2">
        <f t="shared" si="22"/>
        <v>2.4106309920588945E-4</v>
      </c>
      <c r="AW57" s="2">
        <f t="shared" si="22"/>
        <v>1.7647639051216176E-4</v>
      </c>
    </row>
    <row r="58" spans="1:49" x14ac:dyDescent="0.25">
      <c r="A58" s="30">
        <v>9</v>
      </c>
      <c r="C58" s="2" t="str">
        <f t="shared" si="15"/>
        <v xml:space="preserve"> </v>
      </c>
      <c r="D58" s="2" t="str">
        <f t="shared" si="15"/>
        <v xml:space="preserve"> </v>
      </c>
      <c r="E58" s="2" t="str">
        <f t="shared" si="15"/>
        <v xml:space="preserve"> </v>
      </c>
      <c r="F58" s="2" t="str">
        <f t="shared" si="15"/>
        <v xml:space="preserve"> </v>
      </c>
      <c r="G58" s="2" t="str">
        <f t="shared" si="15"/>
        <v xml:space="preserve"> </v>
      </c>
      <c r="H58" s="2" t="str">
        <f t="shared" si="15"/>
        <v xml:space="preserve"> </v>
      </c>
      <c r="I58" s="2" t="str">
        <f t="shared" si="22"/>
        <v xml:space="preserve"> </v>
      </c>
      <c r="J58" s="2" t="str">
        <f t="shared" si="22"/>
        <v xml:space="preserve"> </v>
      </c>
      <c r="K58" s="2">
        <f t="shared" si="22"/>
        <v>3.6484378961258869E-2</v>
      </c>
      <c r="L58" s="2">
        <f t="shared" si="22"/>
        <v>3.405971138390404E-2</v>
      </c>
      <c r="M58" s="2">
        <f t="shared" si="22"/>
        <v>2.9437204467264104E-2</v>
      </c>
      <c r="N58" s="2">
        <f t="shared" si="22"/>
        <v>2.8262683311445942E-2</v>
      </c>
      <c r="O58" s="2">
        <f t="shared" si="22"/>
        <v>2.5411210494837026E-2</v>
      </c>
      <c r="P58" s="2">
        <f t="shared" si="22"/>
        <v>2.2160524248964301E-2</v>
      </c>
      <c r="Q58" s="2">
        <f t="shared" si="22"/>
        <v>1.9880278820998919E-2</v>
      </c>
      <c r="R58" s="2">
        <f t="shared" si="22"/>
        <v>1.7381236707934355E-2</v>
      </c>
      <c r="S58" s="2">
        <f t="shared" si="22"/>
        <v>1.5212176134127533E-2</v>
      </c>
      <c r="T58" s="2">
        <f t="shared" si="22"/>
        <v>1.2548599101083174E-2</v>
      </c>
      <c r="U58" s="2">
        <f t="shared" si="22"/>
        <v>1.0775759864640893E-2</v>
      </c>
      <c r="V58" s="2">
        <f t="shared" si="22"/>
        <v>9.5924827841345865E-3</v>
      </c>
      <c r="W58" s="2">
        <f t="shared" si="22"/>
        <v>7.5401695483249213E-3</v>
      </c>
      <c r="X58" s="2">
        <f t="shared" si="22"/>
        <v>6.2619470337047997E-3</v>
      </c>
      <c r="Y58" s="2">
        <f t="shared" si="22"/>
        <v>5.5607196441761738E-3</v>
      </c>
      <c r="Z58" s="2">
        <f t="shared" si="22"/>
        <v>5.642309255816518E-3</v>
      </c>
      <c r="AA58" s="2">
        <f t="shared" si="22"/>
        <v>4.7953649150809042E-3</v>
      </c>
      <c r="AB58" s="2">
        <f t="shared" si="22"/>
        <v>4.2622461209949301E-3</v>
      </c>
      <c r="AC58" s="2">
        <f t="shared" si="22"/>
        <v>3.2064994413139813E-3</v>
      </c>
      <c r="AD58" s="2">
        <f t="shared" si="22"/>
        <v>3.2138197001928895E-3</v>
      </c>
      <c r="AE58" s="2">
        <f t="shared" si="22"/>
        <v>2.7019522878751522E-3</v>
      </c>
      <c r="AF58" s="2">
        <f t="shared" si="22"/>
        <v>2.0332857410316537E-3</v>
      </c>
      <c r="AG58" s="2">
        <f t="shared" si="22"/>
        <v>1.7486460353871615E-3</v>
      </c>
      <c r="AH58" s="2">
        <f t="shared" si="22"/>
        <v>1.5688790978448811E-3</v>
      </c>
      <c r="AI58" s="2">
        <f t="shared" si="22"/>
        <v>1.2351952121099001E-3</v>
      </c>
      <c r="AJ58" s="2">
        <f t="shared" si="22"/>
        <v>1.0095276553404313E-3</v>
      </c>
      <c r="AK58" s="2">
        <f t="shared" si="22"/>
        <v>8.6444493860817612E-4</v>
      </c>
      <c r="AL58" s="2">
        <f t="shared" si="22"/>
        <v>8.2082115912301924E-4</v>
      </c>
      <c r="AM58" s="2">
        <f t="shared" si="22"/>
        <v>8.3109191296586963E-4</v>
      </c>
      <c r="AN58" s="2">
        <f t="shared" si="22"/>
        <v>6.788612737657901E-4</v>
      </c>
      <c r="AO58" s="2">
        <f t="shared" si="22"/>
        <v>4.8567414408384703E-4</v>
      </c>
      <c r="AP58" s="2">
        <f t="shared" si="22"/>
        <v>5.0383900498748022E-4</v>
      </c>
      <c r="AQ58" s="2">
        <f t="shared" si="22"/>
        <v>4.3507188206276819E-4</v>
      </c>
      <c r="AR58" s="2">
        <f t="shared" si="22"/>
        <v>3.2659662039454863E-4</v>
      </c>
      <c r="AS58" s="2">
        <f t="shared" si="22"/>
        <v>2.6468689725194958E-4</v>
      </c>
      <c r="AT58" s="2">
        <f t="shared" si="22"/>
        <v>2.2699448116188676E-4</v>
      </c>
      <c r="AU58" s="2">
        <f t="shared" si="22"/>
        <v>1.6605413377048645E-4</v>
      </c>
      <c r="AV58" s="2">
        <f t="shared" si="22"/>
        <v>1.8127878824701074E-4</v>
      </c>
      <c r="AW58" s="2">
        <f t="shared" si="22"/>
        <v>1.3143336321960774E-4</v>
      </c>
    </row>
    <row r="59" spans="1:49" x14ac:dyDescent="0.25">
      <c r="A59" s="30">
        <v>8</v>
      </c>
      <c r="C59" s="2" t="str">
        <f t="shared" si="15"/>
        <v xml:space="preserve"> </v>
      </c>
      <c r="D59" s="2" t="str">
        <f t="shared" si="15"/>
        <v xml:space="preserve"> </v>
      </c>
      <c r="E59" s="2" t="str">
        <f t="shared" si="15"/>
        <v xml:space="preserve"> </v>
      </c>
      <c r="F59" s="2" t="str">
        <f t="shared" si="15"/>
        <v xml:space="preserve"> </v>
      </c>
      <c r="G59" s="2" t="str">
        <f t="shared" si="15"/>
        <v xml:space="preserve"> </v>
      </c>
      <c r="H59" s="2" t="str">
        <f t="shared" si="15"/>
        <v xml:space="preserve"> </v>
      </c>
      <c r="I59" s="2" t="str">
        <f t="shared" si="22"/>
        <v xml:space="preserve"> </v>
      </c>
      <c r="J59" s="2">
        <f t="shared" si="22"/>
        <v>3.3892206003146921E-2</v>
      </c>
      <c r="K59" s="2">
        <f t="shared" si="22"/>
        <v>2.9997239374315587E-2</v>
      </c>
      <c r="L59" s="2">
        <f t="shared" si="22"/>
        <v>2.7737370599983522E-2</v>
      </c>
      <c r="M59" s="2">
        <f t="shared" si="22"/>
        <v>2.4282869154307597E-2</v>
      </c>
      <c r="N59" s="2">
        <f t="shared" si="22"/>
        <v>2.2543200382900024E-2</v>
      </c>
      <c r="O59" s="2">
        <f t="shared" si="22"/>
        <v>2.011903195918777E-2</v>
      </c>
      <c r="P59" s="2">
        <f t="shared" si="22"/>
        <v>1.7743231158158967E-2</v>
      </c>
      <c r="Q59" s="2">
        <f t="shared" si="22"/>
        <v>1.5442738902725401E-2</v>
      </c>
      <c r="R59" s="2">
        <f t="shared" si="22"/>
        <v>1.3671795138177232E-2</v>
      </c>
      <c r="S59" s="2">
        <f t="shared" si="22"/>
        <v>1.1816618182108489E-2</v>
      </c>
      <c r="T59" s="2">
        <f t="shared" si="22"/>
        <v>9.561783706447613E-3</v>
      </c>
      <c r="U59" s="2">
        <f t="shared" si="22"/>
        <v>8.1752784583747559E-3</v>
      </c>
      <c r="V59" s="2">
        <f t="shared" si="22"/>
        <v>7.3747356340745293E-3</v>
      </c>
      <c r="W59" s="2">
        <f t="shared" si="22"/>
        <v>5.6682694790545218E-3</v>
      </c>
      <c r="X59" s="2">
        <f t="shared" si="22"/>
        <v>4.6635259039676082E-3</v>
      </c>
      <c r="Y59" s="2">
        <f t="shared" si="22"/>
        <v>4.1802319216634786E-3</v>
      </c>
      <c r="Z59" s="2">
        <f t="shared" si="22"/>
        <v>4.3306926995834915E-3</v>
      </c>
      <c r="AA59" s="2">
        <f t="shared" si="22"/>
        <v>3.6645685394173363E-3</v>
      </c>
      <c r="AB59" s="2">
        <f t="shared" si="22"/>
        <v>3.2714403488239147E-3</v>
      </c>
      <c r="AC59" s="2">
        <f t="shared" si="22"/>
        <v>2.4102522883018736E-3</v>
      </c>
      <c r="AD59" s="2">
        <f t="shared" si="22"/>
        <v>2.4707565665477603E-3</v>
      </c>
      <c r="AE59" s="2">
        <f t="shared" si="22"/>
        <v>2.0675921717957396E-3</v>
      </c>
      <c r="AF59" s="2">
        <f t="shared" si="22"/>
        <v>1.5311650982750302E-3</v>
      </c>
      <c r="AG59" s="2">
        <f t="shared" si="22"/>
        <v>1.3168172699934068E-3</v>
      </c>
      <c r="AH59" s="2">
        <f t="shared" si="22"/>
        <v>1.1869053425535403E-3</v>
      </c>
      <c r="AI59" s="2">
        <f t="shared" si="22"/>
        <v>9.2703147273298159E-4</v>
      </c>
      <c r="AJ59" s="2">
        <f t="shared" si="22"/>
        <v>7.5407887827268129E-4</v>
      </c>
      <c r="AK59" s="2">
        <f t="shared" si="22"/>
        <v>6.4570759026341999E-4</v>
      </c>
      <c r="AL59" s="2">
        <f t="shared" si="22"/>
        <v>6.1650127790309473E-4</v>
      </c>
      <c r="AM59" s="2">
        <f t="shared" si="22"/>
        <v>6.328563165136419E-4</v>
      </c>
      <c r="AN59" s="2">
        <f t="shared" si="22"/>
        <v>5.1453388118090078E-4</v>
      </c>
      <c r="AO59" s="2">
        <f t="shared" si="22"/>
        <v>3.6294911943684875E-4</v>
      </c>
      <c r="AP59" s="2">
        <f t="shared" si="22"/>
        <v>3.8182828806371304E-4</v>
      </c>
      <c r="AQ59" s="2">
        <f t="shared" si="22"/>
        <v>3.2971395677635636E-4</v>
      </c>
      <c r="AR59" s="2">
        <f t="shared" si="22"/>
        <v>2.4552151274482854E-4</v>
      </c>
      <c r="AS59" s="2">
        <f t="shared" si="22"/>
        <v>1.9804408207650369E-4</v>
      </c>
      <c r="AT59" s="2">
        <f t="shared" si="22"/>
        <v>1.6984185513099458E-4</v>
      </c>
      <c r="AU59" s="2">
        <f t="shared" si="22"/>
        <v>1.2308946218817158E-4</v>
      </c>
      <c r="AV59" s="2">
        <f t="shared" si="22"/>
        <v>1.3632115067199678E-4</v>
      </c>
      <c r="AW59" s="2">
        <f t="shared" si="22"/>
        <v>9.7886912334751492E-5</v>
      </c>
    </row>
    <row r="60" spans="1:49" x14ac:dyDescent="0.25">
      <c r="A60" s="30">
        <v>7</v>
      </c>
      <c r="C60" s="2" t="str">
        <f t="shared" si="15"/>
        <v xml:space="preserve"> </v>
      </c>
      <c r="D60" s="2" t="str">
        <f t="shared" si="15"/>
        <v xml:space="preserve"> </v>
      </c>
      <c r="E60" s="2" t="str">
        <f t="shared" si="15"/>
        <v xml:space="preserve"> </v>
      </c>
      <c r="F60" s="2" t="str">
        <f t="shared" ref="D60:H67" si="23">IF($A60&lt;=F$4,F$5*EXP((2*$A60-F$4)*F$6*SQRT(F$3))," ")</f>
        <v xml:space="preserve"> </v>
      </c>
      <c r="G60" s="2" t="str">
        <f t="shared" si="23"/>
        <v xml:space="preserve"> </v>
      </c>
      <c r="H60" s="2" t="str">
        <f t="shared" si="23"/>
        <v xml:space="preserve"> </v>
      </c>
      <c r="I60" s="2">
        <f t="shared" si="22"/>
        <v>3.0653431098269089E-2</v>
      </c>
      <c r="J60" s="2">
        <f t="shared" si="22"/>
        <v>2.8007907304771526E-2</v>
      </c>
      <c r="K60" s="2">
        <f t="shared" si="22"/>
        <v>2.4663551791178441E-2</v>
      </c>
      <c r="L60" s="2">
        <f t="shared" si="22"/>
        <v>2.2588615597148469E-2</v>
      </c>
      <c r="M60" s="2">
        <f t="shared" si="22"/>
        <v>2.0031037085092691E-2</v>
      </c>
      <c r="N60" s="2">
        <f t="shared" si="22"/>
        <v>1.7981161869997399E-2</v>
      </c>
      <c r="O60" s="2">
        <f t="shared" si="22"/>
        <v>1.592901082209602E-2</v>
      </c>
      <c r="P60" s="2">
        <f t="shared" si="22"/>
        <v>1.4206444233672717E-2</v>
      </c>
      <c r="Q60" s="2">
        <f t="shared" si="22"/>
        <v>1.199571630584232E-2</v>
      </c>
      <c r="R60" s="2">
        <f t="shared" si="22"/>
        <v>1.075400936315196E-2</v>
      </c>
      <c r="S60" s="2">
        <f t="shared" si="22"/>
        <v>9.1789934609342646E-3</v>
      </c>
      <c r="T60" s="2">
        <f t="shared" si="22"/>
        <v>7.2858895971101012E-3</v>
      </c>
      <c r="U60" s="2">
        <f t="shared" si="22"/>
        <v>6.2023633332138704E-3</v>
      </c>
      <c r="V60" s="2">
        <f t="shared" si="22"/>
        <v>5.6697235633762248E-3</v>
      </c>
      <c r="W60" s="2">
        <f t="shared" si="22"/>
        <v>4.2610817543643521E-3</v>
      </c>
      <c r="X60" s="2">
        <f t="shared" si="22"/>
        <v>3.4731168660348268E-3</v>
      </c>
      <c r="Y60" s="2">
        <f t="shared" si="22"/>
        <v>3.1424599758765894E-3</v>
      </c>
      <c r="Z60" s="2">
        <f t="shared" si="22"/>
        <v>3.3239757708941214E-3</v>
      </c>
      <c r="AA60" s="2">
        <f t="shared" si="22"/>
        <v>2.8004255813471796E-3</v>
      </c>
      <c r="AB60" s="2">
        <f t="shared" si="22"/>
        <v>2.5109582253346995E-3</v>
      </c>
      <c r="AC60" s="2">
        <f t="shared" si="22"/>
        <v>1.8117315158127192E-3</v>
      </c>
      <c r="AD60" s="2">
        <f t="shared" si="22"/>
        <v>1.8994961076293378E-3</v>
      </c>
      <c r="AE60" s="2">
        <f t="shared" si="22"/>
        <v>1.5821661278234071E-3</v>
      </c>
      <c r="AF60" s="2">
        <f t="shared" si="22"/>
        <v>1.1530433282761535E-3</v>
      </c>
      <c r="AG60" s="2">
        <f t="shared" si="22"/>
        <v>9.9162877304037589E-4</v>
      </c>
      <c r="AH60" s="2">
        <f t="shared" si="22"/>
        <v>8.9793043588717782E-4</v>
      </c>
      <c r="AI60" s="2">
        <f t="shared" si="22"/>
        <v>6.9575022879947651E-4</v>
      </c>
      <c r="AJ60" s="2">
        <f t="shared" si="22"/>
        <v>5.632683281620762E-4</v>
      </c>
      <c r="AK60" s="2">
        <f t="shared" si="22"/>
        <v>4.8231908534868167E-4</v>
      </c>
      <c r="AL60" s="2">
        <f t="shared" si="22"/>
        <v>4.6304096992605198E-4</v>
      </c>
      <c r="AM60" s="2">
        <f t="shared" si="22"/>
        <v>4.819047220925881E-4</v>
      </c>
      <c r="AN60" s="2">
        <f t="shared" si="22"/>
        <v>3.8998411768944051E-4</v>
      </c>
      <c r="AO60" s="2">
        <f t="shared" si="22"/>
        <v>2.7123548763024455E-4</v>
      </c>
      <c r="AP60" s="2">
        <f t="shared" si="22"/>
        <v>2.8936394388379784E-4</v>
      </c>
      <c r="AQ60" s="2">
        <f t="shared" si="22"/>
        <v>2.4986972906108673E-4</v>
      </c>
      <c r="AR60" s="2">
        <f t="shared" si="22"/>
        <v>1.8457267912841874E-4</v>
      </c>
      <c r="AS60" s="2">
        <f t="shared" si="22"/>
        <v>1.4818058186004914E-4</v>
      </c>
      <c r="AT60" s="2">
        <f t="shared" si="22"/>
        <v>1.2707910609406113E-4</v>
      </c>
      <c r="AU60" s="2">
        <f t="shared" si="22"/>
        <v>9.1241424454476181E-5</v>
      </c>
      <c r="AV60" s="2">
        <f t="shared" si="22"/>
        <v>1.0251313074321405E-4</v>
      </c>
      <c r="AW60" s="2">
        <f t="shared" si="22"/>
        <v>7.2902704242767686E-5</v>
      </c>
    </row>
    <row r="61" spans="1:49" x14ac:dyDescent="0.25">
      <c r="A61" s="30">
        <v>6</v>
      </c>
      <c r="C61" s="2" t="str">
        <f t="shared" si="15"/>
        <v xml:space="preserve"> </v>
      </c>
      <c r="D61" s="2" t="str">
        <f t="shared" si="23"/>
        <v xml:space="preserve"> </v>
      </c>
      <c r="E61" s="2" t="str">
        <f t="shared" si="23"/>
        <v xml:space="preserve"> </v>
      </c>
      <c r="F61" s="2" t="str">
        <f t="shared" si="23"/>
        <v xml:space="preserve"> </v>
      </c>
      <c r="G61" s="2" t="str">
        <f t="shared" si="23"/>
        <v xml:space="preserve"> </v>
      </c>
      <c r="H61" s="2">
        <f t="shared" si="23"/>
        <v>2.8036182522832128E-2</v>
      </c>
      <c r="I61" s="2">
        <f t="shared" si="22"/>
        <v>2.5410116663046163E-2</v>
      </c>
      <c r="J61" s="2">
        <f t="shared" si="22"/>
        <v>2.3145229068884977E-2</v>
      </c>
      <c r="K61" s="2">
        <f t="shared" si="22"/>
        <v>2.0278225584884176E-2</v>
      </c>
      <c r="L61" s="2">
        <f t="shared" si="22"/>
        <v>1.8395599278470988E-2</v>
      </c>
      <c r="M61" s="2">
        <f t="shared" si="22"/>
        <v>1.6523683595815169E-2</v>
      </c>
      <c r="N61" s="2">
        <f t="shared" si="22"/>
        <v>1.4342337232662943E-2</v>
      </c>
      <c r="O61" s="2">
        <f t="shared" si="22"/>
        <v>1.2611610055849605E-2</v>
      </c>
      <c r="P61" s="2">
        <f t="shared" si="22"/>
        <v>1.1374650759236E-2</v>
      </c>
      <c r="Q61" s="2">
        <f t="shared" si="22"/>
        <v>9.3181145259702437E-3</v>
      </c>
      <c r="R61" s="2">
        <f t="shared" si="22"/>
        <v>8.45892702559751E-3</v>
      </c>
      <c r="S61" s="2">
        <f t="shared" si="22"/>
        <v>7.1301212967549935E-3</v>
      </c>
      <c r="T61" s="2">
        <f t="shared" si="22"/>
        <v>5.551703411308285E-3</v>
      </c>
      <c r="U61" s="2">
        <f t="shared" si="22"/>
        <v>4.7055658242182441E-3</v>
      </c>
      <c r="V61" s="2">
        <f t="shared" si="22"/>
        <v>4.3589040855344036E-3</v>
      </c>
      <c r="W61" s="2">
        <f t="shared" si="22"/>
        <v>3.2032382695406673E-3</v>
      </c>
      <c r="X61" s="2">
        <f t="shared" si="22"/>
        <v>2.5865709794542094E-3</v>
      </c>
      <c r="Y61" s="2">
        <f t="shared" si="22"/>
        <v>2.3623222072464878E-3</v>
      </c>
      <c r="Z61" s="2">
        <f t="shared" si="22"/>
        <v>2.5512812134081452E-3</v>
      </c>
      <c r="AA61" s="2">
        <f t="shared" si="22"/>
        <v>2.140056422006674E-3</v>
      </c>
      <c r="AB61" s="2">
        <f t="shared" si="22"/>
        <v>1.9272584969010984E-3</v>
      </c>
      <c r="AC61" s="2">
        <f t="shared" si="22"/>
        <v>1.3618371409997189E-3</v>
      </c>
      <c r="AD61" s="2">
        <f t="shared" si="22"/>
        <v>1.460316047218025E-3</v>
      </c>
      <c r="AE61" s="2">
        <f t="shared" si="22"/>
        <v>1.2107076483355021E-3</v>
      </c>
      <c r="AF61" s="2">
        <f t="shared" si="22"/>
        <v>8.6829886494927213E-4</v>
      </c>
      <c r="AG61" s="2">
        <f t="shared" si="22"/>
        <v>7.4674569200211397E-4</v>
      </c>
      <c r="AH61" s="2">
        <f t="shared" si="22"/>
        <v>6.7931202159549379E-4</v>
      </c>
      <c r="AI61" s="2">
        <f t="shared" si="22"/>
        <v>5.2217038483865256E-4</v>
      </c>
      <c r="AJ61" s="2">
        <f t="shared" si="22"/>
        <v>4.2074008257233299E-4</v>
      </c>
      <c r="AK61" s="2">
        <f t="shared" si="22"/>
        <v>3.6027406770406002E-4</v>
      </c>
      <c r="AL61" s="2">
        <f t="shared" si="22"/>
        <v>3.4778020340739776E-4</v>
      </c>
      <c r="AM61" s="2">
        <f t="shared" si="22"/>
        <v>3.669587473733124E-4</v>
      </c>
      <c r="AN61" s="2">
        <f t="shared" si="22"/>
        <v>2.9558327957132142E-4</v>
      </c>
      <c r="AO61" s="2">
        <f t="shared" si="22"/>
        <v>2.0269697819949407E-4</v>
      </c>
      <c r="AP61" s="2">
        <f t="shared" si="22"/>
        <v>2.1929096045920533E-4</v>
      </c>
      <c r="AQ61" s="2">
        <f t="shared" si="22"/>
        <v>1.8936074806020497E-4</v>
      </c>
      <c r="AR61" s="2">
        <f t="shared" si="22"/>
        <v>1.3875392628444856E-4</v>
      </c>
      <c r="AS61" s="2">
        <f t="shared" si="22"/>
        <v>1.1087170396690086E-4</v>
      </c>
      <c r="AT61" s="2">
        <f t="shared" si="22"/>
        <v>9.5083153638484839E-5</v>
      </c>
      <c r="AU61" s="2">
        <f t="shared" si="22"/>
        <v>6.7633714442225359E-5</v>
      </c>
      <c r="AV61" s="2">
        <f t="shared" si="22"/>
        <v>7.7089592649206301E-5</v>
      </c>
      <c r="AW61" s="2">
        <f t="shared" si="22"/>
        <v>5.4295351228701587E-5</v>
      </c>
    </row>
    <row r="62" spans="1:49" x14ac:dyDescent="0.25">
      <c r="A62" s="30">
        <v>5</v>
      </c>
      <c r="C62" s="2" t="str">
        <f t="shared" si="15"/>
        <v xml:space="preserve"> </v>
      </c>
      <c r="D62" s="2" t="str">
        <f t="shared" si="23"/>
        <v xml:space="preserve"> </v>
      </c>
      <c r="E62" s="2" t="str">
        <f t="shared" si="23"/>
        <v xml:space="preserve"> </v>
      </c>
      <c r="F62" s="2" t="str">
        <f t="shared" si="23"/>
        <v xml:space="preserve"> </v>
      </c>
      <c r="G62" s="2">
        <f t="shared" si="23"/>
        <v>2.8199460841615648E-2</v>
      </c>
      <c r="H62" s="2">
        <f t="shared" si="23"/>
        <v>2.324055230253971E-2</v>
      </c>
      <c r="I62" s="2">
        <f t="shared" si="22"/>
        <v>2.1063678867129346E-2</v>
      </c>
      <c r="J62" s="2">
        <f t="shared" si="22"/>
        <v>1.9126799543495141E-2</v>
      </c>
      <c r="K62" s="2">
        <f t="shared" si="22"/>
        <v>1.6672636461814466E-2</v>
      </c>
      <c r="L62" s="2">
        <f t="shared" si="22"/>
        <v>1.4980912458256222E-2</v>
      </c>
      <c r="M62" s="2">
        <f t="shared" si="22"/>
        <v>1.3630453501471709E-2</v>
      </c>
      <c r="N62" s="2">
        <f t="shared" si="22"/>
        <v>1.1439896864432123E-2</v>
      </c>
      <c r="O62" s="2">
        <f t="shared" si="22"/>
        <v>9.9850963739804861E-3</v>
      </c>
      <c r="P62" s="2">
        <f t="shared" si="22"/>
        <v>9.1073232517901847E-3</v>
      </c>
      <c r="Q62" s="2">
        <f t="shared" si="22"/>
        <v>7.2381887088151502E-3</v>
      </c>
      <c r="R62" s="2">
        <f t="shared" si="22"/>
        <v>6.653652977982147E-3</v>
      </c>
      <c r="S62" s="2">
        <f t="shared" si="22"/>
        <v>5.5385843690605044E-3</v>
      </c>
      <c r="T62" s="2">
        <f t="shared" si="22"/>
        <v>4.2302879224737572E-3</v>
      </c>
      <c r="U62" s="2">
        <f t="shared" si="22"/>
        <v>3.5699859128660964E-3</v>
      </c>
      <c r="V62" s="2">
        <f t="shared" si="22"/>
        <v>3.3511413060100408E-3</v>
      </c>
      <c r="W62" s="2">
        <f t="shared" si="22"/>
        <v>2.4080118624667259E-3</v>
      </c>
      <c r="X62" s="2">
        <f t="shared" si="22"/>
        <v>1.9263243045987458E-3</v>
      </c>
      <c r="Y62" s="2">
        <f t="shared" si="22"/>
        <v>1.7758591210992973E-3</v>
      </c>
      <c r="Z62" s="2">
        <f t="shared" si="22"/>
        <v>1.9582079649571168E-3</v>
      </c>
      <c r="AA62" s="2">
        <f t="shared" si="22"/>
        <v>1.6354091034866275E-3</v>
      </c>
      <c r="AB62" s="2">
        <f t="shared" si="22"/>
        <v>1.4792461604503108E-3</v>
      </c>
      <c r="AC62" s="2">
        <f t="shared" si="22"/>
        <v>1.0236618298127571E-3</v>
      </c>
      <c r="AD62" s="2">
        <f t="shared" si="22"/>
        <v>1.1226782456658822E-3</v>
      </c>
      <c r="AE62" s="2">
        <f t="shared" ref="I62:AW67" si="24">IF($A62&lt;=AE$4,AE$5*EXP((2*$A62-AE$4)*AE$6*SQRT(AE$3))," ")</f>
        <v>9.2645960747156592E-4</v>
      </c>
      <c r="AF62" s="2">
        <f t="shared" si="24"/>
        <v>6.5387214893248592E-4</v>
      </c>
      <c r="AG62" s="2">
        <f t="shared" si="24"/>
        <v>5.6233657562597926E-4</v>
      </c>
      <c r="AH62" s="2">
        <f t="shared" si="24"/>
        <v>5.1392046002786147E-4</v>
      </c>
      <c r="AI62" s="2">
        <f t="shared" si="24"/>
        <v>3.9189625747306932E-4</v>
      </c>
      <c r="AJ62" s="2">
        <f t="shared" si="24"/>
        <v>3.1427688764356867E-4</v>
      </c>
      <c r="AK62" s="2">
        <f t="shared" si="24"/>
        <v>2.6911106734703528E-4</v>
      </c>
      <c r="AL62" s="2">
        <f t="shared" si="24"/>
        <v>2.6121029830558369E-4</v>
      </c>
      <c r="AM62" s="2">
        <f t="shared" si="24"/>
        <v>2.7943017800086757E-4</v>
      </c>
      <c r="AN62" s="2">
        <f t="shared" si="24"/>
        <v>2.2403341879607963E-4</v>
      </c>
      <c r="AO62" s="2">
        <f t="shared" si="24"/>
        <v>1.5147746826999216E-4</v>
      </c>
      <c r="AP62" s="2">
        <f t="shared" si="24"/>
        <v>1.6618699860695849E-4</v>
      </c>
      <c r="AQ62" s="2">
        <f t="shared" si="24"/>
        <v>1.4350474961756629E-4</v>
      </c>
      <c r="AR62" s="2">
        <f t="shared" si="24"/>
        <v>1.04309327633235E-4</v>
      </c>
      <c r="AS62" s="2">
        <f t="shared" si="24"/>
        <v>8.2956448046167926E-5</v>
      </c>
      <c r="AT62" s="2">
        <f t="shared" si="24"/>
        <v>7.1143135828701144E-5</v>
      </c>
      <c r="AU62" s="2">
        <f t="shared" si="24"/>
        <v>5.0134238440509875E-5</v>
      </c>
      <c r="AV62" s="2">
        <f t="shared" si="24"/>
        <v>5.7971161857369695E-5</v>
      </c>
      <c r="AW62" s="2">
        <f t="shared" si="24"/>
        <v>4.0437253949197939E-5</v>
      </c>
    </row>
    <row r="63" spans="1:49" x14ac:dyDescent="0.25">
      <c r="A63" s="30">
        <v>4</v>
      </c>
      <c r="C63" s="2" t="str">
        <f t="shared" si="15"/>
        <v xml:space="preserve"> </v>
      </c>
      <c r="D63" s="2" t="str">
        <f t="shared" si="23"/>
        <v xml:space="preserve"> </v>
      </c>
      <c r="E63" s="2" t="str">
        <f t="shared" si="23"/>
        <v xml:space="preserve"> </v>
      </c>
      <c r="F63" s="2">
        <f t="shared" si="23"/>
        <v>2.5690885356203227E-2</v>
      </c>
      <c r="G63" s="2">
        <f t="shared" si="23"/>
        <v>2.3437214281279973E-2</v>
      </c>
      <c r="H63" s="2">
        <f t="shared" si="23"/>
        <v>1.9265221678708144E-2</v>
      </c>
      <c r="I63" s="2">
        <f t="shared" si="24"/>
        <v>1.7460705643386181E-2</v>
      </c>
      <c r="J63" s="2">
        <f t="shared" si="24"/>
        <v>1.5806041914221157E-2</v>
      </c>
      <c r="K63" s="2">
        <f t="shared" si="24"/>
        <v>1.3708142530726906E-2</v>
      </c>
      <c r="L63" s="2">
        <f t="shared" si="24"/>
        <v>1.2200077566627148E-2</v>
      </c>
      <c r="M63" s="2">
        <f t="shared" si="24"/>
        <v>1.1243816282153684E-2</v>
      </c>
      <c r="N63" s="2">
        <f t="shared" si="24"/>
        <v>9.1248196263856093E-3</v>
      </c>
      <c r="O63" s="2">
        <f t="shared" si="24"/>
        <v>7.9055845491697325E-3</v>
      </c>
      <c r="P63" s="2">
        <f t="shared" si="24"/>
        <v>7.2919457984456995E-3</v>
      </c>
      <c r="Q63" s="2">
        <f t="shared" si="24"/>
        <v>5.6225297122503327E-3</v>
      </c>
      <c r="R63" s="2">
        <f t="shared" si="24"/>
        <v>5.233654081355967E-3</v>
      </c>
      <c r="S63" s="2">
        <f t="shared" si="24"/>
        <v>4.3022994331333945E-3</v>
      </c>
      <c r="T63" s="2">
        <f t="shared" si="24"/>
        <v>3.223395520476879E-3</v>
      </c>
      <c r="U63" s="2">
        <f t="shared" si="24"/>
        <v>2.708452053198029E-3</v>
      </c>
      <c r="V63" s="2">
        <f t="shared" si="24"/>
        <v>2.5763696177934737E-3</v>
      </c>
      <c r="W63" s="2">
        <f t="shared" si="24"/>
        <v>1.8102059983854898E-3</v>
      </c>
      <c r="X63" s="2">
        <f t="shared" si="24"/>
        <v>1.434611830088203E-3</v>
      </c>
      <c r="Y63" s="2">
        <f t="shared" si="24"/>
        <v>1.334989616707485E-3</v>
      </c>
      <c r="Z63" s="2">
        <f t="shared" si="24"/>
        <v>1.503001085834456E-3</v>
      </c>
      <c r="AA63" s="2">
        <f t="shared" si="24"/>
        <v>1.2497628138509859E-3</v>
      </c>
      <c r="AB63" s="2">
        <f t="shared" si="24"/>
        <v>1.1353791962652731E-3</v>
      </c>
      <c r="AC63" s="2">
        <f t="shared" si="24"/>
        <v>7.6946318342173805E-4</v>
      </c>
      <c r="AD63" s="2">
        <f t="shared" si="24"/>
        <v>8.6310524745144093E-4</v>
      </c>
      <c r="AE63" s="2">
        <f t="shared" si="24"/>
        <v>7.0894687537194356E-4</v>
      </c>
      <c r="AF63" s="2">
        <f t="shared" si="24"/>
        <v>4.9239818731602902E-4</v>
      </c>
      <c r="AG63" s="2">
        <f t="shared" si="24"/>
        <v>4.2346735665648453E-4</v>
      </c>
      <c r="AH63" s="2">
        <f t="shared" si="24"/>
        <v>3.8879665137520471E-4</v>
      </c>
      <c r="AI63" s="2">
        <f t="shared" si="24"/>
        <v>2.9412368276851678E-4</v>
      </c>
      <c r="AJ63" s="2">
        <f t="shared" si="24"/>
        <v>2.3475291800834774E-4</v>
      </c>
      <c r="AK63" s="2">
        <f t="shared" si="24"/>
        <v>2.0101576288901596E-4</v>
      </c>
      <c r="AL63" s="2">
        <f t="shared" si="24"/>
        <v>1.9618948770630559E-4</v>
      </c>
      <c r="AM63" s="2">
        <f t="shared" si="24"/>
        <v>2.1277929722755303E-4</v>
      </c>
      <c r="AN63" s="2">
        <f t="shared" si="24"/>
        <v>1.6980315263519146E-4</v>
      </c>
      <c r="AO63" s="2">
        <f t="shared" si="24"/>
        <v>1.1320061895991171E-4</v>
      </c>
      <c r="AP63" s="2">
        <f t="shared" si="24"/>
        <v>1.2594280424580947E-4</v>
      </c>
      <c r="AQ63" s="2">
        <f t="shared" si="24"/>
        <v>1.0875333654814724E-4</v>
      </c>
      <c r="AR63" s="2">
        <f t="shared" si="24"/>
        <v>7.8415336579322695E-5</v>
      </c>
      <c r="AS63" s="2">
        <f t="shared" si="24"/>
        <v>6.206968979651478E-5</v>
      </c>
      <c r="AT63" s="2">
        <f t="shared" si="24"/>
        <v>5.3230731016608171E-5</v>
      </c>
      <c r="AU63" s="2">
        <f t="shared" si="24"/>
        <v>3.71625584183603E-5</v>
      </c>
      <c r="AV63" s="2">
        <f t="shared" si="24"/>
        <v>4.3594154432569261E-5</v>
      </c>
      <c r="AW63" s="2">
        <f t="shared" si="24"/>
        <v>3.0116234078020694E-5</v>
      </c>
    </row>
    <row r="64" spans="1:49" x14ac:dyDescent="0.25">
      <c r="A64" s="30">
        <v>3</v>
      </c>
      <c r="C64" s="2" t="str">
        <f t="shared" si="15"/>
        <v xml:space="preserve"> </v>
      </c>
      <c r="D64" s="2" t="str">
        <f t="shared" si="23"/>
        <v xml:space="preserve"> </v>
      </c>
      <c r="E64" s="2">
        <f t="shared" si="23"/>
        <v>2.356438221643244E-2</v>
      </c>
      <c r="F64" s="2">
        <f t="shared" si="23"/>
        <v>2.1416603733807837E-2</v>
      </c>
      <c r="G64" s="2">
        <f t="shared" si="23"/>
        <v>1.9479202682343284E-2</v>
      </c>
      <c r="H64" s="2">
        <f t="shared" si="23"/>
        <v>1.5969877199915227E-2</v>
      </c>
      <c r="I64" s="2">
        <f t="shared" si="24"/>
        <v>1.4474026284209487E-2</v>
      </c>
      <c r="J64" s="2">
        <f t="shared" si="24"/>
        <v>1.3061827747291961E-2</v>
      </c>
      <c r="K64" s="2">
        <f t="shared" si="24"/>
        <v>1.1270753253278422E-2</v>
      </c>
      <c r="L64" s="2">
        <f t="shared" si="24"/>
        <v>9.9354357117072568E-3</v>
      </c>
      <c r="M64" s="2">
        <f t="shared" si="24"/>
        <v>9.2750695766046342E-3</v>
      </c>
      <c r="N64" s="2">
        <f t="shared" si="24"/>
        <v>7.2782415961234435E-3</v>
      </c>
      <c r="O64" s="2">
        <f t="shared" si="24"/>
        <v>6.2591551171134775E-3</v>
      </c>
      <c r="P64" s="2">
        <f t="shared" si="24"/>
        <v>5.8384304649577497E-3</v>
      </c>
      <c r="Q64" s="2">
        <f t="shared" si="24"/>
        <v>4.367507070745142E-3</v>
      </c>
      <c r="R64" s="2">
        <f t="shared" si="24"/>
        <v>4.1167062865970026E-3</v>
      </c>
      <c r="S64" s="2">
        <f t="shared" si="24"/>
        <v>3.341969568205691E-3</v>
      </c>
      <c r="T64" s="2">
        <f t="shared" si="24"/>
        <v>2.4561634744129797E-3</v>
      </c>
      <c r="U64" s="2">
        <f t="shared" si="24"/>
        <v>2.0548295437343277E-3</v>
      </c>
      <c r="V64" s="2">
        <f t="shared" si="24"/>
        <v>1.9807223275202005E-3</v>
      </c>
      <c r="W64" s="2">
        <f t="shared" si="24"/>
        <v>1.3608096403786246E-3</v>
      </c>
      <c r="X64" s="2">
        <f t="shared" si="24"/>
        <v>1.0684136093365279E-3</v>
      </c>
      <c r="Y64" s="2">
        <f t="shared" si="24"/>
        <v>1.0035690644275752E-3</v>
      </c>
      <c r="Z64" s="2">
        <f t="shared" si="24"/>
        <v>1.1536120291845639E-3</v>
      </c>
      <c r="AA64" s="2">
        <f t="shared" si="24"/>
        <v>9.5505588635578153E-4</v>
      </c>
      <c r="AB64" s="2">
        <f t="shared" si="24"/>
        <v>8.7144787242141942E-4</v>
      </c>
      <c r="AC64" s="2">
        <f t="shared" si="24"/>
        <v>5.7838787517339976E-4</v>
      </c>
      <c r="AD64" s="2">
        <f t="shared" si="24"/>
        <v>6.6354778945268336E-4</v>
      </c>
      <c r="AE64" s="2">
        <f t="shared" si="24"/>
        <v>5.4250144101945406E-4</v>
      </c>
      <c r="AF64" s="2">
        <f t="shared" si="24"/>
        <v>3.7080027841520041E-4</v>
      </c>
      <c r="AG64" s="2">
        <f t="shared" si="24"/>
        <v>3.1889194110130671E-4</v>
      </c>
      <c r="AH64" s="2">
        <f t="shared" si="24"/>
        <v>2.9413663762749862E-4</v>
      </c>
      <c r="AI64" s="2">
        <f t="shared" si="24"/>
        <v>2.2074398291813216E-4</v>
      </c>
      <c r="AJ64" s="2">
        <f t="shared" si="24"/>
        <v>1.7535152815925423E-4</v>
      </c>
      <c r="AK64" s="2">
        <f t="shared" si="24"/>
        <v>1.5015115256387929E-4</v>
      </c>
      <c r="AL64" s="2">
        <f t="shared" si="24"/>
        <v>1.4735374269751676E-4</v>
      </c>
      <c r="AM64" s="2">
        <f t="shared" si="24"/>
        <v>1.620262695051882E-4</v>
      </c>
      <c r="AN64" s="2">
        <f t="shared" si="24"/>
        <v>1.2870004305516001E-4</v>
      </c>
      <c r="AO64" s="2">
        <f t="shared" si="24"/>
        <v>8.459594868635434E-5</v>
      </c>
      <c r="AP64" s="2">
        <f t="shared" si="24"/>
        <v>9.5444228936415238E-5</v>
      </c>
      <c r="AQ64" s="2">
        <f t="shared" si="24"/>
        <v>8.2417399019013517E-5</v>
      </c>
      <c r="AR64" s="2">
        <f t="shared" si="24"/>
        <v>5.8949330327092266E-5</v>
      </c>
      <c r="AS64" s="2">
        <f t="shared" si="24"/>
        <v>4.6441795450203608E-5</v>
      </c>
      <c r="AT64" s="2">
        <f t="shared" si="24"/>
        <v>3.9828307981602575E-5</v>
      </c>
      <c r="AU64" s="2">
        <f t="shared" si="24"/>
        <v>2.754715721545917E-5</v>
      </c>
      <c r="AV64" s="2">
        <f t="shared" si="24"/>
        <v>3.2782684352031789E-5</v>
      </c>
      <c r="AW64" s="2">
        <f t="shared" si="24"/>
        <v>2.2429504144410973E-5</v>
      </c>
    </row>
    <row r="65" spans="1:50" x14ac:dyDescent="0.25">
      <c r="A65" s="30">
        <v>2</v>
      </c>
      <c r="C65" s="2" t="str">
        <f t="shared" si="15"/>
        <v xml:space="preserve"> </v>
      </c>
      <c r="D65" s="2">
        <f t="shared" si="23"/>
        <v>2.2922214824175949E-2</v>
      </c>
      <c r="E65" s="2">
        <f t="shared" si="23"/>
        <v>1.9643894290294141E-2</v>
      </c>
      <c r="F65" s="2">
        <f t="shared" si="23"/>
        <v>1.7853449156441888E-2</v>
      </c>
      <c r="G65" s="2">
        <f t="shared" si="23"/>
        <v>1.6189609080072269E-2</v>
      </c>
      <c r="H65" s="2">
        <f t="shared" si="23"/>
        <v>1.3238206236798104E-2</v>
      </c>
      <c r="I65" s="2">
        <f t="shared" si="24"/>
        <v>1.1998222818408325E-2</v>
      </c>
      <c r="J65" s="2">
        <f t="shared" si="24"/>
        <v>1.0794058691342718E-2</v>
      </c>
      <c r="K65" s="2">
        <f t="shared" si="24"/>
        <v>9.2667462868545256E-3</v>
      </c>
      <c r="L65" s="2">
        <f t="shared" si="24"/>
        <v>8.0911684571164724E-3</v>
      </c>
      <c r="M65" s="2">
        <f t="shared" si="24"/>
        <v>7.6510424478741929E-3</v>
      </c>
      <c r="N65" s="2">
        <f t="shared" si="24"/>
        <v>5.8053531905840365E-3</v>
      </c>
      <c r="O65" s="2">
        <f t="shared" si="24"/>
        <v>4.9556136597390908E-3</v>
      </c>
      <c r="P65" s="2">
        <f t="shared" si="24"/>
        <v>4.6746466905188142E-3</v>
      </c>
      <c r="Q65" s="2">
        <f t="shared" si="24"/>
        <v>3.3926220027700447E-3</v>
      </c>
      <c r="R65" s="2">
        <f t="shared" si="24"/>
        <v>3.2381335079976238E-3</v>
      </c>
      <c r="S65" s="2">
        <f t="shared" si="24"/>
        <v>2.5959979700154552E-3</v>
      </c>
      <c r="T65" s="2">
        <f t="shared" si="24"/>
        <v>1.8715478676808298E-3</v>
      </c>
      <c r="U65" s="2">
        <f t="shared" si="24"/>
        <v>1.5589437696775464E-3</v>
      </c>
      <c r="V65" s="2">
        <f t="shared" si="24"/>
        <v>1.5227865255207863E-3</v>
      </c>
      <c r="W65" s="2">
        <f t="shared" si="24"/>
        <v>1.0229790858051579E-3</v>
      </c>
      <c r="X65" s="2">
        <f t="shared" si="24"/>
        <v>7.9569094348352378E-4</v>
      </c>
      <c r="Y65" s="2">
        <f t="shared" si="24"/>
        <v>7.5442599288524589E-4</v>
      </c>
      <c r="Z65" s="2">
        <f t="shared" si="24"/>
        <v>8.8544228372294483E-4</v>
      </c>
      <c r="AA65" s="2">
        <f t="shared" si="24"/>
        <v>7.2984388393843155E-4</v>
      </c>
      <c r="AB65" s="2">
        <f t="shared" si="24"/>
        <v>6.6887027421839898E-4</v>
      </c>
      <c r="AC65" s="2">
        <f t="shared" si="24"/>
        <v>4.3476093639719391E-4</v>
      </c>
      <c r="AD65" s="2">
        <f t="shared" si="24"/>
        <v>5.1012975553982364E-4</v>
      </c>
      <c r="AE65" s="2">
        <f t="shared" si="24"/>
        <v>4.1513380442473595E-4</v>
      </c>
      <c r="AF65" s="2">
        <f t="shared" si="24"/>
        <v>2.7923101671482197E-4</v>
      </c>
      <c r="AG65" s="2">
        <f t="shared" si="24"/>
        <v>2.4014146191167132E-4</v>
      </c>
      <c r="AH65" s="2">
        <f t="shared" si="24"/>
        <v>2.2252342269100101E-4</v>
      </c>
      <c r="AI65" s="2">
        <f t="shared" si="24"/>
        <v>1.6567148056863815E-4</v>
      </c>
      <c r="AJ65" s="2">
        <f t="shared" si="24"/>
        <v>1.3098094238254521E-4</v>
      </c>
      <c r="AK65" s="2">
        <f t="shared" si="24"/>
        <v>1.1215721738552915E-4</v>
      </c>
      <c r="AL65" s="2">
        <f t="shared" si="24"/>
        <v>1.1067425549054088E-4</v>
      </c>
      <c r="AM65" s="2">
        <f t="shared" si="24"/>
        <v>1.2337907095206089E-4</v>
      </c>
      <c r="AN65" s="2">
        <f t="shared" si="24"/>
        <v>9.7546487361078812E-5</v>
      </c>
      <c r="AO65" s="2">
        <f t="shared" si="24"/>
        <v>6.3219394027153264E-5</v>
      </c>
      <c r="AP65" s="2">
        <f t="shared" si="24"/>
        <v>7.2331252998679823E-5</v>
      </c>
      <c r="AQ65" s="2">
        <f t="shared" si="24"/>
        <v>6.245902771040097E-5</v>
      </c>
      <c r="AR65" s="2">
        <f t="shared" si="24"/>
        <v>4.4315610920032287E-5</v>
      </c>
      <c r="AS65" s="2">
        <f t="shared" si="24"/>
        <v>3.4748689283117013E-5</v>
      </c>
      <c r="AT65" s="2">
        <f t="shared" si="24"/>
        <v>2.9800344394715463E-5</v>
      </c>
      <c r="AU65" s="2">
        <f t="shared" si="24"/>
        <v>2.0419634786993409E-5</v>
      </c>
      <c r="AV65" s="2">
        <f t="shared" si="24"/>
        <v>2.4652488557549309E-5</v>
      </c>
      <c r="AW65" s="2">
        <f t="shared" si="24"/>
        <v>1.6704700025269984E-5</v>
      </c>
    </row>
    <row r="66" spans="1:50" x14ac:dyDescent="0.25">
      <c r="A66" s="30">
        <v>1</v>
      </c>
      <c r="C66" s="2">
        <f t="shared" si="15"/>
        <v>2.0997095128619352E-2</v>
      </c>
      <c r="D66" s="2">
        <f t="shared" si="23"/>
        <v>1.9051174902000857E-2</v>
      </c>
      <c r="E66" s="2">
        <f t="shared" si="23"/>
        <v>1.6375671525950663E-2</v>
      </c>
      <c r="F66" s="2">
        <f t="shared" si="23"/>
        <v>1.4883108953381335E-2</v>
      </c>
      <c r="G66" s="2">
        <f t="shared" si="23"/>
        <v>1.3455552901204699E-2</v>
      </c>
      <c r="H66" s="2">
        <f t="shared" si="23"/>
        <v>1.0973791606170305E-2</v>
      </c>
      <c r="I66" s="2">
        <f t="shared" si="24"/>
        <v>9.9459091736779012E-3</v>
      </c>
      <c r="J66" s="2">
        <f t="shared" si="24"/>
        <v>8.9200152755273474E-3</v>
      </c>
      <c r="K66" s="2">
        <f t="shared" si="24"/>
        <v>7.6190636788143317E-3</v>
      </c>
      <c r="L66" s="2">
        <f t="shared" si="24"/>
        <v>6.5892436830218334E-3</v>
      </c>
      <c r="M66" s="2">
        <f t="shared" si="24"/>
        <v>6.3113758938078135E-3</v>
      </c>
      <c r="N66" s="2">
        <f t="shared" si="24"/>
        <v>4.6305313202813668E-3</v>
      </c>
      <c r="O66" s="2">
        <f t="shared" si="24"/>
        <v>3.9235497898825189E-3</v>
      </c>
      <c r="P66" s="2">
        <f t="shared" si="24"/>
        <v>3.7428418155077982E-3</v>
      </c>
      <c r="Q66" s="2">
        <f t="shared" si="24"/>
        <v>2.6353441144436949E-3</v>
      </c>
      <c r="R66" s="2">
        <f t="shared" si="24"/>
        <v>2.5470625994755249E-3</v>
      </c>
      <c r="S66" s="2">
        <f t="shared" si="24"/>
        <v>2.0165370518148234E-3</v>
      </c>
      <c r="T66" s="2">
        <f t="shared" si="24"/>
        <v>1.4260823668741352E-3</v>
      </c>
      <c r="U66" s="2">
        <f t="shared" si="24"/>
        <v>1.1827286036581613E-3</v>
      </c>
      <c r="V66" s="2">
        <f t="shared" si="24"/>
        <v>1.1707238163013124E-3</v>
      </c>
      <c r="W66" s="2">
        <f t="shared" si="24"/>
        <v>7.6901734007674106E-4</v>
      </c>
      <c r="X66" s="2">
        <f t="shared" si="24"/>
        <v>5.9258331418565768E-4</v>
      </c>
      <c r="Y66" s="2">
        <f t="shared" si="24"/>
        <v>5.6713443938761804E-4</v>
      </c>
      <c r="Z66" s="2">
        <f t="shared" si="24"/>
        <v>6.7961153140773335E-4</v>
      </c>
      <c r="AA66" s="2">
        <f t="shared" si="24"/>
        <v>5.5773918838913016E-4</v>
      </c>
      <c r="AB66" s="2">
        <f t="shared" si="24"/>
        <v>5.1338405645523944E-4</v>
      </c>
      <c r="AC66" s="2">
        <f t="shared" si="24"/>
        <v>3.2679985167444561E-4</v>
      </c>
      <c r="AD66" s="2">
        <f t="shared" si="24"/>
        <v>3.9218330860806407E-4</v>
      </c>
      <c r="AE66" s="2">
        <f t="shared" si="24"/>
        <v>3.176693415824035E-4</v>
      </c>
      <c r="AF66" s="2">
        <f t="shared" si="24"/>
        <v>2.1027481702235134E-4</v>
      </c>
      <c r="AG66" s="2">
        <f t="shared" si="24"/>
        <v>1.8083844179290348E-4</v>
      </c>
      <c r="AH66" s="2">
        <f t="shared" si="24"/>
        <v>1.6834582065504861E-4</v>
      </c>
      <c r="AI66" s="2">
        <f t="shared" si="24"/>
        <v>1.2433878881302956E-4</v>
      </c>
      <c r="AJ66" s="2">
        <f t="shared" si="24"/>
        <v>9.7837797295034293E-5</v>
      </c>
      <c r="AK66" s="2">
        <f t="shared" si="24"/>
        <v>8.3777188498857685E-5</v>
      </c>
      <c r="AL66" s="2">
        <f t="shared" si="24"/>
        <v>8.3125074423996548E-5</v>
      </c>
      <c r="AM66" s="2">
        <f t="shared" si="24"/>
        <v>9.3950167435696174E-5</v>
      </c>
      <c r="AN66" s="2">
        <f t="shared" si="24"/>
        <v>7.3934063816955464E-5</v>
      </c>
      <c r="AO66" s="2">
        <f t="shared" si="24"/>
        <v>4.7244482072994923E-5</v>
      </c>
      <c r="AP66" s="2">
        <f t="shared" si="24"/>
        <v>5.4815364099640333E-5</v>
      </c>
      <c r="AQ66" s="2">
        <f t="shared" si="24"/>
        <v>4.733381772492788E-5</v>
      </c>
      <c r="AR66" s="2">
        <f t="shared" si="24"/>
        <v>3.3314600188309805E-5</v>
      </c>
      <c r="AS66" s="2">
        <f t="shared" si="24"/>
        <v>2.599967109775724E-5</v>
      </c>
      <c r="AT66" s="2">
        <f t="shared" si="24"/>
        <v>2.2297219516677978E-5</v>
      </c>
      <c r="AU66" s="2">
        <f t="shared" si="24"/>
        <v>1.5136280000616423E-5</v>
      </c>
      <c r="AV66" s="2">
        <f t="shared" si="24"/>
        <v>1.8538603658990268E-5</v>
      </c>
      <c r="AW66" s="2">
        <f t="shared" si="24"/>
        <v>1.2441068743099644E-5</v>
      </c>
    </row>
    <row r="67" spans="1:50" x14ac:dyDescent="0.25">
      <c r="A67" s="30">
        <v>0</v>
      </c>
      <c r="B67" s="2">
        <f>B5</f>
        <v>1.9233951717049804E-2</v>
      </c>
      <c r="C67" s="2">
        <f>IF($A67&lt;=C$4,C$5*EXP((2*$A67-C$4)*C$6*SQRT(C$3))," ")</f>
        <v>1.7451164069336746E-2</v>
      </c>
      <c r="D67" s="2">
        <f t="shared" si="23"/>
        <v>1.5833865441476826E-2</v>
      </c>
      <c r="E67" s="2">
        <f t="shared" si="23"/>
        <v>1.365119430816362E-2</v>
      </c>
      <c r="F67" s="2">
        <f t="shared" si="23"/>
        <v>1.2406954542915056E-2</v>
      </c>
      <c r="G67" s="2">
        <f t="shared" si="23"/>
        <v>1.1183216529914504E-2</v>
      </c>
      <c r="H67" s="2">
        <f t="shared" si="23"/>
        <v>9.0967084257164831E-3</v>
      </c>
      <c r="I67" s="2">
        <f t="shared" si="24"/>
        <v>8.2446467937968369E-3</v>
      </c>
      <c r="J67" s="2">
        <f t="shared" si="24"/>
        <v>7.3713396221809519E-3</v>
      </c>
      <c r="K67" s="2">
        <f t="shared" si="24"/>
        <v>6.26434883883415E-3</v>
      </c>
      <c r="L67" s="2">
        <f t="shared" si="24"/>
        <v>5.3661139975469578E-3</v>
      </c>
      <c r="M67" s="2">
        <f t="shared" si="24"/>
        <v>5.2062795291386637E-3</v>
      </c>
      <c r="N67" s="2">
        <f t="shared" si="24"/>
        <v>3.6934566432382E-3</v>
      </c>
      <c r="O67" s="2">
        <f t="shared" si="24"/>
        <v>3.1064251595629114E-3</v>
      </c>
      <c r="P67" s="2">
        <f t="shared" si="24"/>
        <v>2.9967751112242764E-3</v>
      </c>
      <c r="Q67" s="2">
        <f t="shared" si="24"/>
        <v>2.0471006188907755E-3</v>
      </c>
      <c r="R67" s="2">
        <f t="shared" si="24"/>
        <v>2.0034775804098136E-3</v>
      </c>
      <c r="S67" s="2">
        <f t="shared" si="24"/>
        <v>1.5664194380390095E-3</v>
      </c>
      <c r="T67" s="2">
        <f t="shared" si="24"/>
        <v>1.0866464877702824E-3</v>
      </c>
      <c r="U67" s="2">
        <f t="shared" si="24"/>
        <v>8.9730430123244505E-4</v>
      </c>
      <c r="V67" s="2">
        <f t="shared" si="24"/>
        <v>9.0005672567031202E-4</v>
      </c>
      <c r="W67" s="2">
        <f t="shared" si="24"/>
        <v>5.7810338211679237E-4</v>
      </c>
      <c r="X67" s="2">
        <f t="shared" si="24"/>
        <v>4.4132082578935284E-4</v>
      </c>
      <c r="Y67" s="2">
        <f t="shared" si="24"/>
        <v>4.2633932999765016E-4</v>
      </c>
      <c r="Z67" s="2">
        <f t="shared" si="24"/>
        <v>5.2162839081997599E-4</v>
      </c>
      <c r="AA67" s="2">
        <f t="shared" si="24"/>
        <v>4.2621855044716286E-4</v>
      </c>
      <c r="AB67" s="2">
        <f t="shared" si="24"/>
        <v>3.9404231221131821E-4</v>
      </c>
      <c r="AC67" s="2">
        <f t="shared" si="24"/>
        <v>2.4564797366447342E-4</v>
      </c>
      <c r="AD67" s="2">
        <f t="shared" si="24"/>
        <v>3.0150710849636132E-4</v>
      </c>
      <c r="AE67" s="2">
        <f t="shared" si="24"/>
        <v>2.4308743230688504E-4</v>
      </c>
      <c r="AF67" s="2">
        <f t="shared" si="24"/>
        <v>1.5834737556730865E-4</v>
      </c>
      <c r="AG67" s="2">
        <f t="shared" si="24"/>
        <v>1.3618032375481242E-4</v>
      </c>
      <c r="AH67" s="2">
        <f t="shared" si="24"/>
        <v>1.273587966125055E-4</v>
      </c>
      <c r="AI67" s="2">
        <f t="shared" si="24"/>
        <v>9.3318019193327608E-5</v>
      </c>
      <c r="AJ67" s="2">
        <f t="shared" si="24"/>
        <v>7.3081124669170455E-5</v>
      </c>
      <c r="AK67" s="2">
        <f t="shared" si="24"/>
        <v>6.2578383062476795E-5</v>
      </c>
      <c r="AL67" s="2">
        <f t="shared" si="24"/>
        <v>6.2433471699166126E-5</v>
      </c>
      <c r="AM67" s="2">
        <f t="shared" si="24"/>
        <v>7.1540771810682161E-5</v>
      </c>
      <c r="AN67" s="2">
        <f t="shared" si="24"/>
        <v>5.603734117309358E-5</v>
      </c>
      <c r="AO67" s="2">
        <f t="shared" si="24"/>
        <v>3.5306271448708546E-5</v>
      </c>
      <c r="AP67" s="2">
        <f t="shared" si="24"/>
        <v>4.1541159827978923E-5</v>
      </c>
      <c r="AQ67" s="2">
        <f t="shared" si="24"/>
        <v>3.5871360515008467E-5</v>
      </c>
      <c r="AR67" s="2">
        <f t="shared" si="24"/>
        <v>2.5044506047985718E-5</v>
      </c>
      <c r="AS67" s="2">
        <f t="shared" si="24"/>
        <v>1.9453478998414634E-5</v>
      </c>
      <c r="AT67" s="2">
        <f t="shared" si="24"/>
        <v>1.668322995163398E-5</v>
      </c>
      <c r="AU67" s="2">
        <f t="shared" si="24"/>
        <v>1.1219934864015972E-5</v>
      </c>
      <c r="AV67" s="2">
        <f t="shared" si="24"/>
        <v>1.3940979014059117E-5</v>
      </c>
      <c r="AW67" s="2">
        <f t="shared" si="24"/>
        <v>9.2656672215835986E-6</v>
      </c>
    </row>
    <row r="70" spans="1:50" x14ac:dyDescent="0.25">
      <c r="A70" s="32" t="s">
        <v>71</v>
      </c>
    </row>
    <row r="71" spans="1:50" x14ac:dyDescent="0.25">
      <c r="A71" s="23" t="s">
        <v>72</v>
      </c>
    </row>
    <row r="72" spans="1:50" x14ac:dyDescent="0.25">
      <c r="A72" s="52">
        <v>48</v>
      </c>
      <c r="C72" s="33" t="str">
        <f t="shared" ref="C72:R119" si="25">IF($A72&lt;=C$4,IF($A72&lt;C$4,0.5*B72*EXP(-B19*C$3)+0.5*B73*EXP(-B20*C$3),0.5*B73*EXP(-B20*C$3))," ")</f>
        <v xml:space="preserve"> </v>
      </c>
      <c r="D72" s="33" t="str">
        <f t="shared" si="25"/>
        <v xml:space="preserve"> </v>
      </c>
      <c r="E72" s="33" t="str">
        <f t="shared" si="25"/>
        <v xml:space="preserve"> </v>
      </c>
      <c r="F72" s="33" t="str">
        <f t="shared" si="25"/>
        <v xml:space="preserve"> </v>
      </c>
      <c r="G72" s="33" t="str">
        <f t="shared" si="25"/>
        <v xml:space="preserve"> </v>
      </c>
      <c r="H72" s="33" t="str">
        <f t="shared" si="25"/>
        <v xml:space="preserve"> </v>
      </c>
      <c r="I72" s="33" t="str">
        <f t="shared" si="25"/>
        <v xml:space="preserve"> </v>
      </c>
      <c r="J72" s="33" t="str">
        <f t="shared" si="25"/>
        <v xml:space="preserve"> </v>
      </c>
      <c r="K72" s="33" t="str">
        <f t="shared" si="25"/>
        <v xml:space="preserve"> </v>
      </c>
      <c r="L72" s="33" t="str">
        <f t="shared" si="25"/>
        <v xml:space="preserve"> </v>
      </c>
      <c r="M72" s="33" t="str">
        <f t="shared" si="25"/>
        <v xml:space="preserve"> </v>
      </c>
      <c r="N72" s="33" t="str">
        <f t="shared" si="25"/>
        <v xml:space="preserve"> </v>
      </c>
      <c r="O72" s="33" t="str">
        <f t="shared" si="25"/>
        <v xml:space="preserve"> </v>
      </c>
      <c r="P72" s="33" t="str">
        <f t="shared" si="25"/>
        <v xml:space="preserve"> </v>
      </c>
      <c r="Q72" s="33" t="str">
        <f t="shared" si="25"/>
        <v xml:space="preserve"> </v>
      </c>
      <c r="R72" s="33" t="str">
        <f t="shared" si="25"/>
        <v xml:space="preserve"> </v>
      </c>
      <c r="S72" s="33" t="str">
        <f t="shared" ref="D72:AX77" si="26">IF($A72&lt;=S$4,IF($A72&lt;S$4,0.5*R72*EXP(-R19*S$3)+0.5*R73*EXP(-R20*S$3),0.5*R73*EXP(-R20*S$3))," ")</f>
        <v xml:space="preserve"> </v>
      </c>
      <c r="T72" s="33" t="str">
        <f t="shared" si="26"/>
        <v xml:space="preserve"> </v>
      </c>
      <c r="U72" s="33" t="str">
        <f t="shared" si="26"/>
        <v xml:space="preserve"> </v>
      </c>
      <c r="V72" s="33" t="str">
        <f t="shared" si="26"/>
        <v xml:space="preserve"> </v>
      </c>
      <c r="W72" s="33" t="str">
        <f t="shared" si="26"/>
        <v xml:space="preserve"> </v>
      </c>
      <c r="X72" s="33" t="str">
        <f t="shared" si="26"/>
        <v xml:space="preserve"> </v>
      </c>
      <c r="Y72" s="33" t="str">
        <f t="shared" si="26"/>
        <v xml:space="preserve"> </v>
      </c>
      <c r="Z72" s="33" t="str">
        <f t="shared" si="26"/>
        <v xml:space="preserve"> </v>
      </c>
      <c r="AA72" s="33" t="str">
        <f t="shared" si="26"/>
        <v xml:space="preserve"> </v>
      </c>
      <c r="AB72" s="33" t="str">
        <f t="shared" si="26"/>
        <v xml:space="preserve"> </v>
      </c>
      <c r="AC72" s="33" t="str">
        <f t="shared" si="26"/>
        <v xml:space="preserve"> </v>
      </c>
      <c r="AD72" s="33" t="str">
        <f t="shared" si="26"/>
        <v xml:space="preserve"> </v>
      </c>
      <c r="AE72" s="33" t="str">
        <f t="shared" si="26"/>
        <v xml:space="preserve"> </v>
      </c>
      <c r="AF72" s="33" t="str">
        <f t="shared" si="26"/>
        <v xml:space="preserve"> </v>
      </c>
      <c r="AG72" s="33" t="str">
        <f t="shared" si="26"/>
        <v xml:space="preserve"> </v>
      </c>
      <c r="AH72" s="33" t="str">
        <f t="shared" si="26"/>
        <v xml:space="preserve"> </v>
      </c>
      <c r="AI72" s="33" t="str">
        <f t="shared" si="26"/>
        <v xml:space="preserve"> </v>
      </c>
      <c r="AJ72" s="33" t="str">
        <f t="shared" si="26"/>
        <v xml:space="preserve"> </v>
      </c>
      <c r="AK72" s="33" t="str">
        <f t="shared" si="26"/>
        <v xml:space="preserve"> </v>
      </c>
      <c r="AL72" s="33" t="str">
        <f t="shared" si="26"/>
        <v xml:space="preserve"> </v>
      </c>
      <c r="AM72" s="33" t="str">
        <f t="shared" si="26"/>
        <v xml:space="preserve"> </v>
      </c>
      <c r="AN72" s="33" t="str">
        <f t="shared" si="26"/>
        <v xml:space="preserve"> </v>
      </c>
      <c r="AO72" s="33" t="str">
        <f t="shared" si="26"/>
        <v xml:space="preserve"> </v>
      </c>
      <c r="AP72" s="33" t="str">
        <f t="shared" si="26"/>
        <v xml:space="preserve"> </v>
      </c>
      <c r="AQ72" s="33" t="str">
        <f t="shared" si="26"/>
        <v xml:space="preserve"> </v>
      </c>
      <c r="AR72" s="33" t="str">
        <f t="shared" si="26"/>
        <v xml:space="preserve"> </v>
      </c>
      <c r="AS72" s="33" t="str">
        <f t="shared" si="26"/>
        <v xml:space="preserve"> </v>
      </c>
      <c r="AT72" s="33" t="str">
        <f t="shared" si="26"/>
        <v xml:space="preserve"> </v>
      </c>
      <c r="AU72" s="33" t="str">
        <f t="shared" si="26"/>
        <v xml:space="preserve"> </v>
      </c>
      <c r="AV72" s="33" t="str">
        <f t="shared" si="26"/>
        <v xml:space="preserve"> </v>
      </c>
      <c r="AW72" s="33" t="str">
        <f t="shared" si="26"/>
        <v xml:space="preserve"> </v>
      </c>
      <c r="AX72" s="33">
        <f t="shared" si="26"/>
        <v>1.3519335572885832E-17</v>
      </c>
    </row>
    <row r="73" spans="1:50" x14ac:dyDescent="0.25">
      <c r="A73" s="52">
        <v>47</v>
      </c>
      <c r="C73" s="33" t="str">
        <f t="shared" si="25"/>
        <v xml:space="preserve"> </v>
      </c>
      <c r="D73" s="33" t="str">
        <f t="shared" si="26"/>
        <v xml:space="preserve"> </v>
      </c>
      <c r="E73" s="33" t="str">
        <f t="shared" si="26"/>
        <v xml:space="preserve"> </v>
      </c>
      <c r="F73" s="33" t="str">
        <f t="shared" si="26"/>
        <v xml:space="preserve"> </v>
      </c>
      <c r="G73" s="33" t="str">
        <f t="shared" si="26"/>
        <v xml:space="preserve"> </v>
      </c>
      <c r="H73" s="33" t="str">
        <f t="shared" si="26"/>
        <v xml:space="preserve"> </v>
      </c>
      <c r="I73" s="33" t="str">
        <f t="shared" si="26"/>
        <v xml:space="preserve"> </v>
      </c>
      <c r="J73" s="33" t="str">
        <f t="shared" si="26"/>
        <v xml:space="preserve"> </v>
      </c>
      <c r="K73" s="33" t="str">
        <f t="shared" si="26"/>
        <v xml:space="preserve"> </v>
      </c>
      <c r="L73" s="33" t="str">
        <f t="shared" si="26"/>
        <v xml:space="preserve"> </v>
      </c>
      <c r="M73" s="33" t="str">
        <f t="shared" si="26"/>
        <v xml:space="preserve"> </v>
      </c>
      <c r="N73" s="33" t="str">
        <f t="shared" si="26"/>
        <v xml:space="preserve"> </v>
      </c>
      <c r="O73" s="33" t="str">
        <f t="shared" si="26"/>
        <v xml:space="preserve"> </v>
      </c>
      <c r="P73" s="33" t="str">
        <f t="shared" si="26"/>
        <v xml:space="preserve"> </v>
      </c>
      <c r="Q73" s="33" t="str">
        <f t="shared" si="26"/>
        <v xml:space="preserve"> </v>
      </c>
      <c r="R73" s="33" t="str">
        <f t="shared" si="26"/>
        <v xml:space="preserve"> </v>
      </c>
      <c r="S73" s="33" t="str">
        <f t="shared" si="26"/>
        <v xml:space="preserve"> </v>
      </c>
      <c r="T73" s="33" t="str">
        <f t="shared" si="26"/>
        <v xml:space="preserve"> </v>
      </c>
      <c r="U73" s="33" t="str">
        <f t="shared" si="26"/>
        <v xml:space="preserve"> </v>
      </c>
      <c r="V73" s="33" t="str">
        <f t="shared" si="26"/>
        <v xml:space="preserve"> </v>
      </c>
      <c r="W73" s="33" t="str">
        <f t="shared" si="26"/>
        <v xml:space="preserve"> </v>
      </c>
      <c r="X73" s="33" t="str">
        <f t="shared" si="26"/>
        <v xml:space="preserve"> </v>
      </c>
      <c r="Y73" s="33" t="str">
        <f t="shared" si="26"/>
        <v xml:space="preserve"> </v>
      </c>
      <c r="Z73" s="33" t="str">
        <f t="shared" si="26"/>
        <v xml:space="preserve"> </v>
      </c>
      <c r="AA73" s="33" t="str">
        <f t="shared" si="26"/>
        <v xml:space="preserve"> </v>
      </c>
      <c r="AB73" s="33" t="str">
        <f t="shared" si="26"/>
        <v xml:space="preserve"> </v>
      </c>
      <c r="AC73" s="33" t="str">
        <f t="shared" si="26"/>
        <v xml:space="preserve"> </v>
      </c>
      <c r="AD73" s="33" t="str">
        <f t="shared" si="26"/>
        <v xml:space="preserve"> </v>
      </c>
      <c r="AE73" s="33" t="str">
        <f t="shared" si="26"/>
        <v xml:space="preserve"> </v>
      </c>
      <c r="AF73" s="33" t="str">
        <f t="shared" si="26"/>
        <v xml:space="preserve"> </v>
      </c>
      <c r="AG73" s="33" t="str">
        <f t="shared" si="26"/>
        <v xml:space="preserve"> </v>
      </c>
      <c r="AH73" s="33" t="str">
        <f t="shared" si="26"/>
        <v xml:space="preserve"> </v>
      </c>
      <c r="AI73" s="33" t="str">
        <f t="shared" si="26"/>
        <v xml:space="preserve"> </v>
      </c>
      <c r="AJ73" s="33" t="str">
        <f t="shared" si="26"/>
        <v xml:space="preserve"> </v>
      </c>
      <c r="AK73" s="33" t="str">
        <f t="shared" si="26"/>
        <v xml:space="preserve"> </v>
      </c>
      <c r="AL73" s="33" t="str">
        <f t="shared" si="26"/>
        <v xml:space="preserve"> </v>
      </c>
      <c r="AM73" s="33" t="str">
        <f t="shared" si="26"/>
        <v xml:space="preserve"> </v>
      </c>
      <c r="AN73" s="33" t="str">
        <f t="shared" si="26"/>
        <v xml:space="preserve"> </v>
      </c>
      <c r="AO73" s="33" t="str">
        <f t="shared" si="26"/>
        <v xml:space="preserve"> </v>
      </c>
      <c r="AP73" s="33" t="str">
        <f t="shared" si="26"/>
        <v xml:space="preserve"> </v>
      </c>
      <c r="AQ73" s="33" t="str">
        <f t="shared" si="26"/>
        <v xml:space="preserve"> </v>
      </c>
      <c r="AR73" s="33" t="str">
        <f t="shared" si="26"/>
        <v xml:space="preserve"> </v>
      </c>
      <c r="AS73" s="33" t="str">
        <f t="shared" si="26"/>
        <v xml:space="preserve"> </v>
      </c>
      <c r="AT73" s="33" t="str">
        <f t="shared" si="26"/>
        <v xml:space="preserve"> </v>
      </c>
      <c r="AU73" s="33" t="str">
        <f t="shared" si="26"/>
        <v xml:space="preserve"> </v>
      </c>
      <c r="AV73" s="33" t="str">
        <f t="shared" si="26"/>
        <v xml:space="preserve"> </v>
      </c>
      <c r="AW73" s="33">
        <f t="shared" si="26"/>
        <v>6.1768089040675241E-17</v>
      </c>
      <c r="AX73" s="33">
        <f t="shared" si="26"/>
        <v>2.2130423027780042E-15</v>
      </c>
    </row>
    <row r="74" spans="1:50" x14ac:dyDescent="0.25">
      <c r="A74" s="52">
        <v>46</v>
      </c>
      <c r="C74" s="33" t="str">
        <f t="shared" si="25"/>
        <v xml:space="preserve"> </v>
      </c>
      <c r="D74" s="33" t="str">
        <f t="shared" si="26"/>
        <v xml:space="preserve"> </v>
      </c>
      <c r="E74" s="33" t="str">
        <f t="shared" si="26"/>
        <v xml:space="preserve"> </v>
      </c>
      <c r="F74" s="33" t="str">
        <f t="shared" si="26"/>
        <v xml:space="preserve"> </v>
      </c>
      <c r="G74" s="33" t="str">
        <f t="shared" si="26"/>
        <v xml:space="preserve"> </v>
      </c>
      <c r="H74" s="33" t="str">
        <f t="shared" si="26"/>
        <v xml:space="preserve"> </v>
      </c>
      <c r="I74" s="33" t="str">
        <f t="shared" si="26"/>
        <v xml:space="preserve"> </v>
      </c>
      <c r="J74" s="33" t="str">
        <f t="shared" si="26"/>
        <v xml:space="preserve"> </v>
      </c>
      <c r="K74" s="33" t="str">
        <f t="shared" si="26"/>
        <v xml:space="preserve"> </v>
      </c>
      <c r="L74" s="33" t="str">
        <f t="shared" si="26"/>
        <v xml:space="preserve"> </v>
      </c>
      <c r="M74" s="33" t="str">
        <f t="shared" si="26"/>
        <v xml:space="preserve"> </v>
      </c>
      <c r="N74" s="33" t="str">
        <f t="shared" si="26"/>
        <v xml:space="preserve"> </v>
      </c>
      <c r="O74" s="33" t="str">
        <f t="shared" si="26"/>
        <v xml:space="preserve"> </v>
      </c>
      <c r="P74" s="33" t="str">
        <f t="shared" si="26"/>
        <v xml:space="preserve"> </v>
      </c>
      <c r="Q74" s="33" t="str">
        <f t="shared" si="26"/>
        <v xml:space="preserve"> </v>
      </c>
      <c r="R74" s="33" t="str">
        <f t="shared" si="26"/>
        <v xml:space="preserve"> </v>
      </c>
      <c r="S74" s="33" t="str">
        <f t="shared" si="26"/>
        <v xml:space="preserve"> </v>
      </c>
      <c r="T74" s="33" t="str">
        <f t="shared" si="26"/>
        <v xml:space="preserve"> </v>
      </c>
      <c r="U74" s="33" t="str">
        <f t="shared" si="26"/>
        <v xml:space="preserve"> </v>
      </c>
      <c r="V74" s="33" t="str">
        <f t="shared" si="26"/>
        <v xml:space="preserve"> </v>
      </c>
      <c r="W74" s="33" t="str">
        <f t="shared" si="26"/>
        <v xml:space="preserve"> </v>
      </c>
      <c r="X74" s="33" t="str">
        <f t="shared" si="26"/>
        <v xml:space="preserve"> </v>
      </c>
      <c r="Y74" s="33" t="str">
        <f t="shared" si="26"/>
        <v xml:space="preserve"> </v>
      </c>
      <c r="Z74" s="33" t="str">
        <f t="shared" si="26"/>
        <v xml:space="preserve"> </v>
      </c>
      <c r="AA74" s="33" t="str">
        <f t="shared" si="26"/>
        <v xml:space="preserve"> </v>
      </c>
      <c r="AB74" s="33" t="str">
        <f t="shared" si="26"/>
        <v xml:space="preserve"> </v>
      </c>
      <c r="AC74" s="33" t="str">
        <f t="shared" si="26"/>
        <v xml:space="preserve"> </v>
      </c>
      <c r="AD74" s="33" t="str">
        <f t="shared" si="26"/>
        <v xml:space="preserve"> </v>
      </c>
      <c r="AE74" s="33" t="str">
        <f t="shared" si="26"/>
        <v xml:space="preserve"> </v>
      </c>
      <c r="AF74" s="33" t="str">
        <f t="shared" si="26"/>
        <v xml:space="preserve"> </v>
      </c>
      <c r="AG74" s="33" t="str">
        <f t="shared" si="26"/>
        <v xml:space="preserve"> </v>
      </c>
      <c r="AH74" s="33" t="str">
        <f t="shared" si="26"/>
        <v xml:space="preserve"> </v>
      </c>
      <c r="AI74" s="33" t="str">
        <f t="shared" si="26"/>
        <v xml:space="preserve"> </v>
      </c>
      <c r="AJ74" s="33" t="str">
        <f t="shared" si="26"/>
        <v xml:space="preserve"> </v>
      </c>
      <c r="AK74" s="33" t="str">
        <f t="shared" si="26"/>
        <v xml:space="preserve"> </v>
      </c>
      <c r="AL74" s="33" t="str">
        <f t="shared" si="26"/>
        <v xml:space="preserve"> </v>
      </c>
      <c r="AM74" s="33" t="str">
        <f t="shared" si="26"/>
        <v xml:space="preserve"> </v>
      </c>
      <c r="AN74" s="33" t="str">
        <f t="shared" si="26"/>
        <v xml:space="preserve"> </v>
      </c>
      <c r="AO74" s="33" t="str">
        <f t="shared" si="26"/>
        <v xml:space="preserve"> </v>
      </c>
      <c r="AP74" s="33" t="str">
        <f t="shared" si="26"/>
        <v xml:space="preserve"> </v>
      </c>
      <c r="AQ74" s="33" t="str">
        <f t="shared" si="26"/>
        <v xml:space="preserve"> </v>
      </c>
      <c r="AR74" s="33" t="str">
        <f t="shared" si="26"/>
        <v xml:space="preserve"> </v>
      </c>
      <c r="AS74" s="33" t="str">
        <f t="shared" si="26"/>
        <v xml:space="preserve"> </v>
      </c>
      <c r="AT74" s="33" t="str">
        <f t="shared" si="26"/>
        <v xml:space="preserve"> </v>
      </c>
      <c r="AU74" s="33" t="str">
        <f t="shared" si="26"/>
        <v xml:space="preserve"> </v>
      </c>
      <c r="AV74" s="33">
        <f t="shared" si="26"/>
        <v>2.2363433467078079E-16</v>
      </c>
      <c r="AW74" s="33">
        <f t="shared" si="26"/>
        <v>8.1388726299661578E-15</v>
      </c>
      <c r="AX74" s="33">
        <f t="shared" si="26"/>
        <v>1.3267417408706066E-13</v>
      </c>
    </row>
    <row r="75" spans="1:50" x14ac:dyDescent="0.25">
      <c r="A75" s="52">
        <v>45</v>
      </c>
      <c r="C75" s="33" t="str">
        <f t="shared" si="25"/>
        <v xml:space="preserve"> </v>
      </c>
      <c r="D75" s="33" t="str">
        <f t="shared" si="26"/>
        <v xml:space="preserve"> </v>
      </c>
      <c r="E75" s="33" t="str">
        <f t="shared" si="26"/>
        <v xml:space="preserve"> </v>
      </c>
      <c r="F75" s="33" t="str">
        <f t="shared" si="26"/>
        <v xml:space="preserve"> </v>
      </c>
      <c r="G75" s="33" t="str">
        <f t="shared" si="26"/>
        <v xml:space="preserve"> </v>
      </c>
      <c r="H75" s="33" t="str">
        <f t="shared" si="26"/>
        <v xml:space="preserve"> </v>
      </c>
      <c r="I75" s="33" t="str">
        <f t="shared" si="26"/>
        <v xml:space="preserve"> </v>
      </c>
      <c r="J75" s="33" t="str">
        <f t="shared" si="26"/>
        <v xml:space="preserve"> </v>
      </c>
      <c r="K75" s="33" t="str">
        <f t="shared" si="26"/>
        <v xml:space="preserve"> </v>
      </c>
      <c r="L75" s="33" t="str">
        <f t="shared" si="26"/>
        <v xml:space="preserve"> </v>
      </c>
      <c r="M75" s="33" t="str">
        <f t="shared" si="26"/>
        <v xml:space="preserve"> </v>
      </c>
      <c r="N75" s="33" t="str">
        <f t="shared" si="26"/>
        <v xml:space="preserve"> </v>
      </c>
      <c r="O75" s="33" t="str">
        <f t="shared" si="26"/>
        <v xml:space="preserve"> </v>
      </c>
      <c r="P75" s="33" t="str">
        <f t="shared" si="26"/>
        <v xml:space="preserve"> </v>
      </c>
      <c r="Q75" s="33" t="str">
        <f t="shared" si="26"/>
        <v xml:space="preserve"> </v>
      </c>
      <c r="R75" s="33" t="str">
        <f t="shared" si="26"/>
        <v xml:space="preserve"> </v>
      </c>
      <c r="S75" s="33" t="str">
        <f t="shared" si="26"/>
        <v xml:space="preserve"> </v>
      </c>
      <c r="T75" s="33" t="str">
        <f t="shared" si="26"/>
        <v xml:space="preserve"> </v>
      </c>
      <c r="U75" s="33" t="str">
        <f t="shared" si="26"/>
        <v xml:space="preserve"> </v>
      </c>
      <c r="V75" s="33" t="str">
        <f t="shared" si="26"/>
        <v xml:space="preserve"> </v>
      </c>
      <c r="W75" s="33" t="str">
        <f t="shared" si="26"/>
        <v xml:space="preserve"> </v>
      </c>
      <c r="X75" s="33" t="str">
        <f t="shared" si="26"/>
        <v xml:space="preserve"> </v>
      </c>
      <c r="Y75" s="33" t="str">
        <f t="shared" si="26"/>
        <v xml:space="preserve"> </v>
      </c>
      <c r="Z75" s="33" t="str">
        <f t="shared" si="26"/>
        <v xml:space="preserve"> </v>
      </c>
      <c r="AA75" s="33" t="str">
        <f t="shared" si="26"/>
        <v xml:space="preserve"> </v>
      </c>
      <c r="AB75" s="33" t="str">
        <f t="shared" si="26"/>
        <v xml:space="preserve"> </v>
      </c>
      <c r="AC75" s="33" t="str">
        <f t="shared" si="26"/>
        <v xml:space="preserve"> </v>
      </c>
      <c r="AD75" s="33" t="str">
        <f t="shared" si="26"/>
        <v xml:space="preserve"> </v>
      </c>
      <c r="AE75" s="33" t="str">
        <f t="shared" si="26"/>
        <v xml:space="preserve"> </v>
      </c>
      <c r="AF75" s="33" t="str">
        <f t="shared" si="26"/>
        <v xml:space="preserve"> </v>
      </c>
      <c r="AG75" s="33" t="str">
        <f t="shared" si="26"/>
        <v xml:space="preserve"> </v>
      </c>
      <c r="AH75" s="33" t="str">
        <f t="shared" si="26"/>
        <v xml:space="preserve"> </v>
      </c>
      <c r="AI75" s="33" t="str">
        <f t="shared" si="26"/>
        <v xml:space="preserve"> </v>
      </c>
      <c r="AJ75" s="33" t="str">
        <f t="shared" si="26"/>
        <v xml:space="preserve"> </v>
      </c>
      <c r="AK75" s="33" t="str">
        <f t="shared" si="26"/>
        <v xml:space="preserve"> </v>
      </c>
      <c r="AL75" s="33" t="str">
        <f t="shared" si="26"/>
        <v xml:space="preserve"> </v>
      </c>
      <c r="AM75" s="33" t="str">
        <f t="shared" si="26"/>
        <v xml:space="preserve"> </v>
      </c>
      <c r="AN75" s="33" t="str">
        <f t="shared" si="26"/>
        <v xml:space="preserve"> </v>
      </c>
      <c r="AO75" s="33" t="str">
        <f t="shared" si="26"/>
        <v xml:space="preserve"> </v>
      </c>
      <c r="AP75" s="33" t="str">
        <f t="shared" si="26"/>
        <v xml:space="preserve"> </v>
      </c>
      <c r="AQ75" s="33" t="str">
        <f t="shared" si="26"/>
        <v xml:space="preserve"> </v>
      </c>
      <c r="AR75" s="33" t="str">
        <f t="shared" si="26"/>
        <v xml:space="preserve"> </v>
      </c>
      <c r="AS75" s="33" t="str">
        <f t="shared" si="26"/>
        <v xml:space="preserve"> </v>
      </c>
      <c r="AT75" s="33" t="str">
        <f t="shared" si="26"/>
        <v xml:space="preserve"> </v>
      </c>
      <c r="AU75" s="33">
        <f t="shared" si="26"/>
        <v>8.4974320535585791E-16</v>
      </c>
      <c r="AV75" s="33">
        <f t="shared" si="26"/>
        <v>2.5241125751273912E-14</v>
      </c>
      <c r="AW75" s="33">
        <f t="shared" si="26"/>
        <v>4.1263068365720036E-13</v>
      </c>
      <c r="AX75" s="33">
        <f t="shared" si="26"/>
        <v>4.1823115725198575E-12</v>
      </c>
    </row>
    <row r="76" spans="1:50" x14ac:dyDescent="0.25">
      <c r="A76" s="52">
        <v>44</v>
      </c>
      <c r="C76" s="33" t="str">
        <f t="shared" si="25"/>
        <v xml:space="preserve"> </v>
      </c>
      <c r="D76" s="33" t="str">
        <f t="shared" si="26"/>
        <v xml:space="preserve"> </v>
      </c>
      <c r="E76" s="33" t="str">
        <f t="shared" si="26"/>
        <v xml:space="preserve"> </v>
      </c>
      <c r="F76" s="33" t="str">
        <f t="shared" si="26"/>
        <v xml:space="preserve"> </v>
      </c>
      <c r="G76" s="33" t="str">
        <f t="shared" si="26"/>
        <v xml:space="preserve"> </v>
      </c>
      <c r="H76" s="33" t="str">
        <f t="shared" si="26"/>
        <v xml:space="preserve"> </v>
      </c>
      <c r="I76" s="33" t="str">
        <f t="shared" si="26"/>
        <v xml:space="preserve"> </v>
      </c>
      <c r="J76" s="33" t="str">
        <f t="shared" si="26"/>
        <v xml:space="preserve"> </v>
      </c>
      <c r="K76" s="33" t="str">
        <f t="shared" si="26"/>
        <v xml:space="preserve"> </v>
      </c>
      <c r="L76" s="33" t="str">
        <f t="shared" si="26"/>
        <v xml:space="preserve"> </v>
      </c>
      <c r="M76" s="33" t="str">
        <f t="shared" si="26"/>
        <v xml:space="preserve"> </v>
      </c>
      <c r="N76" s="33" t="str">
        <f t="shared" si="26"/>
        <v xml:space="preserve"> </v>
      </c>
      <c r="O76" s="33" t="str">
        <f t="shared" si="26"/>
        <v xml:space="preserve"> </v>
      </c>
      <c r="P76" s="33" t="str">
        <f t="shared" si="26"/>
        <v xml:space="preserve"> </v>
      </c>
      <c r="Q76" s="33" t="str">
        <f t="shared" si="26"/>
        <v xml:space="preserve"> </v>
      </c>
      <c r="R76" s="33" t="str">
        <f t="shared" si="26"/>
        <v xml:space="preserve"> </v>
      </c>
      <c r="S76" s="33" t="str">
        <f t="shared" si="26"/>
        <v xml:space="preserve"> </v>
      </c>
      <c r="T76" s="33" t="str">
        <f t="shared" si="26"/>
        <v xml:space="preserve"> </v>
      </c>
      <c r="U76" s="33" t="str">
        <f t="shared" si="26"/>
        <v xml:space="preserve"> </v>
      </c>
      <c r="V76" s="33" t="str">
        <f t="shared" si="26"/>
        <v xml:space="preserve"> </v>
      </c>
      <c r="W76" s="33" t="str">
        <f t="shared" si="26"/>
        <v xml:space="preserve"> </v>
      </c>
      <c r="X76" s="33" t="str">
        <f t="shared" si="26"/>
        <v xml:space="preserve"> </v>
      </c>
      <c r="Y76" s="33" t="str">
        <f t="shared" si="26"/>
        <v xml:space="preserve"> </v>
      </c>
      <c r="Z76" s="33" t="str">
        <f t="shared" si="26"/>
        <v xml:space="preserve"> </v>
      </c>
      <c r="AA76" s="33" t="str">
        <f t="shared" si="26"/>
        <v xml:space="preserve"> </v>
      </c>
      <c r="AB76" s="33" t="str">
        <f t="shared" si="26"/>
        <v xml:space="preserve"> </v>
      </c>
      <c r="AC76" s="33" t="str">
        <f t="shared" si="26"/>
        <v xml:space="preserve"> </v>
      </c>
      <c r="AD76" s="33" t="str">
        <f t="shared" si="26"/>
        <v xml:space="preserve"> </v>
      </c>
      <c r="AE76" s="33" t="str">
        <f t="shared" si="26"/>
        <v xml:space="preserve"> </v>
      </c>
      <c r="AF76" s="33" t="str">
        <f t="shared" si="26"/>
        <v xml:space="preserve"> </v>
      </c>
      <c r="AG76" s="33" t="str">
        <f t="shared" si="26"/>
        <v xml:space="preserve"> </v>
      </c>
      <c r="AH76" s="33" t="str">
        <f t="shared" si="26"/>
        <v xml:space="preserve"> </v>
      </c>
      <c r="AI76" s="33" t="str">
        <f t="shared" si="26"/>
        <v xml:space="preserve"> </v>
      </c>
      <c r="AJ76" s="33" t="str">
        <f t="shared" si="26"/>
        <v xml:space="preserve"> </v>
      </c>
      <c r="AK76" s="33" t="str">
        <f t="shared" si="26"/>
        <v xml:space="preserve"> </v>
      </c>
      <c r="AL76" s="33" t="str">
        <f t="shared" si="26"/>
        <v xml:space="preserve"> </v>
      </c>
      <c r="AM76" s="33" t="str">
        <f t="shared" si="26"/>
        <v xml:space="preserve"> </v>
      </c>
      <c r="AN76" s="33" t="str">
        <f t="shared" si="26"/>
        <v xml:space="preserve"> </v>
      </c>
      <c r="AO76" s="33" t="str">
        <f t="shared" si="26"/>
        <v xml:space="preserve"> </v>
      </c>
      <c r="AP76" s="33" t="str">
        <f t="shared" si="26"/>
        <v xml:space="preserve"> </v>
      </c>
      <c r="AQ76" s="33" t="str">
        <f t="shared" si="26"/>
        <v xml:space="preserve"> </v>
      </c>
      <c r="AR76" s="33" t="str">
        <f t="shared" si="26"/>
        <v xml:space="preserve"> </v>
      </c>
      <c r="AS76" s="33" t="str">
        <f t="shared" si="26"/>
        <v xml:space="preserve"> </v>
      </c>
      <c r="AT76" s="33">
        <f t="shared" si="26"/>
        <v>2.8511823063002048E-15</v>
      </c>
      <c r="AU76" s="33">
        <f t="shared" si="26"/>
        <v>8.0515122906335561E-14</v>
      </c>
      <c r="AV76" s="33">
        <f t="shared" si="26"/>
        <v>1.1317758497873412E-12</v>
      </c>
      <c r="AW76" s="33">
        <f t="shared" si="26"/>
        <v>1.1399718029050671E-11</v>
      </c>
      <c r="AX76" s="33">
        <f t="shared" si="26"/>
        <v>8.2247184644773229E-11</v>
      </c>
    </row>
    <row r="77" spans="1:50" x14ac:dyDescent="0.25">
      <c r="A77" s="52">
        <v>43</v>
      </c>
      <c r="C77" s="33" t="str">
        <f t="shared" si="25"/>
        <v xml:space="preserve"> </v>
      </c>
      <c r="D77" s="33" t="str">
        <f t="shared" si="26"/>
        <v xml:space="preserve"> </v>
      </c>
      <c r="E77" s="33" t="str">
        <f t="shared" si="26"/>
        <v xml:space="preserve"> </v>
      </c>
      <c r="F77" s="33" t="str">
        <f t="shared" si="26"/>
        <v xml:space="preserve"> </v>
      </c>
      <c r="G77" s="33" t="str">
        <f t="shared" si="26"/>
        <v xml:space="preserve"> </v>
      </c>
      <c r="H77" s="33" t="str">
        <f t="shared" si="26"/>
        <v xml:space="preserve"> </v>
      </c>
      <c r="I77" s="33" t="str">
        <f t="shared" si="26"/>
        <v xml:space="preserve"> </v>
      </c>
      <c r="J77" s="33" t="str">
        <f t="shared" si="26"/>
        <v xml:space="preserve"> </v>
      </c>
      <c r="K77" s="33" t="str">
        <f t="shared" si="26"/>
        <v xml:space="preserve"> </v>
      </c>
      <c r="L77" s="33" t="str">
        <f t="shared" si="26"/>
        <v xml:space="preserve"> </v>
      </c>
      <c r="M77" s="33" t="str">
        <f t="shared" si="26"/>
        <v xml:space="preserve"> </v>
      </c>
      <c r="N77" s="33" t="str">
        <f t="shared" si="26"/>
        <v xml:space="preserve"> </v>
      </c>
      <c r="O77" s="33" t="str">
        <f t="shared" si="26"/>
        <v xml:space="preserve"> </v>
      </c>
      <c r="P77" s="33" t="str">
        <f t="shared" si="26"/>
        <v xml:space="preserve"> </v>
      </c>
      <c r="Q77" s="33" t="str">
        <f t="shared" si="26"/>
        <v xml:space="preserve"> </v>
      </c>
      <c r="R77" s="33" t="str">
        <f t="shared" si="26"/>
        <v xml:space="preserve"> </v>
      </c>
      <c r="S77" s="33" t="str">
        <f t="shared" si="26"/>
        <v xml:space="preserve"> </v>
      </c>
      <c r="T77" s="33" t="str">
        <f t="shared" si="26"/>
        <v xml:space="preserve"> </v>
      </c>
      <c r="U77" s="33" t="str">
        <f t="shared" si="26"/>
        <v xml:space="preserve"> </v>
      </c>
      <c r="V77" s="33" t="str">
        <f t="shared" si="26"/>
        <v xml:space="preserve"> </v>
      </c>
      <c r="W77" s="33" t="str">
        <f t="shared" si="26"/>
        <v xml:space="preserve"> </v>
      </c>
      <c r="X77" s="33" t="str">
        <f t="shared" si="26"/>
        <v xml:space="preserve"> </v>
      </c>
      <c r="Y77" s="33" t="str">
        <f t="shared" si="26"/>
        <v xml:space="preserve"> </v>
      </c>
      <c r="Z77" s="33" t="str">
        <f t="shared" si="26"/>
        <v xml:space="preserve"> </v>
      </c>
      <c r="AA77" s="33" t="str">
        <f t="shared" si="26"/>
        <v xml:space="preserve"> </v>
      </c>
      <c r="AB77" s="33" t="str">
        <f t="shared" si="26"/>
        <v xml:space="preserve"> </v>
      </c>
      <c r="AC77" s="33" t="str">
        <f t="shared" si="26"/>
        <v xml:space="preserve"> </v>
      </c>
      <c r="AD77" s="33" t="str">
        <f t="shared" si="26"/>
        <v xml:space="preserve"> </v>
      </c>
      <c r="AE77" s="33" t="str">
        <f t="shared" si="26"/>
        <v xml:space="preserve"> </v>
      </c>
      <c r="AF77" s="33" t="str">
        <f t="shared" si="26"/>
        <v xml:space="preserve"> </v>
      </c>
      <c r="AG77" s="33" t="str">
        <f t="shared" si="26"/>
        <v xml:space="preserve"> </v>
      </c>
      <c r="AH77" s="33" t="str">
        <f t="shared" si="26"/>
        <v xml:space="preserve"> </v>
      </c>
      <c r="AI77" s="33" t="str">
        <f t="shared" si="26"/>
        <v xml:space="preserve"> </v>
      </c>
      <c r="AJ77" s="33" t="str">
        <f t="shared" si="26"/>
        <v xml:space="preserve"> </v>
      </c>
      <c r="AK77" s="33" t="str">
        <f t="shared" si="26"/>
        <v xml:space="preserve"> </v>
      </c>
      <c r="AL77" s="33" t="str">
        <f t="shared" si="26"/>
        <v xml:space="preserve"> </v>
      </c>
      <c r="AM77" s="33" t="str">
        <f t="shared" ref="D77:AX83" si="27">IF($A77&lt;=AM$4,IF($A77&lt;AM$4,0.5*AL77*EXP(-AL24*AM$3)+0.5*AL78*EXP(-AL25*AM$3),0.5*AL78*EXP(-AL25*AM$3))," ")</f>
        <v xml:space="preserve"> </v>
      </c>
      <c r="AN77" s="33" t="str">
        <f t="shared" si="27"/>
        <v xml:space="preserve"> </v>
      </c>
      <c r="AO77" s="33" t="str">
        <f t="shared" si="27"/>
        <v xml:space="preserve"> </v>
      </c>
      <c r="AP77" s="33" t="str">
        <f t="shared" si="27"/>
        <v xml:space="preserve"> </v>
      </c>
      <c r="AQ77" s="33" t="str">
        <f t="shared" si="27"/>
        <v xml:space="preserve"> </v>
      </c>
      <c r="AR77" s="33" t="str">
        <f t="shared" si="27"/>
        <v xml:space="preserve"> </v>
      </c>
      <c r="AS77" s="33">
        <f t="shared" si="27"/>
        <v>8.8303325547017045E-15</v>
      </c>
      <c r="AT77" s="33">
        <f t="shared" si="27"/>
        <v>2.3465518737146983E-13</v>
      </c>
      <c r="AU77" s="33">
        <f t="shared" si="27"/>
        <v>3.1494164121112353E-12</v>
      </c>
      <c r="AV77" s="33">
        <f t="shared" si="27"/>
        <v>2.8303400553465572E-11</v>
      </c>
      <c r="AW77" s="33">
        <f t="shared" si="27"/>
        <v>2.0164807185343197E-10</v>
      </c>
      <c r="AX77" s="33">
        <f t="shared" si="27"/>
        <v>1.1186064024675975E-9</v>
      </c>
    </row>
    <row r="78" spans="1:50" x14ac:dyDescent="0.25">
      <c r="A78" s="30">
        <v>42</v>
      </c>
      <c r="C78" s="33" t="str">
        <f t="shared" si="25"/>
        <v xml:space="preserve"> </v>
      </c>
      <c r="D78" s="33" t="str">
        <f t="shared" si="27"/>
        <v xml:space="preserve"> </v>
      </c>
      <c r="E78" s="33" t="str">
        <f t="shared" si="27"/>
        <v xml:space="preserve"> </v>
      </c>
      <c r="F78" s="33" t="str">
        <f t="shared" si="27"/>
        <v xml:space="preserve"> </v>
      </c>
      <c r="G78" s="33" t="str">
        <f t="shared" si="27"/>
        <v xml:space="preserve"> </v>
      </c>
      <c r="H78" s="33" t="str">
        <f t="shared" si="27"/>
        <v xml:space="preserve"> </v>
      </c>
      <c r="I78" s="33" t="str">
        <f t="shared" si="27"/>
        <v xml:space="preserve"> </v>
      </c>
      <c r="J78" s="33" t="str">
        <f t="shared" si="27"/>
        <v xml:space="preserve"> </v>
      </c>
      <c r="K78" s="33" t="str">
        <f t="shared" si="27"/>
        <v xml:space="preserve"> </v>
      </c>
      <c r="L78" s="33" t="str">
        <f t="shared" si="27"/>
        <v xml:space="preserve"> </v>
      </c>
      <c r="M78" s="33" t="str">
        <f t="shared" si="27"/>
        <v xml:space="preserve"> </v>
      </c>
      <c r="N78" s="33" t="str">
        <f t="shared" si="27"/>
        <v xml:space="preserve"> </v>
      </c>
      <c r="O78" s="33" t="str">
        <f t="shared" si="27"/>
        <v xml:space="preserve"> </v>
      </c>
      <c r="P78" s="33" t="str">
        <f t="shared" si="27"/>
        <v xml:space="preserve"> </v>
      </c>
      <c r="Q78" s="33" t="str">
        <f t="shared" si="27"/>
        <v xml:space="preserve"> </v>
      </c>
      <c r="R78" s="33" t="str">
        <f t="shared" si="27"/>
        <v xml:space="preserve"> </v>
      </c>
      <c r="S78" s="33" t="str">
        <f t="shared" si="27"/>
        <v xml:space="preserve"> </v>
      </c>
      <c r="T78" s="33" t="str">
        <f t="shared" si="27"/>
        <v xml:space="preserve"> </v>
      </c>
      <c r="U78" s="33" t="str">
        <f t="shared" si="27"/>
        <v xml:space="preserve"> </v>
      </c>
      <c r="V78" s="33" t="str">
        <f t="shared" si="27"/>
        <v xml:space="preserve"> </v>
      </c>
      <c r="W78" s="33" t="str">
        <f t="shared" si="27"/>
        <v xml:space="preserve"> </v>
      </c>
      <c r="X78" s="33" t="str">
        <f t="shared" si="27"/>
        <v xml:space="preserve"> </v>
      </c>
      <c r="Y78" s="33" t="str">
        <f t="shared" si="27"/>
        <v xml:space="preserve"> </v>
      </c>
      <c r="Z78" s="33" t="str">
        <f t="shared" si="27"/>
        <v xml:space="preserve"> </v>
      </c>
      <c r="AA78" s="33" t="str">
        <f t="shared" si="27"/>
        <v xml:space="preserve"> </v>
      </c>
      <c r="AB78" s="33" t="str">
        <f t="shared" si="27"/>
        <v xml:space="preserve"> </v>
      </c>
      <c r="AC78" s="33" t="str">
        <f t="shared" si="27"/>
        <v xml:space="preserve"> </v>
      </c>
      <c r="AD78" s="33" t="str">
        <f t="shared" si="27"/>
        <v xml:space="preserve"> </v>
      </c>
      <c r="AE78" s="33" t="str">
        <f t="shared" si="27"/>
        <v xml:space="preserve"> </v>
      </c>
      <c r="AF78" s="33" t="str">
        <f t="shared" si="27"/>
        <v xml:space="preserve"> </v>
      </c>
      <c r="AG78" s="33" t="str">
        <f t="shared" si="27"/>
        <v xml:space="preserve"> </v>
      </c>
      <c r="AH78" s="33" t="str">
        <f t="shared" si="27"/>
        <v xml:space="preserve"> </v>
      </c>
      <c r="AI78" s="33" t="str">
        <f t="shared" si="27"/>
        <v xml:space="preserve"> </v>
      </c>
      <c r="AJ78" s="33" t="str">
        <f t="shared" si="27"/>
        <v xml:space="preserve"> </v>
      </c>
      <c r="AK78" s="33" t="str">
        <f t="shared" si="27"/>
        <v xml:space="preserve"> </v>
      </c>
      <c r="AL78" s="33" t="str">
        <f t="shared" si="27"/>
        <v xml:space="preserve"> </v>
      </c>
      <c r="AM78" s="33" t="str">
        <f t="shared" si="27"/>
        <v xml:space="preserve"> </v>
      </c>
      <c r="AN78" s="33" t="str">
        <f t="shared" si="27"/>
        <v xml:space="preserve"> </v>
      </c>
      <c r="AO78" s="33" t="str">
        <f t="shared" si="27"/>
        <v xml:space="preserve"> </v>
      </c>
      <c r="AP78" s="33" t="str">
        <f t="shared" si="27"/>
        <v xml:space="preserve"> </v>
      </c>
      <c r="AQ78" s="33" t="str">
        <f t="shared" si="27"/>
        <v xml:space="preserve"> </v>
      </c>
      <c r="AR78" s="33">
        <f t="shared" si="27"/>
        <v>2.4950210277465147E-14</v>
      </c>
      <c r="AS78" s="33">
        <f t="shared" si="27"/>
        <v>6.4306439511375234E-13</v>
      </c>
      <c r="AT78" s="33">
        <f t="shared" si="27"/>
        <v>8.2022274884840202E-12</v>
      </c>
      <c r="AU78" s="33">
        <f t="shared" si="27"/>
        <v>7.0642717524266761E-11</v>
      </c>
      <c r="AV78" s="33">
        <f t="shared" si="27"/>
        <v>4.6099637492289875E-10</v>
      </c>
      <c r="AW78" s="33">
        <f t="shared" si="27"/>
        <v>2.5144582128303127E-9</v>
      </c>
      <c r="AX78" s="33">
        <f t="shared" si="27"/>
        <v>1.1274610011844078E-8</v>
      </c>
    </row>
    <row r="79" spans="1:50" x14ac:dyDescent="0.25">
      <c r="A79" s="30">
        <v>41</v>
      </c>
      <c r="C79" s="33" t="str">
        <f t="shared" si="25"/>
        <v xml:space="preserve"> </v>
      </c>
      <c r="D79" s="33" t="str">
        <f t="shared" si="27"/>
        <v xml:space="preserve"> </v>
      </c>
      <c r="E79" s="33" t="str">
        <f t="shared" si="27"/>
        <v xml:space="preserve"> </v>
      </c>
      <c r="F79" s="33" t="str">
        <f t="shared" si="27"/>
        <v xml:space="preserve"> </v>
      </c>
      <c r="G79" s="33" t="str">
        <f t="shared" si="27"/>
        <v xml:space="preserve"> </v>
      </c>
      <c r="H79" s="33" t="str">
        <f t="shared" si="27"/>
        <v xml:space="preserve"> </v>
      </c>
      <c r="I79" s="33" t="str">
        <f t="shared" si="27"/>
        <v xml:space="preserve"> </v>
      </c>
      <c r="J79" s="33" t="str">
        <f t="shared" si="27"/>
        <v xml:space="preserve"> </v>
      </c>
      <c r="K79" s="33" t="str">
        <f t="shared" si="27"/>
        <v xml:space="preserve"> </v>
      </c>
      <c r="L79" s="33" t="str">
        <f t="shared" si="27"/>
        <v xml:space="preserve"> </v>
      </c>
      <c r="M79" s="33" t="str">
        <f t="shared" si="27"/>
        <v xml:space="preserve"> </v>
      </c>
      <c r="N79" s="33" t="str">
        <f t="shared" si="27"/>
        <v xml:space="preserve"> </v>
      </c>
      <c r="O79" s="33" t="str">
        <f t="shared" si="27"/>
        <v xml:space="preserve"> </v>
      </c>
      <c r="P79" s="33" t="str">
        <f t="shared" si="27"/>
        <v xml:space="preserve"> </v>
      </c>
      <c r="Q79" s="33" t="str">
        <f t="shared" si="27"/>
        <v xml:space="preserve"> </v>
      </c>
      <c r="R79" s="33" t="str">
        <f t="shared" si="27"/>
        <v xml:space="preserve"> </v>
      </c>
      <c r="S79" s="33" t="str">
        <f t="shared" si="27"/>
        <v xml:space="preserve"> </v>
      </c>
      <c r="T79" s="33" t="str">
        <f t="shared" si="27"/>
        <v xml:space="preserve"> </v>
      </c>
      <c r="U79" s="33" t="str">
        <f t="shared" si="27"/>
        <v xml:space="preserve"> </v>
      </c>
      <c r="V79" s="33" t="str">
        <f t="shared" si="27"/>
        <v xml:space="preserve"> </v>
      </c>
      <c r="W79" s="33" t="str">
        <f t="shared" si="27"/>
        <v xml:space="preserve"> </v>
      </c>
      <c r="X79" s="33" t="str">
        <f t="shared" si="27"/>
        <v xml:space="preserve"> </v>
      </c>
      <c r="Y79" s="33" t="str">
        <f t="shared" si="27"/>
        <v xml:space="preserve"> </v>
      </c>
      <c r="Z79" s="33" t="str">
        <f t="shared" si="27"/>
        <v xml:space="preserve"> </v>
      </c>
      <c r="AA79" s="33" t="str">
        <f t="shared" si="27"/>
        <v xml:space="preserve"> </v>
      </c>
      <c r="AB79" s="33" t="str">
        <f t="shared" si="27"/>
        <v xml:space="preserve"> </v>
      </c>
      <c r="AC79" s="33" t="str">
        <f t="shared" si="27"/>
        <v xml:space="preserve"> </v>
      </c>
      <c r="AD79" s="33" t="str">
        <f t="shared" si="27"/>
        <v xml:space="preserve"> </v>
      </c>
      <c r="AE79" s="33" t="str">
        <f t="shared" si="27"/>
        <v xml:space="preserve"> </v>
      </c>
      <c r="AF79" s="33" t="str">
        <f t="shared" si="27"/>
        <v xml:space="preserve"> </v>
      </c>
      <c r="AG79" s="33" t="str">
        <f t="shared" si="27"/>
        <v xml:space="preserve"> </v>
      </c>
      <c r="AH79" s="33" t="str">
        <f t="shared" si="27"/>
        <v xml:space="preserve"> </v>
      </c>
      <c r="AI79" s="33" t="str">
        <f t="shared" si="27"/>
        <v xml:space="preserve"> </v>
      </c>
      <c r="AJ79" s="33" t="str">
        <f t="shared" si="27"/>
        <v xml:space="preserve"> </v>
      </c>
      <c r="AK79" s="33" t="str">
        <f t="shared" si="27"/>
        <v xml:space="preserve"> </v>
      </c>
      <c r="AL79" s="33" t="str">
        <f t="shared" si="27"/>
        <v xml:space="preserve"> </v>
      </c>
      <c r="AM79" s="33" t="str">
        <f t="shared" si="27"/>
        <v xml:space="preserve"> </v>
      </c>
      <c r="AN79" s="33" t="str">
        <f t="shared" si="27"/>
        <v xml:space="preserve"> </v>
      </c>
      <c r="AO79" s="33" t="str">
        <f t="shared" si="27"/>
        <v xml:space="preserve"> </v>
      </c>
      <c r="AP79" s="33" t="str">
        <f t="shared" si="27"/>
        <v xml:space="preserve"> </v>
      </c>
      <c r="AQ79" s="33">
        <f t="shared" si="27"/>
        <v>6.4638719017558845E-14</v>
      </c>
      <c r="AR79" s="33">
        <f t="shared" si="27"/>
        <v>1.6447265095522262E-12</v>
      </c>
      <c r="AS79" s="33">
        <f t="shared" si="27"/>
        <v>2.036273578483937E-11</v>
      </c>
      <c r="AT79" s="33">
        <f t="shared" si="27"/>
        <v>1.6785260247564541E-10</v>
      </c>
      <c r="AU79" s="33">
        <f t="shared" si="27"/>
        <v>1.0530980238964035E-9</v>
      </c>
      <c r="AV79" s="33">
        <f t="shared" si="27"/>
        <v>5.3605878518895114E-9</v>
      </c>
      <c r="AW79" s="33">
        <f t="shared" si="27"/>
        <v>2.3567339115391736E-8</v>
      </c>
      <c r="AX79" s="33">
        <f t="shared" si="27"/>
        <v>8.8459006152890089E-8</v>
      </c>
    </row>
    <row r="80" spans="1:50" x14ac:dyDescent="0.25">
      <c r="A80" s="30">
        <v>40</v>
      </c>
      <c r="C80" s="33" t="str">
        <f t="shared" si="25"/>
        <v xml:space="preserve"> </v>
      </c>
      <c r="D80" s="33" t="str">
        <f t="shared" si="27"/>
        <v xml:space="preserve"> </v>
      </c>
      <c r="E80" s="33" t="str">
        <f t="shared" si="27"/>
        <v xml:space="preserve"> </v>
      </c>
      <c r="F80" s="33" t="str">
        <f t="shared" si="27"/>
        <v xml:space="preserve"> </v>
      </c>
      <c r="G80" s="33" t="str">
        <f t="shared" si="27"/>
        <v xml:space="preserve"> </v>
      </c>
      <c r="H80" s="33" t="str">
        <f t="shared" si="27"/>
        <v xml:space="preserve"> </v>
      </c>
      <c r="I80" s="33" t="str">
        <f t="shared" si="27"/>
        <v xml:space="preserve"> </v>
      </c>
      <c r="J80" s="33" t="str">
        <f t="shared" si="27"/>
        <v xml:space="preserve"> </v>
      </c>
      <c r="K80" s="33" t="str">
        <f t="shared" si="27"/>
        <v xml:space="preserve"> </v>
      </c>
      <c r="L80" s="33" t="str">
        <f t="shared" si="27"/>
        <v xml:space="preserve"> </v>
      </c>
      <c r="M80" s="33" t="str">
        <f t="shared" si="27"/>
        <v xml:space="preserve"> </v>
      </c>
      <c r="N80" s="33" t="str">
        <f t="shared" si="27"/>
        <v xml:space="preserve"> </v>
      </c>
      <c r="O80" s="33" t="str">
        <f t="shared" si="27"/>
        <v xml:space="preserve"> </v>
      </c>
      <c r="P80" s="33" t="str">
        <f t="shared" si="27"/>
        <v xml:space="preserve"> </v>
      </c>
      <c r="Q80" s="33" t="str">
        <f t="shared" si="27"/>
        <v xml:space="preserve"> </v>
      </c>
      <c r="R80" s="33" t="str">
        <f t="shared" si="27"/>
        <v xml:space="preserve"> </v>
      </c>
      <c r="S80" s="33" t="str">
        <f t="shared" si="27"/>
        <v xml:space="preserve"> </v>
      </c>
      <c r="T80" s="33" t="str">
        <f t="shared" si="27"/>
        <v xml:space="preserve"> </v>
      </c>
      <c r="U80" s="33" t="str">
        <f t="shared" si="27"/>
        <v xml:space="preserve"> </v>
      </c>
      <c r="V80" s="33" t="str">
        <f t="shared" si="27"/>
        <v xml:space="preserve"> </v>
      </c>
      <c r="W80" s="33" t="str">
        <f t="shared" si="27"/>
        <v xml:space="preserve"> </v>
      </c>
      <c r="X80" s="33" t="str">
        <f t="shared" si="27"/>
        <v xml:space="preserve"> </v>
      </c>
      <c r="Y80" s="33" t="str">
        <f t="shared" si="27"/>
        <v xml:space="preserve"> </v>
      </c>
      <c r="Z80" s="33" t="str">
        <f t="shared" si="27"/>
        <v xml:space="preserve"> </v>
      </c>
      <c r="AA80" s="33" t="str">
        <f t="shared" si="27"/>
        <v xml:space="preserve"> </v>
      </c>
      <c r="AB80" s="33" t="str">
        <f t="shared" si="27"/>
        <v xml:space="preserve"> </v>
      </c>
      <c r="AC80" s="33" t="str">
        <f t="shared" si="27"/>
        <v xml:space="preserve"> </v>
      </c>
      <c r="AD80" s="33" t="str">
        <f t="shared" si="27"/>
        <v xml:space="preserve"> </v>
      </c>
      <c r="AE80" s="33" t="str">
        <f t="shared" si="27"/>
        <v xml:space="preserve"> </v>
      </c>
      <c r="AF80" s="33" t="str">
        <f t="shared" si="27"/>
        <v xml:space="preserve"> </v>
      </c>
      <c r="AG80" s="33" t="str">
        <f t="shared" si="27"/>
        <v xml:space="preserve"> </v>
      </c>
      <c r="AH80" s="33" t="str">
        <f t="shared" si="27"/>
        <v xml:space="preserve"> </v>
      </c>
      <c r="AI80" s="33" t="str">
        <f t="shared" si="27"/>
        <v xml:space="preserve"> </v>
      </c>
      <c r="AJ80" s="33" t="str">
        <f t="shared" si="27"/>
        <v xml:space="preserve"> </v>
      </c>
      <c r="AK80" s="33" t="str">
        <f t="shared" si="27"/>
        <v xml:space="preserve"> </v>
      </c>
      <c r="AL80" s="33" t="str">
        <f t="shared" si="27"/>
        <v xml:space="preserve"> </v>
      </c>
      <c r="AM80" s="33" t="str">
        <f t="shared" si="27"/>
        <v xml:space="preserve"> </v>
      </c>
      <c r="AN80" s="33" t="str">
        <f t="shared" si="27"/>
        <v xml:space="preserve"> </v>
      </c>
      <c r="AO80" s="33" t="str">
        <f t="shared" si="27"/>
        <v xml:space="preserve"> </v>
      </c>
      <c r="AP80" s="33">
        <f t="shared" si="27"/>
        <v>1.6101616352023917E-13</v>
      </c>
      <c r="AQ80" s="33">
        <f t="shared" si="27"/>
        <v>3.9414618391340112E-12</v>
      </c>
      <c r="AR80" s="33">
        <f t="shared" si="27"/>
        <v>4.7965943290185513E-11</v>
      </c>
      <c r="AS80" s="33">
        <f t="shared" si="27"/>
        <v>3.8404699134534507E-10</v>
      </c>
      <c r="AT80" s="33">
        <f t="shared" si="27"/>
        <v>2.3180562272156469E-9</v>
      </c>
      <c r="AU80" s="33">
        <f t="shared" si="27"/>
        <v>1.1375503922457687E-8</v>
      </c>
      <c r="AV80" s="33">
        <f t="shared" si="27"/>
        <v>4.7300699732179119E-8</v>
      </c>
      <c r="AW80" s="33">
        <f t="shared" si="27"/>
        <v>1.7376966898368293E-7</v>
      </c>
      <c r="AX80" s="33">
        <f t="shared" si="27"/>
        <v>5.602405338445447E-7</v>
      </c>
    </row>
    <row r="81" spans="1:50" x14ac:dyDescent="0.25">
      <c r="A81" s="30">
        <v>39</v>
      </c>
      <c r="C81" s="33" t="str">
        <f t="shared" si="25"/>
        <v xml:space="preserve"> </v>
      </c>
      <c r="D81" s="33" t="str">
        <f t="shared" si="27"/>
        <v xml:space="preserve"> </v>
      </c>
      <c r="E81" s="33" t="str">
        <f t="shared" si="27"/>
        <v xml:space="preserve"> </v>
      </c>
      <c r="F81" s="33" t="str">
        <f t="shared" si="27"/>
        <v xml:space="preserve"> </v>
      </c>
      <c r="G81" s="33" t="str">
        <f t="shared" si="27"/>
        <v xml:space="preserve"> </v>
      </c>
      <c r="H81" s="33" t="str">
        <f t="shared" si="27"/>
        <v xml:space="preserve"> </v>
      </c>
      <c r="I81" s="33" t="str">
        <f t="shared" si="27"/>
        <v xml:space="preserve"> </v>
      </c>
      <c r="J81" s="33" t="str">
        <f t="shared" si="27"/>
        <v xml:space="preserve"> </v>
      </c>
      <c r="K81" s="33" t="str">
        <f t="shared" si="27"/>
        <v xml:space="preserve"> </v>
      </c>
      <c r="L81" s="33" t="str">
        <f t="shared" si="27"/>
        <v xml:space="preserve"> </v>
      </c>
      <c r="M81" s="33" t="str">
        <f t="shared" si="27"/>
        <v xml:space="preserve"> </v>
      </c>
      <c r="N81" s="33" t="str">
        <f t="shared" si="27"/>
        <v xml:space="preserve"> </v>
      </c>
      <c r="O81" s="33" t="str">
        <f t="shared" si="27"/>
        <v xml:space="preserve"> </v>
      </c>
      <c r="P81" s="33" t="str">
        <f t="shared" si="27"/>
        <v xml:space="preserve"> </v>
      </c>
      <c r="Q81" s="33" t="str">
        <f t="shared" si="27"/>
        <v xml:space="preserve"> </v>
      </c>
      <c r="R81" s="33" t="str">
        <f t="shared" si="27"/>
        <v xml:space="preserve"> </v>
      </c>
      <c r="S81" s="33" t="str">
        <f t="shared" si="27"/>
        <v xml:space="preserve"> </v>
      </c>
      <c r="T81" s="33" t="str">
        <f t="shared" si="27"/>
        <v xml:space="preserve"> </v>
      </c>
      <c r="U81" s="33" t="str">
        <f t="shared" si="27"/>
        <v xml:space="preserve"> </v>
      </c>
      <c r="V81" s="33" t="str">
        <f t="shared" si="27"/>
        <v xml:space="preserve"> </v>
      </c>
      <c r="W81" s="33" t="str">
        <f t="shared" si="27"/>
        <v xml:space="preserve"> </v>
      </c>
      <c r="X81" s="33" t="str">
        <f t="shared" si="27"/>
        <v xml:space="preserve"> </v>
      </c>
      <c r="Y81" s="33" t="str">
        <f t="shared" si="27"/>
        <v xml:space="preserve"> </v>
      </c>
      <c r="Z81" s="33" t="str">
        <f t="shared" si="27"/>
        <v xml:space="preserve"> </v>
      </c>
      <c r="AA81" s="33" t="str">
        <f t="shared" si="27"/>
        <v xml:space="preserve"> </v>
      </c>
      <c r="AB81" s="33" t="str">
        <f t="shared" si="27"/>
        <v xml:space="preserve"> </v>
      </c>
      <c r="AC81" s="33" t="str">
        <f t="shared" si="27"/>
        <v xml:space="preserve"> </v>
      </c>
      <c r="AD81" s="33" t="str">
        <f t="shared" si="27"/>
        <v xml:space="preserve"> </v>
      </c>
      <c r="AE81" s="33" t="str">
        <f t="shared" si="27"/>
        <v xml:space="preserve"> </v>
      </c>
      <c r="AF81" s="33" t="str">
        <f t="shared" si="27"/>
        <v xml:space="preserve"> </v>
      </c>
      <c r="AG81" s="33" t="str">
        <f t="shared" si="27"/>
        <v xml:space="preserve"> </v>
      </c>
      <c r="AH81" s="33" t="str">
        <f t="shared" si="27"/>
        <v xml:space="preserve"> </v>
      </c>
      <c r="AI81" s="33" t="str">
        <f t="shared" si="27"/>
        <v xml:space="preserve"> </v>
      </c>
      <c r="AJ81" s="33" t="str">
        <f t="shared" si="27"/>
        <v xml:space="preserve"> </v>
      </c>
      <c r="AK81" s="33" t="str">
        <f t="shared" si="27"/>
        <v xml:space="preserve"> </v>
      </c>
      <c r="AL81" s="33" t="str">
        <f t="shared" si="27"/>
        <v xml:space="preserve"> </v>
      </c>
      <c r="AM81" s="33" t="str">
        <f t="shared" si="27"/>
        <v xml:space="preserve"> </v>
      </c>
      <c r="AN81" s="33" t="str">
        <f t="shared" si="27"/>
        <v xml:space="preserve"> </v>
      </c>
      <c r="AO81" s="33">
        <f t="shared" si="27"/>
        <v>4.1103054241512722E-13</v>
      </c>
      <c r="AP81" s="33">
        <f t="shared" si="27"/>
        <v>9.1572137763182097E-12</v>
      </c>
      <c r="AQ81" s="33">
        <f t="shared" si="27"/>
        <v>1.0754509476168438E-10</v>
      </c>
      <c r="AR81" s="33">
        <f t="shared" si="27"/>
        <v>8.4385327747442162E-10</v>
      </c>
      <c r="AS81" s="33">
        <f t="shared" si="27"/>
        <v>4.9504035698031026E-9</v>
      </c>
      <c r="AT81" s="33">
        <f t="shared" si="27"/>
        <v>2.3460595921980164E-8</v>
      </c>
      <c r="AU81" s="33">
        <f t="shared" si="27"/>
        <v>9.4268374269446145E-8</v>
      </c>
      <c r="AV81" s="33">
        <f t="shared" si="27"/>
        <v>3.3069334930876662E-7</v>
      </c>
      <c r="AW81" s="33">
        <f t="shared" si="27"/>
        <v>1.0424424266329351E-6</v>
      </c>
      <c r="AX81" s="33">
        <f t="shared" si="27"/>
        <v>2.9442512007912295E-6</v>
      </c>
    </row>
    <row r="82" spans="1:50" x14ac:dyDescent="0.25">
      <c r="A82" s="30">
        <v>38</v>
      </c>
      <c r="C82" s="33" t="str">
        <f t="shared" si="25"/>
        <v xml:space="preserve"> </v>
      </c>
      <c r="D82" s="33" t="str">
        <f t="shared" si="27"/>
        <v xml:space="preserve"> </v>
      </c>
      <c r="E82" s="33" t="str">
        <f t="shared" si="27"/>
        <v xml:space="preserve"> </v>
      </c>
      <c r="F82" s="33" t="str">
        <f t="shared" si="27"/>
        <v xml:space="preserve"> </v>
      </c>
      <c r="G82" s="33" t="str">
        <f t="shared" si="27"/>
        <v xml:space="preserve"> </v>
      </c>
      <c r="H82" s="33" t="str">
        <f t="shared" si="27"/>
        <v xml:space="preserve"> </v>
      </c>
      <c r="I82" s="33" t="str">
        <f t="shared" si="27"/>
        <v xml:space="preserve"> </v>
      </c>
      <c r="J82" s="33" t="str">
        <f t="shared" si="27"/>
        <v xml:space="preserve"> </v>
      </c>
      <c r="K82" s="33" t="str">
        <f t="shared" si="27"/>
        <v xml:space="preserve"> </v>
      </c>
      <c r="L82" s="33" t="str">
        <f t="shared" si="27"/>
        <v xml:space="preserve"> </v>
      </c>
      <c r="M82" s="33" t="str">
        <f t="shared" si="27"/>
        <v xml:space="preserve"> </v>
      </c>
      <c r="N82" s="33" t="str">
        <f t="shared" si="27"/>
        <v xml:space="preserve"> </v>
      </c>
      <c r="O82" s="33" t="str">
        <f t="shared" si="27"/>
        <v xml:space="preserve"> </v>
      </c>
      <c r="P82" s="33" t="str">
        <f t="shared" si="27"/>
        <v xml:space="preserve"> </v>
      </c>
      <c r="Q82" s="33" t="str">
        <f t="shared" si="27"/>
        <v xml:space="preserve"> </v>
      </c>
      <c r="R82" s="33" t="str">
        <f t="shared" si="27"/>
        <v xml:space="preserve"> </v>
      </c>
      <c r="S82" s="33" t="str">
        <f t="shared" si="27"/>
        <v xml:space="preserve"> </v>
      </c>
      <c r="T82" s="33" t="str">
        <f t="shared" si="27"/>
        <v xml:space="preserve"> </v>
      </c>
      <c r="U82" s="33" t="str">
        <f t="shared" si="27"/>
        <v xml:space="preserve"> </v>
      </c>
      <c r="V82" s="33" t="str">
        <f t="shared" si="27"/>
        <v xml:space="preserve"> </v>
      </c>
      <c r="W82" s="33" t="str">
        <f t="shared" si="27"/>
        <v xml:space="preserve"> </v>
      </c>
      <c r="X82" s="33" t="str">
        <f t="shared" si="27"/>
        <v xml:space="preserve"> </v>
      </c>
      <c r="Y82" s="33" t="str">
        <f t="shared" si="27"/>
        <v xml:space="preserve"> </v>
      </c>
      <c r="Z82" s="33" t="str">
        <f t="shared" si="27"/>
        <v xml:space="preserve"> </v>
      </c>
      <c r="AA82" s="33" t="str">
        <f t="shared" si="27"/>
        <v xml:space="preserve"> </v>
      </c>
      <c r="AB82" s="33" t="str">
        <f t="shared" si="27"/>
        <v xml:space="preserve"> </v>
      </c>
      <c r="AC82" s="33" t="str">
        <f t="shared" si="27"/>
        <v xml:space="preserve"> </v>
      </c>
      <c r="AD82" s="33" t="str">
        <f t="shared" si="27"/>
        <v xml:space="preserve"> </v>
      </c>
      <c r="AE82" s="33" t="str">
        <f t="shared" si="27"/>
        <v xml:space="preserve"> </v>
      </c>
      <c r="AF82" s="33" t="str">
        <f t="shared" si="27"/>
        <v xml:space="preserve"> </v>
      </c>
      <c r="AG82" s="33" t="str">
        <f t="shared" si="27"/>
        <v xml:space="preserve"> </v>
      </c>
      <c r="AH82" s="33" t="str">
        <f t="shared" si="27"/>
        <v xml:space="preserve"> </v>
      </c>
      <c r="AI82" s="33" t="str">
        <f t="shared" si="27"/>
        <v xml:space="preserve"> </v>
      </c>
      <c r="AJ82" s="33" t="str">
        <f t="shared" si="27"/>
        <v xml:space="preserve"> </v>
      </c>
      <c r="AK82" s="33" t="str">
        <f t="shared" si="27"/>
        <v xml:space="preserve"> </v>
      </c>
      <c r="AL82" s="33" t="str">
        <f t="shared" si="27"/>
        <v xml:space="preserve"> </v>
      </c>
      <c r="AM82" s="33" t="str">
        <f t="shared" si="27"/>
        <v xml:space="preserve"> </v>
      </c>
      <c r="AN82" s="33">
        <f t="shared" si="27"/>
        <v>9.9085688032638469E-13</v>
      </c>
      <c r="AO82" s="33">
        <f t="shared" si="27"/>
        <v>2.1591602337545202E-11</v>
      </c>
      <c r="AP82" s="33">
        <f t="shared" si="27"/>
        <v>2.3519886782389756E-10</v>
      </c>
      <c r="AQ82" s="33">
        <f t="shared" si="27"/>
        <v>1.7851740359098923E-9</v>
      </c>
      <c r="AR82" s="33">
        <f t="shared" si="27"/>
        <v>1.0242381878163161E-8</v>
      </c>
      <c r="AS82" s="33">
        <f t="shared" si="27"/>
        <v>4.7205884916247816E-8</v>
      </c>
      <c r="AT82" s="33">
        <f t="shared" si="27"/>
        <v>1.8369913381696305E-7</v>
      </c>
      <c r="AU82" s="33">
        <f t="shared" si="27"/>
        <v>6.2399046048542483E-7</v>
      </c>
      <c r="AV82" s="33">
        <f t="shared" si="27"/>
        <v>1.8912004323900304E-6</v>
      </c>
      <c r="AW82" s="33">
        <f t="shared" si="27"/>
        <v>5.2197828481073555E-6</v>
      </c>
      <c r="AX82" s="33">
        <f t="shared" si="27"/>
        <v>1.3116495257218663E-5</v>
      </c>
    </row>
    <row r="83" spans="1:50" x14ac:dyDescent="0.25">
      <c r="A83" s="30">
        <v>37</v>
      </c>
      <c r="C83" s="33" t="str">
        <f t="shared" si="25"/>
        <v xml:space="preserve"> </v>
      </c>
      <c r="D83" s="33" t="str">
        <f t="shared" si="27"/>
        <v xml:space="preserve"> </v>
      </c>
      <c r="E83" s="33" t="str">
        <f t="shared" si="27"/>
        <v xml:space="preserve"> </v>
      </c>
      <c r="F83" s="33" t="str">
        <f t="shared" si="27"/>
        <v xml:space="preserve"> </v>
      </c>
      <c r="G83" s="33" t="str">
        <f t="shared" si="27"/>
        <v xml:space="preserve"> </v>
      </c>
      <c r="H83" s="33" t="str">
        <f t="shared" si="27"/>
        <v xml:space="preserve"> </v>
      </c>
      <c r="I83" s="33" t="str">
        <f t="shared" si="27"/>
        <v xml:space="preserve"> </v>
      </c>
      <c r="J83" s="33" t="str">
        <f t="shared" si="27"/>
        <v xml:space="preserve"> </v>
      </c>
      <c r="K83" s="33" t="str">
        <f t="shared" si="27"/>
        <v xml:space="preserve"> </v>
      </c>
      <c r="L83" s="33" t="str">
        <f t="shared" ref="D83:AX88" si="28">IF($A83&lt;=L$4,IF($A83&lt;L$4,0.5*K83*EXP(-K30*L$3)+0.5*K84*EXP(-K31*L$3),0.5*K84*EXP(-K31*L$3))," ")</f>
        <v xml:space="preserve"> </v>
      </c>
      <c r="M83" s="33" t="str">
        <f t="shared" si="28"/>
        <v xml:space="preserve"> </v>
      </c>
      <c r="N83" s="33" t="str">
        <f t="shared" si="28"/>
        <v xml:space="preserve"> </v>
      </c>
      <c r="O83" s="33" t="str">
        <f t="shared" si="28"/>
        <v xml:space="preserve"> </v>
      </c>
      <c r="P83" s="33" t="str">
        <f t="shared" si="28"/>
        <v xml:space="preserve"> </v>
      </c>
      <c r="Q83" s="33" t="str">
        <f t="shared" si="28"/>
        <v xml:space="preserve"> </v>
      </c>
      <c r="R83" s="33" t="str">
        <f t="shared" si="28"/>
        <v xml:space="preserve"> </v>
      </c>
      <c r="S83" s="33" t="str">
        <f t="shared" si="28"/>
        <v xml:space="preserve"> </v>
      </c>
      <c r="T83" s="33" t="str">
        <f t="shared" si="28"/>
        <v xml:space="preserve"> </v>
      </c>
      <c r="U83" s="33" t="str">
        <f t="shared" si="28"/>
        <v xml:space="preserve"> </v>
      </c>
      <c r="V83" s="33" t="str">
        <f t="shared" si="28"/>
        <v xml:space="preserve"> </v>
      </c>
      <c r="W83" s="33" t="str">
        <f t="shared" si="28"/>
        <v xml:space="preserve"> </v>
      </c>
      <c r="X83" s="33" t="str">
        <f t="shared" si="28"/>
        <v xml:space="preserve"> </v>
      </c>
      <c r="Y83" s="33" t="str">
        <f t="shared" si="28"/>
        <v xml:space="preserve"> </v>
      </c>
      <c r="Z83" s="33" t="str">
        <f t="shared" si="28"/>
        <v xml:space="preserve"> </v>
      </c>
      <c r="AA83" s="33" t="str">
        <f t="shared" si="28"/>
        <v xml:space="preserve"> </v>
      </c>
      <c r="AB83" s="33" t="str">
        <f t="shared" si="28"/>
        <v xml:space="preserve"> </v>
      </c>
      <c r="AC83" s="33" t="str">
        <f t="shared" si="28"/>
        <v xml:space="preserve"> </v>
      </c>
      <c r="AD83" s="33" t="str">
        <f t="shared" si="28"/>
        <v xml:space="preserve"> </v>
      </c>
      <c r="AE83" s="33" t="str">
        <f t="shared" si="28"/>
        <v xml:space="preserve"> </v>
      </c>
      <c r="AF83" s="33" t="str">
        <f t="shared" si="28"/>
        <v xml:space="preserve"> </v>
      </c>
      <c r="AG83" s="33" t="str">
        <f t="shared" si="28"/>
        <v xml:space="preserve"> </v>
      </c>
      <c r="AH83" s="33" t="str">
        <f t="shared" si="28"/>
        <v xml:space="preserve"> </v>
      </c>
      <c r="AI83" s="33" t="str">
        <f t="shared" si="28"/>
        <v xml:space="preserve"> </v>
      </c>
      <c r="AJ83" s="33" t="str">
        <f t="shared" si="28"/>
        <v xml:space="preserve"> </v>
      </c>
      <c r="AK83" s="33" t="str">
        <f t="shared" si="28"/>
        <v xml:space="preserve"> </v>
      </c>
      <c r="AL83" s="33" t="str">
        <f t="shared" si="28"/>
        <v xml:space="preserve"> </v>
      </c>
      <c r="AM83" s="33">
        <f t="shared" si="28"/>
        <v>2.2854317491276133E-12</v>
      </c>
      <c r="AN83" s="33">
        <f t="shared" si="28"/>
        <v>4.880243898235947E-11</v>
      </c>
      <c r="AO83" s="33">
        <f t="shared" si="28"/>
        <v>5.184556359023132E-10</v>
      </c>
      <c r="AP83" s="33">
        <f t="shared" si="28"/>
        <v>3.700216060709506E-9</v>
      </c>
      <c r="AQ83" s="33">
        <f t="shared" si="28"/>
        <v>2.0572951363157243E-8</v>
      </c>
      <c r="AR83" s="33">
        <f t="shared" si="28"/>
        <v>9.2613071981805607E-8</v>
      </c>
      <c r="AS83" s="33">
        <f t="shared" si="28"/>
        <v>3.5069601811997432E-7</v>
      </c>
      <c r="AT83" s="33">
        <f t="shared" si="28"/>
        <v>1.1561493818294345E-6</v>
      </c>
      <c r="AU83" s="33">
        <f t="shared" si="28"/>
        <v>3.3988913380594968E-6</v>
      </c>
      <c r="AV83" s="33">
        <f t="shared" si="28"/>
        <v>9.0641264606387018E-6</v>
      </c>
      <c r="AW83" s="33">
        <f t="shared" si="28"/>
        <v>2.2253099045325569E-5</v>
      </c>
      <c r="AX83" s="33">
        <f t="shared" si="28"/>
        <v>5.0372884409310162E-5</v>
      </c>
    </row>
    <row r="84" spans="1:50" x14ac:dyDescent="0.25">
      <c r="A84" s="30">
        <v>36</v>
      </c>
      <c r="C84" s="33" t="str">
        <f t="shared" si="25"/>
        <v xml:space="preserve"> </v>
      </c>
      <c r="D84" s="33" t="str">
        <f t="shared" si="28"/>
        <v xml:space="preserve"> </v>
      </c>
      <c r="E84" s="33" t="str">
        <f t="shared" si="28"/>
        <v xml:space="preserve"> </v>
      </c>
      <c r="F84" s="33" t="str">
        <f t="shared" si="28"/>
        <v xml:space="preserve"> </v>
      </c>
      <c r="G84" s="33" t="str">
        <f t="shared" si="28"/>
        <v xml:space="preserve"> </v>
      </c>
      <c r="H84" s="33" t="str">
        <f t="shared" si="28"/>
        <v xml:space="preserve"> </v>
      </c>
      <c r="I84" s="33" t="str">
        <f t="shared" si="28"/>
        <v xml:space="preserve"> </v>
      </c>
      <c r="J84" s="33" t="str">
        <f t="shared" si="28"/>
        <v xml:space="preserve"> </v>
      </c>
      <c r="K84" s="33" t="str">
        <f t="shared" si="28"/>
        <v xml:space="preserve"> </v>
      </c>
      <c r="L84" s="33" t="str">
        <f t="shared" si="28"/>
        <v xml:space="preserve"> </v>
      </c>
      <c r="M84" s="33" t="str">
        <f t="shared" si="28"/>
        <v xml:space="preserve"> </v>
      </c>
      <c r="N84" s="33" t="str">
        <f t="shared" si="28"/>
        <v xml:space="preserve"> </v>
      </c>
      <c r="O84" s="33" t="str">
        <f t="shared" si="28"/>
        <v xml:space="preserve"> </v>
      </c>
      <c r="P84" s="33" t="str">
        <f t="shared" si="28"/>
        <v xml:space="preserve"> </v>
      </c>
      <c r="Q84" s="33" t="str">
        <f t="shared" si="28"/>
        <v xml:space="preserve"> </v>
      </c>
      <c r="R84" s="33" t="str">
        <f t="shared" si="28"/>
        <v xml:space="preserve"> </v>
      </c>
      <c r="S84" s="33" t="str">
        <f t="shared" si="28"/>
        <v xml:space="preserve"> </v>
      </c>
      <c r="T84" s="33" t="str">
        <f t="shared" si="28"/>
        <v xml:space="preserve"> </v>
      </c>
      <c r="U84" s="33" t="str">
        <f t="shared" si="28"/>
        <v xml:space="preserve"> </v>
      </c>
      <c r="V84" s="33" t="str">
        <f t="shared" si="28"/>
        <v xml:space="preserve"> </v>
      </c>
      <c r="W84" s="33" t="str">
        <f t="shared" si="28"/>
        <v xml:space="preserve"> </v>
      </c>
      <c r="X84" s="33" t="str">
        <f t="shared" si="28"/>
        <v xml:space="preserve"> </v>
      </c>
      <c r="Y84" s="33" t="str">
        <f t="shared" si="28"/>
        <v xml:space="preserve"> </v>
      </c>
      <c r="Z84" s="33" t="str">
        <f t="shared" si="28"/>
        <v xml:space="preserve"> </v>
      </c>
      <c r="AA84" s="33" t="str">
        <f t="shared" si="28"/>
        <v xml:space="preserve"> </v>
      </c>
      <c r="AB84" s="33" t="str">
        <f t="shared" si="28"/>
        <v xml:space="preserve"> </v>
      </c>
      <c r="AC84" s="33" t="str">
        <f t="shared" si="28"/>
        <v xml:space="preserve"> </v>
      </c>
      <c r="AD84" s="33" t="str">
        <f t="shared" si="28"/>
        <v xml:space="preserve"> </v>
      </c>
      <c r="AE84" s="33" t="str">
        <f t="shared" si="28"/>
        <v xml:space="preserve"> </v>
      </c>
      <c r="AF84" s="33" t="str">
        <f t="shared" si="28"/>
        <v xml:space="preserve"> </v>
      </c>
      <c r="AG84" s="33" t="str">
        <f t="shared" si="28"/>
        <v xml:space="preserve"> </v>
      </c>
      <c r="AH84" s="33" t="str">
        <f t="shared" si="28"/>
        <v xml:space="preserve"> </v>
      </c>
      <c r="AI84" s="33" t="str">
        <f t="shared" si="28"/>
        <v xml:space="preserve"> </v>
      </c>
      <c r="AJ84" s="33" t="str">
        <f t="shared" si="28"/>
        <v xml:space="preserve"> </v>
      </c>
      <c r="AK84" s="33" t="str">
        <f t="shared" si="28"/>
        <v xml:space="preserve"> </v>
      </c>
      <c r="AL84" s="33">
        <f t="shared" si="28"/>
        <v>5.3119553229940935E-12</v>
      </c>
      <c r="AM84" s="33">
        <f t="shared" si="28"/>
        <v>1.0659068911876015E-10</v>
      </c>
      <c r="AN84" s="33">
        <f t="shared" si="28"/>
        <v>1.1071844211685098E-9</v>
      </c>
      <c r="AO84" s="33">
        <f t="shared" si="28"/>
        <v>7.6929017126787563E-9</v>
      </c>
      <c r="AP84" s="33">
        <f t="shared" si="28"/>
        <v>4.0620428079032171E-8</v>
      </c>
      <c r="AQ84" s="33">
        <f t="shared" si="28"/>
        <v>1.7745189310694196E-7</v>
      </c>
      <c r="AR84" s="33">
        <f t="shared" si="28"/>
        <v>6.5580491459154904E-7</v>
      </c>
      <c r="AS84" s="33">
        <f t="shared" si="28"/>
        <v>2.1049495923638378E-6</v>
      </c>
      <c r="AT84" s="33">
        <f t="shared" si="28"/>
        <v>6.0156584951458791E-6</v>
      </c>
      <c r="AU84" s="33">
        <f t="shared" si="28"/>
        <v>1.5583815789042177E-5</v>
      </c>
      <c r="AV84" s="33">
        <f t="shared" si="28"/>
        <v>3.709812914038826E-5</v>
      </c>
      <c r="AW84" s="33">
        <f t="shared" si="28"/>
        <v>8.2045259603363727E-5</v>
      </c>
      <c r="AX84" s="33">
        <f t="shared" si="28"/>
        <v>1.6901143286519453E-4</v>
      </c>
    </row>
    <row r="85" spans="1:50" x14ac:dyDescent="0.25">
      <c r="A85" s="30">
        <v>35</v>
      </c>
      <c r="C85" s="33" t="str">
        <f t="shared" si="25"/>
        <v xml:space="preserve"> </v>
      </c>
      <c r="D85" s="33" t="str">
        <f t="shared" si="28"/>
        <v xml:space="preserve"> </v>
      </c>
      <c r="E85" s="33" t="str">
        <f t="shared" si="28"/>
        <v xml:space="preserve"> </v>
      </c>
      <c r="F85" s="33" t="str">
        <f t="shared" si="28"/>
        <v xml:space="preserve"> </v>
      </c>
      <c r="G85" s="33" t="str">
        <f t="shared" si="28"/>
        <v xml:space="preserve"> </v>
      </c>
      <c r="H85" s="33" t="str">
        <f t="shared" si="28"/>
        <v xml:space="preserve"> </v>
      </c>
      <c r="I85" s="33" t="str">
        <f t="shared" si="28"/>
        <v xml:space="preserve"> </v>
      </c>
      <c r="J85" s="33" t="str">
        <f t="shared" si="28"/>
        <v xml:space="preserve"> </v>
      </c>
      <c r="K85" s="33" t="str">
        <f t="shared" si="28"/>
        <v xml:space="preserve"> </v>
      </c>
      <c r="L85" s="33" t="str">
        <f t="shared" si="28"/>
        <v xml:space="preserve"> </v>
      </c>
      <c r="M85" s="33" t="str">
        <f t="shared" si="28"/>
        <v xml:space="preserve"> </v>
      </c>
      <c r="N85" s="33" t="str">
        <f t="shared" si="28"/>
        <v xml:space="preserve"> </v>
      </c>
      <c r="O85" s="33" t="str">
        <f t="shared" si="28"/>
        <v xml:space="preserve"> </v>
      </c>
      <c r="P85" s="33" t="str">
        <f t="shared" si="28"/>
        <v xml:space="preserve"> </v>
      </c>
      <c r="Q85" s="33" t="str">
        <f t="shared" si="28"/>
        <v xml:space="preserve"> </v>
      </c>
      <c r="R85" s="33" t="str">
        <f t="shared" si="28"/>
        <v xml:space="preserve"> </v>
      </c>
      <c r="S85" s="33" t="str">
        <f t="shared" si="28"/>
        <v xml:space="preserve"> </v>
      </c>
      <c r="T85" s="33" t="str">
        <f t="shared" si="28"/>
        <v xml:space="preserve"> </v>
      </c>
      <c r="U85" s="33" t="str">
        <f t="shared" si="28"/>
        <v xml:space="preserve"> </v>
      </c>
      <c r="V85" s="33" t="str">
        <f t="shared" si="28"/>
        <v xml:space="preserve"> </v>
      </c>
      <c r="W85" s="33" t="str">
        <f t="shared" si="28"/>
        <v xml:space="preserve"> </v>
      </c>
      <c r="X85" s="33" t="str">
        <f t="shared" si="28"/>
        <v xml:space="preserve"> </v>
      </c>
      <c r="Y85" s="33" t="str">
        <f t="shared" si="28"/>
        <v xml:space="preserve"> </v>
      </c>
      <c r="Z85" s="33" t="str">
        <f t="shared" si="28"/>
        <v xml:space="preserve"> </v>
      </c>
      <c r="AA85" s="33" t="str">
        <f t="shared" si="28"/>
        <v xml:space="preserve"> </v>
      </c>
      <c r="AB85" s="33" t="str">
        <f t="shared" si="28"/>
        <v xml:space="preserve"> </v>
      </c>
      <c r="AC85" s="33" t="str">
        <f t="shared" si="28"/>
        <v xml:space="preserve"> </v>
      </c>
      <c r="AD85" s="33" t="str">
        <f t="shared" si="28"/>
        <v xml:space="preserve"> </v>
      </c>
      <c r="AE85" s="33" t="str">
        <f t="shared" si="28"/>
        <v xml:space="preserve"> </v>
      </c>
      <c r="AF85" s="33" t="str">
        <f t="shared" si="28"/>
        <v xml:space="preserve"> </v>
      </c>
      <c r="AG85" s="33" t="str">
        <f t="shared" si="28"/>
        <v xml:space="preserve"> </v>
      </c>
      <c r="AH85" s="33" t="str">
        <f t="shared" si="28"/>
        <v xml:space="preserve"> </v>
      </c>
      <c r="AI85" s="33" t="str">
        <f t="shared" si="28"/>
        <v xml:space="preserve"> </v>
      </c>
      <c r="AJ85" s="33" t="str">
        <f t="shared" si="28"/>
        <v xml:space="preserve"> </v>
      </c>
      <c r="AK85" s="33">
        <f t="shared" si="28"/>
        <v>1.2359208487630829E-11</v>
      </c>
      <c r="AL85" s="33">
        <f t="shared" si="28"/>
        <v>2.3353324119090545E-10</v>
      </c>
      <c r="AM85" s="33">
        <f t="shared" si="28"/>
        <v>2.3013734595895484E-9</v>
      </c>
      <c r="AN85" s="33">
        <f t="shared" si="28"/>
        <v>1.5610376620814034E-8</v>
      </c>
      <c r="AO85" s="33">
        <f t="shared" si="28"/>
        <v>8.016770405586073E-8</v>
      </c>
      <c r="AP85" s="33">
        <f t="shared" si="28"/>
        <v>3.3501043587622363E-7</v>
      </c>
      <c r="AQ85" s="33">
        <f t="shared" si="28"/>
        <v>1.2028165495004423E-6</v>
      </c>
      <c r="AR85" s="33">
        <f t="shared" si="28"/>
        <v>3.7662569888172018E-6</v>
      </c>
      <c r="AS85" s="33">
        <f t="shared" si="28"/>
        <v>1.0484657072905236E-5</v>
      </c>
      <c r="AT85" s="33">
        <f t="shared" si="28"/>
        <v>2.6436512535154531E-5</v>
      </c>
      <c r="AU85" s="33">
        <f t="shared" si="28"/>
        <v>6.1209991170459093E-5</v>
      </c>
      <c r="AV85" s="33">
        <f t="shared" si="28"/>
        <v>1.3159708385805736E-4</v>
      </c>
      <c r="AW85" s="33">
        <f t="shared" si="28"/>
        <v>2.6488226846253245E-4</v>
      </c>
      <c r="AX85" s="33">
        <f t="shared" si="28"/>
        <v>5.0076961370008085E-4</v>
      </c>
    </row>
    <row r="86" spans="1:50" x14ac:dyDescent="0.25">
      <c r="A86" s="30">
        <v>34</v>
      </c>
      <c r="C86" s="33" t="str">
        <f t="shared" si="25"/>
        <v xml:space="preserve"> </v>
      </c>
      <c r="D86" s="33" t="str">
        <f t="shared" si="28"/>
        <v xml:space="preserve"> </v>
      </c>
      <c r="E86" s="33" t="str">
        <f t="shared" si="28"/>
        <v xml:space="preserve"> </v>
      </c>
      <c r="F86" s="33" t="str">
        <f t="shared" si="28"/>
        <v xml:space="preserve"> </v>
      </c>
      <c r="G86" s="33" t="str">
        <f t="shared" si="28"/>
        <v xml:space="preserve"> </v>
      </c>
      <c r="H86" s="33" t="str">
        <f t="shared" si="28"/>
        <v xml:space="preserve"> </v>
      </c>
      <c r="I86" s="33" t="str">
        <f t="shared" si="28"/>
        <v xml:space="preserve"> </v>
      </c>
      <c r="J86" s="33" t="str">
        <f t="shared" si="28"/>
        <v xml:space="preserve"> </v>
      </c>
      <c r="K86" s="33" t="str">
        <f t="shared" si="28"/>
        <v xml:space="preserve"> </v>
      </c>
      <c r="L86" s="33" t="str">
        <f t="shared" si="28"/>
        <v xml:space="preserve"> </v>
      </c>
      <c r="M86" s="33" t="str">
        <f t="shared" si="28"/>
        <v xml:space="preserve"> </v>
      </c>
      <c r="N86" s="33" t="str">
        <f t="shared" si="28"/>
        <v xml:space="preserve"> </v>
      </c>
      <c r="O86" s="33" t="str">
        <f t="shared" si="28"/>
        <v xml:space="preserve"> </v>
      </c>
      <c r="P86" s="33" t="str">
        <f t="shared" si="28"/>
        <v xml:space="preserve"> </v>
      </c>
      <c r="Q86" s="33" t="str">
        <f t="shared" si="28"/>
        <v xml:space="preserve"> </v>
      </c>
      <c r="R86" s="33" t="str">
        <f t="shared" si="28"/>
        <v xml:space="preserve"> </v>
      </c>
      <c r="S86" s="33" t="str">
        <f t="shared" si="28"/>
        <v xml:space="preserve"> </v>
      </c>
      <c r="T86" s="33" t="str">
        <f t="shared" si="28"/>
        <v xml:space="preserve"> </v>
      </c>
      <c r="U86" s="33" t="str">
        <f t="shared" si="28"/>
        <v xml:space="preserve"> </v>
      </c>
      <c r="V86" s="33" t="str">
        <f t="shared" si="28"/>
        <v xml:space="preserve"> </v>
      </c>
      <c r="W86" s="33" t="str">
        <f t="shared" si="28"/>
        <v xml:space="preserve"> </v>
      </c>
      <c r="X86" s="33" t="str">
        <f t="shared" si="28"/>
        <v xml:space="preserve"> </v>
      </c>
      <c r="Y86" s="33" t="str">
        <f t="shared" si="28"/>
        <v xml:space="preserve"> </v>
      </c>
      <c r="Z86" s="33" t="str">
        <f t="shared" si="28"/>
        <v xml:space="preserve"> </v>
      </c>
      <c r="AA86" s="33" t="str">
        <f t="shared" si="28"/>
        <v xml:space="preserve"> </v>
      </c>
      <c r="AB86" s="33" t="str">
        <f t="shared" si="28"/>
        <v xml:space="preserve"> </v>
      </c>
      <c r="AC86" s="33" t="str">
        <f t="shared" si="28"/>
        <v xml:space="preserve"> </v>
      </c>
      <c r="AD86" s="33" t="str">
        <f t="shared" si="28"/>
        <v xml:space="preserve"> </v>
      </c>
      <c r="AE86" s="33" t="str">
        <f t="shared" si="28"/>
        <v xml:space="preserve"> </v>
      </c>
      <c r="AF86" s="33" t="str">
        <f t="shared" si="28"/>
        <v xml:space="preserve"> </v>
      </c>
      <c r="AG86" s="33" t="str">
        <f t="shared" si="28"/>
        <v xml:space="preserve"> </v>
      </c>
      <c r="AH86" s="33" t="str">
        <f t="shared" si="28"/>
        <v xml:space="preserve"> </v>
      </c>
      <c r="AI86" s="33" t="str">
        <f t="shared" si="28"/>
        <v xml:space="preserve"> </v>
      </c>
      <c r="AJ86" s="33">
        <f t="shared" si="28"/>
        <v>2.8089683031040561E-11</v>
      </c>
      <c r="AK86" s="33">
        <f t="shared" si="28"/>
        <v>5.1105332731951291E-10</v>
      </c>
      <c r="AL86" s="33">
        <f t="shared" si="28"/>
        <v>4.7828392833575494E-9</v>
      </c>
      <c r="AM86" s="33">
        <f t="shared" si="28"/>
        <v>3.0993186217558068E-8</v>
      </c>
      <c r="AN86" s="33">
        <f t="shared" si="28"/>
        <v>1.5522192384713472E-7</v>
      </c>
      <c r="AO86" s="33">
        <f t="shared" si="28"/>
        <v>6.3059212295218346E-7</v>
      </c>
      <c r="AP86" s="33">
        <f t="shared" si="28"/>
        <v>2.1772030275199564E-6</v>
      </c>
      <c r="AQ86" s="33">
        <f t="shared" si="28"/>
        <v>6.6289966275639165E-6</v>
      </c>
      <c r="AR86" s="33">
        <f t="shared" si="28"/>
        <v>1.7998928299163097E-5</v>
      </c>
      <c r="AS86" s="33">
        <f t="shared" si="28"/>
        <v>4.4228137167927066E-5</v>
      </c>
      <c r="AT86" s="33">
        <f t="shared" si="28"/>
        <v>9.9768615009890397E-5</v>
      </c>
      <c r="AU86" s="33">
        <f t="shared" si="28"/>
        <v>2.088375168012328E-4</v>
      </c>
      <c r="AV86" s="33">
        <f t="shared" si="28"/>
        <v>4.0938965288925153E-4</v>
      </c>
      <c r="AW86" s="33">
        <f t="shared" si="28"/>
        <v>7.563858357350539E-4</v>
      </c>
      <c r="AX86" s="33">
        <f t="shared" si="28"/>
        <v>1.3217057432870277E-3</v>
      </c>
    </row>
    <row r="87" spans="1:50" x14ac:dyDescent="0.25">
      <c r="A87" s="30">
        <v>33</v>
      </c>
      <c r="C87" s="33" t="str">
        <f t="shared" si="25"/>
        <v xml:space="preserve"> </v>
      </c>
      <c r="D87" s="33" t="str">
        <f t="shared" si="28"/>
        <v xml:space="preserve"> </v>
      </c>
      <c r="E87" s="33" t="str">
        <f t="shared" si="28"/>
        <v xml:space="preserve"> </v>
      </c>
      <c r="F87" s="33" t="str">
        <f t="shared" si="28"/>
        <v xml:space="preserve"> </v>
      </c>
      <c r="G87" s="33" t="str">
        <f t="shared" si="28"/>
        <v xml:space="preserve"> </v>
      </c>
      <c r="H87" s="33" t="str">
        <f t="shared" si="28"/>
        <v xml:space="preserve"> </v>
      </c>
      <c r="I87" s="33" t="str">
        <f t="shared" si="28"/>
        <v xml:space="preserve"> </v>
      </c>
      <c r="J87" s="33" t="str">
        <f t="shared" si="28"/>
        <v xml:space="preserve"> </v>
      </c>
      <c r="K87" s="33" t="str">
        <f t="shared" si="28"/>
        <v xml:space="preserve"> </v>
      </c>
      <c r="L87" s="33" t="str">
        <f t="shared" si="28"/>
        <v xml:space="preserve"> </v>
      </c>
      <c r="M87" s="33" t="str">
        <f t="shared" si="28"/>
        <v xml:space="preserve"> </v>
      </c>
      <c r="N87" s="33" t="str">
        <f t="shared" si="28"/>
        <v xml:space="preserve"> </v>
      </c>
      <c r="O87" s="33" t="str">
        <f t="shared" si="28"/>
        <v xml:space="preserve"> </v>
      </c>
      <c r="P87" s="33" t="str">
        <f t="shared" si="28"/>
        <v xml:space="preserve"> </v>
      </c>
      <c r="Q87" s="33" t="str">
        <f t="shared" si="28"/>
        <v xml:space="preserve"> </v>
      </c>
      <c r="R87" s="33" t="str">
        <f t="shared" si="28"/>
        <v xml:space="preserve"> </v>
      </c>
      <c r="S87" s="33" t="str">
        <f t="shared" si="28"/>
        <v xml:space="preserve"> </v>
      </c>
      <c r="T87" s="33" t="str">
        <f t="shared" si="28"/>
        <v xml:space="preserve"> </v>
      </c>
      <c r="U87" s="33" t="str">
        <f t="shared" si="28"/>
        <v xml:space="preserve"> </v>
      </c>
      <c r="V87" s="33" t="str">
        <f t="shared" si="28"/>
        <v xml:space="preserve"> </v>
      </c>
      <c r="W87" s="33" t="str">
        <f t="shared" si="28"/>
        <v xml:space="preserve"> </v>
      </c>
      <c r="X87" s="33" t="str">
        <f t="shared" si="28"/>
        <v xml:space="preserve"> </v>
      </c>
      <c r="Y87" s="33" t="str">
        <f t="shared" si="28"/>
        <v xml:space="preserve"> </v>
      </c>
      <c r="Z87" s="33" t="str">
        <f t="shared" si="28"/>
        <v xml:space="preserve"> </v>
      </c>
      <c r="AA87" s="33" t="str">
        <f t="shared" si="28"/>
        <v xml:space="preserve"> </v>
      </c>
      <c r="AB87" s="33" t="str">
        <f t="shared" si="28"/>
        <v xml:space="preserve"> </v>
      </c>
      <c r="AC87" s="33" t="str">
        <f t="shared" si="28"/>
        <v xml:space="preserve"> </v>
      </c>
      <c r="AD87" s="33" t="str">
        <f t="shared" si="28"/>
        <v xml:space="preserve"> </v>
      </c>
      <c r="AE87" s="33" t="str">
        <f t="shared" si="28"/>
        <v xml:space="preserve"> </v>
      </c>
      <c r="AF87" s="33" t="str">
        <f t="shared" si="28"/>
        <v xml:space="preserve"> </v>
      </c>
      <c r="AG87" s="33" t="str">
        <f t="shared" si="28"/>
        <v xml:space="preserve"> </v>
      </c>
      <c r="AH87" s="33" t="str">
        <f t="shared" si="28"/>
        <v xml:space="preserve"> </v>
      </c>
      <c r="AI87" s="33">
        <f t="shared" si="28"/>
        <v>6.2353817459083E-11</v>
      </c>
      <c r="AJ87" s="33">
        <f t="shared" si="28"/>
        <v>1.0973374385168125E-9</v>
      </c>
      <c r="AK87" s="33">
        <f t="shared" si="28"/>
        <v>9.9115804342525796E-9</v>
      </c>
      <c r="AL87" s="33">
        <f t="shared" si="28"/>
        <v>6.1378015040176E-8</v>
      </c>
      <c r="AM87" s="33">
        <f t="shared" si="28"/>
        <v>2.9515868369250348E-7</v>
      </c>
      <c r="AN87" s="33">
        <f t="shared" si="28"/>
        <v>1.1685722719354274E-6</v>
      </c>
      <c r="AO87" s="33">
        <f t="shared" si="28"/>
        <v>3.9218777408310137E-6</v>
      </c>
      <c r="AP87" s="33">
        <f t="shared" si="28"/>
        <v>1.152712485226648E-5</v>
      </c>
      <c r="AQ87" s="33">
        <f t="shared" si="28"/>
        <v>3.0456135661202877E-5</v>
      </c>
      <c r="AR87" s="33">
        <f t="shared" si="28"/>
        <v>7.2989330967879082E-5</v>
      </c>
      <c r="AS87" s="33">
        <f t="shared" si="28"/>
        <v>1.6052226626047479E-4</v>
      </c>
      <c r="AT87" s="33">
        <f t="shared" si="28"/>
        <v>3.2760582997174272E-4</v>
      </c>
      <c r="AU87" s="33">
        <f t="shared" si="28"/>
        <v>6.2581493366864233E-4</v>
      </c>
      <c r="AV87" s="33">
        <f t="shared" si="28"/>
        <v>1.1275892882875477E-3</v>
      </c>
      <c r="AW87" s="33">
        <f t="shared" si="28"/>
        <v>1.9259888766017914E-3</v>
      </c>
      <c r="AX87" s="33">
        <f t="shared" si="28"/>
        <v>3.1294992854170099E-3</v>
      </c>
    </row>
    <row r="88" spans="1:50" x14ac:dyDescent="0.25">
      <c r="A88" s="30">
        <v>32</v>
      </c>
      <c r="C88" s="33" t="str">
        <f t="shared" si="25"/>
        <v xml:space="preserve"> </v>
      </c>
      <c r="D88" s="33" t="str">
        <f t="shared" si="28"/>
        <v xml:space="preserve"> </v>
      </c>
      <c r="E88" s="33" t="str">
        <f t="shared" si="28"/>
        <v xml:space="preserve"> </v>
      </c>
      <c r="F88" s="33" t="str">
        <f t="shared" si="28"/>
        <v xml:space="preserve"> </v>
      </c>
      <c r="G88" s="33" t="str">
        <f t="shared" si="28"/>
        <v xml:space="preserve"> </v>
      </c>
      <c r="H88" s="33" t="str">
        <f t="shared" si="28"/>
        <v xml:space="preserve"> </v>
      </c>
      <c r="I88" s="33" t="str">
        <f t="shared" si="28"/>
        <v xml:space="preserve"> </v>
      </c>
      <c r="J88" s="33" t="str">
        <f t="shared" si="28"/>
        <v xml:space="preserve"> </v>
      </c>
      <c r="K88" s="33" t="str">
        <f t="shared" si="28"/>
        <v xml:space="preserve"> </v>
      </c>
      <c r="L88" s="33" t="str">
        <f t="shared" si="28"/>
        <v xml:space="preserve"> </v>
      </c>
      <c r="M88" s="33" t="str">
        <f t="shared" si="28"/>
        <v xml:space="preserve"> </v>
      </c>
      <c r="N88" s="33" t="str">
        <f t="shared" si="28"/>
        <v xml:space="preserve"> </v>
      </c>
      <c r="O88" s="33" t="str">
        <f t="shared" si="28"/>
        <v xml:space="preserve"> </v>
      </c>
      <c r="P88" s="33" t="str">
        <f t="shared" si="28"/>
        <v xml:space="preserve"> </v>
      </c>
      <c r="Q88" s="33" t="str">
        <f t="shared" si="28"/>
        <v xml:space="preserve"> </v>
      </c>
      <c r="R88" s="33" t="str">
        <f t="shared" si="28"/>
        <v xml:space="preserve"> </v>
      </c>
      <c r="S88" s="33" t="str">
        <f t="shared" si="28"/>
        <v xml:space="preserve"> </v>
      </c>
      <c r="T88" s="33" t="str">
        <f t="shared" si="28"/>
        <v xml:space="preserve"> </v>
      </c>
      <c r="U88" s="33" t="str">
        <f t="shared" si="28"/>
        <v xml:space="preserve"> </v>
      </c>
      <c r="V88" s="33" t="str">
        <f t="shared" si="28"/>
        <v xml:space="preserve"> </v>
      </c>
      <c r="W88" s="33" t="str">
        <f t="shared" si="28"/>
        <v xml:space="preserve"> </v>
      </c>
      <c r="X88" s="33" t="str">
        <f t="shared" si="28"/>
        <v xml:space="preserve"> </v>
      </c>
      <c r="Y88" s="33" t="str">
        <f t="shared" si="28"/>
        <v xml:space="preserve"> </v>
      </c>
      <c r="Z88" s="33" t="str">
        <f t="shared" si="28"/>
        <v xml:space="preserve"> </v>
      </c>
      <c r="AA88" s="33" t="str">
        <f t="shared" si="28"/>
        <v xml:space="preserve"> </v>
      </c>
      <c r="AB88" s="33" t="str">
        <f t="shared" si="28"/>
        <v xml:space="preserve"> </v>
      </c>
      <c r="AC88" s="33" t="str">
        <f t="shared" si="28"/>
        <v xml:space="preserve"> </v>
      </c>
      <c r="AD88" s="33" t="str">
        <f t="shared" si="28"/>
        <v xml:space="preserve"> </v>
      </c>
      <c r="AE88" s="33" t="str">
        <f t="shared" si="28"/>
        <v xml:space="preserve"> </v>
      </c>
      <c r="AF88" s="33" t="str">
        <f t="shared" ref="D88:AX94" si="29">IF($A88&lt;=AF$4,IF($A88&lt;AF$4,0.5*AE88*EXP(-AE35*AF$3)+0.5*AE89*EXP(-AE36*AF$3),0.5*AE89*EXP(-AE36*AF$3))," ")</f>
        <v xml:space="preserve"> </v>
      </c>
      <c r="AG88" s="33" t="str">
        <f t="shared" si="29"/>
        <v xml:space="preserve"> </v>
      </c>
      <c r="AH88" s="33">
        <f t="shared" si="29"/>
        <v>1.3510179254237708E-10</v>
      </c>
      <c r="AI88" s="33">
        <f t="shared" si="29"/>
        <v>2.3125774481444208E-9</v>
      </c>
      <c r="AJ88" s="33">
        <f t="shared" si="29"/>
        <v>2.0217794332212847E-8</v>
      </c>
      <c r="AK88" s="33">
        <f t="shared" si="29"/>
        <v>1.2104351677088164E-7</v>
      </c>
      <c r="AL88" s="33">
        <f t="shared" si="29"/>
        <v>5.5881709557462304E-7</v>
      </c>
      <c r="AM88" s="33">
        <f t="shared" si="29"/>
        <v>2.1322410621906262E-6</v>
      </c>
      <c r="AN88" s="33">
        <f t="shared" si="29"/>
        <v>6.9710093736108334E-6</v>
      </c>
      <c r="AO88" s="33">
        <f t="shared" si="29"/>
        <v>1.991829639554638E-5</v>
      </c>
      <c r="AP88" s="33">
        <f t="shared" si="29"/>
        <v>5.0945218475350076E-5</v>
      </c>
      <c r="AQ88" s="33">
        <f t="shared" si="29"/>
        <v>1.1887761804393273E-4</v>
      </c>
      <c r="AR88" s="33">
        <f t="shared" si="29"/>
        <v>2.5499292023292122E-4</v>
      </c>
      <c r="AS88" s="33">
        <f t="shared" si="29"/>
        <v>5.0755463691209317E-4</v>
      </c>
      <c r="AT88" s="33">
        <f t="shared" si="29"/>
        <v>9.4587208782970222E-4</v>
      </c>
      <c r="AU88" s="33">
        <f t="shared" si="29"/>
        <v>1.6619360272597374E-3</v>
      </c>
      <c r="AV88" s="33">
        <f t="shared" si="29"/>
        <v>2.7709736530361056E-3</v>
      </c>
      <c r="AW88" s="33">
        <f t="shared" si="29"/>
        <v>4.4020747040077251E-3</v>
      </c>
      <c r="AX88" s="33">
        <f t="shared" si="29"/>
        <v>6.6859382087221687E-3</v>
      </c>
    </row>
    <row r="89" spans="1:50" x14ac:dyDescent="0.25">
      <c r="A89" s="30">
        <v>31</v>
      </c>
      <c r="C89" s="33" t="str">
        <f t="shared" si="25"/>
        <v xml:space="preserve"> </v>
      </c>
      <c r="D89" s="33" t="str">
        <f t="shared" si="29"/>
        <v xml:space="preserve"> </v>
      </c>
      <c r="E89" s="33" t="str">
        <f t="shared" si="29"/>
        <v xml:space="preserve"> </v>
      </c>
      <c r="F89" s="33" t="str">
        <f t="shared" si="29"/>
        <v xml:space="preserve"> </v>
      </c>
      <c r="G89" s="33" t="str">
        <f t="shared" si="29"/>
        <v xml:space="preserve"> </v>
      </c>
      <c r="H89" s="33" t="str">
        <f t="shared" si="29"/>
        <v xml:space="preserve"> </v>
      </c>
      <c r="I89" s="33" t="str">
        <f t="shared" si="29"/>
        <v xml:space="preserve"> </v>
      </c>
      <c r="J89" s="33" t="str">
        <f t="shared" si="29"/>
        <v xml:space="preserve"> </v>
      </c>
      <c r="K89" s="33" t="str">
        <f t="shared" si="29"/>
        <v xml:space="preserve"> </v>
      </c>
      <c r="L89" s="33" t="str">
        <f t="shared" si="29"/>
        <v xml:space="preserve"> </v>
      </c>
      <c r="M89" s="33" t="str">
        <f t="shared" si="29"/>
        <v xml:space="preserve"> </v>
      </c>
      <c r="N89" s="33" t="str">
        <f t="shared" si="29"/>
        <v xml:space="preserve"> </v>
      </c>
      <c r="O89" s="33" t="str">
        <f t="shared" si="29"/>
        <v xml:space="preserve"> </v>
      </c>
      <c r="P89" s="33" t="str">
        <f t="shared" si="29"/>
        <v xml:space="preserve"> </v>
      </c>
      <c r="Q89" s="33" t="str">
        <f t="shared" si="29"/>
        <v xml:space="preserve"> </v>
      </c>
      <c r="R89" s="33" t="str">
        <f t="shared" si="29"/>
        <v xml:space="preserve"> </v>
      </c>
      <c r="S89" s="33" t="str">
        <f t="shared" si="29"/>
        <v xml:space="preserve"> </v>
      </c>
      <c r="T89" s="33" t="str">
        <f t="shared" si="29"/>
        <v xml:space="preserve"> </v>
      </c>
      <c r="U89" s="33" t="str">
        <f t="shared" si="29"/>
        <v xml:space="preserve"> </v>
      </c>
      <c r="V89" s="33" t="str">
        <f t="shared" si="29"/>
        <v xml:space="preserve"> </v>
      </c>
      <c r="W89" s="33" t="str">
        <f t="shared" si="29"/>
        <v xml:space="preserve"> </v>
      </c>
      <c r="X89" s="33" t="str">
        <f t="shared" si="29"/>
        <v xml:space="preserve"> </v>
      </c>
      <c r="Y89" s="33" t="str">
        <f t="shared" si="29"/>
        <v xml:space="preserve"> </v>
      </c>
      <c r="Z89" s="33" t="str">
        <f t="shared" si="29"/>
        <v xml:space="preserve"> </v>
      </c>
      <c r="AA89" s="33" t="str">
        <f t="shared" si="29"/>
        <v xml:space="preserve"> </v>
      </c>
      <c r="AB89" s="33" t="str">
        <f t="shared" si="29"/>
        <v xml:space="preserve"> </v>
      </c>
      <c r="AC89" s="33" t="str">
        <f t="shared" si="29"/>
        <v xml:space="preserve"> </v>
      </c>
      <c r="AD89" s="33" t="str">
        <f t="shared" si="29"/>
        <v xml:space="preserve"> </v>
      </c>
      <c r="AE89" s="33" t="str">
        <f t="shared" si="29"/>
        <v xml:space="preserve"> </v>
      </c>
      <c r="AF89" s="33" t="str">
        <f t="shared" si="29"/>
        <v xml:space="preserve"> </v>
      </c>
      <c r="AG89" s="33">
        <f t="shared" si="29"/>
        <v>2.9116484373081546E-10</v>
      </c>
      <c r="AH89" s="33">
        <f t="shared" si="29"/>
        <v>4.7814408876849465E-9</v>
      </c>
      <c r="AI89" s="33">
        <f t="shared" si="29"/>
        <v>4.0613857729912391E-8</v>
      </c>
      <c r="AJ89" s="33">
        <f t="shared" si="29"/>
        <v>2.3548051631377963E-7</v>
      </c>
      <c r="AK89" s="33">
        <f t="shared" si="29"/>
        <v>1.0524060300477065E-6</v>
      </c>
      <c r="AL89" s="33">
        <f t="shared" si="29"/>
        <v>3.868215223950135E-6</v>
      </c>
      <c r="AM89" s="33">
        <f t="shared" si="29"/>
        <v>1.2221280671549975E-5</v>
      </c>
      <c r="AN89" s="33">
        <f t="shared" si="29"/>
        <v>3.4008565413765196E-5</v>
      </c>
      <c r="AO89" s="33">
        <f t="shared" si="29"/>
        <v>8.4578863691085247E-5</v>
      </c>
      <c r="AP89" s="33">
        <f t="shared" si="29"/>
        <v>1.9144669277545051E-4</v>
      </c>
      <c r="AQ89" s="33">
        <f t="shared" si="29"/>
        <v>4.0003419560066572E-4</v>
      </c>
      <c r="AR89" s="33">
        <f t="shared" si="29"/>
        <v>7.7668948287358639E-4</v>
      </c>
      <c r="AS89" s="33">
        <f t="shared" si="29"/>
        <v>1.4121246677159054E-3</v>
      </c>
      <c r="AT89" s="33">
        <f t="shared" si="29"/>
        <v>2.4216378787191711E-3</v>
      </c>
      <c r="AU89" s="33">
        <f t="shared" si="29"/>
        <v>3.9396758271080913E-3</v>
      </c>
      <c r="AV89" s="33">
        <f t="shared" si="29"/>
        <v>6.1136756078170734E-3</v>
      </c>
      <c r="AW89" s="33">
        <f t="shared" si="29"/>
        <v>9.0802995821758214E-3</v>
      </c>
      <c r="AX89" s="33">
        <f t="shared" si="29"/>
        <v>1.2949215553670958E-2</v>
      </c>
    </row>
    <row r="90" spans="1:50" x14ac:dyDescent="0.25">
      <c r="A90" s="30">
        <v>30</v>
      </c>
      <c r="C90" s="33" t="str">
        <f t="shared" si="25"/>
        <v xml:space="preserve"> </v>
      </c>
      <c r="D90" s="33" t="str">
        <f t="shared" si="29"/>
        <v xml:space="preserve"> </v>
      </c>
      <c r="E90" s="33" t="str">
        <f t="shared" si="29"/>
        <v xml:space="preserve"> </v>
      </c>
      <c r="F90" s="33" t="str">
        <f t="shared" si="29"/>
        <v xml:space="preserve"> </v>
      </c>
      <c r="G90" s="33" t="str">
        <f t="shared" si="29"/>
        <v xml:space="preserve"> </v>
      </c>
      <c r="H90" s="33" t="str">
        <f t="shared" si="29"/>
        <v xml:space="preserve"> </v>
      </c>
      <c r="I90" s="33" t="str">
        <f t="shared" si="29"/>
        <v xml:space="preserve"> </v>
      </c>
      <c r="J90" s="33" t="str">
        <f t="shared" si="29"/>
        <v xml:space="preserve"> </v>
      </c>
      <c r="K90" s="33" t="str">
        <f t="shared" si="29"/>
        <v xml:space="preserve"> </v>
      </c>
      <c r="L90" s="33" t="str">
        <f t="shared" si="29"/>
        <v xml:space="preserve"> </v>
      </c>
      <c r="M90" s="33" t="str">
        <f t="shared" si="29"/>
        <v xml:space="preserve"> </v>
      </c>
      <c r="N90" s="33" t="str">
        <f t="shared" si="29"/>
        <v xml:space="preserve"> </v>
      </c>
      <c r="O90" s="33" t="str">
        <f t="shared" si="29"/>
        <v xml:space="preserve"> </v>
      </c>
      <c r="P90" s="33" t="str">
        <f t="shared" si="29"/>
        <v xml:space="preserve"> </v>
      </c>
      <c r="Q90" s="33" t="str">
        <f t="shared" si="29"/>
        <v xml:space="preserve"> </v>
      </c>
      <c r="R90" s="33" t="str">
        <f t="shared" si="29"/>
        <v xml:space="preserve"> </v>
      </c>
      <c r="S90" s="33" t="str">
        <f t="shared" si="29"/>
        <v xml:space="preserve"> </v>
      </c>
      <c r="T90" s="33" t="str">
        <f t="shared" si="29"/>
        <v xml:space="preserve"> </v>
      </c>
      <c r="U90" s="33" t="str">
        <f t="shared" si="29"/>
        <v xml:space="preserve"> </v>
      </c>
      <c r="V90" s="33" t="str">
        <f t="shared" si="29"/>
        <v xml:space="preserve"> </v>
      </c>
      <c r="W90" s="33" t="str">
        <f t="shared" si="29"/>
        <v xml:space="preserve"> </v>
      </c>
      <c r="X90" s="33" t="str">
        <f t="shared" si="29"/>
        <v xml:space="preserve"> </v>
      </c>
      <c r="Y90" s="33" t="str">
        <f t="shared" si="29"/>
        <v xml:space="preserve"> </v>
      </c>
      <c r="Z90" s="33" t="str">
        <f t="shared" si="29"/>
        <v xml:space="preserve"> </v>
      </c>
      <c r="AA90" s="33" t="str">
        <f t="shared" si="29"/>
        <v xml:space="preserve"> </v>
      </c>
      <c r="AB90" s="33" t="str">
        <f t="shared" si="29"/>
        <v xml:space="preserve"> </v>
      </c>
      <c r="AC90" s="33" t="str">
        <f t="shared" si="29"/>
        <v xml:space="preserve"> </v>
      </c>
      <c r="AD90" s="33" t="str">
        <f t="shared" si="29"/>
        <v xml:space="preserve"> </v>
      </c>
      <c r="AE90" s="33" t="str">
        <f t="shared" si="29"/>
        <v xml:space="preserve"> </v>
      </c>
      <c r="AF90" s="33">
        <f t="shared" si="29"/>
        <v>6.2305769585152814E-10</v>
      </c>
      <c r="AG90" s="33">
        <f t="shared" si="29"/>
        <v>9.8305026198834325E-9</v>
      </c>
      <c r="AH90" s="33">
        <f t="shared" si="29"/>
        <v>8.0324651803787314E-8</v>
      </c>
      <c r="AI90" s="33">
        <f t="shared" si="29"/>
        <v>4.5216312239843428E-7</v>
      </c>
      <c r="AJ90" s="33">
        <f t="shared" si="29"/>
        <v>1.9579511424245572E-6</v>
      </c>
      <c r="AK90" s="33">
        <f t="shared" si="29"/>
        <v>6.9735167369615568E-6</v>
      </c>
      <c r="AL90" s="33">
        <f t="shared" si="29"/>
        <v>2.1277066280333764E-5</v>
      </c>
      <c r="AM90" s="33">
        <f t="shared" si="29"/>
        <v>5.7331788687048216E-5</v>
      </c>
      <c r="AN90" s="33">
        <f t="shared" si="29"/>
        <v>1.3884514199421594E-4</v>
      </c>
      <c r="AO90" s="33">
        <f t="shared" si="29"/>
        <v>3.0567298560816962E-4</v>
      </c>
      <c r="AP90" s="33">
        <f t="shared" si="29"/>
        <v>6.2050986247310085E-4</v>
      </c>
      <c r="AQ90" s="33">
        <f t="shared" si="29"/>
        <v>1.1740602928305823E-3</v>
      </c>
      <c r="AR90" s="33">
        <f t="shared" si="29"/>
        <v>2.0824148798704971E-3</v>
      </c>
      <c r="AS90" s="33">
        <f t="shared" si="29"/>
        <v>3.4849642487963196E-3</v>
      </c>
      <c r="AT90" s="33">
        <f t="shared" si="29"/>
        <v>5.5355483414260883E-3</v>
      </c>
      <c r="AU90" s="33">
        <f t="shared" si="29"/>
        <v>8.3858320075189379E-3</v>
      </c>
      <c r="AV90" s="33">
        <f t="shared" si="29"/>
        <v>1.2172494071462087E-2</v>
      </c>
      <c r="AW90" s="33">
        <f t="shared" si="29"/>
        <v>1.6978435165153564E-2</v>
      </c>
      <c r="AX90" s="33">
        <f t="shared" si="29"/>
        <v>2.282379237656125E-2</v>
      </c>
    </row>
    <row r="91" spans="1:50" x14ac:dyDescent="0.25">
      <c r="A91" s="30">
        <v>29</v>
      </c>
      <c r="C91" s="33" t="str">
        <f t="shared" si="25"/>
        <v xml:space="preserve"> </v>
      </c>
      <c r="D91" s="33" t="str">
        <f t="shared" si="29"/>
        <v xml:space="preserve"> </v>
      </c>
      <c r="E91" s="33" t="str">
        <f t="shared" si="29"/>
        <v xml:space="preserve"> </v>
      </c>
      <c r="F91" s="33" t="str">
        <f t="shared" si="29"/>
        <v xml:space="preserve"> </v>
      </c>
      <c r="G91" s="33" t="str">
        <f t="shared" si="29"/>
        <v xml:space="preserve"> </v>
      </c>
      <c r="H91" s="33" t="str">
        <f t="shared" si="29"/>
        <v xml:space="preserve"> </v>
      </c>
      <c r="I91" s="33" t="str">
        <f t="shared" si="29"/>
        <v xml:space="preserve"> </v>
      </c>
      <c r="J91" s="33" t="str">
        <f t="shared" si="29"/>
        <v xml:space="preserve"> </v>
      </c>
      <c r="K91" s="33" t="str">
        <f t="shared" si="29"/>
        <v xml:space="preserve"> </v>
      </c>
      <c r="L91" s="33" t="str">
        <f t="shared" si="29"/>
        <v xml:space="preserve"> </v>
      </c>
      <c r="M91" s="33" t="str">
        <f t="shared" si="29"/>
        <v xml:space="preserve"> </v>
      </c>
      <c r="N91" s="33" t="str">
        <f t="shared" si="29"/>
        <v xml:space="preserve"> </v>
      </c>
      <c r="O91" s="33" t="str">
        <f t="shared" si="29"/>
        <v xml:space="preserve"> </v>
      </c>
      <c r="P91" s="33" t="str">
        <f t="shared" si="29"/>
        <v xml:space="preserve"> </v>
      </c>
      <c r="Q91" s="33" t="str">
        <f t="shared" si="29"/>
        <v xml:space="preserve"> </v>
      </c>
      <c r="R91" s="33" t="str">
        <f t="shared" si="29"/>
        <v xml:space="preserve"> </v>
      </c>
      <c r="S91" s="33" t="str">
        <f t="shared" si="29"/>
        <v xml:space="preserve"> </v>
      </c>
      <c r="T91" s="33" t="str">
        <f t="shared" si="29"/>
        <v xml:space="preserve"> </v>
      </c>
      <c r="U91" s="33" t="str">
        <f t="shared" si="29"/>
        <v xml:space="preserve"> </v>
      </c>
      <c r="V91" s="33" t="str">
        <f t="shared" si="29"/>
        <v xml:space="preserve"> </v>
      </c>
      <c r="W91" s="33" t="str">
        <f t="shared" si="29"/>
        <v xml:space="preserve"> </v>
      </c>
      <c r="X91" s="33" t="str">
        <f t="shared" si="29"/>
        <v xml:space="preserve"> </v>
      </c>
      <c r="Y91" s="33" t="str">
        <f t="shared" si="29"/>
        <v xml:space="preserve"> </v>
      </c>
      <c r="Z91" s="33" t="str">
        <f t="shared" si="29"/>
        <v xml:space="preserve"> </v>
      </c>
      <c r="AA91" s="33" t="str">
        <f t="shared" si="29"/>
        <v xml:space="preserve"> </v>
      </c>
      <c r="AB91" s="33" t="str">
        <f t="shared" si="29"/>
        <v xml:space="preserve"> </v>
      </c>
      <c r="AC91" s="33" t="str">
        <f t="shared" si="29"/>
        <v xml:space="preserve"> </v>
      </c>
      <c r="AD91" s="33" t="str">
        <f t="shared" si="29"/>
        <v xml:space="preserve"> </v>
      </c>
      <c r="AE91" s="33">
        <f t="shared" si="29"/>
        <v>1.3088134974947998E-9</v>
      </c>
      <c r="AF91" s="33">
        <f t="shared" si="29"/>
        <v>2.0075078772951232E-8</v>
      </c>
      <c r="AG91" s="33">
        <f t="shared" si="29"/>
        <v>1.5790725101673684E-7</v>
      </c>
      <c r="AH91" s="33">
        <f t="shared" si="29"/>
        <v>8.5678970354159214E-7</v>
      </c>
      <c r="AI91" s="33">
        <f t="shared" si="29"/>
        <v>3.6004050715348354E-6</v>
      </c>
      <c r="AJ91" s="33">
        <f t="shared" si="29"/>
        <v>1.2429584579735114E-5</v>
      </c>
      <c r="AK91" s="33">
        <f t="shared" si="29"/>
        <v>3.6775536551370587E-5</v>
      </c>
      <c r="AL91" s="33">
        <f t="shared" si="29"/>
        <v>9.5875650762746139E-5</v>
      </c>
      <c r="AM91" s="33">
        <f t="shared" si="29"/>
        <v>2.2515969366931123E-4</v>
      </c>
      <c r="AN91" s="33">
        <f t="shared" si="29"/>
        <v>4.826802233907591E-4</v>
      </c>
      <c r="AO91" s="33">
        <f t="shared" si="29"/>
        <v>9.5327479377522767E-4</v>
      </c>
      <c r="AP91" s="33">
        <f t="shared" si="29"/>
        <v>1.7542066865944899E-3</v>
      </c>
      <c r="AQ91" s="33">
        <f t="shared" si="29"/>
        <v>3.0331052289220284E-3</v>
      </c>
      <c r="AR91" s="33">
        <f t="shared" si="29"/>
        <v>4.9525602402963357E-3</v>
      </c>
      <c r="AS91" s="33">
        <f t="shared" si="29"/>
        <v>7.6787190173037631E-3</v>
      </c>
      <c r="AT91" s="33">
        <f t="shared" si="29"/>
        <v>1.1360809847837088E-2</v>
      </c>
      <c r="AU91" s="33">
        <f t="shared" si="29"/>
        <v>1.6104913609384961E-2</v>
      </c>
      <c r="AV91" s="33">
        <f t="shared" si="29"/>
        <v>2.1961961855128637E-2</v>
      </c>
      <c r="AW91" s="33">
        <f t="shared" si="29"/>
        <v>2.8880821572382566E-2</v>
      </c>
      <c r="AX91" s="33">
        <f t="shared" si="29"/>
        <v>3.6724113854505178E-2</v>
      </c>
    </row>
    <row r="92" spans="1:50" x14ac:dyDescent="0.25">
      <c r="A92" s="30">
        <v>28</v>
      </c>
      <c r="C92" s="33" t="str">
        <f t="shared" si="25"/>
        <v xml:space="preserve"> </v>
      </c>
      <c r="D92" s="33" t="str">
        <f t="shared" si="29"/>
        <v xml:space="preserve"> </v>
      </c>
      <c r="E92" s="33" t="str">
        <f t="shared" si="29"/>
        <v xml:space="preserve"> </v>
      </c>
      <c r="F92" s="33" t="str">
        <f t="shared" si="29"/>
        <v xml:space="preserve"> </v>
      </c>
      <c r="G92" s="33" t="str">
        <f t="shared" si="29"/>
        <v xml:space="preserve"> </v>
      </c>
      <c r="H92" s="33" t="str">
        <f t="shared" si="29"/>
        <v xml:space="preserve"> </v>
      </c>
      <c r="I92" s="33" t="str">
        <f t="shared" si="29"/>
        <v xml:space="preserve"> </v>
      </c>
      <c r="J92" s="33" t="str">
        <f t="shared" si="29"/>
        <v xml:space="preserve"> </v>
      </c>
      <c r="K92" s="33" t="str">
        <f t="shared" si="29"/>
        <v xml:space="preserve"> </v>
      </c>
      <c r="L92" s="33" t="str">
        <f t="shared" si="29"/>
        <v xml:space="preserve"> </v>
      </c>
      <c r="M92" s="33" t="str">
        <f t="shared" si="29"/>
        <v xml:space="preserve"> </v>
      </c>
      <c r="N92" s="33" t="str">
        <f t="shared" si="29"/>
        <v xml:space="preserve"> </v>
      </c>
      <c r="O92" s="33" t="str">
        <f t="shared" si="29"/>
        <v xml:space="preserve"> </v>
      </c>
      <c r="P92" s="33" t="str">
        <f t="shared" si="29"/>
        <v xml:space="preserve"> </v>
      </c>
      <c r="Q92" s="33" t="str">
        <f t="shared" si="29"/>
        <v xml:space="preserve"> </v>
      </c>
      <c r="R92" s="33" t="str">
        <f t="shared" si="29"/>
        <v xml:space="preserve"> </v>
      </c>
      <c r="S92" s="33" t="str">
        <f t="shared" si="29"/>
        <v xml:space="preserve"> </v>
      </c>
      <c r="T92" s="33" t="str">
        <f t="shared" si="29"/>
        <v xml:space="preserve"> </v>
      </c>
      <c r="U92" s="33" t="str">
        <f t="shared" si="29"/>
        <v xml:space="preserve"> </v>
      </c>
      <c r="V92" s="33" t="str">
        <f t="shared" si="29"/>
        <v xml:space="preserve"> </v>
      </c>
      <c r="W92" s="33" t="str">
        <f t="shared" si="29"/>
        <v xml:space="preserve"> </v>
      </c>
      <c r="X92" s="33" t="str">
        <f t="shared" si="29"/>
        <v xml:space="preserve"> </v>
      </c>
      <c r="Y92" s="33" t="str">
        <f t="shared" si="29"/>
        <v xml:space="preserve"> </v>
      </c>
      <c r="Z92" s="33" t="str">
        <f t="shared" si="29"/>
        <v xml:space="preserve"> </v>
      </c>
      <c r="AA92" s="33" t="str">
        <f t="shared" si="29"/>
        <v xml:space="preserve"> </v>
      </c>
      <c r="AB92" s="33" t="str">
        <f t="shared" si="29"/>
        <v xml:space="preserve"> </v>
      </c>
      <c r="AC92" s="33" t="str">
        <f t="shared" si="29"/>
        <v xml:space="preserve"> </v>
      </c>
      <c r="AD92" s="33">
        <f t="shared" si="29"/>
        <v>2.7197207049277986E-9</v>
      </c>
      <c r="AE92" s="33">
        <f t="shared" si="29"/>
        <v>4.0393256937319333E-8</v>
      </c>
      <c r="AF92" s="33">
        <f t="shared" si="29"/>
        <v>3.0833241564219035E-7</v>
      </c>
      <c r="AG92" s="33">
        <f t="shared" si="29"/>
        <v>1.6128707268106785E-6</v>
      </c>
      <c r="AH92" s="33">
        <f t="shared" si="29"/>
        <v>6.542554441480471E-6</v>
      </c>
      <c r="AI92" s="33">
        <f t="shared" si="29"/>
        <v>2.1913338704914727E-5</v>
      </c>
      <c r="AJ92" s="33">
        <f t="shared" si="29"/>
        <v>6.286632271971646E-5</v>
      </c>
      <c r="AK92" s="33">
        <f t="shared" si="29"/>
        <v>1.5902069273886915E-4</v>
      </c>
      <c r="AL92" s="33">
        <f t="shared" si="29"/>
        <v>3.6183080926438797E-4</v>
      </c>
      <c r="AM92" s="33">
        <f t="shared" si="29"/>
        <v>7.5298710027087818E-4</v>
      </c>
      <c r="AN92" s="33">
        <f t="shared" si="29"/>
        <v>1.4480745358950763E-3</v>
      </c>
      <c r="AO92" s="33">
        <f t="shared" si="29"/>
        <v>2.5932557619811232E-3</v>
      </c>
      <c r="AP92" s="33">
        <f t="shared" si="29"/>
        <v>4.3643951190303482E-3</v>
      </c>
      <c r="AQ92" s="33">
        <f t="shared" si="29"/>
        <v>6.9487835579269651E-3</v>
      </c>
      <c r="AR92" s="33">
        <f t="shared" si="29"/>
        <v>1.0513286299749026E-2</v>
      </c>
      <c r="AS92" s="33">
        <f t="shared" si="29"/>
        <v>1.5185956826350579E-2</v>
      </c>
      <c r="AT92" s="33">
        <f t="shared" si="29"/>
        <v>2.1029291176697419E-2</v>
      </c>
      <c r="AU92" s="33">
        <f t="shared" si="29"/>
        <v>2.8015175880961696E-2</v>
      </c>
      <c r="AV92" s="33">
        <f t="shared" si="29"/>
        <v>3.602818355286002E-2</v>
      </c>
      <c r="AW92" s="33">
        <f t="shared" si="29"/>
        <v>4.4822585801597023E-2</v>
      </c>
      <c r="AX92" s="33">
        <f t="shared" si="29"/>
        <v>5.4078518447082474E-2</v>
      </c>
    </row>
    <row r="93" spans="1:50" x14ac:dyDescent="0.25">
      <c r="A93" s="30">
        <v>27</v>
      </c>
      <c r="C93" s="33" t="str">
        <f t="shared" si="25"/>
        <v xml:space="preserve"> </v>
      </c>
      <c r="D93" s="33" t="str">
        <f t="shared" si="29"/>
        <v xml:space="preserve"> </v>
      </c>
      <c r="E93" s="33" t="str">
        <f t="shared" si="29"/>
        <v xml:space="preserve"> </v>
      </c>
      <c r="F93" s="33" t="str">
        <f t="shared" si="29"/>
        <v xml:space="preserve"> </v>
      </c>
      <c r="G93" s="33" t="str">
        <f t="shared" si="29"/>
        <v xml:space="preserve"> </v>
      </c>
      <c r="H93" s="33" t="str">
        <f t="shared" si="29"/>
        <v xml:space="preserve"> </v>
      </c>
      <c r="I93" s="33" t="str">
        <f t="shared" si="29"/>
        <v xml:space="preserve"> </v>
      </c>
      <c r="J93" s="33" t="str">
        <f t="shared" si="29"/>
        <v xml:space="preserve"> </v>
      </c>
      <c r="K93" s="33" t="str">
        <f t="shared" si="29"/>
        <v xml:space="preserve"> </v>
      </c>
      <c r="L93" s="33" t="str">
        <f t="shared" si="29"/>
        <v xml:space="preserve"> </v>
      </c>
      <c r="M93" s="33" t="str">
        <f t="shared" si="29"/>
        <v xml:space="preserve"> </v>
      </c>
      <c r="N93" s="33" t="str">
        <f t="shared" si="29"/>
        <v xml:space="preserve"> </v>
      </c>
      <c r="O93" s="33" t="str">
        <f t="shared" si="29"/>
        <v xml:space="preserve"> </v>
      </c>
      <c r="P93" s="33" t="str">
        <f t="shared" si="29"/>
        <v xml:space="preserve"> </v>
      </c>
      <c r="Q93" s="33" t="str">
        <f t="shared" si="29"/>
        <v xml:space="preserve"> </v>
      </c>
      <c r="R93" s="33" t="str">
        <f t="shared" si="29"/>
        <v xml:space="preserve"> </v>
      </c>
      <c r="S93" s="33" t="str">
        <f t="shared" si="29"/>
        <v xml:space="preserve"> </v>
      </c>
      <c r="T93" s="33" t="str">
        <f t="shared" si="29"/>
        <v xml:space="preserve"> </v>
      </c>
      <c r="U93" s="33" t="str">
        <f t="shared" si="29"/>
        <v xml:space="preserve"> </v>
      </c>
      <c r="V93" s="33" t="str">
        <f t="shared" si="29"/>
        <v xml:space="preserve"> </v>
      </c>
      <c r="W93" s="33" t="str">
        <f t="shared" si="29"/>
        <v xml:space="preserve"> </v>
      </c>
      <c r="X93" s="33" t="str">
        <f t="shared" si="29"/>
        <v xml:space="preserve"> </v>
      </c>
      <c r="Y93" s="33" t="str">
        <f t="shared" si="29"/>
        <v xml:space="preserve"> </v>
      </c>
      <c r="Z93" s="33" t="str">
        <f t="shared" si="29"/>
        <v xml:space="preserve"> </v>
      </c>
      <c r="AA93" s="33" t="str">
        <f t="shared" si="29"/>
        <v xml:space="preserve"> </v>
      </c>
      <c r="AB93" s="33" t="str">
        <f t="shared" si="29"/>
        <v xml:space="preserve"> </v>
      </c>
      <c r="AC93" s="33">
        <f t="shared" si="29"/>
        <v>5.6755637027779502E-9</v>
      </c>
      <c r="AD93" s="33">
        <f t="shared" si="29"/>
        <v>8.0502354741357834E-8</v>
      </c>
      <c r="AE93" s="33">
        <f t="shared" si="29"/>
        <v>5.9460971393984083E-7</v>
      </c>
      <c r="AF93" s="33">
        <f t="shared" si="29"/>
        <v>3.0147956578615915E-6</v>
      </c>
      <c r="AG93" s="33">
        <f t="shared" si="29"/>
        <v>1.1803096868075754E-5</v>
      </c>
      <c r="AH93" s="33">
        <f t="shared" si="29"/>
        <v>3.8203941726361389E-5</v>
      </c>
      <c r="AI93" s="33">
        <f t="shared" si="29"/>
        <v>1.0631966012296138E-4</v>
      </c>
      <c r="AJ93" s="33">
        <f t="shared" si="29"/>
        <v>2.608471292235961E-4</v>
      </c>
      <c r="AK93" s="33">
        <f t="shared" si="29"/>
        <v>5.7611775864335301E-4</v>
      </c>
      <c r="AL93" s="33">
        <f t="shared" si="29"/>
        <v>1.162821756691004E-3</v>
      </c>
      <c r="AM93" s="33">
        <f t="shared" si="29"/>
        <v>2.1725596718719081E-3</v>
      </c>
      <c r="AN93" s="33">
        <f t="shared" si="29"/>
        <v>3.78866236074798E-3</v>
      </c>
      <c r="AO93" s="33">
        <f t="shared" si="29"/>
        <v>6.2068799324379708E-3</v>
      </c>
      <c r="AP93" s="33">
        <f t="shared" si="29"/>
        <v>9.6247148371233736E-3</v>
      </c>
      <c r="AQ93" s="33">
        <f t="shared" si="29"/>
        <v>1.4202064706225769E-2</v>
      </c>
      <c r="AR93" s="33">
        <f t="shared" si="29"/>
        <v>2.0020824369257527E-2</v>
      </c>
      <c r="AS93" s="33">
        <f t="shared" si="29"/>
        <v>2.7072014074001373E-2</v>
      </c>
      <c r="AT93" s="33">
        <f t="shared" si="29"/>
        <v>3.5237162369970279E-2</v>
      </c>
      <c r="AU93" s="33">
        <f t="shared" si="29"/>
        <v>4.4281261054799528E-2</v>
      </c>
      <c r="AV93" s="33">
        <f t="shared" si="29"/>
        <v>5.3885262445082051E-2</v>
      </c>
      <c r="AW93" s="33">
        <f t="shared" si="29"/>
        <v>6.3616007255604262E-2</v>
      </c>
      <c r="AX93" s="33">
        <f t="shared" si="29"/>
        <v>7.3024962750823902E-2</v>
      </c>
    </row>
    <row r="94" spans="1:50" x14ac:dyDescent="0.25">
      <c r="A94" s="30">
        <v>26</v>
      </c>
      <c r="C94" s="33" t="str">
        <f t="shared" si="25"/>
        <v xml:space="preserve"> </v>
      </c>
      <c r="D94" s="33" t="str">
        <f t="shared" si="29"/>
        <v xml:space="preserve"> </v>
      </c>
      <c r="E94" s="33" t="str">
        <f t="shared" ref="D94:AX99" si="30">IF($A94&lt;=E$4,IF($A94&lt;E$4,0.5*D94*EXP(-D41*E$3)+0.5*D95*EXP(-D42*E$3),0.5*D95*EXP(-D42*E$3))," ")</f>
        <v xml:space="preserve"> </v>
      </c>
      <c r="F94" s="33" t="str">
        <f t="shared" si="30"/>
        <v xml:space="preserve"> </v>
      </c>
      <c r="G94" s="33" t="str">
        <f t="shared" si="30"/>
        <v xml:space="preserve"> </v>
      </c>
      <c r="H94" s="33" t="str">
        <f t="shared" si="30"/>
        <v xml:space="preserve"> </v>
      </c>
      <c r="I94" s="33" t="str">
        <f t="shared" si="30"/>
        <v xml:space="preserve"> </v>
      </c>
      <c r="J94" s="33" t="str">
        <f t="shared" si="30"/>
        <v xml:space="preserve"> </v>
      </c>
      <c r="K94" s="33" t="str">
        <f t="shared" si="30"/>
        <v xml:space="preserve"> </v>
      </c>
      <c r="L94" s="33" t="str">
        <f t="shared" si="30"/>
        <v xml:space="preserve"> </v>
      </c>
      <c r="M94" s="33" t="str">
        <f t="shared" si="30"/>
        <v xml:space="preserve"> </v>
      </c>
      <c r="N94" s="33" t="str">
        <f t="shared" si="30"/>
        <v xml:space="preserve"> </v>
      </c>
      <c r="O94" s="33" t="str">
        <f t="shared" si="30"/>
        <v xml:space="preserve"> </v>
      </c>
      <c r="P94" s="33" t="str">
        <f t="shared" si="30"/>
        <v xml:space="preserve"> </v>
      </c>
      <c r="Q94" s="33" t="str">
        <f t="shared" si="30"/>
        <v xml:space="preserve"> </v>
      </c>
      <c r="R94" s="33" t="str">
        <f t="shared" si="30"/>
        <v xml:space="preserve"> </v>
      </c>
      <c r="S94" s="33" t="str">
        <f t="shared" si="30"/>
        <v xml:space="preserve"> </v>
      </c>
      <c r="T94" s="33" t="str">
        <f t="shared" si="30"/>
        <v xml:space="preserve"> </v>
      </c>
      <c r="U94" s="33" t="str">
        <f t="shared" si="30"/>
        <v xml:space="preserve"> </v>
      </c>
      <c r="V94" s="33" t="str">
        <f t="shared" si="30"/>
        <v xml:space="preserve"> </v>
      </c>
      <c r="W94" s="33" t="str">
        <f t="shared" si="30"/>
        <v xml:space="preserve"> </v>
      </c>
      <c r="X94" s="33" t="str">
        <f t="shared" si="30"/>
        <v xml:space="preserve"> </v>
      </c>
      <c r="Y94" s="33" t="str">
        <f t="shared" si="30"/>
        <v xml:space="preserve"> </v>
      </c>
      <c r="Z94" s="33" t="str">
        <f t="shared" si="30"/>
        <v xml:space="preserve"> </v>
      </c>
      <c r="AA94" s="33" t="str">
        <f t="shared" si="30"/>
        <v xml:space="preserve"> </v>
      </c>
      <c r="AB94" s="33">
        <f t="shared" si="30"/>
        <v>1.1756469789765751E-8</v>
      </c>
      <c r="AC94" s="33">
        <f t="shared" si="30"/>
        <v>1.6061445083562905E-7</v>
      </c>
      <c r="AD94" s="33">
        <f t="shared" si="30"/>
        <v>1.1364618450219153E-6</v>
      </c>
      <c r="AE94" s="33">
        <f t="shared" si="30"/>
        <v>5.5730805977933208E-6</v>
      </c>
      <c r="AF94" s="33">
        <f t="shared" si="30"/>
        <v>2.1131628664027755E-5</v>
      </c>
      <c r="AG94" s="33">
        <f t="shared" si="30"/>
        <v>6.6069670370953133E-5</v>
      </c>
      <c r="AH94" s="33">
        <f t="shared" si="30"/>
        <v>1.7783507509387539E-4</v>
      </c>
      <c r="AI94" s="33">
        <f t="shared" si="30"/>
        <v>4.2321543939971768E-4</v>
      </c>
      <c r="AJ94" s="33">
        <f t="shared" si="30"/>
        <v>9.0684702089199529E-4</v>
      </c>
      <c r="AK94" s="33">
        <f t="shared" si="30"/>
        <v>1.7772706811399832E-3</v>
      </c>
      <c r="AL94" s="33">
        <f t="shared" si="30"/>
        <v>3.223060218871534E-3</v>
      </c>
      <c r="AM94" s="33">
        <f t="shared" si="30"/>
        <v>5.4637255970752113E-3</v>
      </c>
      <c r="AN94" s="33">
        <f t="shared" si="30"/>
        <v>8.7168151715202175E-3</v>
      </c>
      <c r="AO94" s="33">
        <f t="shared" si="30"/>
        <v>1.3160944495524511E-2</v>
      </c>
      <c r="AP94" s="33">
        <f t="shared" si="30"/>
        <v>1.8922131707901989E-2</v>
      </c>
      <c r="AQ94" s="33">
        <f t="shared" si="30"/>
        <v>2.6020085598342541E-2</v>
      </c>
      <c r="AR94" s="33">
        <f t="shared" si="30"/>
        <v>3.4341979359403453E-2</v>
      </c>
      <c r="AS94" s="33">
        <f t="shared" si="30"/>
        <v>4.3653904002890001E-2</v>
      </c>
      <c r="AT94" s="33">
        <f t="shared" si="30"/>
        <v>5.3606351820939348E-2</v>
      </c>
      <c r="AU94" s="33">
        <f t="shared" si="30"/>
        <v>6.3757139287290265E-2</v>
      </c>
      <c r="AV94" s="33">
        <f t="shared" si="30"/>
        <v>7.3634801859828611E-2</v>
      </c>
      <c r="AW94" s="33">
        <f t="shared" si="30"/>
        <v>8.2718804242730898E-2</v>
      </c>
      <c r="AX94" s="33">
        <f t="shared" si="30"/>
        <v>9.0563955806371388E-2</v>
      </c>
    </row>
    <row r="95" spans="1:50" x14ac:dyDescent="0.25">
      <c r="A95" s="30">
        <v>25</v>
      </c>
      <c r="C95" s="33" t="str">
        <f t="shared" si="25"/>
        <v xml:space="preserve"> </v>
      </c>
      <c r="D95" s="33" t="str">
        <f t="shared" si="30"/>
        <v xml:space="preserve"> </v>
      </c>
      <c r="E95" s="33" t="str">
        <f t="shared" si="30"/>
        <v xml:space="preserve"> </v>
      </c>
      <c r="F95" s="33" t="str">
        <f t="shared" si="30"/>
        <v xml:space="preserve"> </v>
      </c>
      <c r="G95" s="33" t="str">
        <f t="shared" si="30"/>
        <v xml:space="preserve"> </v>
      </c>
      <c r="H95" s="33" t="str">
        <f t="shared" si="30"/>
        <v xml:space="preserve"> </v>
      </c>
      <c r="I95" s="33" t="str">
        <f t="shared" si="30"/>
        <v xml:space="preserve"> </v>
      </c>
      <c r="J95" s="33" t="str">
        <f t="shared" si="30"/>
        <v xml:space="preserve"> </v>
      </c>
      <c r="K95" s="33" t="str">
        <f t="shared" si="30"/>
        <v xml:space="preserve"> </v>
      </c>
      <c r="L95" s="33" t="str">
        <f t="shared" si="30"/>
        <v xml:space="preserve"> </v>
      </c>
      <c r="M95" s="33" t="str">
        <f t="shared" si="30"/>
        <v xml:space="preserve"> </v>
      </c>
      <c r="N95" s="33" t="str">
        <f t="shared" si="30"/>
        <v xml:space="preserve"> </v>
      </c>
      <c r="O95" s="33" t="str">
        <f t="shared" si="30"/>
        <v xml:space="preserve"> </v>
      </c>
      <c r="P95" s="33" t="str">
        <f t="shared" si="30"/>
        <v xml:space="preserve"> </v>
      </c>
      <c r="Q95" s="33" t="str">
        <f t="shared" si="30"/>
        <v xml:space="preserve"> </v>
      </c>
      <c r="R95" s="33" t="str">
        <f t="shared" si="30"/>
        <v xml:space="preserve"> </v>
      </c>
      <c r="S95" s="33" t="str">
        <f t="shared" si="30"/>
        <v xml:space="preserve"> </v>
      </c>
      <c r="T95" s="33" t="str">
        <f t="shared" si="30"/>
        <v xml:space="preserve"> </v>
      </c>
      <c r="U95" s="33" t="str">
        <f t="shared" si="30"/>
        <v xml:space="preserve"> </v>
      </c>
      <c r="V95" s="33" t="str">
        <f t="shared" si="30"/>
        <v xml:space="preserve"> </v>
      </c>
      <c r="W95" s="33" t="str">
        <f t="shared" si="30"/>
        <v xml:space="preserve"> </v>
      </c>
      <c r="X95" s="33" t="str">
        <f t="shared" si="30"/>
        <v xml:space="preserve"> </v>
      </c>
      <c r="Y95" s="33" t="str">
        <f t="shared" si="30"/>
        <v xml:space="preserve"> </v>
      </c>
      <c r="Z95" s="33" t="str">
        <f t="shared" si="30"/>
        <v xml:space="preserve"> </v>
      </c>
      <c r="AA95" s="33">
        <f t="shared" si="30"/>
        <v>2.4217890411625819E-8</v>
      </c>
      <c r="AB95" s="33">
        <f t="shared" si="30"/>
        <v>3.1833628030247709E-7</v>
      </c>
      <c r="AC95" s="33">
        <f t="shared" si="30"/>
        <v>2.1688106007774473E-6</v>
      </c>
      <c r="AD95" s="33">
        <f t="shared" si="30"/>
        <v>1.021109928536211E-5</v>
      </c>
      <c r="AE95" s="33">
        <f t="shared" si="30"/>
        <v>3.7436289305000582E-5</v>
      </c>
      <c r="AF95" s="33">
        <f t="shared" si="30"/>
        <v>1.1330193792579102E-4</v>
      </c>
      <c r="AG95" s="33">
        <f t="shared" si="30"/>
        <v>2.9477427399321368E-4</v>
      </c>
      <c r="AH95" s="33">
        <f t="shared" si="30"/>
        <v>6.7891036792387433E-4</v>
      </c>
      <c r="AI95" s="33">
        <f t="shared" si="30"/>
        <v>1.4110908268604129E-3</v>
      </c>
      <c r="AJ95" s="33">
        <f t="shared" si="30"/>
        <v>2.6835850072783312E-3</v>
      </c>
      <c r="AK95" s="33">
        <f t="shared" si="30"/>
        <v>4.7267206209977396E-3</v>
      </c>
      <c r="AL95" s="33">
        <f t="shared" si="30"/>
        <v>7.7819505172584489E-3</v>
      </c>
      <c r="AM95" s="33">
        <f t="shared" si="30"/>
        <v>1.2073912931618067E-2</v>
      </c>
      <c r="AN95" s="33">
        <f t="shared" si="30"/>
        <v>1.7753478219735556E-2</v>
      </c>
      <c r="AO95" s="33">
        <f t="shared" si="30"/>
        <v>2.4858498339518365E-2</v>
      </c>
      <c r="AP95" s="33">
        <f t="shared" si="30"/>
        <v>3.3317512859056028E-2</v>
      </c>
      <c r="AQ95" s="33">
        <f t="shared" si="30"/>
        <v>4.2900036000833114E-2</v>
      </c>
      <c r="AR95" s="33">
        <f t="shared" si="30"/>
        <v>5.3232767025534575E-2</v>
      </c>
      <c r="AS95" s="33">
        <f t="shared" si="30"/>
        <v>6.3847045954013193E-2</v>
      </c>
      <c r="AT95" s="33">
        <f t="shared" si="30"/>
        <v>7.4212570561337191E-2</v>
      </c>
      <c r="AU95" s="33">
        <f t="shared" si="30"/>
        <v>8.3785566936661698E-2</v>
      </c>
      <c r="AV95" s="33">
        <f t="shared" si="30"/>
        <v>9.2086162570677713E-2</v>
      </c>
      <c r="AW95" s="33">
        <f t="shared" si="30"/>
        <v>9.8673847496726141E-2</v>
      </c>
      <c r="AX95" s="33">
        <f t="shared" si="30"/>
        <v>0.10326767400237011</v>
      </c>
    </row>
    <row r="96" spans="1:50" x14ac:dyDescent="0.25">
      <c r="A96" s="30">
        <v>24</v>
      </c>
      <c r="C96" s="33" t="str">
        <f t="shared" si="25"/>
        <v xml:space="preserve"> </v>
      </c>
      <c r="D96" s="33" t="str">
        <f t="shared" si="30"/>
        <v xml:space="preserve"> </v>
      </c>
      <c r="E96" s="33" t="str">
        <f t="shared" si="30"/>
        <v xml:space="preserve"> </v>
      </c>
      <c r="F96" s="33" t="str">
        <f t="shared" si="30"/>
        <v xml:space="preserve"> </v>
      </c>
      <c r="G96" s="33" t="str">
        <f t="shared" si="30"/>
        <v xml:space="preserve"> </v>
      </c>
      <c r="H96" s="33" t="str">
        <f t="shared" si="30"/>
        <v xml:space="preserve"> </v>
      </c>
      <c r="I96" s="33" t="str">
        <f t="shared" si="30"/>
        <v xml:space="preserve"> </v>
      </c>
      <c r="J96" s="33" t="str">
        <f t="shared" si="30"/>
        <v xml:space="preserve"> </v>
      </c>
      <c r="K96" s="33" t="str">
        <f t="shared" si="30"/>
        <v xml:space="preserve"> </v>
      </c>
      <c r="L96" s="33" t="str">
        <f t="shared" si="30"/>
        <v xml:space="preserve"> </v>
      </c>
      <c r="M96" s="33" t="str">
        <f t="shared" si="30"/>
        <v xml:space="preserve"> </v>
      </c>
      <c r="N96" s="33" t="str">
        <f t="shared" si="30"/>
        <v xml:space="preserve"> </v>
      </c>
      <c r="O96" s="33" t="str">
        <f t="shared" si="30"/>
        <v xml:space="preserve"> </v>
      </c>
      <c r="P96" s="33" t="str">
        <f t="shared" si="30"/>
        <v xml:space="preserve"> </v>
      </c>
      <c r="Q96" s="33" t="str">
        <f t="shared" si="30"/>
        <v xml:space="preserve"> </v>
      </c>
      <c r="R96" s="33" t="str">
        <f t="shared" si="30"/>
        <v xml:space="preserve"> </v>
      </c>
      <c r="S96" s="33" t="str">
        <f t="shared" si="30"/>
        <v xml:space="preserve"> </v>
      </c>
      <c r="T96" s="33" t="str">
        <f t="shared" si="30"/>
        <v xml:space="preserve"> </v>
      </c>
      <c r="U96" s="33" t="str">
        <f t="shared" si="30"/>
        <v xml:space="preserve"> </v>
      </c>
      <c r="V96" s="33" t="str">
        <f t="shared" si="30"/>
        <v xml:space="preserve"> </v>
      </c>
      <c r="W96" s="33" t="str">
        <f t="shared" si="30"/>
        <v xml:space="preserve"> </v>
      </c>
      <c r="X96" s="33" t="str">
        <f t="shared" si="30"/>
        <v xml:space="preserve"> </v>
      </c>
      <c r="Y96" s="33" t="str">
        <f t="shared" si="30"/>
        <v xml:space="preserve"> </v>
      </c>
      <c r="Z96" s="33">
        <f t="shared" si="30"/>
        <v>4.969693671641697E-8</v>
      </c>
      <c r="AA96" s="33">
        <f t="shared" si="30"/>
        <v>6.2715895630007888E-7</v>
      </c>
      <c r="AB96" s="33">
        <f t="shared" si="30"/>
        <v>4.111863710230461E-6</v>
      </c>
      <c r="AC96" s="33">
        <f t="shared" si="30"/>
        <v>1.863819552685448E-5</v>
      </c>
      <c r="AD96" s="33">
        <f t="shared" si="30"/>
        <v>6.5709880405224219E-5</v>
      </c>
      <c r="AE96" s="33">
        <f t="shared" si="30"/>
        <v>1.9225286022035319E-4</v>
      </c>
      <c r="AF96" s="33">
        <f t="shared" si="30"/>
        <v>4.840168735131599E-4</v>
      </c>
      <c r="AG96" s="33">
        <f t="shared" si="30"/>
        <v>1.0780402120400133E-3</v>
      </c>
      <c r="AH96" s="33">
        <f t="shared" si="30"/>
        <v>2.169493443507974E-3</v>
      </c>
      <c r="AI96" s="33">
        <f t="shared" si="30"/>
        <v>4.0022188124520493E-3</v>
      </c>
      <c r="AJ96" s="33">
        <f t="shared" si="30"/>
        <v>6.8417168023369628E-3</v>
      </c>
      <c r="AK96" s="33">
        <f t="shared" si="30"/>
        <v>1.0942356051050355E-2</v>
      </c>
      <c r="AL96" s="33">
        <f t="shared" si="30"/>
        <v>1.6495571825602066E-2</v>
      </c>
      <c r="AM96" s="33">
        <f t="shared" si="30"/>
        <v>2.3595479004053468E-2</v>
      </c>
      <c r="AN96" s="33">
        <f t="shared" si="30"/>
        <v>3.2177445858538704E-2</v>
      </c>
      <c r="AO96" s="33">
        <f t="shared" si="30"/>
        <v>4.2008691643268953E-2</v>
      </c>
      <c r="AP96" s="33">
        <f t="shared" si="30"/>
        <v>5.2733465193206819E-2</v>
      </c>
      <c r="AQ96" s="33">
        <f t="shared" si="30"/>
        <v>6.3844735555878329E-2</v>
      </c>
      <c r="AR96" s="33">
        <f t="shared" si="30"/>
        <v>7.4756756058703813E-2</v>
      </c>
      <c r="AS96" s="33">
        <f t="shared" si="30"/>
        <v>8.487862540474056E-2</v>
      </c>
      <c r="AT96" s="33">
        <f t="shared" si="30"/>
        <v>9.3660025171981187E-2</v>
      </c>
      <c r="AU96" s="33">
        <f t="shared" si="30"/>
        <v>0.10064156999384428</v>
      </c>
      <c r="AV96" s="33">
        <f t="shared" si="30"/>
        <v>0.10551724868082971</v>
      </c>
      <c r="AW96" s="33">
        <f t="shared" si="30"/>
        <v>0.10808770030693968</v>
      </c>
      <c r="AX96" s="33">
        <f t="shared" si="30"/>
        <v>0.10834906691640453</v>
      </c>
    </row>
    <row r="97" spans="1:50" x14ac:dyDescent="0.25">
      <c r="A97" s="30">
        <v>23</v>
      </c>
      <c r="C97" s="33" t="str">
        <f t="shared" si="25"/>
        <v xml:space="preserve"> </v>
      </c>
      <c r="D97" s="33" t="str">
        <f t="shared" si="30"/>
        <v xml:space="preserve"> </v>
      </c>
      <c r="E97" s="33" t="str">
        <f t="shared" si="30"/>
        <v xml:space="preserve"> </v>
      </c>
      <c r="F97" s="33" t="str">
        <f t="shared" si="30"/>
        <v xml:space="preserve"> </v>
      </c>
      <c r="G97" s="33" t="str">
        <f t="shared" si="30"/>
        <v xml:space="preserve"> </v>
      </c>
      <c r="H97" s="33" t="str">
        <f t="shared" si="30"/>
        <v xml:space="preserve"> </v>
      </c>
      <c r="I97" s="33" t="str">
        <f t="shared" si="30"/>
        <v xml:space="preserve"> </v>
      </c>
      <c r="J97" s="33" t="str">
        <f t="shared" si="30"/>
        <v xml:space="preserve"> </v>
      </c>
      <c r="K97" s="33" t="str">
        <f t="shared" si="30"/>
        <v xml:space="preserve"> </v>
      </c>
      <c r="L97" s="33" t="str">
        <f t="shared" si="30"/>
        <v xml:space="preserve"> </v>
      </c>
      <c r="M97" s="33" t="str">
        <f t="shared" si="30"/>
        <v xml:space="preserve"> </v>
      </c>
      <c r="N97" s="33" t="str">
        <f t="shared" si="30"/>
        <v xml:space="preserve"> </v>
      </c>
      <c r="O97" s="33" t="str">
        <f t="shared" si="30"/>
        <v xml:space="preserve"> </v>
      </c>
      <c r="P97" s="33" t="str">
        <f t="shared" si="30"/>
        <v xml:space="preserve"> </v>
      </c>
      <c r="Q97" s="33" t="str">
        <f t="shared" si="30"/>
        <v xml:space="preserve"> </v>
      </c>
      <c r="R97" s="33" t="str">
        <f t="shared" si="30"/>
        <v xml:space="preserve"> </v>
      </c>
      <c r="S97" s="33" t="str">
        <f t="shared" si="30"/>
        <v xml:space="preserve"> </v>
      </c>
      <c r="T97" s="33" t="str">
        <f t="shared" si="30"/>
        <v xml:space="preserve"> </v>
      </c>
      <c r="U97" s="33" t="str">
        <f t="shared" si="30"/>
        <v xml:space="preserve"> </v>
      </c>
      <c r="V97" s="33" t="str">
        <f t="shared" si="30"/>
        <v xml:space="preserve"> </v>
      </c>
      <c r="W97" s="33" t="str">
        <f t="shared" si="30"/>
        <v xml:space="preserve"> </v>
      </c>
      <c r="X97" s="33" t="str">
        <f t="shared" si="30"/>
        <v xml:space="preserve"> </v>
      </c>
      <c r="Y97" s="33">
        <f t="shared" si="30"/>
        <v>1.0192793024040759E-7</v>
      </c>
      <c r="Z97" s="33">
        <f t="shared" si="30"/>
        <v>1.2299094544126523E-6</v>
      </c>
      <c r="AA97" s="33">
        <f t="shared" si="30"/>
        <v>7.7429996129147999E-6</v>
      </c>
      <c r="AB97" s="33">
        <f t="shared" si="30"/>
        <v>3.3780347829795442E-5</v>
      </c>
      <c r="AC97" s="33">
        <f t="shared" si="30"/>
        <v>1.1465987989575949E-4</v>
      </c>
      <c r="AD97" s="33">
        <f t="shared" si="30"/>
        <v>3.2296990529346627E-4</v>
      </c>
      <c r="AE97" s="33">
        <f t="shared" si="30"/>
        <v>7.8594984154588396E-4</v>
      </c>
      <c r="AF97" s="33">
        <f t="shared" si="30"/>
        <v>1.6936447750217937E-3</v>
      </c>
      <c r="AG97" s="33">
        <f t="shared" si="30"/>
        <v>3.2973303857608948E-3</v>
      </c>
      <c r="AH97" s="33">
        <f t="shared" si="30"/>
        <v>5.8916658308629105E-3</v>
      </c>
      <c r="AI97" s="33">
        <f t="shared" si="30"/>
        <v>9.7702159656740187E-3</v>
      </c>
      <c r="AJ97" s="33">
        <f t="shared" si="30"/>
        <v>1.5168261550761156E-2</v>
      </c>
      <c r="AK97" s="33">
        <f t="shared" si="30"/>
        <v>2.2216631021450224E-2</v>
      </c>
      <c r="AL97" s="33">
        <f t="shared" si="30"/>
        <v>3.0887205498339704E-2</v>
      </c>
      <c r="AM97" s="33">
        <f t="shared" si="30"/>
        <v>4.0985184938474042E-2</v>
      </c>
      <c r="AN97" s="33">
        <f t="shared" si="30"/>
        <v>5.2115864734700978E-2</v>
      </c>
      <c r="AO97" s="33">
        <f t="shared" si="30"/>
        <v>6.3734832417806656E-2</v>
      </c>
      <c r="AP97" s="33">
        <f t="shared" si="30"/>
        <v>7.5240890659121124E-2</v>
      </c>
      <c r="AQ97" s="33">
        <f t="shared" si="30"/>
        <v>8.5967909213010896E-2</v>
      </c>
      <c r="AR97" s="33">
        <f t="shared" si="30"/>
        <v>9.5297694946379449E-2</v>
      </c>
      <c r="AS97" s="33">
        <f t="shared" si="30"/>
        <v>0.10272707399569198</v>
      </c>
      <c r="AT97" s="33">
        <f t="shared" si="30"/>
        <v>0.10789578799224178</v>
      </c>
      <c r="AU97" s="33">
        <f t="shared" si="30"/>
        <v>0.11061076240496474</v>
      </c>
      <c r="AV97" s="33">
        <f t="shared" si="30"/>
        <v>0.11087006470987616</v>
      </c>
      <c r="AW97" s="33">
        <f t="shared" si="30"/>
        <v>0.10878826586783055</v>
      </c>
      <c r="AX97" s="33">
        <f t="shared" si="30"/>
        <v>0.10464422716215559</v>
      </c>
    </row>
    <row r="98" spans="1:50" x14ac:dyDescent="0.25">
      <c r="A98" s="30">
        <v>22</v>
      </c>
      <c r="C98" s="33" t="str">
        <f t="shared" si="25"/>
        <v xml:space="preserve"> </v>
      </c>
      <c r="D98" s="33" t="str">
        <f t="shared" si="30"/>
        <v xml:space="preserve"> </v>
      </c>
      <c r="E98" s="33" t="str">
        <f t="shared" si="30"/>
        <v xml:space="preserve"> </v>
      </c>
      <c r="F98" s="33" t="str">
        <f t="shared" si="30"/>
        <v xml:space="preserve"> </v>
      </c>
      <c r="G98" s="33" t="str">
        <f t="shared" si="30"/>
        <v xml:space="preserve"> </v>
      </c>
      <c r="H98" s="33" t="str">
        <f t="shared" si="30"/>
        <v xml:space="preserve"> </v>
      </c>
      <c r="I98" s="33" t="str">
        <f t="shared" si="30"/>
        <v xml:space="preserve"> </v>
      </c>
      <c r="J98" s="33" t="str">
        <f t="shared" si="30"/>
        <v xml:space="preserve"> </v>
      </c>
      <c r="K98" s="33" t="str">
        <f t="shared" si="30"/>
        <v xml:space="preserve"> </v>
      </c>
      <c r="L98" s="33" t="str">
        <f t="shared" si="30"/>
        <v xml:space="preserve"> </v>
      </c>
      <c r="M98" s="33" t="str">
        <f t="shared" si="30"/>
        <v xml:space="preserve"> </v>
      </c>
      <c r="N98" s="33" t="str">
        <f t="shared" si="30"/>
        <v xml:space="preserve"> </v>
      </c>
      <c r="O98" s="33" t="str">
        <f t="shared" si="30"/>
        <v xml:space="preserve"> </v>
      </c>
      <c r="P98" s="33" t="str">
        <f t="shared" si="30"/>
        <v xml:space="preserve"> </v>
      </c>
      <c r="Q98" s="33" t="str">
        <f t="shared" si="30"/>
        <v xml:space="preserve"> </v>
      </c>
      <c r="R98" s="33" t="str">
        <f t="shared" si="30"/>
        <v xml:space="preserve"> </v>
      </c>
      <c r="S98" s="33" t="str">
        <f t="shared" si="30"/>
        <v xml:space="preserve"> </v>
      </c>
      <c r="T98" s="33" t="str">
        <f t="shared" si="30"/>
        <v xml:space="preserve"> </v>
      </c>
      <c r="U98" s="33" t="str">
        <f t="shared" si="30"/>
        <v xml:space="preserve"> </v>
      </c>
      <c r="V98" s="33" t="str">
        <f t="shared" si="30"/>
        <v xml:space="preserve"> </v>
      </c>
      <c r="W98" s="33" t="str">
        <f t="shared" si="30"/>
        <v xml:space="preserve"> </v>
      </c>
      <c r="X98" s="33">
        <f t="shared" si="30"/>
        <v>2.0882205080310281E-7</v>
      </c>
      <c r="Y98" s="33">
        <f t="shared" si="30"/>
        <v>2.4055227114658584E-6</v>
      </c>
      <c r="Z98" s="33">
        <f t="shared" si="30"/>
        <v>1.4498005429416969E-5</v>
      </c>
      <c r="AA98" s="33">
        <f t="shared" si="30"/>
        <v>6.0745702555568174E-5</v>
      </c>
      <c r="AB98" s="33">
        <f t="shared" si="30"/>
        <v>1.9847328482802947E-4</v>
      </c>
      <c r="AC98" s="33">
        <f t="shared" si="30"/>
        <v>5.3828598845081144E-4</v>
      </c>
      <c r="AD98" s="33">
        <f t="shared" si="30"/>
        <v>1.2621627802908821E-3</v>
      </c>
      <c r="AE98" s="33">
        <f t="shared" si="30"/>
        <v>2.6288008467759958E-3</v>
      </c>
      <c r="AF98" s="33">
        <f t="shared" si="30"/>
        <v>4.9511604999979645E-3</v>
      </c>
      <c r="AG98" s="33">
        <f t="shared" si="30"/>
        <v>8.5610484950244797E-3</v>
      </c>
      <c r="AH98" s="33">
        <f t="shared" si="30"/>
        <v>1.3754389401656297E-2</v>
      </c>
      <c r="AI98" s="33">
        <f t="shared" si="30"/>
        <v>2.0715623035165449E-2</v>
      </c>
      <c r="AJ98" s="33">
        <f t="shared" si="30"/>
        <v>2.9456536713546769E-2</v>
      </c>
      <c r="AK98" s="33">
        <f t="shared" si="30"/>
        <v>3.9794411473453029E-2</v>
      </c>
      <c r="AL98" s="33">
        <f t="shared" si="30"/>
        <v>5.1335339791196977E-2</v>
      </c>
      <c r="AM98" s="33">
        <f t="shared" si="30"/>
        <v>6.352697759294354E-2</v>
      </c>
      <c r="AN98" s="33">
        <f t="shared" si="30"/>
        <v>7.5673331990956161E-2</v>
      </c>
      <c r="AO98" s="33">
        <f t="shared" si="30"/>
        <v>8.7044015163682709E-2</v>
      </c>
      <c r="AP98" s="33">
        <f t="shared" si="30"/>
        <v>9.69875958787704E-2</v>
      </c>
      <c r="AQ98" s="33">
        <f t="shared" si="30"/>
        <v>0.10491836264629839</v>
      </c>
      <c r="AR98" s="33">
        <f t="shared" si="30"/>
        <v>0.11042864239027932</v>
      </c>
      <c r="AS98" s="33">
        <f t="shared" si="30"/>
        <v>0.11331232911170802</v>
      </c>
      <c r="AT98" s="33">
        <f t="shared" si="30"/>
        <v>0.11355140002299526</v>
      </c>
      <c r="AU98" s="33">
        <f t="shared" si="30"/>
        <v>0.1113001284422753</v>
      </c>
      <c r="AV98" s="33">
        <f t="shared" si="30"/>
        <v>0.10686782127660276</v>
      </c>
      <c r="AW98" s="33">
        <f t="shared" si="30"/>
        <v>0.10062887993133399</v>
      </c>
      <c r="AX98" s="33">
        <f t="shared" si="30"/>
        <v>9.3040133843416889E-2</v>
      </c>
    </row>
    <row r="99" spans="1:50" x14ac:dyDescent="0.25">
      <c r="A99" s="30">
        <v>21</v>
      </c>
      <c r="C99" s="33" t="str">
        <f t="shared" si="25"/>
        <v xml:space="preserve"> </v>
      </c>
      <c r="D99" s="33" t="str">
        <f t="shared" si="30"/>
        <v xml:space="preserve"> </v>
      </c>
      <c r="E99" s="33" t="str">
        <f t="shared" si="30"/>
        <v xml:space="preserve"> </v>
      </c>
      <c r="F99" s="33" t="str">
        <f t="shared" si="30"/>
        <v xml:space="preserve"> </v>
      </c>
      <c r="G99" s="33" t="str">
        <f t="shared" si="30"/>
        <v xml:space="preserve"> </v>
      </c>
      <c r="H99" s="33" t="str">
        <f t="shared" si="30"/>
        <v xml:space="preserve"> </v>
      </c>
      <c r="I99" s="33" t="str">
        <f t="shared" si="30"/>
        <v xml:space="preserve"> </v>
      </c>
      <c r="J99" s="33" t="str">
        <f t="shared" si="30"/>
        <v xml:space="preserve"> </v>
      </c>
      <c r="K99" s="33" t="str">
        <f t="shared" si="30"/>
        <v xml:space="preserve"> </v>
      </c>
      <c r="L99" s="33" t="str">
        <f t="shared" si="30"/>
        <v xml:space="preserve"> </v>
      </c>
      <c r="M99" s="33" t="str">
        <f t="shared" si="30"/>
        <v xml:space="preserve"> </v>
      </c>
      <c r="N99" s="33" t="str">
        <f t="shared" si="30"/>
        <v xml:space="preserve"> </v>
      </c>
      <c r="O99" s="33" t="str">
        <f t="shared" si="30"/>
        <v xml:space="preserve"> </v>
      </c>
      <c r="P99" s="33" t="str">
        <f t="shared" si="30"/>
        <v xml:space="preserve"> </v>
      </c>
      <c r="Q99" s="33" t="str">
        <f t="shared" si="30"/>
        <v xml:space="preserve"> </v>
      </c>
      <c r="R99" s="33" t="str">
        <f t="shared" si="30"/>
        <v xml:space="preserve"> </v>
      </c>
      <c r="S99" s="33" t="str">
        <f t="shared" si="30"/>
        <v xml:space="preserve"> </v>
      </c>
      <c r="T99" s="33" t="str">
        <f t="shared" si="30"/>
        <v xml:space="preserve"> </v>
      </c>
      <c r="U99" s="33" t="str">
        <f t="shared" si="30"/>
        <v xml:space="preserve"> </v>
      </c>
      <c r="V99" s="33" t="str">
        <f t="shared" si="30"/>
        <v xml:space="preserve"> </v>
      </c>
      <c r="W99" s="33">
        <f t="shared" si="30"/>
        <v>4.2632727462997884E-7</v>
      </c>
      <c r="X99" s="33">
        <f t="shared" si="30"/>
        <v>4.6905197657148016E-6</v>
      </c>
      <c r="Y99" s="33">
        <f t="shared" ref="D99:AX104" si="31">IF($A99&lt;=Y$4,IF($A99&lt;Y$4,0.5*X99*EXP(-X46*Y$3)+0.5*X100*EXP(-X47*Y$3),0.5*X100*EXP(-X47*Y$3))," ")</f>
        <v>2.7017242197094929E-5</v>
      </c>
      <c r="Z99" s="33">
        <f t="shared" si="31"/>
        <v>1.0846465172185843E-4</v>
      </c>
      <c r="AA99" s="33">
        <f t="shared" si="31"/>
        <v>3.4040869289553402E-4</v>
      </c>
      <c r="AB99" s="33">
        <f t="shared" si="31"/>
        <v>8.8876895283521791E-4</v>
      </c>
      <c r="AC99" s="33">
        <f t="shared" si="31"/>
        <v>2.0068241230695978E-3</v>
      </c>
      <c r="AD99" s="33">
        <f t="shared" si="31"/>
        <v>4.029769582710091E-3</v>
      </c>
      <c r="AE99" s="33">
        <f t="shared" si="31"/>
        <v>7.3354877443305728E-3</v>
      </c>
      <c r="AF99" s="33">
        <f t="shared" si="31"/>
        <v>1.2269857727538086E-2</v>
      </c>
      <c r="AG99" s="33">
        <f t="shared" si="31"/>
        <v>1.9080820970456856E-2</v>
      </c>
      <c r="AH99" s="33">
        <f t="shared" si="31"/>
        <v>2.7847703313498565E-2</v>
      </c>
      <c r="AI99" s="33">
        <f t="shared" si="31"/>
        <v>3.841689884374163E-2</v>
      </c>
      <c r="AJ99" s="33">
        <f t="shared" si="31"/>
        <v>5.0390677182850716E-2</v>
      </c>
      <c r="AK99" s="33">
        <f t="shared" si="31"/>
        <v>6.3172405614327354E-2</v>
      </c>
      <c r="AL99" s="33">
        <f t="shared" si="31"/>
        <v>7.6014457637436417E-2</v>
      </c>
      <c r="AM99" s="33">
        <f t="shared" si="31"/>
        <v>8.8131970891214495E-2</v>
      </c>
      <c r="AN99" s="33">
        <f t="shared" si="31"/>
        <v>9.8747791246294681E-2</v>
      </c>
      <c r="AO99" s="33">
        <f t="shared" si="31"/>
        <v>0.10721942042707212</v>
      </c>
      <c r="AP99" s="33">
        <f t="shared" si="31"/>
        <v>0.11312163993021526</v>
      </c>
      <c r="AQ99" s="33">
        <f t="shared" si="31"/>
        <v>0.1161960409046372</v>
      </c>
      <c r="AR99" s="33">
        <f t="shared" si="31"/>
        <v>0.11642320816737516</v>
      </c>
      <c r="AS99" s="33">
        <f t="shared" si="31"/>
        <v>0.11398689554624498</v>
      </c>
      <c r="AT99" s="33">
        <f t="shared" si="31"/>
        <v>0.10921983862992474</v>
      </c>
      <c r="AU99" s="33">
        <f t="shared" si="31"/>
        <v>0.10255830964771143</v>
      </c>
      <c r="AV99" s="33">
        <f t="shared" si="31"/>
        <v>9.450284768140757E-2</v>
      </c>
      <c r="AW99" s="33">
        <f t="shared" si="31"/>
        <v>8.5537119716810731E-2</v>
      </c>
      <c r="AX99" s="33">
        <f t="shared" si="31"/>
        <v>7.6135585660656743E-2</v>
      </c>
    </row>
    <row r="100" spans="1:50" x14ac:dyDescent="0.25">
      <c r="A100" s="30">
        <v>20</v>
      </c>
      <c r="C100" s="33" t="str">
        <f t="shared" si="25"/>
        <v xml:space="preserve"> </v>
      </c>
      <c r="D100" s="33" t="str">
        <f t="shared" si="31"/>
        <v xml:space="preserve"> </v>
      </c>
      <c r="E100" s="33" t="str">
        <f t="shared" si="31"/>
        <v xml:space="preserve"> </v>
      </c>
      <c r="F100" s="33" t="str">
        <f t="shared" si="31"/>
        <v xml:space="preserve"> </v>
      </c>
      <c r="G100" s="33" t="str">
        <f t="shared" si="31"/>
        <v xml:space="preserve"> </v>
      </c>
      <c r="H100" s="33" t="str">
        <f t="shared" si="31"/>
        <v xml:space="preserve"> </v>
      </c>
      <c r="I100" s="33" t="str">
        <f t="shared" si="31"/>
        <v xml:space="preserve"> </v>
      </c>
      <c r="J100" s="33" t="str">
        <f t="shared" si="31"/>
        <v xml:space="preserve"> </v>
      </c>
      <c r="K100" s="33" t="str">
        <f t="shared" si="31"/>
        <v xml:space="preserve"> </v>
      </c>
      <c r="L100" s="33" t="str">
        <f t="shared" si="31"/>
        <v xml:space="preserve"> </v>
      </c>
      <c r="M100" s="33" t="str">
        <f t="shared" si="31"/>
        <v xml:space="preserve"> </v>
      </c>
      <c r="N100" s="33" t="str">
        <f t="shared" si="31"/>
        <v xml:space="preserve"> </v>
      </c>
      <c r="O100" s="33" t="str">
        <f t="shared" si="31"/>
        <v xml:space="preserve"> </v>
      </c>
      <c r="P100" s="33" t="str">
        <f t="shared" si="31"/>
        <v xml:space="preserve"> </v>
      </c>
      <c r="Q100" s="33" t="str">
        <f t="shared" si="31"/>
        <v xml:space="preserve"> </v>
      </c>
      <c r="R100" s="33" t="str">
        <f t="shared" si="31"/>
        <v xml:space="preserve"> </v>
      </c>
      <c r="S100" s="33" t="str">
        <f t="shared" si="31"/>
        <v xml:space="preserve"> </v>
      </c>
      <c r="T100" s="33" t="str">
        <f t="shared" si="31"/>
        <v xml:space="preserve"> </v>
      </c>
      <c r="U100" s="33" t="str">
        <f t="shared" si="31"/>
        <v xml:space="preserve"> </v>
      </c>
      <c r="V100" s="33">
        <f t="shared" si="31"/>
        <v>8.6503358664202551E-7</v>
      </c>
      <c r="W100" s="33">
        <f t="shared" si="31"/>
        <v>9.103129206426739E-6</v>
      </c>
      <c r="X100" s="33">
        <f t="shared" si="31"/>
        <v>5.009156084479835E-5</v>
      </c>
      <c r="Y100" s="33">
        <f t="shared" si="31"/>
        <v>1.923398585422153E-4</v>
      </c>
      <c r="Z100" s="33">
        <f t="shared" si="31"/>
        <v>5.7874609801366575E-4</v>
      </c>
      <c r="AA100" s="33">
        <f t="shared" si="31"/>
        <v>1.4516748168970904E-3</v>
      </c>
      <c r="AB100" s="33">
        <f t="shared" si="31"/>
        <v>3.155704528694272E-3</v>
      </c>
      <c r="AC100" s="33">
        <f t="shared" si="31"/>
        <v>6.1031009279886965E-3</v>
      </c>
      <c r="AD100" s="33">
        <f t="shared" si="31"/>
        <v>1.071551939174769E-2</v>
      </c>
      <c r="AE100" s="33">
        <f t="shared" si="31"/>
        <v>1.7322779963014557E-2</v>
      </c>
      <c r="AF100" s="33">
        <f t="shared" si="31"/>
        <v>2.6059321609467098E-2</v>
      </c>
      <c r="AG100" s="33">
        <f t="shared" si="31"/>
        <v>3.6819296837304685E-2</v>
      </c>
      <c r="AH100" s="33">
        <f t="shared" si="31"/>
        <v>4.9227812172332575E-2</v>
      </c>
      <c r="AI100" s="33">
        <f t="shared" si="31"/>
        <v>6.2648576368402709E-2</v>
      </c>
      <c r="AJ100" s="33">
        <f t="shared" si="31"/>
        <v>7.626307875054944E-2</v>
      </c>
      <c r="AK100" s="33">
        <f t="shared" si="31"/>
        <v>8.9186702193864528E-2</v>
      </c>
      <c r="AL100" s="33">
        <f t="shared" si="31"/>
        <v>0.10056012927757124</v>
      </c>
      <c r="AM100" s="33">
        <f t="shared" si="31"/>
        <v>0.10967613554515113</v>
      </c>
      <c r="AN100" s="33">
        <f t="shared" si="31"/>
        <v>0.11600422570206993</v>
      </c>
      <c r="AO100" s="33">
        <f t="shared" si="31"/>
        <v>0.11927692215664296</v>
      </c>
      <c r="AP100" s="33">
        <f t="shared" si="31"/>
        <v>0.11950069676310271</v>
      </c>
      <c r="AQ100" s="33">
        <f t="shared" si="31"/>
        <v>0.11685715219128825</v>
      </c>
      <c r="AR100" s="33">
        <f t="shared" si="31"/>
        <v>0.11172352185389961</v>
      </c>
      <c r="AS100" s="33">
        <f t="shared" si="31"/>
        <v>0.10459506500138169</v>
      </c>
      <c r="AT100" s="33">
        <f t="shared" si="31"/>
        <v>9.6015413608524891E-2</v>
      </c>
      <c r="AU100" s="33">
        <f t="shared" si="31"/>
        <v>8.652839363692888E-2</v>
      </c>
      <c r="AV100" s="33">
        <f t="shared" si="31"/>
        <v>7.6643995253226266E-2</v>
      </c>
      <c r="AW100" s="33">
        <f t="shared" si="31"/>
        <v>6.6786615261161225E-2</v>
      </c>
      <c r="AX100" s="33">
        <f t="shared" si="31"/>
        <v>5.7309502948774946E-2</v>
      </c>
    </row>
    <row r="101" spans="1:50" x14ac:dyDescent="0.25">
      <c r="A101" s="30">
        <v>19</v>
      </c>
      <c r="C101" s="33" t="str">
        <f t="shared" si="25"/>
        <v xml:space="preserve"> </v>
      </c>
      <c r="D101" s="33" t="str">
        <f t="shared" si="31"/>
        <v xml:space="preserve"> </v>
      </c>
      <c r="E101" s="33" t="str">
        <f t="shared" si="31"/>
        <v xml:space="preserve"> </v>
      </c>
      <c r="F101" s="33" t="str">
        <f t="shared" si="31"/>
        <v xml:space="preserve"> </v>
      </c>
      <c r="G101" s="33" t="str">
        <f t="shared" si="31"/>
        <v xml:space="preserve"> </v>
      </c>
      <c r="H101" s="33" t="str">
        <f t="shared" si="31"/>
        <v xml:space="preserve"> </v>
      </c>
      <c r="I101" s="33" t="str">
        <f t="shared" si="31"/>
        <v xml:space="preserve"> </v>
      </c>
      <c r="J101" s="33" t="str">
        <f t="shared" si="31"/>
        <v xml:space="preserve"> </v>
      </c>
      <c r="K101" s="33" t="str">
        <f t="shared" si="31"/>
        <v xml:space="preserve"> </v>
      </c>
      <c r="L101" s="33" t="str">
        <f t="shared" si="31"/>
        <v xml:space="preserve"> </v>
      </c>
      <c r="M101" s="33" t="str">
        <f t="shared" si="31"/>
        <v xml:space="preserve"> </v>
      </c>
      <c r="N101" s="33" t="str">
        <f t="shared" si="31"/>
        <v xml:space="preserve"> </v>
      </c>
      <c r="O101" s="33" t="str">
        <f t="shared" si="31"/>
        <v xml:space="preserve"> </v>
      </c>
      <c r="P101" s="33" t="str">
        <f t="shared" si="31"/>
        <v xml:space="preserve"> </v>
      </c>
      <c r="Q101" s="33" t="str">
        <f t="shared" si="31"/>
        <v xml:space="preserve"> </v>
      </c>
      <c r="R101" s="33" t="str">
        <f t="shared" si="31"/>
        <v xml:space="preserve"> </v>
      </c>
      <c r="S101" s="33" t="str">
        <f t="shared" si="31"/>
        <v xml:space="preserve"> </v>
      </c>
      <c r="T101" s="33" t="str">
        <f t="shared" si="31"/>
        <v xml:space="preserve"> </v>
      </c>
      <c r="U101" s="33">
        <f t="shared" si="31"/>
        <v>1.7540029190125909E-6</v>
      </c>
      <c r="V101" s="33">
        <f t="shared" si="31"/>
        <v>1.7546975914319176E-5</v>
      </c>
      <c r="W101" s="33">
        <f t="shared" si="31"/>
        <v>9.2286693747192577E-5</v>
      </c>
      <c r="X101" s="33">
        <f t="shared" si="31"/>
        <v>3.3860215933055929E-4</v>
      </c>
      <c r="Y101" s="33">
        <f t="shared" si="31"/>
        <v>9.7500609746161251E-4</v>
      </c>
      <c r="Z101" s="33">
        <f t="shared" si="31"/>
        <v>2.3457504301113343E-3</v>
      </c>
      <c r="AA101" s="33">
        <f t="shared" si="31"/>
        <v>4.8996093335461561E-3</v>
      </c>
      <c r="AB101" s="33">
        <f t="shared" si="31"/>
        <v>9.1231495288381058E-3</v>
      </c>
      <c r="AC101" s="33">
        <f t="shared" si="31"/>
        <v>1.5429679454419249E-2</v>
      </c>
      <c r="AD101" s="33">
        <f t="shared" si="31"/>
        <v>2.4066185129517768E-2</v>
      </c>
      <c r="AE101" s="33">
        <f t="shared" si="31"/>
        <v>3.4990253848019258E-2</v>
      </c>
      <c r="AF101" s="33">
        <f t="shared" si="31"/>
        <v>4.7824951915703781E-2</v>
      </c>
      <c r="AG101" s="33">
        <f t="shared" si="31"/>
        <v>6.1911259876752098E-2</v>
      </c>
      <c r="AH101" s="33">
        <f t="shared" si="31"/>
        <v>7.6370076603366005E-2</v>
      </c>
      <c r="AI101" s="33">
        <f t="shared" si="31"/>
        <v>9.0203025359345559E-2</v>
      </c>
      <c r="AJ101" s="33">
        <f t="shared" si="31"/>
        <v>0.10243884019010389</v>
      </c>
      <c r="AK101" s="33">
        <f t="shared" si="31"/>
        <v>0.11226247700387851</v>
      </c>
      <c r="AL101" s="33">
        <f t="shared" si="31"/>
        <v>0.11908473710210971</v>
      </c>
      <c r="AM101" s="33">
        <f t="shared" si="31"/>
        <v>0.12261387670016058</v>
      </c>
      <c r="AN101" s="33">
        <f t="shared" si="31"/>
        <v>0.12281554056618529</v>
      </c>
      <c r="AO101" s="33">
        <f t="shared" si="31"/>
        <v>0.11992569594743493</v>
      </c>
      <c r="AP101" s="33">
        <f t="shared" si="31"/>
        <v>0.11439027168176516</v>
      </c>
      <c r="AQ101" s="33">
        <f t="shared" si="31"/>
        <v>0.10674124986946541</v>
      </c>
      <c r="AR101" s="33">
        <f t="shared" si="31"/>
        <v>9.7586684832173087E-2</v>
      </c>
      <c r="AS101" s="33">
        <f t="shared" si="31"/>
        <v>8.75299576384274E-2</v>
      </c>
      <c r="AT101" s="33">
        <f t="shared" si="31"/>
        <v>7.711673714346623E-2</v>
      </c>
      <c r="AU101" s="33">
        <f t="shared" si="31"/>
        <v>6.6808607816112961E-2</v>
      </c>
      <c r="AV101" s="33">
        <f t="shared" si="31"/>
        <v>5.6972117420792688E-2</v>
      </c>
      <c r="AW101" s="33">
        <f t="shared" si="31"/>
        <v>4.7862034615051174E-2</v>
      </c>
      <c r="AX101" s="33">
        <f t="shared" si="31"/>
        <v>3.9646521212610579E-2</v>
      </c>
    </row>
    <row r="102" spans="1:50" x14ac:dyDescent="0.25">
      <c r="A102" s="30">
        <v>18</v>
      </c>
      <c r="C102" s="33" t="str">
        <f t="shared" si="25"/>
        <v xml:space="preserve"> </v>
      </c>
      <c r="D102" s="33" t="str">
        <f t="shared" si="31"/>
        <v xml:space="preserve"> </v>
      </c>
      <c r="E102" s="33" t="str">
        <f t="shared" si="31"/>
        <v xml:space="preserve"> </v>
      </c>
      <c r="F102" s="33" t="str">
        <f t="shared" si="31"/>
        <v xml:space="preserve"> </v>
      </c>
      <c r="G102" s="33" t="str">
        <f t="shared" si="31"/>
        <v xml:space="preserve"> </v>
      </c>
      <c r="H102" s="33" t="str">
        <f t="shared" si="31"/>
        <v xml:space="preserve"> </v>
      </c>
      <c r="I102" s="33" t="str">
        <f t="shared" si="31"/>
        <v xml:space="preserve"> </v>
      </c>
      <c r="J102" s="33" t="str">
        <f t="shared" si="31"/>
        <v xml:space="preserve"> </v>
      </c>
      <c r="K102" s="33" t="str">
        <f t="shared" si="31"/>
        <v xml:space="preserve"> </v>
      </c>
      <c r="L102" s="33" t="str">
        <f t="shared" si="31"/>
        <v xml:space="preserve"> </v>
      </c>
      <c r="M102" s="33" t="str">
        <f t="shared" si="31"/>
        <v xml:space="preserve"> </v>
      </c>
      <c r="N102" s="33" t="str">
        <f t="shared" si="31"/>
        <v xml:space="preserve"> </v>
      </c>
      <c r="O102" s="33" t="str">
        <f t="shared" si="31"/>
        <v xml:space="preserve"> </v>
      </c>
      <c r="P102" s="33" t="str">
        <f t="shared" si="31"/>
        <v xml:space="preserve"> </v>
      </c>
      <c r="Q102" s="33" t="str">
        <f t="shared" si="31"/>
        <v xml:space="preserve"> </v>
      </c>
      <c r="R102" s="33" t="str">
        <f t="shared" si="31"/>
        <v xml:space="preserve"> </v>
      </c>
      <c r="S102" s="33" t="str">
        <f t="shared" si="31"/>
        <v xml:space="preserve"> </v>
      </c>
      <c r="T102" s="33">
        <f t="shared" si="31"/>
        <v>3.5534847504730856E-6</v>
      </c>
      <c r="U102" s="33">
        <f t="shared" si="31"/>
        <v>3.3713502641344176E-5</v>
      </c>
      <c r="V102" s="33">
        <f t="shared" si="31"/>
        <v>1.686504878971782E-4</v>
      </c>
      <c r="W102" s="33">
        <f t="shared" si="31"/>
        <v>5.9112964764961712E-4</v>
      </c>
      <c r="X102" s="33">
        <f t="shared" si="31"/>
        <v>1.6267602865941749E-3</v>
      </c>
      <c r="Y102" s="33">
        <f t="shared" si="31"/>
        <v>3.7468802738263142E-3</v>
      </c>
      <c r="Z102" s="33">
        <f t="shared" si="31"/>
        <v>7.5088340844624074E-3</v>
      </c>
      <c r="AA102" s="33">
        <f t="shared" si="31"/>
        <v>1.3435703269059299E-2</v>
      </c>
      <c r="AB102" s="33">
        <f t="shared" si="31"/>
        <v>2.1878571608089682E-2</v>
      </c>
      <c r="AC102" s="33">
        <f t="shared" si="31"/>
        <v>3.2876221284190016E-2</v>
      </c>
      <c r="AD102" s="33">
        <f t="shared" si="31"/>
        <v>4.612766992151443E-2</v>
      </c>
      <c r="AE102" s="33">
        <f t="shared" si="31"/>
        <v>6.0935086391370151E-2</v>
      </c>
      <c r="AF102" s="33">
        <f t="shared" si="31"/>
        <v>7.6311512629411354E-2</v>
      </c>
      <c r="AG102" s="33">
        <f t="shared" si="31"/>
        <v>9.1152938235200223E-2</v>
      </c>
      <c r="AH102" s="33">
        <f t="shared" si="31"/>
        <v>0.1043663303375654</v>
      </c>
      <c r="AI102" s="33">
        <f t="shared" si="31"/>
        <v>0.11500550657695399</v>
      </c>
      <c r="AJ102" s="33">
        <f t="shared" si="31"/>
        <v>0.12239756089737477</v>
      </c>
      <c r="AK102" s="33">
        <f t="shared" si="31"/>
        <v>0.12620029449206835</v>
      </c>
      <c r="AL102" s="33">
        <f t="shared" si="31"/>
        <v>0.126390592171711</v>
      </c>
      <c r="AM102" s="33">
        <f t="shared" si="31"/>
        <v>0.12324580868091789</v>
      </c>
      <c r="AN102" s="33">
        <f t="shared" si="31"/>
        <v>0.11723992290843561</v>
      </c>
      <c r="AO102" s="33">
        <f t="shared" si="31"/>
        <v>0.10899982934210319</v>
      </c>
      <c r="AP102" s="33">
        <f t="shared" si="31"/>
        <v>9.921533649256481E-2</v>
      </c>
      <c r="AQ102" s="33">
        <f t="shared" si="31"/>
        <v>8.8532961303331464E-2</v>
      </c>
      <c r="AR102" s="33">
        <f t="shared" si="31"/>
        <v>7.7549263122521639E-2</v>
      </c>
      <c r="AS102" s="33">
        <f t="shared" si="31"/>
        <v>6.6760488440372634E-2</v>
      </c>
      <c r="AT102" s="33">
        <f t="shared" si="31"/>
        <v>5.6544290048198505E-2</v>
      </c>
      <c r="AU102" s="33">
        <f t="shared" si="31"/>
        <v>4.7162803564053592E-2</v>
      </c>
      <c r="AV102" s="33">
        <f t="shared" si="31"/>
        <v>3.8775197863174383E-2</v>
      </c>
      <c r="AW102" s="33">
        <f t="shared" si="31"/>
        <v>3.1446372111251557E-2</v>
      </c>
      <c r="AX102" s="33">
        <f t="shared" si="31"/>
        <v>2.5176347514061628E-2</v>
      </c>
    </row>
    <row r="103" spans="1:50" x14ac:dyDescent="0.25">
      <c r="A103" s="30">
        <v>17</v>
      </c>
      <c r="C103" s="33" t="str">
        <f t="shared" si="25"/>
        <v xml:space="preserve"> </v>
      </c>
      <c r="D103" s="33" t="str">
        <f t="shared" si="31"/>
        <v xml:space="preserve"> </v>
      </c>
      <c r="E103" s="33" t="str">
        <f t="shared" si="31"/>
        <v xml:space="preserve"> </v>
      </c>
      <c r="F103" s="33" t="str">
        <f t="shared" si="31"/>
        <v xml:space="preserve"> </v>
      </c>
      <c r="G103" s="33" t="str">
        <f t="shared" si="31"/>
        <v xml:space="preserve"> </v>
      </c>
      <c r="H103" s="33" t="str">
        <f t="shared" si="31"/>
        <v xml:space="preserve"> </v>
      </c>
      <c r="I103" s="33" t="str">
        <f t="shared" si="31"/>
        <v xml:space="preserve"> </v>
      </c>
      <c r="J103" s="33" t="str">
        <f t="shared" si="31"/>
        <v xml:space="preserve"> </v>
      </c>
      <c r="K103" s="33" t="str">
        <f t="shared" si="31"/>
        <v xml:space="preserve"> </v>
      </c>
      <c r="L103" s="33" t="str">
        <f t="shared" si="31"/>
        <v xml:space="preserve"> </v>
      </c>
      <c r="M103" s="33" t="str">
        <f t="shared" si="31"/>
        <v xml:space="preserve"> </v>
      </c>
      <c r="N103" s="33" t="str">
        <f t="shared" si="31"/>
        <v xml:space="preserve"> </v>
      </c>
      <c r="O103" s="33" t="str">
        <f t="shared" si="31"/>
        <v xml:space="preserve"> </v>
      </c>
      <c r="P103" s="33" t="str">
        <f t="shared" si="31"/>
        <v xml:space="preserve"> </v>
      </c>
      <c r="Q103" s="33" t="str">
        <f t="shared" si="31"/>
        <v xml:space="preserve"> </v>
      </c>
      <c r="R103" s="33" t="str">
        <f t="shared" si="31"/>
        <v xml:space="preserve"> </v>
      </c>
      <c r="S103" s="33">
        <f t="shared" si="31"/>
        <v>7.1775472332032795E-6</v>
      </c>
      <c r="T103" s="33">
        <f t="shared" si="31"/>
        <v>6.4549457769538579E-5</v>
      </c>
      <c r="U103" s="33">
        <f t="shared" si="31"/>
        <v>3.0635037493947974E-4</v>
      </c>
      <c r="V103" s="33">
        <f t="shared" si="31"/>
        <v>1.0217096117022999E-3</v>
      </c>
      <c r="W103" s="33">
        <f t="shared" si="31"/>
        <v>2.6851237860553738E-3</v>
      </c>
      <c r="X103" s="33">
        <f t="shared" si="31"/>
        <v>5.9115087256118868E-3</v>
      </c>
      <c r="Y103" s="33">
        <f t="shared" si="31"/>
        <v>1.1344794436514354E-2</v>
      </c>
      <c r="Z103" s="33">
        <f t="shared" si="31"/>
        <v>1.9480352593727667E-2</v>
      </c>
      <c r="AA103" s="33">
        <f t="shared" si="31"/>
        <v>3.0486277500114858E-2</v>
      </c>
      <c r="AB103" s="33">
        <f t="shared" si="31"/>
        <v>4.4108984432235647E-2</v>
      </c>
      <c r="AC103" s="33">
        <f t="shared" si="31"/>
        <v>5.9631710969662487E-2</v>
      </c>
      <c r="AD103" s="33">
        <f t="shared" si="31"/>
        <v>7.6030750408409828E-2</v>
      </c>
      <c r="AE103" s="33">
        <f t="shared" si="31"/>
        <v>9.2027261055677503E-2</v>
      </c>
      <c r="AF103" s="33">
        <f t="shared" si="31"/>
        <v>0.10634563442056383</v>
      </c>
      <c r="AG103" s="33">
        <f t="shared" si="31"/>
        <v>0.11791615845930953</v>
      </c>
      <c r="AH103" s="33">
        <f t="shared" si="31"/>
        <v>0.12596601808941482</v>
      </c>
      <c r="AI103" s="33">
        <f t="shared" si="31"/>
        <v>0.13008879835631132</v>
      </c>
      <c r="AJ103" s="33">
        <f t="shared" si="31"/>
        <v>0.13026671745977697</v>
      </c>
      <c r="AK103" s="33">
        <f t="shared" si="31"/>
        <v>0.12681528043424459</v>
      </c>
      <c r="AL103" s="33">
        <f t="shared" si="31"/>
        <v>0.12028936395896692</v>
      </c>
      <c r="AM103" s="33">
        <f t="shared" si="31"/>
        <v>0.11140138723843339</v>
      </c>
      <c r="AN103" s="33">
        <f t="shared" si="31"/>
        <v>0.1009013006728737</v>
      </c>
      <c r="AO103" s="33">
        <f t="shared" si="31"/>
        <v>8.9525489480175163E-2</v>
      </c>
      <c r="AP103" s="33">
        <f t="shared" si="31"/>
        <v>7.7928480948672829E-2</v>
      </c>
      <c r="AQ103" s="33">
        <f t="shared" si="31"/>
        <v>6.6626687193685419E-2</v>
      </c>
      <c r="AR103" s="33">
        <f t="shared" si="31"/>
        <v>5.6015591501766368E-2</v>
      </c>
      <c r="AS103" s="33">
        <f t="shared" si="31"/>
        <v>4.6359547924161151E-2</v>
      </c>
      <c r="AT103" s="33">
        <f t="shared" si="31"/>
        <v>3.7804603093133111E-2</v>
      </c>
      <c r="AU103" s="33">
        <f t="shared" si="31"/>
        <v>3.0401389221365798E-2</v>
      </c>
      <c r="AV103" s="33">
        <f t="shared" si="31"/>
        <v>2.4129099121469152E-2</v>
      </c>
      <c r="AW103" s="33">
        <f t="shared" si="31"/>
        <v>1.8913632352465758E-2</v>
      </c>
      <c r="AX103" s="33">
        <f t="shared" si="31"/>
        <v>1.4652111218577199E-2</v>
      </c>
    </row>
    <row r="104" spans="1:50" x14ac:dyDescent="0.25">
      <c r="A104" s="30">
        <v>16</v>
      </c>
      <c r="C104" s="33" t="str">
        <f t="shared" si="25"/>
        <v xml:space="preserve"> </v>
      </c>
      <c r="D104" s="33" t="str">
        <f t="shared" si="31"/>
        <v xml:space="preserve"> </v>
      </c>
      <c r="E104" s="33" t="str">
        <f t="shared" si="31"/>
        <v xml:space="preserve"> </v>
      </c>
      <c r="F104" s="33" t="str">
        <f t="shared" si="31"/>
        <v xml:space="preserve"> </v>
      </c>
      <c r="G104" s="33" t="str">
        <f t="shared" si="31"/>
        <v xml:space="preserve"> </v>
      </c>
      <c r="H104" s="33" t="str">
        <f t="shared" si="31"/>
        <v xml:space="preserve"> </v>
      </c>
      <c r="I104" s="33" t="str">
        <f t="shared" si="31"/>
        <v xml:space="preserve"> </v>
      </c>
      <c r="J104" s="33" t="str">
        <f t="shared" si="31"/>
        <v xml:space="preserve"> </v>
      </c>
      <c r="K104" s="33" t="str">
        <f t="shared" si="31"/>
        <v xml:space="preserve"> </v>
      </c>
      <c r="L104" s="33" t="str">
        <f t="shared" si="31"/>
        <v xml:space="preserve"> </v>
      </c>
      <c r="M104" s="33" t="str">
        <f t="shared" si="31"/>
        <v xml:space="preserve"> </v>
      </c>
      <c r="N104" s="33" t="str">
        <f t="shared" si="31"/>
        <v xml:space="preserve"> </v>
      </c>
      <c r="O104" s="33" t="str">
        <f t="shared" si="31"/>
        <v xml:space="preserve"> </v>
      </c>
      <c r="P104" s="33" t="str">
        <f t="shared" si="31"/>
        <v xml:space="preserve"> </v>
      </c>
      <c r="Q104" s="33" t="str">
        <f t="shared" si="31"/>
        <v xml:space="preserve"> </v>
      </c>
      <c r="R104" s="33">
        <f t="shared" si="31"/>
        <v>1.4470886198367031E-5</v>
      </c>
      <c r="S104" s="33">
        <f t="shared" si="31"/>
        <v>1.2293196495337665E-4</v>
      </c>
      <c r="T104" s="33">
        <f t="shared" si="31"/>
        <v>5.5290141371428935E-4</v>
      </c>
      <c r="U104" s="33">
        <f t="shared" si="31"/>
        <v>1.7499506306800957E-3</v>
      </c>
      <c r="V104" s="33">
        <f t="shared" si="31"/>
        <v>4.3771939779709635E-3</v>
      </c>
      <c r="W104" s="33">
        <f t="shared" si="31"/>
        <v>9.2008231206458235E-3</v>
      </c>
      <c r="X104" s="33">
        <f t="shared" si="31"/>
        <v>1.6879766112013084E-2</v>
      </c>
      <c r="Y104" s="33">
        <f t="shared" si="31"/>
        <v>2.7762000904765546E-2</v>
      </c>
      <c r="Z104" s="33">
        <f t="shared" si="31"/>
        <v>4.1699529175994676E-2</v>
      </c>
      <c r="AA104" s="33">
        <f t="shared" si="31"/>
        <v>5.7988312759915284E-2</v>
      </c>
      <c r="AB104" s="33">
        <f t="shared" si="31"/>
        <v>7.5484984830651719E-2</v>
      </c>
      <c r="AC104" s="33">
        <f t="shared" si="31"/>
        <v>9.2745967612986313E-2</v>
      </c>
      <c r="AD104" s="33">
        <f t="shared" si="31"/>
        <v>0.10836149745877083</v>
      </c>
      <c r="AE104" s="33">
        <f t="shared" si="31"/>
        <v>0.12102908867428772</v>
      </c>
      <c r="AF104" s="33">
        <f t="shared" si="31"/>
        <v>0.12983200175557943</v>
      </c>
      <c r="AG104" s="33">
        <f t="shared" si="31"/>
        <v>0.1343243682473077</v>
      </c>
      <c r="AH104" s="33">
        <f t="shared" si="31"/>
        <v>0.1344888746166345</v>
      </c>
      <c r="AI104" s="33">
        <f t="shared" si="31"/>
        <v>0.13068561482220931</v>
      </c>
      <c r="AJ104" s="33">
        <f t="shared" si="31"/>
        <v>0.12356340150361192</v>
      </c>
      <c r="AK104" s="33">
        <f t="shared" si="31"/>
        <v>0.11393140868918808</v>
      </c>
      <c r="AL104" s="33">
        <f t="shared" si="31"/>
        <v>0.10264224721493714</v>
      </c>
      <c r="AM104" s="33">
        <f t="shared" si="31"/>
        <v>9.0511660491716689E-2</v>
      </c>
      <c r="AN104" s="33">
        <f t="shared" si="31"/>
        <v>7.8238418579329061E-2</v>
      </c>
      <c r="AO104" s="33">
        <f t="shared" si="31"/>
        <v>6.6387422278210609E-2</v>
      </c>
      <c r="AP104" s="33">
        <f t="shared" si="31"/>
        <v>5.5369611646700859E-2</v>
      </c>
      <c r="AQ104" s="33">
        <f t="shared" si="31"/>
        <v>4.5438169320910549E-2</v>
      </c>
      <c r="AR104" s="33">
        <f t="shared" si="31"/>
        <v>3.6726557452966907E-2</v>
      </c>
      <c r="AS104" s="33">
        <f t="shared" ref="D104:AX110" si="32">IF($A104&lt;=AS$4,IF($A104&lt;AS$4,0.5*AR104*EXP(-AR51*AS$3)+0.5*AR105*EXP(-AR52*AS$3),0.5*AR105*EXP(-AR52*AS$3))," ")</f>
        <v>2.9265494588587296E-2</v>
      </c>
      <c r="AT104" s="33">
        <f t="shared" si="32"/>
        <v>2.3009476244694349E-2</v>
      </c>
      <c r="AU104" s="33">
        <f t="shared" si="32"/>
        <v>1.7863213118669272E-2</v>
      </c>
      <c r="AV104" s="33">
        <f t="shared" si="32"/>
        <v>1.3703421317435257E-2</v>
      </c>
      <c r="AW104" s="33">
        <f t="shared" si="32"/>
        <v>1.0393776923133889E-2</v>
      </c>
      <c r="AX104" s="33">
        <f t="shared" si="32"/>
        <v>7.7994446009562665E-3</v>
      </c>
    </row>
    <row r="105" spans="1:50" x14ac:dyDescent="0.25">
      <c r="A105" s="30">
        <v>15</v>
      </c>
      <c r="C105" s="33" t="str">
        <f t="shared" si="25"/>
        <v xml:space="preserve"> </v>
      </c>
      <c r="D105" s="33" t="str">
        <f t="shared" si="32"/>
        <v xml:space="preserve"> </v>
      </c>
      <c r="E105" s="33" t="str">
        <f t="shared" si="32"/>
        <v xml:space="preserve"> </v>
      </c>
      <c r="F105" s="33" t="str">
        <f t="shared" si="32"/>
        <v xml:space="preserve"> </v>
      </c>
      <c r="G105" s="33" t="str">
        <f t="shared" si="32"/>
        <v xml:space="preserve"> </v>
      </c>
      <c r="H105" s="33" t="str">
        <f t="shared" si="32"/>
        <v xml:space="preserve"> </v>
      </c>
      <c r="I105" s="33" t="str">
        <f t="shared" si="32"/>
        <v xml:space="preserve"> </v>
      </c>
      <c r="J105" s="33" t="str">
        <f t="shared" si="32"/>
        <v xml:space="preserve"> </v>
      </c>
      <c r="K105" s="33" t="str">
        <f t="shared" si="32"/>
        <v xml:space="preserve"> </v>
      </c>
      <c r="L105" s="33" t="str">
        <f t="shared" si="32"/>
        <v xml:space="preserve"> </v>
      </c>
      <c r="M105" s="33" t="str">
        <f t="shared" si="32"/>
        <v xml:space="preserve"> </v>
      </c>
      <c r="N105" s="33" t="str">
        <f t="shared" si="32"/>
        <v xml:space="preserve"> </v>
      </c>
      <c r="O105" s="33" t="str">
        <f t="shared" si="32"/>
        <v xml:space="preserve"> </v>
      </c>
      <c r="P105" s="33" t="str">
        <f t="shared" si="32"/>
        <v xml:space="preserve"> </v>
      </c>
      <c r="Q105" s="33">
        <f t="shared" si="32"/>
        <v>2.9146191378378221E-5</v>
      </c>
      <c r="R105" s="33">
        <f t="shared" si="32"/>
        <v>2.3297644717453918E-4</v>
      </c>
      <c r="S105" s="33">
        <f t="shared" si="32"/>
        <v>9.8969452598448356E-4</v>
      </c>
      <c r="T105" s="33">
        <f t="shared" si="32"/>
        <v>2.9679852568867482E-3</v>
      </c>
      <c r="U105" s="33">
        <f t="shared" si="32"/>
        <v>7.0469114410915794E-3</v>
      </c>
      <c r="V105" s="33">
        <f t="shared" si="32"/>
        <v>1.4100921598198413E-2</v>
      </c>
      <c r="W105" s="33">
        <f t="shared" si="32"/>
        <v>2.469559385397661E-2</v>
      </c>
      <c r="X105" s="33">
        <f t="shared" si="32"/>
        <v>3.8831997109025962E-2</v>
      </c>
      <c r="Y105" s="33">
        <f t="shared" si="32"/>
        <v>5.5875001600168409E-2</v>
      </c>
      <c r="Z105" s="33">
        <f t="shared" si="32"/>
        <v>7.4583028018629996E-2</v>
      </c>
      <c r="AA105" s="33">
        <f t="shared" si="32"/>
        <v>9.3320770416588608E-2</v>
      </c>
      <c r="AB105" s="33">
        <f t="shared" si="32"/>
        <v>0.110405428125466</v>
      </c>
      <c r="AC105" s="33">
        <f t="shared" si="32"/>
        <v>0.12431922981589982</v>
      </c>
      <c r="AD105" s="33">
        <f t="shared" si="32"/>
        <v>0.13404124532777634</v>
      </c>
      <c r="AE105" s="33">
        <f t="shared" si="32"/>
        <v>0.138979014127143</v>
      </c>
      <c r="AF105" s="33">
        <f t="shared" si="32"/>
        <v>0.13911565896764555</v>
      </c>
      <c r="AG105" s="33">
        <f t="shared" si="32"/>
        <v>0.13490358960135868</v>
      </c>
      <c r="AH105" s="33">
        <f t="shared" si="32"/>
        <v>0.12709486380590074</v>
      </c>
      <c r="AI105" s="33">
        <f t="shared" si="32"/>
        <v>0.1166141677331848</v>
      </c>
      <c r="AJ105" s="33">
        <f t="shared" si="32"/>
        <v>0.10443443223903029</v>
      </c>
      <c r="AK105" s="33">
        <f t="shared" si="32"/>
        <v>9.1460991443203354E-2</v>
      </c>
      <c r="AL105" s="33">
        <f t="shared" si="32"/>
        <v>7.846029024565071E-2</v>
      </c>
      <c r="AM105" s="33">
        <f t="shared" si="32"/>
        <v>6.6030845963492915E-2</v>
      </c>
      <c r="AN105" s="33">
        <f t="shared" si="32"/>
        <v>5.4586647261195012E-2</v>
      </c>
      <c r="AO105" s="33">
        <f t="shared" si="32"/>
        <v>4.4381719216935109E-2</v>
      </c>
      <c r="AP105" s="33">
        <f t="shared" si="32"/>
        <v>3.5529990389780212E-2</v>
      </c>
      <c r="AQ105" s="33">
        <f t="shared" si="32"/>
        <v>2.8031784020439453E-2</v>
      </c>
      <c r="AR105" s="33">
        <f t="shared" si="32"/>
        <v>2.1815441927432563E-2</v>
      </c>
      <c r="AS105" s="33">
        <f t="shared" si="32"/>
        <v>1.6760715475215432E-2</v>
      </c>
      <c r="AT105" s="33">
        <f t="shared" si="32"/>
        <v>1.272194903921222E-2</v>
      </c>
      <c r="AU105" s="33">
        <f t="shared" si="32"/>
        <v>9.5463422897767436E-3</v>
      </c>
      <c r="AV105" s="33">
        <f t="shared" si="32"/>
        <v>7.0863170726822231E-3</v>
      </c>
      <c r="AW105" s="33">
        <f t="shared" si="32"/>
        <v>5.2063830796216662E-3</v>
      </c>
      <c r="AX105" s="33">
        <f t="shared" si="32"/>
        <v>3.7881199374992327E-3</v>
      </c>
    </row>
    <row r="106" spans="1:50" x14ac:dyDescent="0.25">
      <c r="A106" s="30">
        <v>14</v>
      </c>
      <c r="C106" s="33" t="str">
        <f t="shared" si="25"/>
        <v xml:space="preserve"> </v>
      </c>
      <c r="D106" s="33" t="str">
        <f t="shared" si="32"/>
        <v xml:space="preserve"> </v>
      </c>
      <c r="E106" s="33" t="str">
        <f t="shared" si="32"/>
        <v xml:space="preserve"> </v>
      </c>
      <c r="F106" s="33" t="str">
        <f t="shared" si="32"/>
        <v xml:space="preserve"> </v>
      </c>
      <c r="G106" s="33" t="str">
        <f t="shared" si="32"/>
        <v xml:space="preserve"> </v>
      </c>
      <c r="H106" s="33" t="str">
        <f t="shared" si="32"/>
        <v xml:space="preserve"> </v>
      </c>
      <c r="I106" s="33" t="str">
        <f t="shared" si="32"/>
        <v xml:space="preserve"> </v>
      </c>
      <c r="J106" s="33" t="str">
        <f t="shared" si="32"/>
        <v xml:space="preserve"> </v>
      </c>
      <c r="K106" s="33" t="str">
        <f t="shared" si="32"/>
        <v xml:space="preserve"> </v>
      </c>
      <c r="L106" s="33" t="str">
        <f t="shared" si="32"/>
        <v xml:space="preserve"> </v>
      </c>
      <c r="M106" s="33" t="str">
        <f t="shared" si="32"/>
        <v xml:space="preserve"> </v>
      </c>
      <c r="N106" s="33" t="str">
        <f t="shared" si="32"/>
        <v xml:space="preserve"> </v>
      </c>
      <c r="O106" s="33" t="str">
        <f t="shared" si="32"/>
        <v xml:space="preserve"> </v>
      </c>
      <c r="P106" s="33">
        <f t="shared" si="32"/>
        <v>5.8631420103659889E-5</v>
      </c>
      <c r="Q106" s="33">
        <f t="shared" si="32"/>
        <v>4.3940691302382949E-4</v>
      </c>
      <c r="R106" s="33">
        <f t="shared" si="32"/>
        <v>1.7565899929999796E-3</v>
      </c>
      <c r="S106" s="33">
        <f t="shared" si="32"/>
        <v>4.9751497946686893E-3</v>
      </c>
      <c r="T106" s="33">
        <f t="shared" si="32"/>
        <v>1.1191194043847068E-2</v>
      </c>
      <c r="U106" s="33">
        <f t="shared" si="32"/>
        <v>2.1260234759240566E-2</v>
      </c>
      <c r="V106" s="33">
        <f t="shared" si="32"/>
        <v>3.5450101821855103E-2</v>
      </c>
      <c r="W106" s="33">
        <f t="shared" si="32"/>
        <v>5.3208282295716655E-2</v>
      </c>
      <c r="X106" s="33">
        <f t="shared" si="32"/>
        <v>7.3203137061999213E-2</v>
      </c>
      <c r="Y106" s="33">
        <f t="shared" si="32"/>
        <v>9.3614858438557047E-2</v>
      </c>
      <c r="Z106" s="33">
        <f t="shared" si="32"/>
        <v>0.11244043807406323</v>
      </c>
      <c r="AA106" s="33">
        <f t="shared" si="32"/>
        <v>0.12787306454339972</v>
      </c>
      <c r="AB106" s="33">
        <f t="shared" si="32"/>
        <v>0.13864701566083668</v>
      </c>
      <c r="AC106" s="33">
        <f t="shared" si="32"/>
        <v>0.14408469235770691</v>
      </c>
      <c r="AD106" s="33">
        <f t="shared" si="32"/>
        <v>0.14422371717355503</v>
      </c>
      <c r="AE106" s="33">
        <f t="shared" si="32"/>
        <v>0.13953694076550371</v>
      </c>
      <c r="AF106" s="33">
        <f t="shared" si="32"/>
        <v>0.1309196418993305</v>
      </c>
      <c r="AG106" s="33">
        <f t="shared" si="32"/>
        <v>0.11946575559106129</v>
      </c>
      <c r="AH106" s="33">
        <f t="shared" si="32"/>
        <v>0.10627812364494446</v>
      </c>
      <c r="AI106" s="33">
        <f t="shared" si="32"/>
        <v>9.2365330328760376E-2</v>
      </c>
      <c r="AJ106" s="33">
        <f t="shared" si="32"/>
        <v>7.8569171569830121E-2</v>
      </c>
      <c r="AK106" s="33">
        <f t="shared" si="32"/>
        <v>6.552168780750553E-2</v>
      </c>
      <c r="AL106" s="33">
        <f t="shared" si="32"/>
        <v>5.3645133661862146E-2</v>
      </c>
      <c r="AM106" s="33">
        <f t="shared" si="32"/>
        <v>4.317758020732107E-2</v>
      </c>
      <c r="AN106" s="33">
        <f t="shared" si="32"/>
        <v>3.4202413376293608E-2</v>
      </c>
      <c r="AO106" s="33">
        <f t="shared" si="32"/>
        <v>2.6692709330707137E-2</v>
      </c>
      <c r="AP106" s="33">
        <f t="shared" si="32"/>
        <v>2.0544524829277135E-2</v>
      </c>
      <c r="AQ106" s="33">
        <f t="shared" si="32"/>
        <v>1.5606727846691492E-2</v>
      </c>
      <c r="AR106" s="33">
        <f t="shared" si="32"/>
        <v>1.171075953094429E-2</v>
      </c>
      <c r="AS106" s="33">
        <f t="shared" si="32"/>
        <v>8.68620392414419E-3</v>
      </c>
      <c r="AT106" s="33">
        <f t="shared" si="32"/>
        <v>6.3727467479968609E-3</v>
      </c>
      <c r="AU106" s="33">
        <f t="shared" si="32"/>
        <v>4.6273381556893711E-3</v>
      </c>
      <c r="AV106" s="33">
        <f t="shared" si="32"/>
        <v>3.3272767202860995E-3</v>
      </c>
      <c r="AW106" s="33">
        <f t="shared" si="32"/>
        <v>2.3703191516776293E-3</v>
      </c>
      <c r="AX106" s="33">
        <f t="shared" si="32"/>
        <v>1.6737756088135828E-3</v>
      </c>
    </row>
    <row r="107" spans="1:50" x14ac:dyDescent="0.25">
      <c r="A107" s="30">
        <v>13</v>
      </c>
      <c r="C107" s="33" t="str">
        <f t="shared" si="25"/>
        <v xml:space="preserve"> </v>
      </c>
      <c r="D107" s="33" t="str">
        <f t="shared" si="32"/>
        <v xml:space="preserve"> </v>
      </c>
      <c r="E107" s="33" t="str">
        <f t="shared" si="32"/>
        <v xml:space="preserve"> </v>
      </c>
      <c r="F107" s="33" t="str">
        <f t="shared" si="32"/>
        <v xml:space="preserve"> </v>
      </c>
      <c r="G107" s="33" t="str">
        <f t="shared" si="32"/>
        <v xml:space="preserve"> </v>
      </c>
      <c r="H107" s="33" t="str">
        <f t="shared" si="32"/>
        <v xml:space="preserve"> </v>
      </c>
      <c r="I107" s="33" t="str">
        <f t="shared" si="32"/>
        <v xml:space="preserve"> </v>
      </c>
      <c r="J107" s="33" t="str">
        <f t="shared" si="32"/>
        <v xml:space="preserve"> </v>
      </c>
      <c r="K107" s="33" t="str">
        <f t="shared" si="32"/>
        <v xml:space="preserve"> </v>
      </c>
      <c r="L107" s="33" t="str">
        <f t="shared" si="32"/>
        <v xml:space="preserve"> </v>
      </c>
      <c r="M107" s="33" t="str">
        <f t="shared" si="32"/>
        <v xml:space="preserve"> </v>
      </c>
      <c r="N107" s="33" t="str">
        <f t="shared" si="32"/>
        <v xml:space="preserve"> </v>
      </c>
      <c r="O107" s="33">
        <f t="shared" si="32"/>
        <v>1.1787531196421196E-4</v>
      </c>
      <c r="P107" s="33">
        <f t="shared" si="32"/>
        <v>8.2434024502665176E-4</v>
      </c>
      <c r="Q107" s="33">
        <f t="shared" si="32"/>
        <v>3.089260781826933E-3</v>
      </c>
      <c r="R107" s="33">
        <f t="shared" si="32"/>
        <v>8.2345524010146651E-3</v>
      </c>
      <c r="S107" s="33">
        <f t="shared" si="32"/>
        <v>1.7493052759141991E-2</v>
      </c>
      <c r="T107" s="33">
        <f t="shared" si="32"/>
        <v>3.1481760259629218E-2</v>
      </c>
      <c r="U107" s="33">
        <f t="shared" si="32"/>
        <v>4.9843692873978371E-2</v>
      </c>
      <c r="V107" s="33">
        <f t="shared" si="32"/>
        <v>7.1234625575932187E-2</v>
      </c>
      <c r="W107" s="33">
        <f t="shared" si="32"/>
        <v>9.3542442645167354E-2</v>
      </c>
      <c r="X107" s="33">
        <f t="shared" si="32"/>
        <v>0.11438700001748806</v>
      </c>
      <c r="Y107" s="33">
        <f t="shared" si="32"/>
        <v>0.13163740855608186</v>
      </c>
      <c r="Z107" s="33">
        <f t="shared" si="32"/>
        <v>0.1437116392811085</v>
      </c>
      <c r="AA107" s="33">
        <f t="shared" si="32"/>
        <v>0.14979230424406897</v>
      </c>
      <c r="AB107" s="33">
        <f t="shared" si="32"/>
        <v>0.14989422734516003</v>
      </c>
      <c r="AC107" s="33">
        <f t="shared" si="32"/>
        <v>0.14462534463736881</v>
      </c>
      <c r="AD107" s="33">
        <f t="shared" si="32"/>
        <v>0.13508920729698753</v>
      </c>
      <c r="AE107" s="33">
        <f t="shared" si="32"/>
        <v>0.12250912402769279</v>
      </c>
      <c r="AF107" s="33">
        <f t="shared" si="32"/>
        <v>0.10816536556018841</v>
      </c>
      <c r="AG107" s="33">
        <f t="shared" si="32"/>
        <v>9.3204580921224051E-2</v>
      </c>
      <c r="AH107" s="33">
        <f t="shared" si="32"/>
        <v>7.8539931223039303E-2</v>
      </c>
      <c r="AI107" s="33">
        <f t="shared" si="32"/>
        <v>6.4835993860840282E-2</v>
      </c>
      <c r="AJ107" s="33">
        <f t="shared" si="32"/>
        <v>5.2518234110175976E-2</v>
      </c>
      <c r="AK107" s="33">
        <f t="shared" si="32"/>
        <v>4.1800543077277222E-2</v>
      </c>
      <c r="AL107" s="33">
        <f t="shared" si="32"/>
        <v>3.2731665410228775E-2</v>
      </c>
      <c r="AM107" s="33">
        <f t="shared" si="32"/>
        <v>2.5244124515836325E-2</v>
      </c>
      <c r="AN107" s="33">
        <f t="shared" si="32"/>
        <v>1.9194765011436927E-2</v>
      </c>
      <c r="AO107" s="33">
        <f t="shared" si="32"/>
        <v>1.4402627039077466E-2</v>
      </c>
      <c r="AP107" s="33">
        <f t="shared" si="32"/>
        <v>1.0673579711582233E-2</v>
      </c>
      <c r="AQ107" s="33">
        <f t="shared" si="32"/>
        <v>7.8179139985956516E-3</v>
      </c>
      <c r="AR107" s="33">
        <f t="shared" si="32"/>
        <v>5.6635186460105976E-3</v>
      </c>
      <c r="AS107" s="33">
        <f t="shared" si="32"/>
        <v>4.0604290648440702E-3</v>
      </c>
      <c r="AT107" s="33">
        <f t="shared" si="32"/>
        <v>2.8826634475441655E-3</v>
      </c>
      <c r="AU107" s="33">
        <f t="shared" si="32"/>
        <v>2.0275816880650681E-3</v>
      </c>
      <c r="AV107" s="33">
        <f t="shared" si="32"/>
        <v>1.413646559753695E-3</v>
      </c>
      <c r="AW107" s="33">
        <f t="shared" si="32"/>
        <v>9.7738509535027834E-4</v>
      </c>
      <c r="AX107" s="33">
        <f t="shared" si="32"/>
        <v>6.7040941823765529E-4</v>
      </c>
    </row>
    <row r="108" spans="1:50" x14ac:dyDescent="0.25">
      <c r="A108" s="30">
        <v>12</v>
      </c>
      <c r="C108" s="33" t="str">
        <f t="shared" si="25"/>
        <v xml:space="preserve"> </v>
      </c>
      <c r="D108" s="33" t="str">
        <f t="shared" si="32"/>
        <v xml:space="preserve"> </v>
      </c>
      <c r="E108" s="33" t="str">
        <f t="shared" si="32"/>
        <v xml:space="preserve"> </v>
      </c>
      <c r="F108" s="33" t="str">
        <f t="shared" si="32"/>
        <v xml:space="preserve"> </v>
      </c>
      <c r="G108" s="33" t="str">
        <f t="shared" si="32"/>
        <v xml:space="preserve"> </v>
      </c>
      <c r="H108" s="33" t="str">
        <f t="shared" si="32"/>
        <v xml:space="preserve"> </v>
      </c>
      <c r="I108" s="33" t="str">
        <f t="shared" si="32"/>
        <v xml:space="preserve"> </v>
      </c>
      <c r="J108" s="33" t="str">
        <f t="shared" si="32"/>
        <v xml:space="preserve"> </v>
      </c>
      <c r="K108" s="33" t="str">
        <f t="shared" si="32"/>
        <v xml:space="preserve"> </v>
      </c>
      <c r="L108" s="33" t="str">
        <f t="shared" si="32"/>
        <v xml:space="preserve"> </v>
      </c>
      <c r="M108" s="33" t="str">
        <f t="shared" si="32"/>
        <v xml:space="preserve"> </v>
      </c>
      <c r="N108" s="33">
        <f t="shared" si="32"/>
        <v>2.369206152133906E-4</v>
      </c>
      <c r="O108" s="33">
        <f t="shared" si="32"/>
        <v>1.537747089435313E-3</v>
      </c>
      <c r="P108" s="33">
        <f t="shared" si="32"/>
        <v>5.3779569455209997E-3</v>
      </c>
      <c r="Q108" s="33">
        <f t="shared" si="32"/>
        <v>1.3437191185052183E-2</v>
      </c>
      <c r="R108" s="33">
        <f t="shared" si="32"/>
        <v>2.6866184179940529E-2</v>
      </c>
      <c r="S108" s="33">
        <f t="shared" si="32"/>
        <v>4.5660724807368477E-2</v>
      </c>
      <c r="T108" s="33">
        <f t="shared" si="32"/>
        <v>6.8482060853581189E-2</v>
      </c>
      <c r="U108" s="33">
        <f t="shared" si="32"/>
        <v>9.2940551483514475E-2</v>
      </c>
      <c r="V108" s="33">
        <f t="shared" si="32"/>
        <v>0.11621733452572092</v>
      </c>
      <c r="W108" s="33">
        <f t="shared" si="32"/>
        <v>0.13564150029121427</v>
      </c>
      <c r="X108" s="33">
        <f t="shared" si="32"/>
        <v>0.1492701465161731</v>
      </c>
      <c r="Y108" s="33">
        <f t="shared" si="32"/>
        <v>0.15614697037897135</v>
      </c>
      <c r="Z108" s="33">
        <f t="shared" si="32"/>
        <v>0.15624181314594451</v>
      </c>
      <c r="AA108" s="33">
        <f t="shared" si="32"/>
        <v>0.15030609703382986</v>
      </c>
      <c r="AB108" s="33">
        <f t="shared" si="32"/>
        <v>0.1396457242219617</v>
      </c>
      <c r="AC108" s="33">
        <f t="shared" si="32"/>
        <v>0.12573982080751162</v>
      </c>
      <c r="AD108" s="33">
        <f t="shared" si="32"/>
        <v>0.11009182776499052</v>
      </c>
      <c r="AE108" s="33">
        <f t="shared" si="32"/>
        <v>9.3953481189231067E-2</v>
      </c>
      <c r="AF108" s="33">
        <f t="shared" si="32"/>
        <v>7.8334782483706511E-2</v>
      </c>
      <c r="AG108" s="33">
        <f t="shared" si="32"/>
        <v>6.3939320506611497E-2</v>
      </c>
      <c r="AH108" s="33">
        <f t="shared" si="32"/>
        <v>5.1178847863781851E-2</v>
      </c>
      <c r="AI108" s="33">
        <f t="shared" si="32"/>
        <v>4.0232327863081993E-2</v>
      </c>
      <c r="AJ108" s="33">
        <f t="shared" si="32"/>
        <v>3.1104002508410888E-2</v>
      </c>
      <c r="AK108" s="33">
        <f t="shared" si="32"/>
        <v>2.3677468924740187E-2</v>
      </c>
      <c r="AL108" s="33">
        <f t="shared" si="32"/>
        <v>1.776615622288202E-2</v>
      </c>
      <c r="AM108" s="33">
        <f t="shared" si="32"/>
        <v>1.3152667883730007E-2</v>
      </c>
      <c r="AN108" s="33">
        <f t="shared" si="32"/>
        <v>9.6153310125923729E-3</v>
      </c>
      <c r="AO108" s="33">
        <f t="shared" si="32"/>
        <v>6.9469901422440665E-3</v>
      </c>
      <c r="AP108" s="33">
        <f t="shared" si="32"/>
        <v>4.9640244738406742E-3</v>
      </c>
      <c r="AQ108" s="33">
        <f t="shared" si="32"/>
        <v>3.5102749845852604E-3</v>
      </c>
      <c r="AR108" s="33">
        <f t="shared" si="32"/>
        <v>2.4580008755696694E-3</v>
      </c>
      <c r="AS108" s="33">
        <f t="shared" si="32"/>
        <v>1.7052858948917245E-3</v>
      </c>
      <c r="AT108" s="33">
        <f t="shared" si="32"/>
        <v>1.1727419953047784E-3</v>
      </c>
      <c r="AU108" s="33">
        <f t="shared" si="32"/>
        <v>7.9982753068322374E-4</v>
      </c>
      <c r="AV108" s="33">
        <f t="shared" si="32"/>
        <v>5.4121250080556185E-4</v>
      </c>
      <c r="AW108" s="33">
        <f t="shared" si="32"/>
        <v>3.6347965329144481E-4</v>
      </c>
      <c r="AX108" s="33">
        <f t="shared" si="32"/>
        <v>2.423804166976937E-4</v>
      </c>
    </row>
    <row r="109" spans="1:50" x14ac:dyDescent="0.25">
      <c r="A109" s="30">
        <v>11</v>
      </c>
      <c r="C109" s="33" t="str">
        <f t="shared" si="25"/>
        <v xml:space="preserve"> </v>
      </c>
      <c r="D109" s="33" t="str">
        <f t="shared" si="32"/>
        <v xml:space="preserve"> </v>
      </c>
      <c r="E109" s="33" t="str">
        <f t="shared" si="32"/>
        <v xml:space="preserve"> </v>
      </c>
      <c r="F109" s="33" t="str">
        <f t="shared" si="32"/>
        <v xml:space="preserve"> </v>
      </c>
      <c r="G109" s="33" t="str">
        <f t="shared" si="32"/>
        <v xml:space="preserve"> </v>
      </c>
      <c r="H109" s="33" t="str">
        <f t="shared" si="32"/>
        <v xml:space="preserve"> </v>
      </c>
      <c r="I109" s="33" t="str">
        <f t="shared" si="32"/>
        <v xml:space="preserve"> </v>
      </c>
      <c r="J109" s="33" t="str">
        <f t="shared" si="32"/>
        <v xml:space="preserve"> </v>
      </c>
      <c r="K109" s="33" t="str">
        <f t="shared" si="32"/>
        <v xml:space="preserve"> </v>
      </c>
      <c r="L109" s="33" t="str">
        <f t="shared" si="32"/>
        <v xml:space="preserve"> </v>
      </c>
      <c r="M109" s="33">
        <f t="shared" si="32"/>
        <v>4.7555252334009339E-4</v>
      </c>
      <c r="N109" s="33">
        <f t="shared" si="32"/>
        <v>2.8509790799306958E-3</v>
      </c>
      <c r="O109" s="33">
        <f t="shared" si="32"/>
        <v>9.2546686063705759E-3</v>
      </c>
      <c r="P109" s="33">
        <f t="shared" si="32"/>
        <v>2.1580525306795814E-2</v>
      </c>
      <c r="Q109" s="33">
        <f t="shared" si="32"/>
        <v>4.0442937257950291E-2</v>
      </c>
      <c r="R109" s="33">
        <f t="shared" si="32"/>
        <v>6.4694074434287166E-2</v>
      </c>
      <c r="S109" s="33">
        <f t="shared" si="32"/>
        <v>9.1629535643447474E-2</v>
      </c>
      <c r="T109" s="33">
        <f t="shared" si="32"/>
        <v>0.11779756985668879</v>
      </c>
      <c r="U109" s="33">
        <f t="shared" si="32"/>
        <v>0.13988949443935356</v>
      </c>
      <c r="V109" s="33">
        <f t="shared" si="32"/>
        <v>0.1554800661317253</v>
      </c>
      <c r="W109" s="33">
        <f t="shared" si="32"/>
        <v>0.16330619228513685</v>
      </c>
      <c r="X109" s="33">
        <f t="shared" si="32"/>
        <v>0.16336588074349012</v>
      </c>
      <c r="Y109" s="33">
        <f t="shared" si="32"/>
        <v>0.156635274227307</v>
      </c>
      <c r="Z109" s="33">
        <f t="shared" si="32"/>
        <v>0.14465743081194496</v>
      </c>
      <c r="AA109" s="33">
        <f t="shared" si="32"/>
        <v>0.12920826661583196</v>
      </c>
      <c r="AB109" s="33">
        <f t="shared" si="32"/>
        <v>0.11202880248121014</v>
      </c>
      <c r="AC109" s="33">
        <f t="shared" si="32"/>
        <v>9.4559377102385586E-2</v>
      </c>
      <c r="AD109" s="33">
        <f t="shared" si="32"/>
        <v>7.7911962633120765E-2</v>
      </c>
      <c r="AE109" s="33">
        <f t="shared" si="32"/>
        <v>6.2789800272968321E-2</v>
      </c>
      <c r="AF109" s="33">
        <f t="shared" si="32"/>
        <v>4.9591278488694296E-2</v>
      </c>
      <c r="AG109" s="33">
        <f t="shared" si="32"/>
        <v>3.8450068686294366E-2</v>
      </c>
      <c r="AH109" s="33">
        <f t="shared" si="32"/>
        <v>2.9307952826913276E-2</v>
      </c>
      <c r="AI109" s="33">
        <f t="shared" si="32"/>
        <v>2.1989950537419492E-2</v>
      </c>
      <c r="AJ109" s="33">
        <f t="shared" si="32"/>
        <v>1.6259955651720771E-2</v>
      </c>
      <c r="AK109" s="33">
        <f t="shared" si="32"/>
        <v>1.1860841850061981E-2</v>
      </c>
      <c r="AL109" s="33">
        <f t="shared" si="32"/>
        <v>8.5429531702946697E-3</v>
      </c>
      <c r="AM109" s="33">
        <f t="shared" si="32"/>
        <v>6.0807833025786498E-3</v>
      </c>
      <c r="AN109" s="33">
        <f t="shared" si="32"/>
        <v>4.2804313625881239E-3</v>
      </c>
      <c r="AO109" s="33">
        <f t="shared" si="32"/>
        <v>2.9819188965470246E-3</v>
      </c>
      <c r="AP109" s="33">
        <f t="shared" si="32"/>
        <v>2.0571337515119139E-3</v>
      </c>
      <c r="AQ109" s="33">
        <f t="shared" si="32"/>
        <v>1.4061079272275434E-3</v>
      </c>
      <c r="AR109" s="33">
        <f t="shared" si="32"/>
        <v>9.527810337302111E-4</v>
      </c>
      <c r="AS109" s="33">
        <f t="shared" si="32"/>
        <v>6.4031695173542911E-4</v>
      </c>
      <c r="AT109" s="33">
        <f t="shared" si="32"/>
        <v>4.2698494434176157E-4</v>
      </c>
      <c r="AU109" s="33">
        <f t="shared" si="32"/>
        <v>2.8263061900440012E-4</v>
      </c>
      <c r="AV109" s="33">
        <f t="shared" si="32"/>
        <v>1.8577180008369162E-4</v>
      </c>
      <c r="AW109" s="33">
        <f t="shared" si="32"/>
        <v>1.2129361324423159E-4</v>
      </c>
      <c r="AX109" s="33">
        <f t="shared" si="32"/>
        <v>7.8693201193572748E-5</v>
      </c>
    </row>
    <row r="110" spans="1:50" x14ac:dyDescent="0.25">
      <c r="A110" s="30">
        <v>10</v>
      </c>
      <c r="C110" s="33" t="str">
        <f t="shared" si="25"/>
        <v xml:space="preserve"> </v>
      </c>
      <c r="D110" s="33" t="str">
        <f t="shared" si="32"/>
        <v xml:space="preserve"> </v>
      </c>
      <c r="E110" s="33" t="str">
        <f t="shared" si="32"/>
        <v xml:space="preserve"> </v>
      </c>
      <c r="F110" s="33" t="str">
        <f t="shared" si="32"/>
        <v xml:space="preserve"> </v>
      </c>
      <c r="G110" s="33" t="str">
        <f t="shared" si="32"/>
        <v xml:space="preserve"> </v>
      </c>
      <c r="H110" s="33" t="str">
        <f t="shared" si="32"/>
        <v xml:space="preserve"> </v>
      </c>
      <c r="I110" s="33" t="str">
        <f t="shared" si="32"/>
        <v xml:space="preserve"> </v>
      </c>
      <c r="J110" s="33" t="str">
        <f t="shared" si="32"/>
        <v xml:space="preserve"> </v>
      </c>
      <c r="K110" s="33" t="str">
        <f t="shared" si="32"/>
        <v xml:space="preserve"> </v>
      </c>
      <c r="L110" s="33">
        <f t="shared" si="32"/>
        <v>9.5431480559877719E-4</v>
      </c>
      <c r="M110" s="33">
        <f t="shared" si="32"/>
        <v>5.2436874484056584E-3</v>
      </c>
      <c r="N110" s="33">
        <f t="shared" si="32"/>
        <v>1.5719024787583143E-2</v>
      </c>
      <c r="O110" s="33">
        <f t="shared" si="32"/>
        <v>3.4024409763786935E-2</v>
      </c>
      <c r="P110" s="33">
        <f t="shared" si="32"/>
        <v>5.9511158881154394E-2</v>
      </c>
      <c r="Q110" s="33">
        <f t="shared" si="32"/>
        <v>8.9226150153295741E-2</v>
      </c>
      <c r="R110" s="33">
        <f t="shared" ref="D110:AX115" si="33">IF($A110&lt;=R$4,IF($A110&lt;R$4,0.5*Q110*EXP(-Q57*R$3)+0.5*Q111*EXP(-Q58*R$3),0.5*Q111*EXP(-Q58*R$3))," ")</f>
        <v>0.11894742674998021</v>
      </c>
      <c r="S110" s="33">
        <f t="shared" si="33"/>
        <v>0.14440762719564665</v>
      </c>
      <c r="T110" s="33">
        <f t="shared" si="33"/>
        <v>0.16244512820290788</v>
      </c>
      <c r="U110" s="33">
        <f t="shared" si="33"/>
        <v>0.17147753452952011</v>
      </c>
      <c r="V110" s="33">
        <f t="shared" si="33"/>
        <v>0.17152070240801148</v>
      </c>
      <c r="W110" s="33">
        <f t="shared" si="33"/>
        <v>0.16376508206000973</v>
      </c>
      <c r="X110" s="33">
        <f t="shared" si="33"/>
        <v>0.15016347794106205</v>
      </c>
      <c r="Y110" s="33">
        <f t="shared" si="33"/>
        <v>0.13288986624988949</v>
      </c>
      <c r="Z110" s="33">
        <f t="shared" si="33"/>
        <v>0.11395046726627893</v>
      </c>
      <c r="AA110" s="33">
        <f t="shared" si="33"/>
        <v>9.4987381860737852E-2</v>
      </c>
      <c r="AB110" s="33">
        <f t="shared" si="33"/>
        <v>7.7203514816783905E-2</v>
      </c>
      <c r="AC110" s="33">
        <f t="shared" si="33"/>
        <v>6.1326620478112437E-2</v>
      </c>
      <c r="AD110" s="33">
        <f t="shared" si="33"/>
        <v>4.7717824229100432E-2</v>
      </c>
      <c r="AE110" s="33">
        <f t="shared" si="33"/>
        <v>3.6428775261938828E-2</v>
      </c>
      <c r="AF110" s="33">
        <f t="shared" si="33"/>
        <v>2.7330521717796319E-2</v>
      </c>
      <c r="AG110" s="33">
        <f t="shared" si="33"/>
        <v>2.0179620531573718E-2</v>
      </c>
      <c r="AH110" s="33">
        <f t="shared" si="33"/>
        <v>1.4681179237776964E-2</v>
      </c>
      <c r="AI110" s="33">
        <f t="shared" si="33"/>
        <v>1.0535605810767873E-2</v>
      </c>
      <c r="AJ110" s="33">
        <f t="shared" si="33"/>
        <v>7.4651299693820035E-3</v>
      </c>
      <c r="AK110" s="33">
        <f t="shared" si="33"/>
        <v>5.2272355131585393E-3</v>
      </c>
      <c r="AL110" s="33">
        <f t="shared" si="33"/>
        <v>3.6199333844966009E-3</v>
      </c>
      <c r="AM110" s="33">
        <f t="shared" si="33"/>
        <v>2.4810313220685791E-3</v>
      </c>
      <c r="AN110" s="33">
        <f t="shared" si="33"/>
        <v>1.6839900973364135E-3</v>
      </c>
      <c r="AO110" s="33">
        <f t="shared" si="33"/>
        <v>1.1326167914809128E-3</v>
      </c>
      <c r="AP110" s="33">
        <f t="shared" si="33"/>
        <v>7.5526792361184153E-4</v>
      </c>
      <c r="AQ110" s="33">
        <f t="shared" si="33"/>
        <v>4.995668026370907E-4</v>
      </c>
      <c r="AR110" s="33">
        <f t="shared" si="33"/>
        <v>3.2791254987079617E-4</v>
      </c>
      <c r="AS110" s="33">
        <f t="shared" si="33"/>
        <v>2.1368551486806333E-4</v>
      </c>
      <c r="AT110" s="33">
        <f t="shared" si="33"/>
        <v>1.3829541197357966E-4</v>
      </c>
      <c r="AU110" s="33">
        <f t="shared" si="33"/>
        <v>8.892146624808422E-5</v>
      </c>
      <c r="AV110" s="33">
        <f t="shared" si="33"/>
        <v>5.6821733903638759E-5</v>
      </c>
      <c r="AW110" s="33">
        <f t="shared" si="33"/>
        <v>3.6095812586647993E-5</v>
      </c>
      <c r="AX110" s="33">
        <f t="shared" si="33"/>
        <v>2.2801229931470671E-5</v>
      </c>
    </row>
    <row r="111" spans="1:50" x14ac:dyDescent="0.25">
      <c r="A111" s="30">
        <v>9</v>
      </c>
      <c r="C111" s="33" t="str">
        <f t="shared" si="25"/>
        <v xml:space="preserve"> </v>
      </c>
      <c r="D111" s="33" t="str">
        <f t="shared" si="33"/>
        <v xml:space="preserve"> </v>
      </c>
      <c r="E111" s="33" t="str">
        <f t="shared" si="33"/>
        <v xml:space="preserve"> </v>
      </c>
      <c r="F111" s="33" t="str">
        <f t="shared" si="33"/>
        <v xml:space="preserve"> </v>
      </c>
      <c r="G111" s="33" t="str">
        <f t="shared" si="33"/>
        <v xml:space="preserve"> </v>
      </c>
      <c r="H111" s="33" t="str">
        <f t="shared" si="33"/>
        <v xml:space="preserve"> </v>
      </c>
      <c r="I111" s="33" t="str">
        <f t="shared" si="33"/>
        <v xml:space="preserve"> </v>
      </c>
      <c r="J111" s="33" t="str">
        <f t="shared" si="33"/>
        <v xml:space="preserve"> </v>
      </c>
      <c r="K111" s="33">
        <f t="shared" si="33"/>
        <v>1.9150235206907313E-3</v>
      </c>
      <c r="L111" s="33">
        <f t="shared" si="33"/>
        <v>9.5624704307381014E-3</v>
      </c>
      <c r="M111" s="33">
        <f t="shared" si="33"/>
        <v>2.6274307167561656E-2</v>
      </c>
      <c r="N111" s="33">
        <f t="shared" si="33"/>
        <v>5.251098040859116E-2</v>
      </c>
      <c r="O111" s="33">
        <f t="shared" si="33"/>
        <v>8.5260113541717433E-2</v>
      </c>
      <c r="P111" s="33">
        <f t="shared" si="33"/>
        <v>0.11931026683392595</v>
      </c>
      <c r="Q111" s="33">
        <f t="shared" si="33"/>
        <v>0.1490764675136228</v>
      </c>
      <c r="R111" s="33">
        <f t="shared" si="33"/>
        <v>0.17034871979228949</v>
      </c>
      <c r="S111" s="33">
        <f t="shared" si="33"/>
        <v>0.18096284113478259</v>
      </c>
      <c r="T111" s="33">
        <f t="shared" si="33"/>
        <v>0.18094928747147182</v>
      </c>
      <c r="U111" s="33">
        <f t="shared" si="33"/>
        <v>0.17190911722349395</v>
      </c>
      <c r="V111" s="33">
        <f t="shared" si="33"/>
        <v>0.15631261214782385</v>
      </c>
      <c r="W111" s="33">
        <f t="shared" si="33"/>
        <v>0.13679947544264776</v>
      </c>
      <c r="X111" s="33">
        <f t="shared" si="33"/>
        <v>0.11578183762916133</v>
      </c>
      <c r="Y111" s="33">
        <f t="shared" si="33"/>
        <v>9.5137035352994601E-2</v>
      </c>
      <c r="Z111" s="33">
        <f t="shared" si="33"/>
        <v>7.6133387852854062E-2</v>
      </c>
      <c r="AA111" s="33">
        <f t="shared" si="33"/>
        <v>5.9493075545312274E-2</v>
      </c>
      <c r="AB111" s="33">
        <f t="shared" si="33"/>
        <v>4.5506791895068573E-2</v>
      </c>
      <c r="AC111" s="33">
        <f t="shared" si="33"/>
        <v>3.4137884528674375E-2</v>
      </c>
      <c r="AD111" s="33">
        <f t="shared" si="33"/>
        <v>2.5162306054167957E-2</v>
      </c>
      <c r="AE111" s="33">
        <f t="shared" si="33"/>
        <v>1.8247587915829387E-2</v>
      </c>
      <c r="AF111" s="33">
        <f t="shared" si="33"/>
        <v>1.3037355605719498E-2</v>
      </c>
      <c r="AG111" s="33">
        <f t="shared" si="33"/>
        <v>9.1879812470996806E-3</v>
      </c>
      <c r="AH111" s="33">
        <f t="shared" si="33"/>
        <v>6.3934051122944806E-3</v>
      </c>
      <c r="AI111" s="33">
        <f t="shared" si="33"/>
        <v>4.3966147614562896E-3</v>
      </c>
      <c r="AJ111" s="33">
        <f t="shared" si="33"/>
        <v>2.9904697540842182E-3</v>
      </c>
      <c r="AK111" s="33">
        <f t="shared" si="33"/>
        <v>2.0133236477616967E-3</v>
      </c>
      <c r="AL111" s="33">
        <f t="shared" si="33"/>
        <v>1.342536696701552E-3</v>
      </c>
      <c r="AM111" s="33">
        <f t="shared" si="33"/>
        <v>8.8723596259894966E-4</v>
      </c>
      <c r="AN111" s="33">
        <f t="shared" si="33"/>
        <v>5.814126346214176E-4</v>
      </c>
      <c r="AO111" s="33">
        <f t="shared" si="33"/>
        <v>3.7799313804403321E-4</v>
      </c>
      <c r="AP111" s="33">
        <f t="shared" si="33"/>
        <v>2.4391602959872191E-4</v>
      </c>
      <c r="AQ111" s="33">
        <f t="shared" si="33"/>
        <v>1.5628786275318575E-4</v>
      </c>
      <c r="AR111" s="33">
        <f t="shared" si="33"/>
        <v>9.947354450887118E-5</v>
      </c>
      <c r="AS111" s="33">
        <f t="shared" si="33"/>
        <v>6.291325225788026E-5</v>
      </c>
      <c r="AT111" s="33">
        <f t="shared" si="33"/>
        <v>3.9552047935793711E-5</v>
      </c>
      <c r="AU111" s="33">
        <f t="shared" si="33"/>
        <v>2.4723936915408155E-5</v>
      </c>
      <c r="AV111" s="33">
        <f t="shared" si="33"/>
        <v>1.5371310721074429E-5</v>
      </c>
      <c r="AW111" s="33">
        <f t="shared" si="33"/>
        <v>9.5073034068025852E-6</v>
      </c>
      <c r="AX111" s="33">
        <f t="shared" si="33"/>
        <v>5.8514606758803522E-6</v>
      </c>
    </row>
    <row r="112" spans="1:50" x14ac:dyDescent="0.25">
      <c r="A112" s="30">
        <v>8</v>
      </c>
      <c r="C112" s="33" t="str">
        <f t="shared" si="25"/>
        <v xml:space="preserve"> </v>
      </c>
      <c r="D112" s="33" t="str">
        <f t="shared" si="33"/>
        <v xml:space="preserve"> </v>
      </c>
      <c r="E112" s="33" t="str">
        <f t="shared" si="33"/>
        <v xml:space="preserve"> </v>
      </c>
      <c r="F112" s="33" t="str">
        <f t="shared" si="33"/>
        <v xml:space="preserve"> </v>
      </c>
      <c r="G112" s="33" t="str">
        <f t="shared" si="33"/>
        <v xml:space="preserve"> </v>
      </c>
      <c r="H112" s="33" t="str">
        <f t="shared" si="33"/>
        <v xml:space="preserve"> </v>
      </c>
      <c r="I112" s="33" t="str">
        <f t="shared" si="33"/>
        <v xml:space="preserve"> </v>
      </c>
      <c r="J112" s="33">
        <f t="shared" si="33"/>
        <v>3.8408797271085051E-3</v>
      </c>
      <c r="K112" s="33">
        <f t="shared" si="33"/>
        <v>1.7263716896398048E-2</v>
      </c>
      <c r="L112" s="33">
        <f t="shared" si="33"/>
        <v>4.3108558687773219E-2</v>
      </c>
      <c r="M112" s="33">
        <f t="shared" si="33"/>
        <v>7.8971671489205364E-2</v>
      </c>
      <c r="N112" s="33">
        <f t="shared" si="33"/>
        <v>0.11837797423026714</v>
      </c>
      <c r="O112" s="33">
        <f t="shared" si="33"/>
        <v>0.15378380580031559</v>
      </c>
      <c r="P112" s="33">
        <f t="shared" si="33"/>
        <v>0.17934393544794122</v>
      </c>
      <c r="Q112" s="33">
        <f t="shared" si="33"/>
        <v>0.19208187394025422</v>
      </c>
      <c r="R112" s="33">
        <f t="shared" si="33"/>
        <v>0.19205771093921181</v>
      </c>
      <c r="S112" s="33">
        <f t="shared" si="33"/>
        <v>0.18135707321227648</v>
      </c>
      <c r="T112" s="33">
        <f t="shared" si="33"/>
        <v>0.16320932950497219</v>
      </c>
      <c r="U112" s="33">
        <f t="shared" si="33"/>
        <v>0.14095806693420165</v>
      </c>
      <c r="V112" s="33">
        <f t="shared" si="33"/>
        <v>0.11748341956116057</v>
      </c>
      <c r="W112" s="33">
        <f t="shared" si="33"/>
        <v>9.4903662009311662E-2</v>
      </c>
      <c r="X112" s="33">
        <f t="shared" si="33"/>
        <v>7.4581614436349461E-2</v>
      </c>
      <c r="Y112" s="33">
        <f t="shared" si="33"/>
        <v>5.7193736125166039E-2</v>
      </c>
      <c r="Z112" s="33">
        <f t="shared" si="33"/>
        <v>4.2905742299981078E-2</v>
      </c>
      <c r="AA112" s="33">
        <f t="shared" si="33"/>
        <v>3.1553912230799182E-2</v>
      </c>
      <c r="AB112" s="33">
        <f t="shared" si="33"/>
        <v>2.2793587823861552E-2</v>
      </c>
      <c r="AC112" s="33">
        <f t="shared" si="33"/>
        <v>1.6198276625570301E-2</v>
      </c>
      <c r="AD112" s="33">
        <f t="shared" si="33"/>
        <v>1.1341640367665135E-2</v>
      </c>
      <c r="AE112" s="33">
        <f t="shared" si="33"/>
        <v>7.8327628753886557E-3</v>
      </c>
      <c r="AF112" s="33">
        <f t="shared" si="33"/>
        <v>5.3415936240610203E-3</v>
      </c>
      <c r="AG112" s="33">
        <f t="shared" si="33"/>
        <v>3.6005628424581942E-3</v>
      </c>
      <c r="AH112" s="33">
        <f t="shared" si="33"/>
        <v>2.4008976873973352E-3</v>
      </c>
      <c r="AI112" s="33">
        <f t="shared" si="33"/>
        <v>1.5849188789118533E-3</v>
      </c>
      <c r="AJ112" s="33">
        <f t="shared" si="33"/>
        <v>1.0365047991134832E-3</v>
      </c>
      <c r="AK112" s="33">
        <f t="shared" si="33"/>
        <v>6.7194300847005304E-4</v>
      </c>
      <c r="AL112" s="33">
        <f t="shared" si="33"/>
        <v>4.3204545234526155E-4</v>
      </c>
      <c r="AM112" s="33">
        <f t="shared" si="33"/>
        <v>2.7566529006217482E-4</v>
      </c>
      <c r="AN112" s="33">
        <f t="shared" si="33"/>
        <v>1.7461671086866184E-4</v>
      </c>
      <c r="AO112" s="33">
        <f t="shared" si="33"/>
        <v>1.0985692127559203E-4</v>
      </c>
      <c r="AP112" s="33">
        <f t="shared" si="33"/>
        <v>6.8671707732869861E-5</v>
      </c>
      <c r="AQ112" s="33">
        <f t="shared" si="33"/>
        <v>4.2666064816703086E-5</v>
      </c>
      <c r="AR112" s="33">
        <f t="shared" si="33"/>
        <v>2.6356314744264407E-5</v>
      </c>
      <c r="AS112" s="33">
        <f t="shared" si="33"/>
        <v>1.619255368873881E-5</v>
      </c>
      <c r="AT112" s="33">
        <f t="shared" si="33"/>
        <v>9.8967733509942811E-6</v>
      </c>
      <c r="AU112" s="33">
        <f t="shared" si="33"/>
        <v>6.0190749284053224E-6</v>
      </c>
      <c r="AV112" s="33">
        <f t="shared" si="33"/>
        <v>3.6435788094973246E-6</v>
      </c>
      <c r="AW112" s="33">
        <f t="shared" si="33"/>
        <v>2.1957440549809242E-6</v>
      </c>
      <c r="AX112" s="33">
        <f t="shared" si="33"/>
        <v>1.3175945735964901E-6</v>
      </c>
    </row>
    <row r="113" spans="1:50" x14ac:dyDescent="0.25">
      <c r="A113" s="30">
        <v>7</v>
      </c>
      <c r="C113" s="33" t="str">
        <f t="shared" si="25"/>
        <v xml:space="preserve"> </v>
      </c>
      <c r="D113" s="33" t="str">
        <f t="shared" si="33"/>
        <v xml:space="preserve"> </v>
      </c>
      <c r="E113" s="33" t="str">
        <f t="shared" si="33"/>
        <v xml:space="preserve"> </v>
      </c>
      <c r="F113" s="33" t="str">
        <f t="shared" si="33"/>
        <v xml:space="preserve"> </v>
      </c>
      <c r="G113" s="33" t="str">
        <f t="shared" si="33"/>
        <v xml:space="preserve"> </v>
      </c>
      <c r="H113" s="33" t="str">
        <f t="shared" si="33"/>
        <v xml:space="preserve"> </v>
      </c>
      <c r="I113" s="33">
        <f t="shared" si="33"/>
        <v>7.7020630191069247E-3</v>
      </c>
      <c r="J113" s="33">
        <f t="shared" si="33"/>
        <v>3.0769117892368709E-2</v>
      </c>
      <c r="K113" s="33">
        <f t="shared" si="33"/>
        <v>6.9156981388849154E-2</v>
      </c>
      <c r="L113" s="33">
        <f t="shared" si="33"/>
        <v>0.11514032174923602</v>
      </c>
      <c r="M113" s="33">
        <f t="shared" si="33"/>
        <v>0.15820778883656367</v>
      </c>
      <c r="N113" s="33">
        <f t="shared" si="33"/>
        <v>0.18972961785642317</v>
      </c>
      <c r="O113" s="33">
        <f t="shared" si="33"/>
        <v>0.20541651595416482</v>
      </c>
      <c r="P113" s="33">
        <f t="shared" si="33"/>
        <v>0.20534467215456409</v>
      </c>
      <c r="Q113" s="33">
        <f t="shared" si="33"/>
        <v>0.19244358550864951</v>
      </c>
      <c r="R113" s="33">
        <f t="shared" si="33"/>
        <v>0.17104072791687391</v>
      </c>
      <c r="S113" s="33">
        <f t="shared" si="33"/>
        <v>0.14536088018402366</v>
      </c>
      <c r="T113" s="33">
        <f t="shared" si="33"/>
        <v>0.11892245633467688</v>
      </c>
      <c r="U113" s="33">
        <f t="shared" si="33"/>
        <v>9.4148599719435705E-2</v>
      </c>
      <c r="V113" s="33">
        <f t="shared" si="33"/>
        <v>7.2430296602912767E-2</v>
      </c>
      <c r="W113" s="33">
        <f t="shared" si="33"/>
        <v>5.4327945175801362E-2</v>
      </c>
      <c r="X113" s="33">
        <f t="shared" si="33"/>
        <v>3.9846367545722593E-2</v>
      </c>
      <c r="Y113" s="33">
        <f t="shared" si="33"/>
        <v>2.8645168971075687E-2</v>
      </c>
      <c r="Z113" s="33">
        <f t="shared" si="33"/>
        <v>2.0223867495013099E-2</v>
      </c>
      <c r="AA113" s="33">
        <f t="shared" si="33"/>
        <v>1.4046175458562401E-2</v>
      </c>
      <c r="AB113" s="33">
        <f t="shared" si="33"/>
        <v>9.6120119433538067E-3</v>
      </c>
      <c r="AC113" s="33">
        <f t="shared" si="33"/>
        <v>6.4889547300606074E-3</v>
      </c>
      <c r="AD113" s="33">
        <f t="shared" si="33"/>
        <v>4.326804536284104E-3</v>
      </c>
      <c r="AE113" s="33">
        <f t="shared" si="33"/>
        <v>2.852207378731235E-3</v>
      </c>
      <c r="AF113" s="33">
        <f t="shared" si="33"/>
        <v>1.8604210170367719E-3</v>
      </c>
      <c r="AG113" s="33">
        <f t="shared" si="33"/>
        <v>1.201726919082714E-3</v>
      </c>
      <c r="AH113" s="33">
        <f t="shared" si="33"/>
        <v>7.6923508635339075E-4</v>
      </c>
      <c r="AI113" s="33">
        <f t="shared" si="33"/>
        <v>4.8824648557209025E-4</v>
      </c>
      <c r="AJ113" s="33">
        <f t="shared" si="33"/>
        <v>3.0746343337562944E-4</v>
      </c>
      <c r="AK113" s="33">
        <f t="shared" si="33"/>
        <v>1.9219470185915724E-4</v>
      </c>
      <c r="AL113" s="33">
        <f t="shared" si="33"/>
        <v>1.1931103402897591E-4</v>
      </c>
      <c r="AM113" s="33">
        <f t="shared" si="33"/>
        <v>7.358562438079317E-5</v>
      </c>
      <c r="AN113" s="33">
        <f t="shared" si="33"/>
        <v>4.5106681437530608E-5</v>
      </c>
      <c r="AO113" s="33">
        <f t="shared" si="33"/>
        <v>2.7490306735987609E-5</v>
      </c>
      <c r="AP113" s="33">
        <f t="shared" si="33"/>
        <v>1.6662922505296661E-5</v>
      </c>
      <c r="AQ113" s="33">
        <f t="shared" si="33"/>
        <v>1.0047946176429097E-5</v>
      </c>
      <c r="AR113" s="33">
        <f t="shared" si="33"/>
        <v>6.0294456857543115E-6</v>
      </c>
      <c r="AS113" s="33">
        <f t="shared" si="33"/>
        <v>3.6013151078697008E-6</v>
      </c>
      <c r="AT113" s="33">
        <f t="shared" si="33"/>
        <v>2.1415501074513719E-6</v>
      </c>
      <c r="AU113" s="33">
        <f t="shared" si="33"/>
        <v>1.268151693557015E-6</v>
      </c>
      <c r="AV113" s="33">
        <f t="shared" si="33"/>
        <v>7.4795867392233512E-7</v>
      </c>
      <c r="AW113" s="33">
        <f t="shared" si="33"/>
        <v>4.3946635923552194E-7</v>
      </c>
      <c r="AX113" s="33">
        <f t="shared" si="33"/>
        <v>2.5727173329179651E-7</v>
      </c>
    </row>
    <row r="114" spans="1:50" x14ac:dyDescent="0.25">
      <c r="A114" s="30">
        <v>6</v>
      </c>
      <c r="C114" s="33" t="str">
        <f t="shared" si="25"/>
        <v xml:space="preserve"> </v>
      </c>
      <c r="D114" s="33" t="str">
        <f t="shared" si="33"/>
        <v xml:space="preserve"> </v>
      </c>
      <c r="E114" s="33" t="str">
        <f t="shared" si="33"/>
        <v xml:space="preserve"> </v>
      </c>
      <c r="F114" s="33" t="str">
        <f t="shared" si="33"/>
        <v xml:space="preserve"> </v>
      </c>
      <c r="G114" s="33" t="str">
        <f t="shared" si="33"/>
        <v xml:space="preserve"> </v>
      </c>
      <c r="H114" s="33">
        <f t="shared" si="33"/>
        <v>1.5440157520308653E-2</v>
      </c>
      <c r="I114" s="33">
        <f t="shared" si="33"/>
        <v>5.3974448349641199E-2</v>
      </c>
      <c r="J114" s="33">
        <f t="shared" si="33"/>
        <v>0.10782434385526761</v>
      </c>
      <c r="K114" s="33">
        <f t="shared" si="33"/>
        <v>0.16157990916387724</v>
      </c>
      <c r="L114" s="33">
        <f t="shared" si="33"/>
        <v>0.20178337400612972</v>
      </c>
      <c r="M114" s="33">
        <f t="shared" si="33"/>
        <v>0.22182054627159034</v>
      </c>
      <c r="N114" s="33">
        <f t="shared" si="33"/>
        <v>0.22168886690767475</v>
      </c>
      <c r="O114" s="33">
        <f t="shared" si="33"/>
        <v>0.20574516131264703</v>
      </c>
      <c r="P114" s="33">
        <f t="shared" si="33"/>
        <v>0.17996974127016133</v>
      </c>
      <c r="Q114" s="33">
        <f t="shared" si="33"/>
        <v>0.14992595479417353</v>
      </c>
      <c r="R114" s="33">
        <f t="shared" si="33"/>
        <v>0.11992667333281308</v>
      </c>
      <c r="S114" s="33">
        <f t="shared" si="33"/>
        <v>9.2655753832706786E-2</v>
      </c>
      <c r="T114" s="33">
        <f t="shared" si="33"/>
        <v>6.9486018301558969E-2</v>
      </c>
      <c r="U114" s="33">
        <f t="shared" si="33"/>
        <v>5.0778265990960553E-2</v>
      </c>
      <c r="V114" s="33">
        <f t="shared" si="33"/>
        <v>3.6272980789727349E-2</v>
      </c>
      <c r="W114" s="33">
        <f t="shared" si="33"/>
        <v>2.5392592486820215E-2</v>
      </c>
      <c r="X114" s="33">
        <f t="shared" si="33"/>
        <v>1.7459264215224986E-2</v>
      </c>
      <c r="Y114" s="33">
        <f t="shared" si="33"/>
        <v>1.1812391555623589E-2</v>
      </c>
      <c r="Z114" s="33">
        <f t="shared" si="33"/>
        <v>7.8760014140702161E-3</v>
      </c>
      <c r="AA114" s="33">
        <f t="shared" si="33"/>
        <v>5.1820500590045535E-3</v>
      </c>
      <c r="AB114" s="33">
        <f t="shared" si="33"/>
        <v>3.3687047510904391E-3</v>
      </c>
      <c r="AC114" s="33">
        <f t="shared" si="33"/>
        <v>2.1657980432276546E-3</v>
      </c>
      <c r="AD114" s="33">
        <f t="shared" si="33"/>
        <v>1.3784343811252405E-3</v>
      </c>
      <c r="AE114" s="33">
        <f t="shared" si="33"/>
        <v>8.6911382461704319E-4</v>
      </c>
      <c r="AF114" s="33">
        <f t="shared" si="33"/>
        <v>5.4325815085885223E-4</v>
      </c>
      <c r="AG114" s="33">
        <f t="shared" si="33"/>
        <v>3.368635170663985E-4</v>
      </c>
      <c r="AH114" s="33">
        <f t="shared" si="33"/>
        <v>2.0732717892523207E-4</v>
      </c>
      <c r="AI114" s="33">
        <f t="shared" si="33"/>
        <v>1.2671532962619148E-4</v>
      </c>
      <c r="AJ114" s="33">
        <f t="shared" si="33"/>
        <v>7.6943670732506305E-5</v>
      </c>
      <c r="AK114" s="33">
        <f t="shared" si="33"/>
        <v>4.643709304308096E-5</v>
      </c>
      <c r="AL114" s="33">
        <f t="shared" si="33"/>
        <v>2.7865445670540137E-5</v>
      </c>
      <c r="AM114" s="33">
        <f t="shared" si="33"/>
        <v>1.6631202112569604E-5</v>
      </c>
      <c r="AN114" s="33">
        <f t="shared" si="33"/>
        <v>9.8757551148185226E-6</v>
      </c>
      <c r="AO114" s="33">
        <f t="shared" si="33"/>
        <v>5.8362342135990196E-6</v>
      </c>
      <c r="AP114" s="33">
        <f t="shared" si="33"/>
        <v>3.4334189048166266E-6</v>
      </c>
      <c r="AQ114" s="33">
        <f t="shared" si="33"/>
        <v>2.0111861524261186E-6</v>
      </c>
      <c r="AR114" s="33">
        <f t="shared" si="33"/>
        <v>1.1732943785134381E-6</v>
      </c>
      <c r="AS114" s="33">
        <f t="shared" si="33"/>
        <v>6.8183756916795551E-7</v>
      </c>
      <c r="AT114" s="33">
        <f t="shared" si="33"/>
        <v>3.9478080691436794E-7</v>
      </c>
      <c r="AU114" s="33">
        <f t="shared" si="33"/>
        <v>2.2777621615623338E-7</v>
      </c>
      <c r="AV114" s="33">
        <f t="shared" si="33"/>
        <v>1.3098151662726344E-7</v>
      </c>
      <c r="AW114" s="33">
        <f t="shared" si="33"/>
        <v>7.5080217223524333E-8</v>
      </c>
      <c r="AX114" s="33">
        <f t="shared" si="33"/>
        <v>4.2906012379467899E-8</v>
      </c>
    </row>
    <row r="115" spans="1:50" x14ac:dyDescent="0.25">
      <c r="A115" s="30">
        <v>5</v>
      </c>
      <c r="C115" s="33" t="str">
        <f t="shared" si="25"/>
        <v xml:space="preserve"> </v>
      </c>
      <c r="D115" s="33" t="str">
        <f t="shared" si="33"/>
        <v xml:space="preserve"> </v>
      </c>
      <c r="E115" s="33" t="str">
        <f t="shared" si="33"/>
        <v xml:space="preserve"> </v>
      </c>
      <c r="F115" s="33" t="str">
        <f t="shared" si="33"/>
        <v xml:space="preserve"> </v>
      </c>
      <c r="G115" s="33">
        <f t="shared" si="33"/>
        <v>3.0952967725352696E-2</v>
      </c>
      <c r="H115" s="33">
        <f t="shared" si="33"/>
        <v>9.2724176966131555E-2</v>
      </c>
      <c r="I115" s="33">
        <f t="shared" si="33"/>
        <v>0.16208593911334201</v>
      </c>
      <c r="J115" s="33">
        <f t="shared" si="33"/>
        <v>0.21588707060834622</v>
      </c>
      <c r="K115" s="33">
        <f t="shared" si="33"/>
        <v>0.24265748689228395</v>
      </c>
      <c r="L115" s="33">
        <f t="shared" si="33"/>
        <v>0.2424489232127649</v>
      </c>
      <c r="M115" s="33">
        <f t="shared" si="33"/>
        <v>0.22211456868439558</v>
      </c>
      <c r="N115" s="33">
        <f t="shared" si="33"/>
        <v>0.19027729187922479</v>
      </c>
      <c r="O115" s="33">
        <f t="shared" si="33"/>
        <v>0.15452748382594642</v>
      </c>
      <c r="P115" s="33">
        <f t="shared" si="33"/>
        <v>0.12015255116931042</v>
      </c>
      <c r="Q115" s="33">
        <f t="shared" si="33"/>
        <v>9.0086712043110001E-2</v>
      </c>
      <c r="R115" s="33">
        <f t="shared" si="33"/>
        <v>6.5509681273402343E-2</v>
      </c>
      <c r="S115" s="33">
        <f t="shared" si="33"/>
        <v>4.639527652935331E-2</v>
      </c>
      <c r="T115" s="33">
        <f t="shared" si="33"/>
        <v>3.211687000588534E-2</v>
      </c>
      <c r="U115" s="33">
        <f t="shared" si="33"/>
        <v>2.1793206360539344E-2</v>
      </c>
      <c r="V115" s="33">
        <f t="shared" si="33"/>
        <v>1.4529434610739207E-2</v>
      </c>
      <c r="W115" s="33">
        <f t="shared" si="33"/>
        <v>9.5352057548893313E-3</v>
      </c>
      <c r="X115" s="33">
        <f t="shared" si="33"/>
        <v>6.1702722085915252E-3</v>
      </c>
      <c r="Y115" s="33">
        <f t="shared" si="33"/>
        <v>3.9425198366994417E-3</v>
      </c>
      <c r="Z115" s="33">
        <f t="shared" si="33"/>
        <v>2.4902487004206664E-3</v>
      </c>
      <c r="AA115" s="33">
        <f t="shared" si="33"/>
        <v>1.5564956285401012E-3</v>
      </c>
      <c r="AB115" s="33">
        <f t="shared" si="33"/>
        <v>9.6361707151302245E-4</v>
      </c>
      <c r="AC115" s="33">
        <f t="shared" si="33"/>
        <v>5.9134718973677218E-4</v>
      </c>
      <c r="AD115" s="33">
        <f t="shared" si="33"/>
        <v>3.5998796797363742E-4</v>
      </c>
      <c r="AE115" s="33">
        <f t="shared" si="33"/>
        <v>2.1751043412696671E-4</v>
      </c>
      <c r="AF115" s="33">
        <f t="shared" si="33"/>
        <v>1.3051684989529637E-4</v>
      </c>
      <c r="AG115" s="33">
        <f t="shared" si="33"/>
        <v>7.7815449200849965E-5</v>
      </c>
      <c r="AH115" s="33">
        <f t="shared" si="33"/>
        <v>4.6117191653779719E-5</v>
      </c>
      <c r="AI115" s="33">
        <f t="shared" si="33"/>
        <v>2.717862659532974E-5</v>
      </c>
      <c r="AJ115" s="33">
        <f t="shared" si="33"/>
        <v>1.5933734207360444E-5</v>
      </c>
      <c r="AK115" s="33">
        <f t="shared" si="33"/>
        <v>9.295507747476027E-6</v>
      </c>
      <c r="AL115" s="33">
        <f t="shared" ref="D115:AX119" si="34">IF($A115&lt;=AL$4,IF($A115&lt;AL$4,0.5*AK115*EXP(-AK62*AL$3)+0.5*AK116*EXP(-AK63*AL$3),0.5*AK116*EXP(-AK63*AL$3))," ")</f>
        <v>5.3978527917130154E-6</v>
      </c>
      <c r="AM115" s="33">
        <f t="shared" si="34"/>
        <v>3.1208893614255984E-6</v>
      </c>
      <c r="AN115" s="33">
        <f t="shared" si="34"/>
        <v>1.7970085706641482E-6</v>
      </c>
      <c r="AO115" s="33">
        <f t="shared" si="34"/>
        <v>1.0307114684613895E-6</v>
      </c>
      <c r="AP115" s="33">
        <f t="shared" si="34"/>
        <v>5.8902193655821774E-7</v>
      </c>
      <c r="AQ115" s="33">
        <f t="shared" si="34"/>
        <v>3.3543835238562715E-7</v>
      </c>
      <c r="AR115" s="33">
        <f t="shared" si="34"/>
        <v>1.9039648872902657E-7</v>
      </c>
      <c r="AS115" s="33">
        <f t="shared" si="34"/>
        <v>1.0773132390066234E-7</v>
      </c>
      <c r="AT115" s="33">
        <f t="shared" si="34"/>
        <v>6.0775346338591069E-8</v>
      </c>
      <c r="AU115" s="33">
        <f t="shared" si="34"/>
        <v>3.4188196153443563E-8</v>
      </c>
      <c r="AV115" s="33">
        <f t="shared" si="34"/>
        <v>1.917988305262655E-8</v>
      </c>
      <c r="AW115" s="33">
        <f t="shared" si="34"/>
        <v>1.0732195937598586E-8</v>
      </c>
      <c r="AX115" s="33">
        <f t="shared" si="34"/>
        <v>5.9903868784997547E-9</v>
      </c>
    </row>
    <row r="116" spans="1:50" x14ac:dyDescent="0.25">
      <c r="A116" s="30">
        <v>4</v>
      </c>
      <c r="C116" s="33" t="str">
        <f t="shared" si="25"/>
        <v xml:space="preserve"> </v>
      </c>
      <c r="D116" s="33" t="str">
        <f t="shared" si="34"/>
        <v xml:space="preserve"> </v>
      </c>
      <c r="E116" s="33" t="str">
        <f t="shared" si="34"/>
        <v xml:space="preserve"> </v>
      </c>
      <c r="F116" s="33">
        <f t="shared" si="34"/>
        <v>6.2043039736813646E-2</v>
      </c>
      <c r="G116" s="33">
        <f t="shared" si="34"/>
        <v>0.15487022091233091</v>
      </c>
      <c r="H116" s="33">
        <f t="shared" si="34"/>
        <v>0.23199926852365815</v>
      </c>
      <c r="I116" s="33">
        <f t="shared" si="34"/>
        <v>0.27038816939969962</v>
      </c>
      <c r="J116" s="33">
        <f t="shared" si="34"/>
        <v>0.27012730087897963</v>
      </c>
      <c r="K116" s="33">
        <f t="shared" si="34"/>
        <v>0.24291598739183412</v>
      </c>
      <c r="L116" s="33">
        <f t="shared" si="34"/>
        <v>0.20227131537168225</v>
      </c>
      <c r="M116" s="33">
        <f t="shared" si="34"/>
        <v>0.15884092717914966</v>
      </c>
      <c r="N116" s="33">
        <f t="shared" si="34"/>
        <v>0.11906760253908816</v>
      </c>
      <c r="O116" s="33">
        <f t="shared" si="34"/>
        <v>8.5956586548342401E-2</v>
      </c>
      <c r="P116" s="33">
        <f t="shared" si="34"/>
        <v>6.0152823779443004E-2</v>
      </c>
      <c r="Q116" s="33">
        <f t="shared" si="34"/>
        <v>4.1001278629544557E-2</v>
      </c>
      <c r="R116" s="33">
        <f t="shared" si="34"/>
        <v>2.7330709546075523E-2</v>
      </c>
      <c r="S116" s="33">
        <f t="shared" si="34"/>
        <v>1.7867203815697209E-2</v>
      </c>
      <c r="T116" s="33">
        <f t="shared" si="34"/>
        <v>1.1484907440747568E-2</v>
      </c>
      <c r="U116" s="33">
        <f t="shared" si="34"/>
        <v>7.2735160669182763E-3</v>
      </c>
      <c r="V116" s="33">
        <f t="shared" si="34"/>
        <v>4.5460097602631321E-3</v>
      </c>
      <c r="W116" s="33">
        <f t="shared" si="34"/>
        <v>2.8078311756572325E-3</v>
      </c>
      <c r="X116" s="33">
        <f t="shared" si="34"/>
        <v>1.7159630135621963E-3</v>
      </c>
      <c r="Y116" s="33">
        <f t="shared" si="34"/>
        <v>1.0386765130594568E-3</v>
      </c>
      <c r="Z116" s="33">
        <f t="shared" si="34"/>
        <v>6.2324309369500607E-4</v>
      </c>
      <c r="AA116" s="33">
        <f t="shared" si="34"/>
        <v>3.7098926099528144E-4</v>
      </c>
      <c r="AB116" s="33">
        <f t="shared" si="34"/>
        <v>2.1923077879895726E-4</v>
      </c>
      <c r="AC116" s="33">
        <f t="shared" si="34"/>
        <v>1.2868352741115716E-4</v>
      </c>
      <c r="AD116" s="33">
        <f t="shared" si="34"/>
        <v>7.5070674715760081E-5</v>
      </c>
      <c r="AE116" s="33">
        <f t="shared" si="34"/>
        <v>4.3543275777884591E-5</v>
      </c>
      <c r="AF116" s="33">
        <f t="shared" si="34"/>
        <v>2.5122462330347401E-5</v>
      </c>
      <c r="AG116" s="33">
        <f t="shared" si="34"/>
        <v>1.4423089527358643E-5</v>
      </c>
      <c r="AH116" s="33">
        <f t="shared" si="34"/>
        <v>8.242303585960529E-6</v>
      </c>
      <c r="AI116" s="33">
        <f t="shared" si="34"/>
        <v>4.6898777712755887E-6</v>
      </c>
      <c r="AJ116" s="33">
        <f t="shared" si="34"/>
        <v>2.6577662178967626E-6</v>
      </c>
      <c r="AK116" s="33">
        <f t="shared" si="34"/>
        <v>1.5004470008296634E-6</v>
      </c>
      <c r="AL116" s="33">
        <f t="shared" si="34"/>
        <v>8.4405285067666969E-7</v>
      </c>
      <c r="AM116" s="33">
        <f t="shared" si="34"/>
        <v>4.7320884229175051E-7</v>
      </c>
      <c r="AN116" s="33">
        <f t="shared" si="34"/>
        <v>2.6445414321627246E-7</v>
      </c>
      <c r="AO116" s="33">
        <f t="shared" si="34"/>
        <v>1.4734632531804776E-7</v>
      </c>
      <c r="AP116" s="33">
        <f t="shared" si="34"/>
        <v>8.1863484098348763E-8</v>
      </c>
      <c r="AQ116" s="33">
        <f t="shared" si="34"/>
        <v>4.5359047541955464E-8</v>
      </c>
      <c r="AR116" s="33">
        <f t="shared" si="34"/>
        <v>2.5068038512102791E-8</v>
      </c>
      <c r="AS116" s="33">
        <f t="shared" si="34"/>
        <v>1.3820212216773776E-8</v>
      </c>
      <c r="AT116" s="33">
        <f t="shared" si="34"/>
        <v>7.6014662674691449E-9</v>
      </c>
      <c r="AU116" s="33">
        <f t="shared" si="34"/>
        <v>4.1717205123413886E-9</v>
      </c>
      <c r="AV116" s="33">
        <f t="shared" si="34"/>
        <v>2.284613143849919E-9</v>
      </c>
      <c r="AW116" s="33">
        <f t="shared" si="34"/>
        <v>1.2486184279726062E-9</v>
      </c>
      <c r="AX116" s="33">
        <f t="shared" si="34"/>
        <v>6.8109171705588841E-10</v>
      </c>
    </row>
    <row r="117" spans="1:50" x14ac:dyDescent="0.25">
      <c r="A117" s="30">
        <v>3</v>
      </c>
      <c r="C117" s="33" t="str">
        <f t="shared" si="25"/>
        <v xml:space="preserve"> </v>
      </c>
      <c r="D117" s="33" t="str">
        <f t="shared" si="34"/>
        <v xml:space="preserve"> </v>
      </c>
      <c r="E117" s="33">
        <f t="shared" si="34"/>
        <v>0.12432998652557906</v>
      </c>
      <c r="F117" s="33">
        <f t="shared" si="34"/>
        <v>0.24829198635456584</v>
      </c>
      <c r="G117" s="33">
        <f t="shared" si="34"/>
        <v>0.30993319433278982</v>
      </c>
      <c r="H117" s="33">
        <f t="shared" si="34"/>
        <v>0.30956092805911473</v>
      </c>
      <c r="I117" s="33">
        <f t="shared" si="34"/>
        <v>0.27060974289841278</v>
      </c>
      <c r="J117" s="33">
        <f t="shared" si="34"/>
        <v>0.21629554981463911</v>
      </c>
      <c r="K117" s="33">
        <f t="shared" si="34"/>
        <v>0.16209908152621041</v>
      </c>
      <c r="L117" s="33">
        <f t="shared" si="34"/>
        <v>0.11570179576338915</v>
      </c>
      <c r="M117" s="33">
        <f t="shared" si="34"/>
        <v>7.9504466757485612E-2</v>
      </c>
      <c r="N117" s="33">
        <f t="shared" si="34"/>
        <v>5.2976368780996638E-2</v>
      </c>
      <c r="O117" s="33">
        <f t="shared" si="34"/>
        <v>3.4421135165587181E-2</v>
      </c>
      <c r="P117" s="33">
        <f t="shared" si="34"/>
        <v>2.1898499422893652E-2</v>
      </c>
      <c r="Q117" s="33">
        <f t="shared" si="34"/>
        <v>1.3682713884417799E-2</v>
      </c>
      <c r="R117" s="33">
        <f t="shared" si="34"/>
        <v>8.4189965548214143E-3</v>
      </c>
      <c r="S117" s="33">
        <f t="shared" si="34"/>
        <v>5.110699755353252E-3</v>
      </c>
      <c r="T117" s="33">
        <f t="shared" si="34"/>
        <v>3.066084255597506E-3</v>
      </c>
      <c r="U117" s="33">
        <f t="shared" si="34"/>
        <v>1.8203915232029889E-3</v>
      </c>
      <c r="V117" s="33">
        <f t="shared" si="34"/>
        <v>1.0708052358041199E-3</v>
      </c>
      <c r="W117" s="33">
        <f t="shared" si="34"/>
        <v>6.2462216563530151E-4</v>
      </c>
      <c r="X117" s="33">
        <f t="shared" si="34"/>
        <v>3.6162734122894359E-4</v>
      </c>
      <c r="Y117" s="33">
        <f t="shared" si="34"/>
        <v>2.0794260943694399E-4</v>
      </c>
      <c r="Z117" s="33">
        <f t="shared" si="34"/>
        <v>1.1882789000686044E-4</v>
      </c>
      <c r="AA117" s="33">
        <f t="shared" si="34"/>
        <v>6.751630524585097E-5</v>
      </c>
      <c r="AB117" s="33">
        <f t="shared" si="34"/>
        <v>3.816213996589897E-5</v>
      </c>
      <c r="AC117" s="33">
        <f t="shared" si="34"/>
        <v>2.1466488794356191E-5</v>
      </c>
      <c r="AD117" s="33">
        <f t="shared" si="34"/>
        <v>1.2021738740977315E-5</v>
      </c>
      <c r="AE117" s="33">
        <f t="shared" si="34"/>
        <v>6.7046202421305596E-6</v>
      </c>
      <c r="AF117" s="33">
        <f t="shared" si="34"/>
        <v>3.7249008524570647E-6</v>
      </c>
      <c r="AG117" s="33">
        <f t="shared" si="34"/>
        <v>2.0620814089154855E-6</v>
      </c>
      <c r="AH117" s="33">
        <f t="shared" si="34"/>
        <v>1.1377468880125977E-6</v>
      </c>
      <c r="AI117" s="33">
        <f t="shared" si="34"/>
        <v>6.2578534016895235E-7</v>
      </c>
      <c r="AJ117" s="33">
        <f t="shared" si="34"/>
        <v>3.4318669150613491E-7</v>
      </c>
      <c r="AK117" s="33">
        <f t="shared" si="34"/>
        <v>1.8768801538480522E-7</v>
      </c>
      <c r="AL117" s="33">
        <f t="shared" si="34"/>
        <v>1.0237938859474032E-7</v>
      </c>
      <c r="AM117" s="33">
        <f t="shared" si="34"/>
        <v>5.5708587002945699E-8</v>
      </c>
      <c r="AN117" s="33">
        <f t="shared" si="34"/>
        <v>3.0242844934626469E-8</v>
      </c>
      <c r="AO117" s="33">
        <f t="shared" si="34"/>
        <v>1.6382098152911151E-8</v>
      </c>
      <c r="AP117" s="33">
        <f t="shared" si="34"/>
        <v>8.855509604412715E-9</v>
      </c>
      <c r="AQ117" s="33">
        <f t="shared" si="34"/>
        <v>4.777473371499027E-9</v>
      </c>
      <c r="AR117" s="33">
        <f t="shared" si="34"/>
        <v>2.5725682499107875E-9</v>
      </c>
      <c r="AS117" s="33">
        <f t="shared" si="34"/>
        <v>1.3827997154993523E-9</v>
      </c>
      <c r="AT117" s="33">
        <f t="shared" si="34"/>
        <v>7.4201335132322391E-10</v>
      </c>
      <c r="AU117" s="33">
        <f t="shared" si="34"/>
        <v>3.9751914613755476E-10</v>
      </c>
      <c r="AV117" s="33">
        <f t="shared" si="34"/>
        <v>2.1263288863420282E-10</v>
      </c>
      <c r="AW117" s="33">
        <f t="shared" si="34"/>
        <v>1.1356846357932778E-10</v>
      </c>
      <c r="AX117" s="33">
        <f t="shared" si="34"/>
        <v>6.0571510893919312E-11</v>
      </c>
    </row>
    <row r="118" spans="1:50" x14ac:dyDescent="0.25">
      <c r="A118" s="30">
        <v>2</v>
      </c>
      <c r="C118" s="33" t="str">
        <f t="shared" si="25"/>
        <v xml:space="preserve"> </v>
      </c>
      <c r="D118" s="33">
        <f t="shared" si="34"/>
        <v>0.24913541343940987</v>
      </c>
      <c r="E118" s="33">
        <f t="shared" si="34"/>
        <v>0.37310816837657745</v>
      </c>
      <c r="F118" s="33">
        <f t="shared" si="34"/>
        <v>0.37260427667600782</v>
      </c>
      <c r="G118" s="33">
        <f t="shared" si="34"/>
        <v>0.31010945510210131</v>
      </c>
      <c r="H118" s="33">
        <f t="shared" si="34"/>
        <v>0.23232641198904197</v>
      </c>
      <c r="I118" s="33">
        <f t="shared" si="34"/>
        <v>0.16248621857373019</v>
      </c>
      <c r="J118" s="33">
        <f t="shared" si="34"/>
        <v>0.10823523410036785</v>
      </c>
      <c r="K118" s="33">
        <f t="shared" si="34"/>
        <v>6.9530934664972913E-2</v>
      </c>
      <c r="L118" s="33">
        <f t="shared" si="34"/>
        <v>4.342799981317555E-2</v>
      </c>
      <c r="M118" s="33">
        <f t="shared" si="34"/>
        <v>2.652660547544149E-2</v>
      </c>
      <c r="N118" s="33">
        <f t="shared" si="34"/>
        <v>1.5908370883518499E-2</v>
      </c>
      <c r="O118" s="33">
        <f t="shared" si="34"/>
        <v>9.396965317057842E-3</v>
      </c>
      <c r="P118" s="33">
        <f t="shared" si="34"/>
        <v>5.4801406577412656E-3</v>
      </c>
      <c r="Q118" s="33">
        <f t="shared" si="34"/>
        <v>3.1607603069788563E-3</v>
      </c>
      <c r="R118" s="33">
        <f t="shared" si="34"/>
        <v>1.8058903949731064E-3</v>
      </c>
      <c r="S118" s="33">
        <f t="shared" si="34"/>
        <v>1.023168002833276E-3</v>
      </c>
      <c r="T118" s="33">
        <f t="shared" si="34"/>
        <v>5.754638486478019E-4</v>
      </c>
      <c r="U118" s="33">
        <f t="shared" si="34"/>
        <v>3.2156062867506104E-4</v>
      </c>
      <c r="V118" s="33">
        <f t="shared" si="34"/>
        <v>1.7863849578647834E-4</v>
      </c>
      <c r="W118" s="33">
        <f t="shared" si="34"/>
        <v>9.8717043163751948E-5</v>
      </c>
      <c r="X118" s="33">
        <f t="shared" si="34"/>
        <v>5.4293673472060878E-5</v>
      </c>
      <c r="Y118" s="33">
        <f t="shared" si="34"/>
        <v>2.9732429431487284E-5</v>
      </c>
      <c r="Z118" s="33">
        <f t="shared" si="34"/>
        <v>1.6217760619200464E-5</v>
      </c>
      <c r="AA118" s="33">
        <f t="shared" si="34"/>
        <v>8.8138840061591577E-6</v>
      </c>
      <c r="AB118" s="33">
        <f t="shared" si="34"/>
        <v>4.7741787074229717E-6</v>
      </c>
      <c r="AC118" s="33">
        <f t="shared" si="34"/>
        <v>2.5780415257385364E-6</v>
      </c>
      <c r="AD118" s="33">
        <f t="shared" si="34"/>
        <v>1.388201362906497E-6</v>
      </c>
      <c r="AE118" s="33">
        <f t="shared" si="34"/>
        <v>7.4552131464293255E-7</v>
      </c>
      <c r="AF118" s="33">
        <f t="shared" si="34"/>
        <v>3.9939050283512493E-7</v>
      </c>
      <c r="AG118" s="33">
        <f t="shared" si="34"/>
        <v>2.1347143671269716E-7</v>
      </c>
      <c r="AH118" s="33">
        <f t="shared" si="34"/>
        <v>1.138537909788982E-7</v>
      </c>
      <c r="AI118" s="33">
        <f t="shared" si="34"/>
        <v>6.0600802511225396E-8</v>
      </c>
      <c r="AJ118" s="33">
        <f t="shared" si="34"/>
        <v>3.2194884366859678E-8</v>
      </c>
      <c r="AK118" s="33">
        <f t="shared" si="34"/>
        <v>1.7073437029867424E-8</v>
      </c>
      <c r="AL118" s="33">
        <f t="shared" si="34"/>
        <v>9.0390812508305846E-9</v>
      </c>
      <c r="AM118" s="33">
        <f t="shared" si="34"/>
        <v>4.7779041733024148E-9</v>
      </c>
      <c r="AN118" s="33">
        <f t="shared" si="34"/>
        <v>2.5217192127039586E-9</v>
      </c>
      <c r="AO118" s="33">
        <f t="shared" si="34"/>
        <v>1.3290394625331001E-9</v>
      </c>
      <c r="AP118" s="33">
        <f t="shared" si="34"/>
        <v>6.9950930027404543E-10</v>
      </c>
      <c r="AQ118" s="33">
        <f t="shared" si="34"/>
        <v>3.6769785428652487E-10</v>
      </c>
      <c r="AR118" s="33">
        <f t="shared" si="34"/>
        <v>1.9304497657706259E-10</v>
      </c>
      <c r="AS118" s="33">
        <f t="shared" si="34"/>
        <v>1.0123282007916728E-10</v>
      </c>
      <c r="AT118" s="33">
        <f t="shared" si="34"/>
        <v>5.3027708358627578E-11</v>
      </c>
      <c r="AU118" s="33">
        <f t="shared" si="34"/>
        <v>2.7747558897627902E-11</v>
      </c>
      <c r="AV118" s="33">
        <f t="shared" si="34"/>
        <v>1.4504669567587303E-11</v>
      </c>
      <c r="AW118" s="33">
        <f t="shared" si="34"/>
        <v>7.5747884538070158E-12</v>
      </c>
      <c r="AX118" s="33">
        <f t="shared" si="34"/>
        <v>3.9521296862373963E-12</v>
      </c>
    </row>
    <row r="119" spans="1:50" x14ac:dyDescent="0.25">
      <c r="A119" s="30">
        <v>1</v>
      </c>
      <c r="C119" s="33">
        <f t="shared" si="25"/>
        <v>0.49917255694160578</v>
      </c>
      <c r="D119" s="33">
        <f t="shared" si="34"/>
        <v>0.49834691051355762</v>
      </c>
      <c r="E119" s="33">
        <f t="shared" si="34"/>
        <v>0.37321962292487465</v>
      </c>
      <c r="F119" s="33">
        <f t="shared" si="34"/>
        <v>0.24850530857869474</v>
      </c>
      <c r="G119" s="33">
        <f t="shared" si="34"/>
        <v>0.1551353211524856</v>
      </c>
      <c r="H119" s="33">
        <f t="shared" si="34"/>
        <v>9.2987178874931006E-2</v>
      </c>
      <c r="I119" s="33">
        <f t="shared" si="34"/>
        <v>5.4198439052240234E-2</v>
      </c>
      <c r="J119" s="33">
        <f t="shared" si="34"/>
        <v>3.0946944965555615E-2</v>
      </c>
      <c r="K119" s="33">
        <f t="shared" si="34"/>
        <v>1.7396248601196374E-2</v>
      </c>
      <c r="L119" s="33">
        <f t="shared" si="34"/>
        <v>9.6586332327905037E-3</v>
      </c>
      <c r="M119" s="33">
        <f t="shared" si="34"/>
        <v>5.3098358795933042E-3</v>
      </c>
      <c r="N119" s="33">
        <f t="shared" si="34"/>
        <v>2.8949581793214149E-3</v>
      </c>
      <c r="O119" s="33">
        <f t="shared" si="34"/>
        <v>1.5675619102792071E-3</v>
      </c>
      <c r="P119" s="33">
        <f t="shared" si="34"/>
        <v>8.4385741438055596E-4</v>
      </c>
      <c r="Q119" s="33">
        <f t="shared" si="34"/>
        <v>4.5194703129429204E-4</v>
      </c>
      <c r="R119" s="33">
        <f t="shared" si="34"/>
        <v>2.4100194691672666E-4</v>
      </c>
      <c r="S119" s="33">
        <f t="shared" si="34"/>
        <v>1.2801061887683974E-4</v>
      </c>
      <c r="T119" s="33">
        <f t="shared" si="34"/>
        <v>6.7761723923075881E-5</v>
      </c>
      <c r="U119" s="33">
        <f t="shared" si="34"/>
        <v>3.5760149353452806E-5</v>
      </c>
      <c r="V119" s="33">
        <f t="shared" si="34"/>
        <v>1.882009413208314E-5</v>
      </c>
      <c r="W119" s="33">
        <f t="shared" si="34"/>
        <v>9.8799552005049133E-6</v>
      </c>
      <c r="X119" s="33">
        <f t="shared" si="34"/>
        <v>5.1750409008467256E-6</v>
      </c>
      <c r="Y119" s="33">
        <f t="shared" si="34"/>
        <v>2.7050888340214631E-6</v>
      </c>
      <c r="Z119" s="33">
        <f t="shared" si="34"/>
        <v>1.4113264835259869E-6</v>
      </c>
      <c r="AA119" s="33">
        <f t="shared" si="34"/>
        <v>7.3504361842199371E-7</v>
      </c>
      <c r="AB119" s="33">
        <f t="shared" si="34"/>
        <v>3.8221504151249215E-7</v>
      </c>
      <c r="AC119" s="33">
        <f t="shared" si="34"/>
        <v>1.984534185816644E-7</v>
      </c>
      <c r="AD119" s="33">
        <f t="shared" si="34"/>
        <v>1.029015625276202E-7</v>
      </c>
      <c r="AE119" s="33">
        <f t="shared" si="34"/>
        <v>5.328779883378059E-8</v>
      </c>
      <c r="AF119" s="33">
        <f t="shared" si="34"/>
        <v>2.7562472845889318E-8</v>
      </c>
      <c r="AG119" s="33">
        <f t="shared" si="34"/>
        <v>1.4240631750449931E-8</v>
      </c>
      <c r="AH119" s="33">
        <f t="shared" si="34"/>
        <v>7.3500283967389972E-9</v>
      </c>
      <c r="AI119" s="33">
        <f t="shared" si="34"/>
        <v>3.7898713345357632E-9</v>
      </c>
      <c r="AJ119" s="33">
        <f t="shared" si="34"/>
        <v>1.9523692626632808E-9</v>
      </c>
      <c r="AK119" s="33">
        <f t="shared" si="34"/>
        <v>1.0049031684419064E-9</v>
      </c>
      <c r="AL119" s="33">
        <f t="shared" si="34"/>
        <v>5.1681114332848815E-10</v>
      </c>
      <c r="AM119" s="33">
        <f t="shared" si="34"/>
        <v>2.6558545560949302E-10</v>
      </c>
      <c r="AN119" s="33">
        <f t="shared" si="34"/>
        <v>1.363824738788877E-10</v>
      </c>
      <c r="AO119" s="33">
        <f t="shared" si="34"/>
        <v>6.9986172714939321E-11</v>
      </c>
      <c r="AP119" s="33">
        <f t="shared" si="34"/>
        <v>3.5890642588284551E-11</v>
      </c>
      <c r="AQ119" s="33">
        <f t="shared" si="34"/>
        <v>1.8394085255205582E-11</v>
      </c>
      <c r="AR119" s="33">
        <f t="shared" si="34"/>
        <v>9.4214272800826442E-12</v>
      </c>
      <c r="AS119" s="33">
        <f t="shared" si="34"/>
        <v>4.8229103491745003E-12</v>
      </c>
      <c r="AT119" s="33">
        <f t="shared" si="34"/>
        <v>2.4675547932002198E-12</v>
      </c>
      <c r="AU119" s="33">
        <f t="shared" si="34"/>
        <v>1.2618274184453631E-12</v>
      </c>
      <c r="AV119" s="33">
        <f t="shared" si="34"/>
        <v>6.4493916084498103E-13</v>
      </c>
      <c r="AW119" s="33">
        <f t="shared" si="34"/>
        <v>3.2948216767101248E-13</v>
      </c>
      <c r="AX119" s="33">
        <f t="shared" si="34"/>
        <v>1.6824745556434584E-13</v>
      </c>
    </row>
    <row r="120" spans="1:50" x14ac:dyDescent="0.25">
      <c r="A120" s="30">
        <v>0</v>
      </c>
      <c r="B120" s="2">
        <v>1</v>
      </c>
      <c r="C120" s="33">
        <f>IF($A120&lt;=C$4,IF($A120&lt;C$4,0.5*B120*EXP(-B67*C$3)+0.5*B121*EXP(-B68*C$3),0.5*B121*EXP(-B68*C$3))," ")</f>
        <v>0.49917255694160578</v>
      </c>
      <c r="D120" s="33">
        <f t="shared" ref="D120:AX120" si="35">IF($A120&lt;=D$4,IF($A120&lt;D$4,0.5*C120*EXP(-C67*D$3)+0.5*C121*EXP(-C68*D$3),0.5*C121*EXP(-C68*D$3))," ")</f>
        <v>0.24921149707414778</v>
      </c>
      <c r="E120" s="33">
        <f t="shared" si="35"/>
        <v>0.12444144107387628</v>
      </c>
      <c r="F120" s="33">
        <f t="shared" si="35"/>
        <v>6.2149978520439172E-2</v>
      </c>
      <c r="G120" s="33">
        <f t="shared" si="35"/>
        <v>3.104180719619587E-2</v>
      </c>
      <c r="H120" s="33">
        <f t="shared" si="35"/>
        <v>1.5506445867168508E-2</v>
      </c>
      <c r="I120" s="33">
        <f t="shared" si="35"/>
        <v>7.7473477600309357E-3</v>
      </c>
      <c r="J120" s="33">
        <f t="shared" si="35"/>
        <v>3.8709247191860596E-3</v>
      </c>
      <c r="K120" s="33">
        <f t="shared" si="35"/>
        <v>1.9342738121483141E-3</v>
      </c>
      <c r="L120" s="33">
        <f t="shared" si="35"/>
        <v>9.6658170455914366E-4</v>
      </c>
      <c r="M120" s="33">
        <f t="shared" si="35"/>
        <v>4.8308198514743081E-4</v>
      </c>
      <c r="N120" s="33">
        <f t="shared" si="35"/>
        <v>2.4143622114282498E-4</v>
      </c>
      <c r="O120" s="33">
        <f t="shared" si="35"/>
        <v>1.2067848444476764E-4</v>
      </c>
      <c r="P120" s="33">
        <f t="shared" si="35"/>
        <v>6.0324144831268066E-5</v>
      </c>
      <c r="Q120" s="33">
        <f t="shared" si="35"/>
        <v>3.0154289927097337E-5</v>
      </c>
      <c r="R120" s="33">
        <f t="shared" si="35"/>
        <v>1.5074744587651925E-5</v>
      </c>
      <c r="S120" s="33">
        <f t="shared" si="35"/>
        <v>7.5360720458547188E-6</v>
      </c>
      <c r="T120" s="33">
        <f t="shared" si="35"/>
        <v>3.7675278014514858E-6</v>
      </c>
      <c r="U120" s="33">
        <f t="shared" si="35"/>
        <v>1.8835819552528793E-6</v>
      </c>
      <c r="V120" s="33">
        <f t="shared" si="35"/>
        <v>9.4172290475406006E-7</v>
      </c>
      <c r="W120" s="33">
        <f t="shared" si="35"/>
        <v>4.7082613686670582E-7</v>
      </c>
      <c r="X120" s="33">
        <f t="shared" si="35"/>
        <v>2.3540097158051644E-7</v>
      </c>
      <c r="Y120" s="33">
        <f t="shared" si="35"/>
        <v>1.1769615723022181E-7</v>
      </c>
      <c r="Z120" s="33">
        <f t="shared" si="35"/>
        <v>5.8845987881383841E-8</v>
      </c>
      <c r="AA120" s="33">
        <f t="shared" si="35"/>
        <v>2.9421672348322525E-8</v>
      </c>
      <c r="AB120" s="33">
        <f t="shared" si="35"/>
        <v>1.4710313680834498E-8</v>
      </c>
      <c r="AC120" s="33">
        <f t="shared" si="35"/>
        <v>7.3548911729395642E-9</v>
      </c>
      <c r="AD120" s="33">
        <f t="shared" si="35"/>
        <v>3.6773753260365803E-9</v>
      </c>
      <c r="AE120" s="33">
        <f t="shared" si="35"/>
        <v>1.838643005381115E-9</v>
      </c>
      <c r="AF120" s="33">
        <f t="shared" si="35"/>
        <v>9.1930225916804889E-10</v>
      </c>
      <c r="AG120" s="33">
        <f t="shared" si="35"/>
        <v>4.5964486206827859E-10</v>
      </c>
      <c r="AH120" s="33">
        <f t="shared" si="35"/>
        <v>2.2981982294118275E-10</v>
      </c>
      <c r="AI120" s="33">
        <f t="shared" si="35"/>
        <v>1.149086919113928E-10</v>
      </c>
      <c r="AJ120" s="33">
        <f t="shared" si="35"/>
        <v>5.7453884270611064E-11</v>
      </c>
      <c r="AK120" s="33">
        <f t="shared" si="35"/>
        <v>2.8726761354445408E-11</v>
      </c>
      <c r="AL120" s="33">
        <f t="shared" si="35"/>
        <v>1.436330078081042E-11</v>
      </c>
      <c r="AM120" s="33">
        <f t="shared" si="35"/>
        <v>7.1816142713693001E-12</v>
      </c>
      <c r="AN120" s="33">
        <f t="shared" si="35"/>
        <v>3.5907857283223037E-12</v>
      </c>
      <c r="AO120" s="33">
        <f t="shared" si="35"/>
        <v>1.7953839211574276E-12</v>
      </c>
      <c r="AP120" s="33">
        <f t="shared" si="35"/>
        <v>8.9768940744199699E-13</v>
      </c>
      <c r="AQ120" s="33">
        <f t="shared" si="35"/>
        <v>4.4884320172251806E-13</v>
      </c>
      <c r="AR120" s="33">
        <f t="shared" si="35"/>
        <v>2.2442093000324906E-13</v>
      </c>
      <c r="AS120" s="33">
        <f t="shared" si="35"/>
        <v>1.1221022300764727E-13</v>
      </c>
      <c r="AT120" s="33">
        <f t="shared" si="35"/>
        <v>5.6105017518824971E-14</v>
      </c>
      <c r="AU120" s="33">
        <f t="shared" si="35"/>
        <v>2.8052467158869611E-14</v>
      </c>
      <c r="AV120" s="33">
        <f t="shared" si="35"/>
        <v>1.4026220902136682E-14</v>
      </c>
      <c r="AW120" s="33">
        <f t="shared" si="35"/>
        <v>7.0131020320222993E-15</v>
      </c>
      <c r="AX120" s="33">
        <f t="shared" si="35"/>
        <v>3.5065482182162128E-15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19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ColWidth="8.77734375" defaultRowHeight="13.8" x14ac:dyDescent="0.25"/>
  <cols>
    <col min="1" max="1" width="17" style="2" customWidth="1"/>
    <col min="2" max="2" width="10.44140625" style="2" customWidth="1"/>
    <col min="3" max="4" width="12.77734375" style="2" bestFit="1" customWidth="1"/>
    <col min="5" max="5" width="13.109375" style="2" bestFit="1" customWidth="1"/>
    <col min="6" max="43" width="12.77734375" style="2" bestFit="1" customWidth="1"/>
    <col min="44" max="44" width="9.77734375" style="2" customWidth="1"/>
    <col min="45" max="50" width="12.77734375" style="2" bestFit="1" customWidth="1"/>
    <col min="51" max="16384" width="8.77734375" style="2"/>
  </cols>
  <sheetData>
    <row r="1" spans="1:50" x14ac:dyDescent="0.25">
      <c r="A1" s="31" t="s">
        <v>73</v>
      </c>
      <c r="B1" s="34">
        <v>43767</v>
      </c>
      <c r="C1" s="34">
        <v>43798</v>
      </c>
      <c r="D1" s="34">
        <v>43829</v>
      </c>
      <c r="E1" s="34">
        <v>43859</v>
      </c>
      <c r="F1" s="34">
        <v>43889</v>
      </c>
      <c r="G1" s="34">
        <v>43920</v>
      </c>
      <c r="H1" s="34">
        <v>43950</v>
      </c>
      <c r="I1" s="34">
        <v>43980</v>
      </c>
      <c r="J1" s="34">
        <v>44011</v>
      </c>
      <c r="K1" s="34">
        <v>44041</v>
      </c>
      <c r="L1" s="34">
        <v>44074</v>
      </c>
      <c r="M1" s="34">
        <v>44103</v>
      </c>
      <c r="N1" s="34">
        <v>44133</v>
      </c>
      <c r="O1" s="34">
        <v>44165</v>
      </c>
      <c r="P1" s="34">
        <v>44194</v>
      </c>
      <c r="Q1" s="34">
        <v>44225</v>
      </c>
      <c r="R1" s="34">
        <v>44253</v>
      </c>
      <c r="S1" s="34">
        <v>44284</v>
      </c>
      <c r="T1" s="34">
        <v>44315</v>
      </c>
      <c r="U1" s="34">
        <v>44347</v>
      </c>
      <c r="V1" s="34">
        <v>44376</v>
      </c>
      <c r="W1" s="34">
        <v>44406</v>
      </c>
      <c r="X1" s="34">
        <v>44438</v>
      </c>
      <c r="Y1" s="34">
        <v>44468</v>
      </c>
      <c r="Z1" s="34">
        <v>44498</v>
      </c>
      <c r="AA1" s="34">
        <v>44529</v>
      </c>
      <c r="AB1" s="34">
        <v>44559</v>
      </c>
      <c r="AC1" s="34">
        <v>44592</v>
      </c>
      <c r="AD1" s="34">
        <v>44620</v>
      </c>
      <c r="AE1" s="34">
        <v>44649</v>
      </c>
      <c r="AF1" s="34">
        <v>44680</v>
      </c>
      <c r="AG1" s="34">
        <v>44711</v>
      </c>
      <c r="AH1" s="34">
        <v>44741</v>
      </c>
      <c r="AI1" s="34">
        <v>44771</v>
      </c>
      <c r="AJ1" s="34">
        <v>44802</v>
      </c>
      <c r="AK1" s="34">
        <v>44833</v>
      </c>
      <c r="AL1" s="34">
        <v>44865</v>
      </c>
      <c r="AM1" s="34">
        <v>44894</v>
      </c>
      <c r="AN1" s="34">
        <v>44924</v>
      </c>
      <c r="AO1" s="34">
        <v>44956</v>
      </c>
      <c r="AP1" s="34">
        <v>44985</v>
      </c>
      <c r="AQ1" s="34">
        <v>45014</v>
      </c>
      <c r="AR1" s="34">
        <v>45044</v>
      </c>
      <c r="AS1" s="34">
        <v>45075</v>
      </c>
      <c r="AT1" s="34">
        <v>45106</v>
      </c>
      <c r="AU1" s="34">
        <v>45138</v>
      </c>
      <c r="AV1" s="34">
        <v>45167</v>
      </c>
      <c r="AW1" s="34">
        <v>45198</v>
      </c>
      <c r="AX1" s="34">
        <v>45229</v>
      </c>
    </row>
    <row r="2" spans="1:50" x14ac:dyDescent="0.25">
      <c r="A2" s="24" t="s">
        <v>61</v>
      </c>
      <c r="B2" s="2">
        <f>(B1-$B$1)/360</f>
        <v>0</v>
      </c>
      <c r="C2" s="2">
        <f t="shared" ref="C2:AX2" si="0">(C1-$B$1)/360</f>
        <v>8.611111111111111E-2</v>
      </c>
      <c r="D2" s="2">
        <f t="shared" si="0"/>
        <v>0.17222222222222222</v>
      </c>
      <c r="E2" s="2">
        <f t="shared" si="0"/>
        <v>0.25555555555555554</v>
      </c>
      <c r="F2" s="2">
        <f t="shared" si="0"/>
        <v>0.33888888888888891</v>
      </c>
      <c r="G2" s="2">
        <f t="shared" si="0"/>
        <v>0.42499999999999999</v>
      </c>
      <c r="H2" s="2">
        <f t="shared" si="0"/>
        <v>0.5083333333333333</v>
      </c>
      <c r="I2" s="2">
        <f t="shared" si="0"/>
        <v>0.59166666666666667</v>
      </c>
      <c r="J2" s="2">
        <f t="shared" si="0"/>
        <v>0.67777777777777781</v>
      </c>
      <c r="K2" s="2">
        <f t="shared" si="0"/>
        <v>0.76111111111111107</v>
      </c>
      <c r="L2" s="2">
        <f t="shared" si="0"/>
        <v>0.85277777777777775</v>
      </c>
      <c r="M2" s="2">
        <f t="shared" si="0"/>
        <v>0.93333333333333335</v>
      </c>
      <c r="N2" s="2">
        <f t="shared" si="0"/>
        <v>1.0166666666666666</v>
      </c>
      <c r="O2" s="2">
        <f t="shared" si="0"/>
        <v>1.1055555555555556</v>
      </c>
      <c r="P2" s="2">
        <f t="shared" si="0"/>
        <v>1.1861111111111111</v>
      </c>
      <c r="Q2" s="2">
        <f t="shared" si="0"/>
        <v>1.2722222222222221</v>
      </c>
      <c r="R2" s="2">
        <f t="shared" si="0"/>
        <v>1.35</v>
      </c>
      <c r="S2" s="2">
        <f t="shared" si="0"/>
        <v>1.4361111111111111</v>
      </c>
      <c r="T2" s="2">
        <f t="shared" si="0"/>
        <v>1.5222222222222221</v>
      </c>
      <c r="U2" s="2">
        <f t="shared" si="0"/>
        <v>1.6111111111111112</v>
      </c>
      <c r="V2" s="2">
        <f t="shared" si="0"/>
        <v>1.6916666666666667</v>
      </c>
      <c r="W2" s="2">
        <f t="shared" si="0"/>
        <v>1.7749999999999999</v>
      </c>
      <c r="X2" s="2">
        <f t="shared" si="0"/>
        <v>1.8638888888888889</v>
      </c>
      <c r="Y2" s="2">
        <f t="shared" si="0"/>
        <v>1.9472222222222222</v>
      </c>
      <c r="Z2" s="2">
        <f t="shared" si="0"/>
        <v>2.0305555555555554</v>
      </c>
      <c r="AA2" s="2">
        <f t="shared" si="0"/>
        <v>2.1166666666666667</v>
      </c>
      <c r="AB2" s="2">
        <f t="shared" si="0"/>
        <v>2.2000000000000002</v>
      </c>
      <c r="AC2" s="2">
        <f t="shared" si="0"/>
        <v>2.2916666666666665</v>
      </c>
      <c r="AD2" s="2">
        <f t="shared" si="0"/>
        <v>2.3694444444444445</v>
      </c>
      <c r="AE2" s="2">
        <f t="shared" si="0"/>
        <v>2.4500000000000002</v>
      </c>
      <c r="AF2" s="2">
        <f t="shared" si="0"/>
        <v>2.536111111111111</v>
      </c>
      <c r="AG2" s="2">
        <f t="shared" si="0"/>
        <v>2.6222222222222222</v>
      </c>
      <c r="AH2" s="2">
        <f t="shared" si="0"/>
        <v>2.7055555555555557</v>
      </c>
      <c r="AI2" s="2">
        <f t="shared" si="0"/>
        <v>2.7888888888888888</v>
      </c>
      <c r="AJ2" s="2">
        <f t="shared" si="0"/>
        <v>2.875</v>
      </c>
      <c r="AK2" s="2">
        <f t="shared" si="0"/>
        <v>2.9611111111111112</v>
      </c>
      <c r="AL2" s="2">
        <f t="shared" si="0"/>
        <v>3.05</v>
      </c>
      <c r="AM2" s="2">
        <f t="shared" si="0"/>
        <v>3.1305555555555555</v>
      </c>
      <c r="AN2" s="2">
        <f t="shared" si="0"/>
        <v>3.213888888888889</v>
      </c>
      <c r="AO2" s="2">
        <f t="shared" si="0"/>
        <v>3.3027777777777776</v>
      </c>
      <c r="AP2" s="2">
        <f t="shared" si="0"/>
        <v>3.3833333333333333</v>
      </c>
      <c r="AQ2" s="2">
        <f t="shared" si="0"/>
        <v>3.463888888888889</v>
      </c>
      <c r="AR2" s="2">
        <f t="shared" si="0"/>
        <v>3.5472222222222221</v>
      </c>
      <c r="AS2" s="2">
        <f t="shared" si="0"/>
        <v>3.6333333333333333</v>
      </c>
      <c r="AT2" s="2">
        <f t="shared" si="0"/>
        <v>3.7194444444444446</v>
      </c>
      <c r="AU2" s="2">
        <f t="shared" si="0"/>
        <v>3.8083333333333331</v>
      </c>
      <c r="AV2" s="2">
        <f t="shared" si="0"/>
        <v>3.8888888888888888</v>
      </c>
      <c r="AW2" s="2">
        <f t="shared" si="0"/>
        <v>3.9750000000000001</v>
      </c>
      <c r="AX2" s="2">
        <f t="shared" si="0"/>
        <v>4.0611111111111109</v>
      </c>
    </row>
    <row r="3" spans="1:50" x14ac:dyDescent="0.25">
      <c r="A3" s="38" t="s">
        <v>75</v>
      </c>
      <c r="C3" s="2">
        <f>C2-B2</f>
        <v>8.611111111111111E-2</v>
      </c>
      <c r="D3" s="2">
        <f t="shared" ref="D3:AX3" si="1">D2-C2</f>
        <v>8.611111111111111E-2</v>
      </c>
      <c r="E3" s="2">
        <f t="shared" si="1"/>
        <v>8.3333333333333315E-2</v>
      </c>
      <c r="F3" s="2">
        <f t="shared" si="1"/>
        <v>8.333333333333337E-2</v>
      </c>
      <c r="G3" s="2">
        <f t="shared" si="1"/>
        <v>8.6111111111111083E-2</v>
      </c>
      <c r="H3" s="2">
        <f t="shared" si="1"/>
        <v>8.3333333333333315E-2</v>
      </c>
      <c r="I3" s="2">
        <f t="shared" si="1"/>
        <v>8.333333333333337E-2</v>
      </c>
      <c r="J3" s="2">
        <f t="shared" si="1"/>
        <v>8.6111111111111138E-2</v>
      </c>
      <c r="K3" s="2">
        <f t="shared" si="1"/>
        <v>8.3333333333333259E-2</v>
      </c>
      <c r="L3" s="2">
        <f t="shared" si="1"/>
        <v>9.1666666666666674E-2</v>
      </c>
      <c r="M3" s="2">
        <f t="shared" si="1"/>
        <v>8.0555555555555602E-2</v>
      </c>
      <c r="N3" s="2">
        <f t="shared" si="1"/>
        <v>8.3333333333333259E-2</v>
      </c>
      <c r="O3" s="2">
        <f t="shared" si="1"/>
        <v>8.8888888888889017E-2</v>
      </c>
      <c r="P3" s="2">
        <f t="shared" si="1"/>
        <v>8.0555555555555491E-2</v>
      </c>
      <c r="Q3" s="2">
        <f t="shared" si="1"/>
        <v>8.6111111111111027E-2</v>
      </c>
      <c r="R3" s="2">
        <f t="shared" si="1"/>
        <v>7.7777777777777946E-2</v>
      </c>
      <c r="S3" s="2">
        <f t="shared" si="1"/>
        <v>8.6111111111111027E-2</v>
      </c>
      <c r="T3" s="2">
        <f t="shared" si="1"/>
        <v>8.6111111111111027E-2</v>
      </c>
      <c r="U3" s="2">
        <f t="shared" si="1"/>
        <v>8.8888888888889017E-2</v>
      </c>
      <c r="V3" s="2">
        <f t="shared" si="1"/>
        <v>8.0555555555555491E-2</v>
      </c>
      <c r="W3" s="2">
        <f t="shared" si="1"/>
        <v>8.3333333333333259E-2</v>
      </c>
      <c r="X3" s="2">
        <f t="shared" si="1"/>
        <v>8.8888888888889017E-2</v>
      </c>
      <c r="Y3" s="2">
        <f t="shared" si="1"/>
        <v>8.3333333333333259E-2</v>
      </c>
      <c r="Z3" s="2">
        <f t="shared" si="1"/>
        <v>8.3333333333333259E-2</v>
      </c>
      <c r="AA3" s="2">
        <f t="shared" si="1"/>
        <v>8.6111111111111249E-2</v>
      </c>
      <c r="AB3" s="2">
        <f t="shared" si="1"/>
        <v>8.3333333333333481E-2</v>
      </c>
      <c r="AC3" s="2">
        <f t="shared" si="1"/>
        <v>9.1666666666666341E-2</v>
      </c>
      <c r="AD3" s="2">
        <f t="shared" si="1"/>
        <v>7.7777777777777946E-2</v>
      </c>
      <c r="AE3" s="2">
        <f t="shared" si="1"/>
        <v>8.0555555555555713E-2</v>
      </c>
      <c r="AF3" s="2">
        <f t="shared" si="1"/>
        <v>8.6111111111110805E-2</v>
      </c>
      <c r="AG3" s="2">
        <f t="shared" si="1"/>
        <v>8.6111111111111249E-2</v>
      </c>
      <c r="AH3" s="2">
        <f t="shared" si="1"/>
        <v>8.3333333333333481E-2</v>
      </c>
      <c r="AI3" s="2">
        <f t="shared" si="1"/>
        <v>8.3333333333333037E-2</v>
      </c>
      <c r="AJ3" s="2">
        <f t="shared" si="1"/>
        <v>8.6111111111111249E-2</v>
      </c>
      <c r="AK3" s="2">
        <f t="shared" si="1"/>
        <v>8.6111111111111249E-2</v>
      </c>
      <c r="AL3" s="2">
        <f t="shared" si="1"/>
        <v>8.8888888888888573E-2</v>
      </c>
      <c r="AM3" s="2">
        <f t="shared" si="1"/>
        <v>8.0555555555555713E-2</v>
      </c>
      <c r="AN3" s="2">
        <f t="shared" si="1"/>
        <v>8.3333333333333481E-2</v>
      </c>
      <c r="AO3" s="2">
        <f t="shared" si="1"/>
        <v>8.8888888888888573E-2</v>
      </c>
      <c r="AP3" s="2">
        <f t="shared" si="1"/>
        <v>8.0555555555555713E-2</v>
      </c>
      <c r="AQ3" s="2">
        <f t="shared" si="1"/>
        <v>8.0555555555555713E-2</v>
      </c>
      <c r="AR3" s="2">
        <f t="shared" si="1"/>
        <v>8.3333333333333037E-2</v>
      </c>
      <c r="AS3" s="2">
        <f t="shared" si="1"/>
        <v>8.6111111111111249E-2</v>
      </c>
      <c r="AT3" s="2">
        <f t="shared" si="1"/>
        <v>8.6111111111111249E-2</v>
      </c>
      <c r="AU3" s="2">
        <f t="shared" si="1"/>
        <v>8.8888888888888573E-2</v>
      </c>
      <c r="AV3" s="2">
        <f t="shared" si="1"/>
        <v>8.0555555555555713E-2</v>
      </c>
      <c r="AW3" s="2">
        <f t="shared" si="1"/>
        <v>8.6111111111111249E-2</v>
      </c>
      <c r="AX3" s="2">
        <f t="shared" si="1"/>
        <v>8.6111111111110805E-2</v>
      </c>
    </row>
    <row r="4" spans="1:50" x14ac:dyDescent="0.25">
      <c r="A4" s="24" t="s">
        <v>62</v>
      </c>
      <c r="B4" s="2">
        <v>0</v>
      </c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  <c r="K4" s="2">
        <v>9</v>
      </c>
      <c r="L4" s="2">
        <v>10</v>
      </c>
      <c r="M4" s="2">
        <v>11</v>
      </c>
      <c r="N4" s="2">
        <v>12</v>
      </c>
      <c r="O4" s="2">
        <v>13</v>
      </c>
      <c r="P4" s="2">
        <v>14</v>
      </c>
      <c r="Q4" s="2">
        <v>15</v>
      </c>
      <c r="R4" s="2">
        <v>16</v>
      </c>
      <c r="S4" s="2">
        <v>17</v>
      </c>
      <c r="T4" s="2">
        <v>18</v>
      </c>
      <c r="U4" s="2">
        <v>19</v>
      </c>
      <c r="V4" s="2">
        <v>20</v>
      </c>
      <c r="W4" s="2">
        <v>21</v>
      </c>
      <c r="X4" s="2">
        <v>22</v>
      </c>
      <c r="Y4" s="2">
        <v>23</v>
      </c>
      <c r="Z4" s="2">
        <v>24</v>
      </c>
      <c r="AA4" s="2">
        <v>25</v>
      </c>
      <c r="AB4" s="2">
        <v>26</v>
      </c>
      <c r="AC4" s="2">
        <v>27</v>
      </c>
      <c r="AD4" s="2">
        <v>28</v>
      </c>
      <c r="AE4" s="2">
        <v>29</v>
      </c>
      <c r="AF4" s="2">
        <v>30</v>
      </c>
      <c r="AG4" s="2">
        <v>31</v>
      </c>
      <c r="AH4" s="2">
        <v>32</v>
      </c>
      <c r="AI4" s="2">
        <v>33</v>
      </c>
      <c r="AJ4" s="2">
        <v>34</v>
      </c>
      <c r="AK4" s="2">
        <v>35</v>
      </c>
      <c r="AL4" s="2">
        <v>36</v>
      </c>
      <c r="AM4" s="2">
        <v>37</v>
      </c>
      <c r="AN4" s="2">
        <v>38</v>
      </c>
      <c r="AO4" s="2">
        <v>39</v>
      </c>
      <c r="AP4" s="2">
        <v>40</v>
      </c>
      <c r="AQ4" s="2">
        <v>41</v>
      </c>
      <c r="AR4" s="2">
        <v>42</v>
      </c>
      <c r="AS4" s="2">
        <v>43</v>
      </c>
      <c r="AT4" s="2">
        <v>44</v>
      </c>
      <c r="AU4" s="2">
        <v>45</v>
      </c>
      <c r="AV4" s="2">
        <v>46</v>
      </c>
      <c r="AW4" s="2">
        <v>47</v>
      </c>
      <c r="AX4" s="2">
        <v>48</v>
      </c>
    </row>
    <row r="6" spans="1:50" x14ac:dyDescent="0.25">
      <c r="A6" s="35" t="s">
        <v>76</v>
      </c>
    </row>
    <row r="7" spans="1:50" x14ac:dyDescent="0.25">
      <c r="A7" s="35" t="s">
        <v>70</v>
      </c>
    </row>
    <row r="8" spans="1:50" x14ac:dyDescent="0.25">
      <c r="A8" s="53">
        <v>48</v>
      </c>
      <c r="B8" s="37" t="str">
        <f>IF($A8&lt;=B$4,0.5*(C7+C8)*EXP(-'BDT Tree'!B19*C$3)," ")</f>
        <v xml:space="preserve"> </v>
      </c>
      <c r="C8" s="2" t="str">
        <f>IF($A8&lt;=C$4,0.5*(D7+D8)*EXP(-'BDT Tree'!C19*D$3)," ")</f>
        <v xml:space="preserve"> </v>
      </c>
      <c r="D8" s="2" t="str">
        <f>IF($A8&lt;=D$4,0.5*(E7+E8)*EXP(-'BDT Tree'!D19*E$3)," ")</f>
        <v xml:space="preserve"> </v>
      </c>
      <c r="E8" s="2" t="str">
        <f>IF($A8&lt;=E$4,0.5*(F7+F8)*EXP(-'BDT Tree'!E19*F$3)," ")</f>
        <v xml:space="preserve"> </v>
      </c>
      <c r="F8" s="2" t="str">
        <f>IF($A8&lt;=F$4,0.5*(G7+G8)*EXP(-'BDT Tree'!F19*G$3)," ")</f>
        <v xml:space="preserve"> </v>
      </c>
      <c r="G8" s="2" t="str">
        <f>IF($A8&lt;=G$4,0.5*(H7+H8)*EXP(-'BDT Tree'!G19*H$3)," ")</f>
        <v xml:space="preserve"> </v>
      </c>
      <c r="H8" s="2" t="str">
        <f t="shared" ref="H8:H55" si="2">IF($A8&lt;=H$4,1," ")</f>
        <v xml:space="preserve"> </v>
      </c>
      <c r="I8" s="2" t="str">
        <f>IF($A8&lt;=I$4,0.5*(J7+J8)*EXP(-'BDT Tree'!I19*J$3)," ")</f>
        <v xml:space="preserve"> </v>
      </c>
      <c r="J8" s="2" t="str">
        <f>IF($A8&lt;=J$4,0.5*(K7+K8)*EXP(-'BDT Tree'!J19*K$3)," ")</f>
        <v xml:space="preserve"> </v>
      </c>
      <c r="K8" s="2" t="str">
        <f>IF($A8&lt;=K$4,0.5*(L7+L8)*EXP(-'BDT Tree'!K19*L$3)," ")</f>
        <v xml:space="preserve"> </v>
      </c>
      <c r="L8" s="2" t="str">
        <f>IF($A8&lt;=L$4,0.5*(M7+M8)*EXP(-'BDT Tree'!L19*M$3)," ")</f>
        <v xml:space="preserve"> </v>
      </c>
      <c r="M8" s="2" t="str">
        <f>IF($A8&lt;=M$4,0.5*(N7+N8)*EXP(-'BDT Tree'!M19*N$3)," ")</f>
        <v xml:space="preserve"> </v>
      </c>
      <c r="N8" s="2" t="str">
        <f t="shared" ref="N8:N55" si="3">IF($A8&lt;=N$4,1," ")</f>
        <v xml:space="preserve"> </v>
      </c>
      <c r="O8" s="2" t="str">
        <f>IF($A8&lt;=O$4,0.5*(P7+P8)*EXP(-'BDT Tree'!O19*P$3)," ")</f>
        <v xml:space="preserve"> </v>
      </c>
      <c r="P8" s="2" t="str">
        <f>IF($A8&lt;=P$4,0.5*(Q7+Q8)*EXP(-'BDT Tree'!P19*Q$3)," ")</f>
        <v xml:space="preserve"> </v>
      </c>
      <c r="Q8" s="2" t="str">
        <f>IF($A8&lt;=Q$4,0.5*(R7+R8)*EXP(-'BDT Tree'!Q19*R$3)," ")</f>
        <v xml:space="preserve"> </v>
      </c>
      <c r="R8" s="2" t="str">
        <f>IF($A8&lt;=R$4,0.5*(S7+S8)*EXP(-'BDT Tree'!R19*S$3)," ")</f>
        <v xml:space="preserve"> </v>
      </c>
      <c r="S8" s="2" t="str">
        <f>IF($A8&lt;=S$4,0.5*(T7+T8)*EXP(-'BDT Tree'!S19*T$3)," ")</f>
        <v xml:space="preserve"> </v>
      </c>
      <c r="T8" s="2" t="str">
        <f t="shared" ref="T8:T55" si="4">IF($A8&lt;=T$4,1," ")</f>
        <v xml:space="preserve"> </v>
      </c>
      <c r="U8" s="2" t="str">
        <f>IF($A8&lt;=U$4,0.5*(V7+V8)*EXP(-'BDT Tree'!U19*V$3)," ")</f>
        <v xml:space="preserve"> </v>
      </c>
      <c r="V8" s="2" t="str">
        <f>IF($A8&lt;=V$4,0.5*(W7+W8)*EXP(-'BDT Tree'!V19*W$3)," ")</f>
        <v xml:space="preserve"> </v>
      </c>
      <c r="W8" s="2" t="str">
        <f>IF($A8&lt;=W$4,0.5*(X7+X8)*EXP(-'BDT Tree'!W19*X$3)," ")</f>
        <v xml:space="preserve"> </v>
      </c>
      <c r="X8" s="2" t="str">
        <f>IF($A8&lt;=X$4,0.5*(Y7+Y8)*EXP(-'BDT Tree'!X19*Y$3)," ")</f>
        <v xml:space="preserve"> </v>
      </c>
      <c r="Y8" s="2" t="str">
        <f>IF($A8&lt;=Y$4,0.5*(Z7+Z8)*EXP(-'BDT Tree'!Y19*Z$3)," ")</f>
        <v xml:space="preserve"> </v>
      </c>
      <c r="Z8" s="2" t="str">
        <f t="shared" ref="Z8:Z55" si="5">IF($A8&lt;=Z$4,1," ")</f>
        <v xml:space="preserve"> </v>
      </c>
      <c r="AA8" s="2" t="str">
        <f>IF($A8&lt;=AA$4,0.5*(AB7+AB8)*EXP(-'BDT Tree'!AA19*AB$3)," ")</f>
        <v xml:space="preserve"> </v>
      </c>
      <c r="AB8" s="2" t="str">
        <f>IF($A8&lt;=AB$4,0.5*(AC7+AC8)*EXP(-'BDT Tree'!AB19*AC$3)," ")</f>
        <v xml:space="preserve"> </v>
      </c>
      <c r="AC8" s="2" t="str">
        <f>IF($A8&lt;=AC$4,0.5*(AD7+AD8)*EXP(-'BDT Tree'!AC19*AD$3)," ")</f>
        <v xml:space="preserve"> </v>
      </c>
      <c r="AD8" s="2" t="str">
        <f>IF($A8&lt;=AD$4,0.5*(AE7+AE8)*EXP(-'BDT Tree'!AD19*AE$3)," ")</f>
        <v xml:space="preserve"> </v>
      </c>
      <c r="AE8" s="2" t="str">
        <f>IF($A8&lt;=AE$4,0.5*(AF7+AF8)*EXP(-'BDT Tree'!AE19*AF$3)," ")</f>
        <v xml:space="preserve"> </v>
      </c>
      <c r="AF8" s="2" t="str">
        <f t="shared" ref="AF8:AF55" si="6">IF($A8&lt;=AF$4,1," ")</f>
        <v xml:space="preserve"> </v>
      </c>
      <c r="AG8" s="2" t="str">
        <f>IF($A8&lt;=AG$4,0.5*(AH7+AH8)*EXP(-'BDT Tree'!AG19*AH$3)," ")</f>
        <v xml:space="preserve"> </v>
      </c>
      <c r="AH8" s="2" t="str">
        <f>IF($A8&lt;=AH$4,0.5*(AI7+AI8)*EXP(-'BDT Tree'!AH19*AI$3)," ")</f>
        <v xml:space="preserve"> </v>
      </c>
      <c r="AI8" s="2" t="str">
        <f>IF($A8&lt;=AI$4,0.5*(AJ7+AJ8)*EXP(-'BDT Tree'!AI19*AJ$3)," ")</f>
        <v xml:space="preserve"> </v>
      </c>
      <c r="AJ8" s="2" t="str">
        <f>IF($A8&lt;=AJ$4,0.5*(AK7+AK8)*EXP(-'BDT Tree'!AJ19*AK$3)," ")</f>
        <v xml:space="preserve"> </v>
      </c>
      <c r="AK8" s="2" t="str">
        <f>IF($A8&lt;=AK$4,0.5*(AL7+AL8)*EXP(-'BDT Tree'!AK19*AL$3)," ")</f>
        <v xml:space="preserve"> </v>
      </c>
      <c r="AL8" s="2" t="str">
        <f t="shared" ref="AL8:AL46" si="7">IF($A8&lt;=AL$4,1," ")</f>
        <v xml:space="preserve"> </v>
      </c>
      <c r="AM8" s="2" t="str">
        <f>IF($A8&lt;=AM$4,0.5*(AN7+AN8)*EXP(-'BDT Tree'!AM19*AN$3)," ")</f>
        <v xml:space="preserve"> </v>
      </c>
      <c r="AN8" s="2" t="str">
        <f>IF($A8&lt;=AN$4,0.5*(AO7+AO8)*EXP(-'BDT Tree'!AN19*AO$3)," ")</f>
        <v xml:space="preserve"> </v>
      </c>
      <c r="AO8" s="2" t="str">
        <f>IF($A8&lt;=AO$4,0.5*(AP7+AP8)*EXP(-'BDT Tree'!AO19*AP$3)," ")</f>
        <v xml:space="preserve"> </v>
      </c>
      <c r="AP8" s="2" t="str">
        <f>IF($A8&lt;=AP$4,0.5*(AQ7+AQ8)*EXP(-'BDT Tree'!AP19*AQ$3)," ")</f>
        <v xml:space="preserve"> </v>
      </c>
      <c r="AQ8" s="2" t="str">
        <f>IF($A8&lt;=AQ$4,0.5*(AR7+AR8)*EXP(-'BDT Tree'!AQ19*AR$3)," ")</f>
        <v xml:space="preserve"> </v>
      </c>
      <c r="AR8" s="2" t="str">
        <f t="shared" ref="AR8:AR56" si="8">IF($A8&lt;=AR$4,1," ")</f>
        <v xml:space="preserve"> </v>
      </c>
      <c r="AS8" s="2" t="str">
        <f>IF($A8&lt;=AS$4,0.5*(AT7+AT8)*EXP(-'BDT Tree'!AS19*AT$3)," ")</f>
        <v xml:space="preserve"> </v>
      </c>
      <c r="AT8" s="2" t="str">
        <f>IF($A8&lt;=AT$4,0.5*(AU7+AU8)*EXP(-'BDT Tree'!AT19*AU$3)," ")</f>
        <v xml:space="preserve"> </v>
      </c>
      <c r="AU8" s="2" t="str">
        <f>IF($A8&lt;=AU$4,0.5*(AV7+AV8)*EXP(-'BDT Tree'!AU19*AV$3)," ")</f>
        <v xml:space="preserve"> </v>
      </c>
      <c r="AV8" s="2" t="str">
        <f>IF($A8&lt;=AV$4,0.5*(AW7+AW8)*EXP(-'BDT Tree'!AV19*AW$3)," ")</f>
        <v xml:space="preserve"> </v>
      </c>
      <c r="AW8" s="2" t="str">
        <f>IF($A8&lt;=AW$4,0.5*(AX7+AX8)*EXP(-'BDT Tree'!AW19*AX$3)," ")</f>
        <v xml:space="preserve"> </v>
      </c>
      <c r="AX8" s="2">
        <f t="shared" ref="AX8:AX56" si="9">IF($A8&lt;=AX$4,1," ")</f>
        <v>1</v>
      </c>
    </row>
    <row r="9" spans="1:50" x14ac:dyDescent="0.25">
      <c r="A9" s="53">
        <v>47</v>
      </c>
      <c r="B9" s="37" t="str">
        <f>IF($A9&lt;=B$4,0.5*(C8+C9)*EXP(-'BDT Tree'!B20*C$3)," ")</f>
        <v xml:space="preserve"> </v>
      </c>
      <c r="C9" s="2" t="str">
        <f>IF($A9&lt;=C$4,0.5*(D8+D9)*EXP(-'BDT Tree'!C20*D$3)," ")</f>
        <v xml:space="preserve"> </v>
      </c>
      <c r="D9" s="2" t="str">
        <f>IF($A9&lt;=D$4,0.5*(E8+E9)*EXP(-'BDT Tree'!D20*E$3)," ")</f>
        <v xml:space="preserve"> </v>
      </c>
      <c r="E9" s="2" t="str">
        <f>IF($A9&lt;=E$4,0.5*(F8+F9)*EXP(-'BDT Tree'!E20*F$3)," ")</f>
        <v xml:space="preserve"> </v>
      </c>
      <c r="F9" s="2" t="str">
        <f>IF($A9&lt;=F$4,0.5*(G8+G9)*EXP(-'BDT Tree'!F20*G$3)," ")</f>
        <v xml:space="preserve"> </v>
      </c>
      <c r="G9" s="2" t="str">
        <f>IF($A9&lt;=G$4,0.5*(H8+H9)*EXP(-'BDT Tree'!G20*H$3)," ")</f>
        <v xml:space="preserve"> </v>
      </c>
      <c r="H9" s="2" t="str">
        <f t="shared" si="2"/>
        <v xml:space="preserve"> </v>
      </c>
      <c r="I9" s="2" t="str">
        <f>IF($A9&lt;=I$4,0.5*(J8+J9)*EXP(-'BDT Tree'!I20*J$3)," ")</f>
        <v xml:space="preserve"> </v>
      </c>
      <c r="J9" s="2" t="str">
        <f>IF($A9&lt;=J$4,0.5*(K8+K9)*EXP(-'BDT Tree'!J20*K$3)," ")</f>
        <v xml:space="preserve"> </v>
      </c>
      <c r="K9" s="2" t="str">
        <f>IF($A9&lt;=K$4,0.5*(L8+L9)*EXP(-'BDT Tree'!K20*L$3)," ")</f>
        <v xml:space="preserve"> </v>
      </c>
      <c r="L9" s="2" t="str">
        <f>IF($A9&lt;=L$4,0.5*(M8+M9)*EXP(-'BDT Tree'!L20*M$3)," ")</f>
        <v xml:space="preserve"> </v>
      </c>
      <c r="M9" s="2" t="str">
        <f>IF($A9&lt;=M$4,0.5*(N8+N9)*EXP(-'BDT Tree'!M20*N$3)," ")</f>
        <v xml:space="preserve"> </v>
      </c>
      <c r="N9" s="2" t="str">
        <f t="shared" si="3"/>
        <v xml:space="preserve"> </v>
      </c>
      <c r="O9" s="2" t="str">
        <f>IF($A9&lt;=O$4,0.5*(P8+P9)*EXP(-'BDT Tree'!O20*P$3)," ")</f>
        <v xml:space="preserve"> </v>
      </c>
      <c r="P9" s="2" t="str">
        <f>IF($A9&lt;=P$4,0.5*(Q8+Q9)*EXP(-'BDT Tree'!P20*Q$3)," ")</f>
        <v xml:space="preserve"> </v>
      </c>
      <c r="Q9" s="2" t="str">
        <f>IF($A9&lt;=Q$4,0.5*(R8+R9)*EXP(-'BDT Tree'!Q20*R$3)," ")</f>
        <v xml:space="preserve"> </v>
      </c>
      <c r="R9" s="2" t="str">
        <f>IF($A9&lt;=R$4,0.5*(S8+S9)*EXP(-'BDT Tree'!R20*S$3)," ")</f>
        <v xml:space="preserve"> </v>
      </c>
      <c r="S9" s="2" t="str">
        <f>IF($A9&lt;=S$4,0.5*(T8+T9)*EXP(-'BDT Tree'!S20*T$3)," ")</f>
        <v xml:space="preserve"> </v>
      </c>
      <c r="T9" s="2" t="str">
        <f t="shared" si="4"/>
        <v xml:space="preserve"> </v>
      </c>
      <c r="U9" s="2" t="str">
        <f>IF($A9&lt;=U$4,0.5*(V8+V9)*EXP(-'BDT Tree'!U20*V$3)," ")</f>
        <v xml:space="preserve"> </v>
      </c>
      <c r="V9" s="2" t="str">
        <f>IF($A9&lt;=V$4,0.5*(W8+W9)*EXP(-'BDT Tree'!V20*W$3)," ")</f>
        <v xml:space="preserve"> </v>
      </c>
      <c r="W9" s="2" t="str">
        <f>IF($A9&lt;=W$4,0.5*(X8+X9)*EXP(-'BDT Tree'!W20*X$3)," ")</f>
        <v xml:space="preserve"> </v>
      </c>
      <c r="X9" s="2" t="str">
        <f>IF($A9&lt;=X$4,0.5*(Y8+Y9)*EXP(-'BDT Tree'!X20*Y$3)," ")</f>
        <v xml:space="preserve"> </v>
      </c>
      <c r="Y9" s="2" t="str">
        <f>IF($A9&lt;=Y$4,0.5*(Z8+Z9)*EXP(-'BDT Tree'!Y20*Z$3)," ")</f>
        <v xml:space="preserve"> </v>
      </c>
      <c r="Z9" s="2" t="str">
        <f t="shared" si="5"/>
        <v xml:space="preserve"> </v>
      </c>
      <c r="AA9" s="2" t="str">
        <f>IF($A9&lt;=AA$4,0.5*(AB8+AB9)*EXP(-'BDT Tree'!AA20*AB$3)," ")</f>
        <v xml:space="preserve"> </v>
      </c>
      <c r="AB9" s="2" t="str">
        <f>IF($A9&lt;=AB$4,0.5*(AC8+AC9)*EXP(-'BDT Tree'!AB20*AC$3)," ")</f>
        <v xml:space="preserve"> </v>
      </c>
      <c r="AC9" s="2" t="str">
        <f>IF($A9&lt;=AC$4,0.5*(AD8+AD9)*EXP(-'BDT Tree'!AC20*AD$3)," ")</f>
        <v xml:space="preserve"> </v>
      </c>
      <c r="AD9" s="2" t="str">
        <f>IF($A9&lt;=AD$4,0.5*(AE8+AE9)*EXP(-'BDT Tree'!AD20*AE$3)," ")</f>
        <v xml:space="preserve"> </v>
      </c>
      <c r="AE9" s="2" t="str">
        <f>IF($A9&lt;=AE$4,0.5*(AF8+AF9)*EXP(-'BDT Tree'!AE20*AF$3)," ")</f>
        <v xml:space="preserve"> </v>
      </c>
      <c r="AF9" s="2" t="str">
        <f t="shared" si="6"/>
        <v xml:space="preserve"> </v>
      </c>
      <c r="AG9" s="2" t="str">
        <f>IF($A9&lt;=AG$4,0.5*(AH8+AH9)*EXP(-'BDT Tree'!AG20*AH$3)," ")</f>
        <v xml:space="preserve"> </v>
      </c>
      <c r="AH9" s="2" t="str">
        <f>IF($A9&lt;=AH$4,0.5*(AI8+AI9)*EXP(-'BDT Tree'!AH20*AI$3)," ")</f>
        <v xml:space="preserve"> </v>
      </c>
      <c r="AI9" s="2" t="str">
        <f>IF($A9&lt;=AI$4,0.5*(AJ8+AJ9)*EXP(-'BDT Tree'!AI20*AJ$3)," ")</f>
        <v xml:space="preserve"> </v>
      </c>
      <c r="AJ9" s="2" t="str">
        <f>IF($A9&lt;=AJ$4,0.5*(AK8+AK9)*EXP(-'BDT Tree'!AJ20*AK$3)," ")</f>
        <v xml:space="preserve"> </v>
      </c>
      <c r="AK9" s="2" t="str">
        <f>IF($A9&lt;=AK$4,0.5*(AL8+AL9)*EXP(-'BDT Tree'!AK20*AL$3)," ")</f>
        <v xml:space="preserve"> </v>
      </c>
      <c r="AL9" s="2" t="str">
        <f t="shared" si="7"/>
        <v xml:space="preserve"> </v>
      </c>
      <c r="AM9" s="2" t="str">
        <f>IF($A9&lt;=AM$4,0.5*(AN8+AN9)*EXP(-'BDT Tree'!AM20*AN$3)," ")</f>
        <v xml:space="preserve"> </v>
      </c>
      <c r="AN9" s="2" t="str">
        <f>IF($A9&lt;=AN$4,0.5*(AO8+AO9)*EXP(-'BDT Tree'!AN20*AO$3)," ")</f>
        <v xml:space="preserve"> </v>
      </c>
      <c r="AO9" s="2" t="str">
        <f>IF($A9&lt;=AO$4,0.5*(AP8+AP9)*EXP(-'BDT Tree'!AO20*AP$3)," ")</f>
        <v xml:space="preserve"> </v>
      </c>
      <c r="AP9" s="2" t="str">
        <f>IF($A9&lt;=AP$4,0.5*(AQ8+AQ9)*EXP(-'BDT Tree'!AP20*AQ$3)," ")</f>
        <v xml:space="preserve"> </v>
      </c>
      <c r="AQ9" s="2" t="str">
        <f>IF($A9&lt;=AQ$4,0.5*(AR8+AR9)*EXP(-'BDT Tree'!AQ20*AR$3)," ")</f>
        <v xml:space="preserve"> </v>
      </c>
      <c r="AR9" s="2" t="str">
        <f t="shared" si="8"/>
        <v xml:space="preserve"> </v>
      </c>
      <c r="AS9" s="2" t="str">
        <f>IF($A9&lt;=AS$4,0.5*(AT8+AT9)*EXP(-'BDT Tree'!AS20*AT$3)," ")</f>
        <v xml:space="preserve"> </v>
      </c>
      <c r="AT9" s="2" t="str">
        <f>IF($A9&lt;=AT$4,0.5*(AU8+AU9)*EXP(-'BDT Tree'!AT20*AU$3)," ")</f>
        <v xml:space="preserve"> </v>
      </c>
      <c r="AU9" s="2" t="str">
        <f>IF($A9&lt;=AU$4,0.5*(AV8+AV9)*EXP(-'BDT Tree'!AU20*AV$3)," ")</f>
        <v xml:space="preserve"> </v>
      </c>
      <c r="AV9" s="2" t="str">
        <f>IF($A9&lt;=AV$4,0.5*(AW8+AW9)*EXP(-'BDT Tree'!AV20*AW$3)," ")</f>
        <v xml:space="preserve"> </v>
      </c>
      <c r="AW9" s="2">
        <f>IF($A9&lt;=AW$4,0.5*(AX8+AX9)*EXP(-'BDT Tree'!AW20*AX$3)," ")</f>
        <v>0.43774498395063316</v>
      </c>
      <c r="AX9" s="2">
        <f t="shared" si="9"/>
        <v>1</v>
      </c>
    </row>
    <row r="10" spans="1:50" x14ac:dyDescent="0.25">
      <c r="A10" s="53">
        <v>46</v>
      </c>
      <c r="B10" s="37" t="str">
        <f>IF($A10&lt;=B$4,0.5*(C9+C10)*EXP(-'BDT Tree'!B21*C$3)," ")</f>
        <v xml:space="preserve"> </v>
      </c>
      <c r="C10" s="2" t="str">
        <f>IF($A10&lt;=C$4,0.5*(D9+D10)*EXP(-'BDT Tree'!C21*D$3)," ")</f>
        <v xml:space="preserve"> </v>
      </c>
      <c r="D10" s="2" t="str">
        <f>IF($A10&lt;=D$4,0.5*(E9+E10)*EXP(-'BDT Tree'!D21*E$3)," ")</f>
        <v xml:space="preserve"> </v>
      </c>
      <c r="E10" s="2" t="str">
        <f>IF($A10&lt;=E$4,0.5*(F9+F10)*EXP(-'BDT Tree'!E21*F$3)," ")</f>
        <v xml:space="preserve"> </v>
      </c>
      <c r="F10" s="2" t="str">
        <f>IF($A10&lt;=F$4,0.5*(G9+G10)*EXP(-'BDT Tree'!F21*G$3)," ")</f>
        <v xml:space="preserve"> </v>
      </c>
      <c r="G10" s="2" t="str">
        <f>IF($A10&lt;=G$4,0.5*(H9+H10)*EXP(-'BDT Tree'!G21*H$3)," ")</f>
        <v xml:space="preserve"> </v>
      </c>
      <c r="H10" s="2" t="str">
        <f t="shared" si="2"/>
        <v xml:space="preserve"> </v>
      </c>
      <c r="I10" s="2" t="str">
        <f>IF($A10&lt;=I$4,0.5*(J9+J10)*EXP(-'BDT Tree'!I21*J$3)," ")</f>
        <v xml:space="preserve"> </v>
      </c>
      <c r="J10" s="2" t="str">
        <f>IF($A10&lt;=J$4,0.5*(K9+K10)*EXP(-'BDT Tree'!J21*K$3)," ")</f>
        <v xml:space="preserve"> </v>
      </c>
      <c r="K10" s="2" t="str">
        <f>IF($A10&lt;=K$4,0.5*(L9+L10)*EXP(-'BDT Tree'!K21*L$3)," ")</f>
        <v xml:space="preserve"> </v>
      </c>
      <c r="L10" s="2" t="str">
        <f>IF($A10&lt;=L$4,0.5*(M9+M10)*EXP(-'BDT Tree'!L21*M$3)," ")</f>
        <v xml:space="preserve"> </v>
      </c>
      <c r="M10" s="2" t="str">
        <f>IF($A10&lt;=M$4,0.5*(N9+N10)*EXP(-'BDT Tree'!M21*N$3)," ")</f>
        <v xml:space="preserve"> </v>
      </c>
      <c r="N10" s="2" t="str">
        <f t="shared" si="3"/>
        <v xml:space="preserve"> </v>
      </c>
      <c r="O10" s="2" t="str">
        <f>IF($A10&lt;=O$4,0.5*(P9+P10)*EXP(-'BDT Tree'!O21*P$3)," ")</f>
        <v xml:space="preserve"> </v>
      </c>
      <c r="P10" s="2" t="str">
        <f>IF($A10&lt;=P$4,0.5*(Q9+Q10)*EXP(-'BDT Tree'!P21*Q$3)," ")</f>
        <v xml:space="preserve"> </v>
      </c>
      <c r="Q10" s="2" t="str">
        <f>IF($A10&lt;=Q$4,0.5*(R9+R10)*EXP(-'BDT Tree'!Q21*R$3)," ")</f>
        <v xml:space="preserve"> </v>
      </c>
      <c r="R10" s="2" t="str">
        <f>IF($A10&lt;=R$4,0.5*(S9+S10)*EXP(-'BDT Tree'!R21*S$3)," ")</f>
        <v xml:space="preserve"> </v>
      </c>
      <c r="S10" s="2" t="str">
        <f>IF($A10&lt;=S$4,0.5*(T9+T10)*EXP(-'BDT Tree'!S21*T$3)," ")</f>
        <v xml:space="preserve"> </v>
      </c>
      <c r="T10" s="2" t="str">
        <f t="shared" si="4"/>
        <v xml:space="preserve"> </v>
      </c>
      <c r="U10" s="2" t="str">
        <f>IF($A10&lt;=U$4,0.5*(V9+V10)*EXP(-'BDT Tree'!U21*V$3)," ")</f>
        <v xml:space="preserve"> </v>
      </c>
      <c r="V10" s="2" t="str">
        <f>IF($A10&lt;=V$4,0.5*(W9+W10)*EXP(-'BDT Tree'!V21*W$3)," ")</f>
        <v xml:space="preserve"> </v>
      </c>
      <c r="W10" s="2" t="str">
        <f>IF($A10&lt;=W$4,0.5*(X9+X10)*EXP(-'BDT Tree'!W21*X$3)," ")</f>
        <v xml:space="preserve"> </v>
      </c>
      <c r="X10" s="2" t="str">
        <f>IF($A10&lt;=X$4,0.5*(Y9+Y10)*EXP(-'BDT Tree'!X21*Y$3)," ")</f>
        <v xml:space="preserve"> </v>
      </c>
      <c r="Y10" s="2" t="str">
        <f>IF($A10&lt;=Y$4,0.5*(Z9+Z10)*EXP(-'BDT Tree'!Y21*Z$3)," ")</f>
        <v xml:space="preserve"> </v>
      </c>
      <c r="Z10" s="2" t="str">
        <f t="shared" si="5"/>
        <v xml:space="preserve"> </v>
      </c>
      <c r="AA10" s="2" t="str">
        <f>IF($A10&lt;=AA$4,0.5*(AB9+AB10)*EXP(-'BDT Tree'!AA21*AB$3)," ")</f>
        <v xml:space="preserve"> </v>
      </c>
      <c r="AB10" s="2" t="str">
        <f>IF($A10&lt;=AB$4,0.5*(AC9+AC10)*EXP(-'BDT Tree'!AB21*AC$3)," ")</f>
        <v xml:space="preserve"> </v>
      </c>
      <c r="AC10" s="2" t="str">
        <f>IF($A10&lt;=AC$4,0.5*(AD9+AD10)*EXP(-'BDT Tree'!AC21*AD$3)," ")</f>
        <v xml:space="preserve"> </v>
      </c>
      <c r="AD10" s="2" t="str">
        <f>IF($A10&lt;=AD$4,0.5*(AE9+AE10)*EXP(-'BDT Tree'!AD21*AE$3)," ")</f>
        <v xml:space="preserve"> </v>
      </c>
      <c r="AE10" s="2" t="str">
        <f>IF($A10&lt;=AE$4,0.5*(AF9+AF10)*EXP(-'BDT Tree'!AE21*AF$3)," ")</f>
        <v xml:space="preserve"> </v>
      </c>
      <c r="AF10" s="2" t="str">
        <f t="shared" si="6"/>
        <v xml:space="preserve"> </v>
      </c>
      <c r="AG10" s="2" t="str">
        <f>IF($A10&lt;=AG$4,0.5*(AH9+AH10)*EXP(-'BDT Tree'!AG21*AH$3)," ")</f>
        <v xml:space="preserve"> </v>
      </c>
      <c r="AH10" s="2" t="str">
        <f>IF($A10&lt;=AH$4,0.5*(AI9+AI10)*EXP(-'BDT Tree'!AH21*AI$3)," ")</f>
        <v xml:space="preserve"> </v>
      </c>
      <c r="AI10" s="2" t="str">
        <f>IF($A10&lt;=AI$4,0.5*(AJ9+AJ10)*EXP(-'BDT Tree'!AI21*AJ$3)," ")</f>
        <v xml:space="preserve"> </v>
      </c>
      <c r="AJ10" s="2" t="str">
        <f>IF($A10&lt;=AJ$4,0.5*(AK9+AK10)*EXP(-'BDT Tree'!AJ21*AK$3)," ")</f>
        <v xml:space="preserve"> </v>
      </c>
      <c r="AK10" s="2" t="str">
        <f>IF($A10&lt;=AK$4,0.5*(AL9+AL10)*EXP(-'BDT Tree'!AK21*AL$3)," ")</f>
        <v xml:space="preserve"> </v>
      </c>
      <c r="AL10" s="2" t="str">
        <f t="shared" si="7"/>
        <v xml:space="preserve"> </v>
      </c>
      <c r="AM10" s="2" t="str">
        <f>IF($A10&lt;=AM$4,0.5*(AN9+AN10)*EXP(-'BDT Tree'!AM21*AN$3)," ")</f>
        <v xml:space="preserve"> </v>
      </c>
      <c r="AN10" s="2" t="str">
        <f>IF($A10&lt;=AN$4,0.5*(AO9+AO10)*EXP(-'BDT Tree'!AN21*AO$3)," ")</f>
        <v xml:space="preserve"> </v>
      </c>
      <c r="AO10" s="2" t="str">
        <f>IF($A10&lt;=AO$4,0.5*(AP9+AP10)*EXP(-'BDT Tree'!AO21*AP$3)," ")</f>
        <v xml:space="preserve"> </v>
      </c>
      <c r="AP10" s="2" t="str">
        <f>IF($A10&lt;=AP$4,0.5*(AQ9+AQ10)*EXP(-'BDT Tree'!AP21*AQ$3)," ")</f>
        <v xml:space="preserve"> </v>
      </c>
      <c r="AQ10" s="2" t="str">
        <f>IF($A10&lt;=AQ$4,0.5*(AR9+AR10)*EXP(-'BDT Tree'!AQ21*AR$3)," ")</f>
        <v xml:space="preserve"> </v>
      </c>
      <c r="AR10" s="2" t="str">
        <f t="shared" si="8"/>
        <v xml:space="preserve"> </v>
      </c>
      <c r="AS10" s="2" t="str">
        <f>IF($A10&lt;=AS$4,0.5*(AT9+AT10)*EXP(-'BDT Tree'!AS21*AT$3)," ")</f>
        <v xml:space="preserve"> </v>
      </c>
      <c r="AT10" s="2" t="str">
        <f>IF($A10&lt;=AT$4,0.5*(AU9+AU10)*EXP(-'BDT Tree'!AT21*AU$3)," ")</f>
        <v xml:space="preserve"> </v>
      </c>
      <c r="AU10" s="2" t="str">
        <f>IF($A10&lt;=AU$4,0.5*(AV9+AV10)*EXP(-'BDT Tree'!AU21*AV$3)," ")</f>
        <v xml:space="preserve"> </v>
      </c>
      <c r="AV10" s="2">
        <f>IF($A10&lt;=AV$4,0.5*(AW9+AW10)*EXP(-'BDT Tree'!AV21*AW$3)," ")</f>
        <v>0.27019201515430563</v>
      </c>
      <c r="AW10" s="2">
        <f>IF($A10&lt;=AW$4,0.5*(AX9+AX10)*EXP(-'BDT Tree'!AW21*AX$3)," ")</f>
        <v>0.54049819113934561</v>
      </c>
      <c r="AX10" s="2">
        <f t="shared" si="9"/>
        <v>1</v>
      </c>
    </row>
    <row r="11" spans="1:50" x14ac:dyDescent="0.25">
      <c r="A11" s="53">
        <v>45</v>
      </c>
      <c r="B11" s="37" t="str">
        <f>IF($A11&lt;=B$4,0.5*(C10+C11)*EXP(-'BDT Tree'!B22*C$3)," ")</f>
        <v xml:space="preserve"> </v>
      </c>
      <c r="C11" s="2" t="str">
        <f>IF($A11&lt;=C$4,0.5*(D10+D11)*EXP(-'BDT Tree'!C22*D$3)," ")</f>
        <v xml:space="preserve"> </v>
      </c>
      <c r="D11" s="2" t="str">
        <f>IF($A11&lt;=D$4,0.5*(E10+E11)*EXP(-'BDT Tree'!D22*E$3)," ")</f>
        <v xml:space="preserve"> </v>
      </c>
      <c r="E11" s="2" t="str">
        <f>IF($A11&lt;=E$4,0.5*(F10+F11)*EXP(-'BDT Tree'!E22*F$3)," ")</f>
        <v xml:space="preserve"> </v>
      </c>
      <c r="F11" s="2" t="str">
        <f>IF($A11&lt;=F$4,0.5*(G10+G11)*EXP(-'BDT Tree'!F22*G$3)," ")</f>
        <v xml:space="preserve"> </v>
      </c>
      <c r="G11" s="2" t="str">
        <f>IF($A11&lt;=G$4,0.5*(H10+H11)*EXP(-'BDT Tree'!G22*H$3)," ")</f>
        <v xml:space="preserve"> </v>
      </c>
      <c r="H11" s="2" t="str">
        <f t="shared" si="2"/>
        <v xml:space="preserve"> </v>
      </c>
      <c r="I11" s="2" t="str">
        <f>IF($A11&lt;=I$4,0.5*(J10+J11)*EXP(-'BDT Tree'!I22*J$3)," ")</f>
        <v xml:space="preserve"> </v>
      </c>
      <c r="J11" s="2" t="str">
        <f>IF($A11&lt;=J$4,0.5*(K10+K11)*EXP(-'BDT Tree'!J22*K$3)," ")</f>
        <v xml:space="preserve"> </v>
      </c>
      <c r="K11" s="2" t="str">
        <f>IF($A11&lt;=K$4,0.5*(L10+L11)*EXP(-'BDT Tree'!K22*L$3)," ")</f>
        <v xml:space="preserve"> </v>
      </c>
      <c r="L11" s="2" t="str">
        <f>IF($A11&lt;=L$4,0.5*(M10+M11)*EXP(-'BDT Tree'!L22*M$3)," ")</f>
        <v xml:space="preserve"> </v>
      </c>
      <c r="M11" s="2" t="str">
        <f>IF($A11&lt;=M$4,0.5*(N10+N11)*EXP(-'BDT Tree'!M22*N$3)," ")</f>
        <v xml:space="preserve"> </v>
      </c>
      <c r="N11" s="2" t="str">
        <f t="shared" si="3"/>
        <v xml:space="preserve"> </v>
      </c>
      <c r="O11" s="2" t="str">
        <f>IF($A11&lt;=O$4,0.5*(P10+P11)*EXP(-'BDT Tree'!O22*P$3)," ")</f>
        <v xml:space="preserve"> </v>
      </c>
      <c r="P11" s="2" t="str">
        <f>IF($A11&lt;=P$4,0.5*(Q10+Q11)*EXP(-'BDT Tree'!P22*Q$3)," ")</f>
        <v xml:space="preserve"> </v>
      </c>
      <c r="Q11" s="2" t="str">
        <f>IF($A11&lt;=Q$4,0.5*(R10+R11)*EXP(-'BDT Tree'!Q22*R$3)," ")</f>
        <v xml:space="preserve"> </v>
      </c>
      <c r="R11" s="2" t="str">
        <f>IF($A11&lt;=R$4,0.5*(S10+S11)*EXP(-'BDT Tree'!R22*S$3)," ")</f>
        <v xml:space="preserve"> </v>
      </c>
      <c r="S11" s="2" t="str">
        <f>IF($A11&lt;=S$4,0.5*(T10+T11)*EXP(-'BDT Tree'!S22*T$3)," ")</f>
        <v xml:space="preserve"> </v>
      </c>
      <c r="T11" s="2" t="str">
        <f t="shared" si="4"/>
        <v xml:space="preserve"> </v>
      </c>
      <c r="U11" s="2" t="str">
        <f>IF($A11&lt;=U$4,0.5*(V10+V11)*EXP(-'BDT Tree'!U22*V$3)," ")</f>
        <v xml:space="preserve"> </v>
      </c>
      <c r="V11" s="2" t="str">
        <f>IF($A11&lt;=V$4,0.5*(W10+W11)*EXP(-'BDT Tree'!V22*W$3)," ")</f>
        <v xml:space="preserve"> </v>
      </c>
      <c r="W11" s="2" t="str">
        <f>IF($A11&lt;=W$4,0.5*(X10+X11)*EXP(-'BDT Tree'!W22*X$3)," ")</f>
        <v xml:space="preserve"> </v>
      </c>
      <c r="X11" s="2" t="str">
        <f>IF($A11&lt;=X$4,0.5*(Y10+Y11)*EXP(-'BDT Tree'!X22*Y$3)," ")</f>
        <v xml:space="preserve"> </v>
      </c>
      <c r="Y11" s="2" t="str">
        <f>IF($A11&lt;=Y$4,0.5*(Z10+Z11)*EXP(-'BDT Tree'!Y22*Z$3)," ")</f>
        <v xml:space="preserve"> </v>
      </c>
      <c r="Z11" s="2" t="str">
        <f t="shared" si="5"/>
        <v xml:space="preserve"> </v>
      </c>
      <c r="AA11" s="2" t="str">
        <f>IF($A11&lt;=AA$4,0.5*(AB10+AB11)*EXP(-'BDT Tree'!AA22*AB$3)," ")</f>
        <v xml:space="preserve"> </v>
      </c>
      <c r="AB11" s="2" t="str">
        <f>IF($A11&lt;=AB$4,0.5*(AC10+AC11)*EXP(-'BDT Tree'!AB22*AC$3)," ")</f>
        <v xml:space="preserve"> </v>
      </c>
      <c r="AC11" s="2" t="str">
        <f>IF($A11&lt;=AC$4,0.5*(AD10+AD11)*EXP(-'BDT Tree'!AC22*AD$3)," ")</f>
        <v xml:space="preserve"> </v>
      </c>
      <c r="AD11" s="2" t="str">
        <f>IF($A11&lt;=AD$4,0.5*(AE10+AE11)*EXP(-'BDT Tree'!AD22*AE$3)," ")</f>
        <v xml:space="preserve"> </v>
      </c>
      <c r="AE11" s="2" t="str">
        <f>IF($A11&lt;=AE$4,0.5*(AF10+AF11)*EXP(-'BDT Tree'!AE22*AF$3)," ")</f>
        <v xml:space="preserve"> </v>
      </c>
      <c r="AF11" s="2" t="str">
        <f t="shared" si="6"/>
        <v xml:space="preserve"> </v>
      </c>
      <c r="AG11" s="2" t="str">
        <f>IF($A11&lt;=AG$4,0.5*(AH10+AH11)*EXP(-'BDT Tree'!AG22*AH$3)," ")</f>
        <v xml:space="preserve"> </v>
      </c>
      <c r="AH11" s="2" t="str">
        <f>IF($A11&lt;=AH$4,0.5*(AI10+AI11)*EXP(-'BDT Tree'!AH22*AI$3)," ")</f>
        <v xml:space="preserve"> </v>
      </c>
      <c r="AI11" s="2" t="str">
        <f>IF($A11&lt;=AI$4,0.5*(AJ10+AJ11)*EXP(-'BDT Tree'!AI22*AJ$3)," ")</f>
        <v xml:space="preserve"> </v>
      </c>
      <c r="AJ11" s="2" t="str">
        <f>IF($A11&lt;=AJ$4,0.5*(AK10+AK11)*EXP(-'BDT Tree'!AJ22*AK$3)," ")</f>
        <v xml:space="preserve"> </v>
      </c>
      <c r="AK11" s="2" t="str">
        <f>IF($A11&lt;=AK$4,0.5*(AL10+AL11)*EXP(-'BDT Tree'!AK22*AL$3)," ")</f>
        <v xml:space="preserve"> </v>
      </c>
      <c r="AL11" s="2" t="str">
        <f t="shared" si="7"/>
        <v xml:space="preserve"> </v>
      </c>
      <c r="AM11" s="2" t="str">
        <f>IF($A11&lt;=AM$4,0.5*(AN10+AN11)*EXP(-'BDT Tree'!AM22*AN$3)," ")</f>
        <v xml:space="preserve"> </v>
      </c>
      <c r="AN11" s="2" t="str">
        <f>IF($A11&lt;=AN$4,0.5*(AO10+AO11)*EXP(-'BDT Tree'!AN22*AO$3)," ")</f>
        <v xml:space="preserve"> </v>
      </c>
      <c r="AO11" s="2" t="str">
        <f>IF($A11&lt;=AO$4,0.5*(AP10+AP11)*EXP(-'BDT Tree'!AO22*AP$3)," ")</f>
        <v xml:space="preserve"> </v>
      </c>
      <c r="AP11" s="2" t="str">
        <f>IF($A11&lt;=AP$4,0.5*(AQ10+AQ11)*EXP(-'BDT Tree'!AP22*AQ$3)," ")</f>
        <v xml:space="preserve"> </v>
      </c>
      <c r="AQ11" s="2" t="str">
        <f>IF($A11&lt;=AQ$4,0.5*(AR10+AR11)*EXP(-'BDT Tree'!AQ22*AR$3)," ")</f>
        <v xml:space="preserve"> </v>
      </c>
      <c r="AR11" s="2" t="str">
        <f t="shared" si="8"/>
        <v xml:space="preserve"> </v>
      </c>
      <c r="AS11" s="2" t="str">
        <f>IF($A11&lt;=AS$4,0.5*(AT10+AT11)*EXP(-'BDT Tree'!AS22*AT$3)," ")</f>
        <v xml:space="preserve"> </v>
      </c>
      <c r="AT11" s="2" t="str">
        <f>IF($A11&lt;=AT$4,0.5*(AU10+AU11)*EXP(-'BDT Tree'!AT22*AU$3)," ")</f>
        <v xml:space="preserve"> </v>
      </c>
      <c r="AU11" s="2">
        <f>IF($A11&lt;=AU$4,0.5*(AV10+AV11)*EXP(-'BDT Tree'!AU22*AV$3)," ")</f>
        <v>0.16988664041080845</v>
      </c>
      <c r="AV11" s="2">
        <f>IF($A11&lt;=AV$4,0.5*(AW10+AW11)*EXP(-'BDT Tree'!AV22*AW$3)," ")</f>
        <v>0.37532611864359866</v>
      </c>
      <c r="AW11" s="2">
        <f>IF($A11&lt;=AW$4,0.5*(AX10+AX11)*EXP(-'BDT Tree'!AW22*AX$3)," ")</f>
        <v>0.63240401786625</v>
      </c>
      <c r="AX11" s="2">
        <f t="shared" si="9"/>
        <v>1</v>
      </c>
    </row>
    <row r="12" spans="1:50" x14ac:dyDescent="0.25">
      <c r="A12" s="53">
        <v>44</v>
      </c>
      <c r="B12" s="37" t="str">
        <f>IF($A12&lt;=B$4,0.5*(C11+C12)*EXP(-'BDT Tree'!B23*C$3)," ")</f>
        <v xml:space="preserve"> </v>
      </c>
      <c r="C12" s="2" t="str">
        <f>IF($A12&lt;=C$4,0.5*(D11+D12)*EXP(-'BDT Tree'!C23*D$3)," ")</f>
        <v xml:space="preserve"> </v>
      </c>
      <c r="D12" s="2" t="str">
        <f>IF($A12&lt;=D$4,0.5*(E11+E12)*EXP(-'BDT Tree'!D23*E$3)," ")</f>
        <v xml:space="preserve"> </v>
      </c>
      <c r="E12" s="2" t="str">
        <f>IF($A12&lt;=E$4,0.5*(F11+F12)*EXP(-'BDT Tree'!E23*F$3)," ")</f>
        <v xml:space="preserve"> </v>
      </c>
      <c r="F12" s="2" t="str">
        <f>IF($A12&lt;=F$4,0.5*(G11+G12)*EXP(-'BDT Tree'!F23*G$3)," ")</f>
        <v xml:space="preserve"> </v>
      </c>
      <c r="G12" s="2" t="str">
        <f>IF($A12&lt;=G$4,0.5*(H11+H12)*EXP(-'BDT Tree'!G23*H$3)," ")</f>
        <v xml:space="preserve"> </v>
      </c>
      <c r="H12" s="2" t="str">
        <f t="shared" si="2"/>
        <v xml:space="preserve"> </v>
      </c>
      <c r="I12" s="2" t="str">
        <f>IF($A12&lt;=I$4,0.5*(J11+J12)*EXP(-'BDT Tree'!I23*J$3)," ")</f>
        <v xml:space="preserve"> </v>
      </c>
      <c r="J12" s="2" t="str">
        <f>IF($A12&lt;=J$4,0.5*(K11+K12)*EXP(-'BDT Tree'!J23*K$3)," ")</f>
        <v xml:space="preserve"> </v>
      </c>
      <c r="K12" s="2" t="str">
        <f>IF($A12&lt;=K$4,0.5*(L11+L12)*EXP(-'BDT Tree'!K23*L$3)," ")</f>
        <v xml:space="preserve"> </v>
      </c>
      <c r="L12" s="2" t="str">
        <f>IF($A12&lt;=L$4,0.5*(M11+M12)*EXP(-'BDT Tree'!L23*M$3)," ")</f>
        <v xml:space="preserve"> </v>
      </c>
      <c r="M12" s="2" t="str">
        <f>IF($A12&lt;=M$4,0.5*(N11+N12)*EXP(-'BDT Tree'!M23*N$3)," ")</f>
        <v xml:space="preserve"> </v>
      </c>
      <c r="N12" s="2" t="str">
        <f t="shared" si="3"/>
        <v xml:space="preserve"> </v>
      </c>
      <c r="O12" s="2" t="str">
        <f>IF($A12&lt;=O$4,0.5*(P11+P12)*EXP(-'BDT Tree'!O23*P$3)," ")</f>
        <v xml:space="preserve"> </v>
      </c>
      <c r="P12" s="2" t="str">
        <f>IF($A12&lt;=P$4,0.5*(Q11+Q12)*EXP(-'BDT Tree'!P23*Q$3)," ")</f>
        <v xml:space="preserve"> </v>
      </c>
      <c r="Q12" s="2" t="str">
        <f>IF($A12&lt;=Q$4,0.5*(R11+R12)*EXP(-'BDT Tree'!Q23*R$3)," ")</f>
        <v xml:space="preserve"> </v>
      </c>
      <c r="R12" s="2" t="str">
        <f>IF($A12&lt;=R$4,0.5*(S11+S12)*EXP(-'BDT Tree'!R23*S$3)," ")</f>
        <v xml:space="preserve"> </v>
      </c>
      <c r="S12" s="2" t="str">
        <f>IF($A12&lt;=S$4,0.5*(T11+T12)*EXP(-'BDT Tree'!S23*T$3)," ")</f>
        <v xml:space="preserve"> </v>
      </c>
      <c r="T12" s="2" t="str">
        <f t="shared" si="4"/>
        <v xml:space="preserve"> </v>
      </c>
      <c r="U12" s="2" t="str">
        <f>IF($A12&lt;=U$4,0.5*(V11+V12)*EXP(-'BDT Tree'!U23*V$3)," ")</f>
        <v xml:space="preserve"> </v>
      </c>
      <c r="V12" s="2" t="str">
        <f>IF($A12&lt;=V$4,0.5*(W11+W12)*EXP(-'BDT Tree'!V23*W$3)," ")</f>
        <v xml:space="preserve"> </v>
      </c>
      <c r="W12" s="2" t="str">
        <f>IF($A12&lt;=W$4,0.5*(X11+X12)*EXP(-'BDT Tree'!W23*X$3)," ")</f>
        <v xml:space="preserve"> </v>
      </c>
      <c r="X12" s="2" t="str">
        <f>IF($A12&lt;=X$4,0.5*(Y11+Y12)*EXP(-'BDT Tree'!X23*Y$3)," ")</f>
        <v xml:space="preserve"> </v>
      </c>
      <c r="Y12" s="2" t="str">
        <f>IF($A12&lt;=Y$4,0.5*(Z11+Z12)*EXP(-'BDT Tree'!Y23*Z$3)," ")</f>
        <v xml:space="preserve"> </v>
      </c>
      <c r="Z12" s="2" t="str">
        <f t="shared" si="5"/>
        <v xml:space="preserve"> </v>
      </c>
      <c r="AA12" s="2" t="str">
        <f>IF($A12&lt;=AA$4,0.5*(AB11+AB12)*EXP(-'BDT Tree'!AA23*AB$3)," ")</f>
        <v xml:space="preserve"> </v>
      </c>
      <c r="AB12" s="2" t="str">
        <f>IF($A12&lt;=AB$4,0.5*(AC11+AC12)*EXP(-'BDT Tree'!AB23*AC$3)," ")</f>
        <v xml:space="preserve"> </v>
      </c>
      <c r="AC12" s="2" t="str">
        <f>IF($A12&lt;=AC$4,0.5*(AD11+AD12)*EXP(-'BDT Tree'!AC23*AD$3)," ")</f>
        <v xml:space="preserve"> </v>
      </c>
      <c r="AD12" s="2" t="str">
        <f>IF($A12&lt;=AD$4,0.5*(AE11+AE12)*EXP(-'BDT Tree'!AD23*AE$3)," ")</f>
        <v xml:space="preserve"> </v>
      </c>
      <c r="AE12" s="2" t="str">
        <f>IF($A12&lt;=AE$4,0.5*(AF11+AF12)*EXP(-'BDT Tree'!AE23*AF$3)," ")</f>
        <v xml:space="preserve"> </v>
      </c>
      <c r="AF12" s="2" t="str">
        <f t="shared" si="6"/>
        <v xml:space="preserve"> </v>
      </c>
      <c r="AG12" s="2" t="str">
        <f>IF($A12&lt;=AG$4,0.5*(AH11+AH12)*EXP(-'BDT Tree'!AG23*AH$3)," ")</f>
        <v xml:space="preserve"> </v>
      </c>
      <c r="AH12" s="2" t="str">
        <f>IF($A12&lt;=AH$4,0.5*(AI11+AI12)*EXP(-'BDT Tree'!AH23*AI$3)," ")</f>
        <v xml:space="preserve"> </v>
      </c>
      <c r="AI12" s="2" t="str">
        <f>IF($A12&lt;=AI$4,0.5*(AJ11+AJ12)*EXP(-'BDT Tree'!AI23*AJ$3)," ")</f>
        <v xml:space="preserve"> </v>
      </c>
      <c r="AJ12" s="2" t="str">
        <f>IF($A12&lt;=AJ$4,0.5*(AK11+AK12)*EXP(-'BDT Tree'!AJ23*AK$3)," ")</f>
        <v xml:space="preserve"> </v>
      </c>
      <c r="AK12" s="2" t="str">
        <f>IF($A12&lt;=AK$4,0.5*(AL11+AL12)*EXP(-'BDT Tree'!AK23*AL$3)," ")</f>
        <v xml:space="preserve"> </v>
      </c>
      <c r="AL12" s="2" t="str">
        <f t="shared" si="7"/>
        <v xml:space="preserve"> </v>
      </c>
      <c r="AM12" s="2" t="str">
        <f>IF($A12&lt;=AM$4,0.5*(AN11+AN12)*EXP(-'BDT Tree'!AM23*AN$3)," ")</f>
        <v xml:space="preserve"> </v>
      </c>
      <c r="AN12" s="2" t="str">
        <f>IF($A12&lt;=AN$4,0.5*(AO11+AO12)*EXP(-'BDT Tree'!AN23*AO$3)," ")</f>
        <v xml:space="preserve"> </v>
      </c>
      <c r="AO12" s="2" t="str">
        <f>IF($A12&lt;=AO$4,0.5*(AP11+AP12)*EXP(-'BDT Tree'!AO23*AP$3)," ")</f>
        <v xml:space="preserve"> </v>
      </c>
      <c r="AP12" s="2" t="str">
        <f>IF($A12&lt;=AP$4,0.5*(AQ11+AQ12)*EXP(-'BDT Tree'!AP23*AQ$3)," ")</f>
        <v xml:space="preserve"> </v>
      </c>
      <c r="AQ12" s="2" t="str">
        <f>IF($A12&lt;=AQ$4,0.5*(AR11+AR12)*EXP(-'BDT Tree'!AQ23*AR$3)," ")</f>
        <v xml:space="preserve"> </v>
      </c>
      <c r="AR12" s="2" t="str">
        <f t="shared" si="8"/>
        <v xml:space="preserve"> </v>
      </c>
      <c r="AS12" s="2" t="str">
        <f>IF($A12&lt;=AS$4,0.5*(AT11+AT12)*EXP(-'BDT Tree'!AS23*AT$3)," ")</f>
        <v xml:space="preserve"> </v>
      </c>
      <c r="AT12" s="2">
        <f>IF($A12&lt;=AT$4,0.5*(AU11+AU12)*EXP(-'BDT Tree'!AT23*AU$3)," ")</f>
        <v>0.12985222203314845</v>
      </c>
      <c r="AU12" s="2">
        <f>IF($A12&lt;=AU$4,0.5*(AV11+AV12)*EXP(-'BDT Tree'!AU23*AV$3)," ")</f>
        <v>0.26581246910973372</v>
      </c>
      <c r="AV12" s="2">
        <f>IF($A12&lt;=AV$4,0.5*(AW11+AW12)*EXP(-'BDT Tree'!AV23*AW$3)," ")</f>
        <v>0.48015228500654167</v>
      </c>
      <c r="AW12" s="2">
        <f>IF($A12&lt;=AW$4,0.5*(AX11+AX12)*EXP(-'BDT Tree'!AW23*AX$3)," ")</f>
        <v>0.71086616547434456</v>
      </c>
      <c r="AX12" s="2">
        <f t="shared" si="9"/>
        <v>1</v>
      </c>
    </row>
    <row r="13" spans="1:50" x14ac:dyDescent="0.25">
      <c r="A13" s="53">
        <v>43</v>
      </c>
      <c r="B13" s="37" t="str">
        <f>IF($A13&lt;=B$4,0.5*(C12+C13)*EXP(-'BDT Tree'!B24*C$3)," ")</f>
        <v xml:space="preserve"> </v>
      </c>
      <c r="C13" s="2" t="str">
        <f>IF($A13&lt;=C$4,0.5*(D12+D13)*EXP(-'BDT Tree'!C24*D$3)," ")</f>
        <v xml:space="preserve"> </v>
      </c>
      <c r="D13" s="2" t="str">
        <f>IF($A13&lt;=D$4,0.5*(E12+E13)*EXP(-'BDT Tree'!D24*E$3)," ")</f>
        <v xml:space="preserve"> </v>
      </c>
      <c r="E13" s="2" t="str">
        <f>IF($A13&lt;=E$4,0.5*(F12+F13)*EXP(-'BDT Tree'!E24*F$3)," ")</f>
        <v xml:space="preserve"> </v>
      </c>
      <c r="F13" s="2" t="str">
        <f>IF($A13&lt;=F$4,0.5*(G12+G13)*EXP(-'BDT Tree'!F24*G$3)," ")</f>
        <v xml:space="preserve"> </v>
      </c>
      <c r="G13" s="2" t="str">
        <f>IF($A13&lt;=G$4,0.5*(H12+H13)*EXP(-'BDT Tree'!G24*H$3)," ")</f>
        <v xml:space="preserve"> </v>
      </c>
      <c r="H13" s="2" t="str">
        <f t="shared" si="2"/>
        <v xml:space="preserve"> </v>
      </c>
      <c r="I13" s="2" t="str">
        <f>IF($A13&lt;=I$4,0.5*(J12+J13)*EXP(-'BDT Tree'!I24*J$3)," ")</f>
        <v xml:space="preserve"> </v>
      </c>
      <c r="J13" s="2" t="str">
        <f>IF($A13&lt;=J$4,0.5*(K12+K13)*EXP(-'BDT Tree'!J24*K$3)," ")</f>
        <v xml:space="preserve"> </v>
      </c>
      <c r="K13" s="2" t="str">
        <f>IF($A13&lt;=K$4,0.5*(L12+L13)*EXP(-'BDT Tree'!K24*L$3)," ")</f>
        <v xml:space="preserve"> </v>
      </c>
      <c r="L13" s="2" t="str">
        <f>IF($A13&lt;=L$4,0.5*(M12+M13)*EXP(-'BDT Tree'!L24*M$3)," ")</f>
        <v xml:space="preserve"> </v>
      </c>
      <c r="M13" s="2" t="str">
        <f>IF($A13&lt;=M$4,0.5*(N12+N13)*EXP(-'BDT Tree'!M24*N$3)," ")</f>
        <v xml:space="preserve"> </v>
      </c>
      <c r="N13" s="2" t="str">
        <f t="shared" si="3"/>
        <v xml:space="preserve"> </v>
      </c>
      <c r="O13" s="2" t="str">
        <f>IF($A13&lt;=O$4,0.5*(P12+P13)*EXP(-'BDT Tree'!O24*P$3)," ")</f>
        <v xml:space="preserve"> </v>
      </c>
      <c r="P13" s="2" t="str">
        <f>IF($A13&lt;=P$4,0.5*(Q12+Q13)*EXP(-'BDT Tree'!P24*Q$3)," ")</f>
        <v xml:space="preserve"> </v>
      </c>
      <c r="Q13" s="2" t="str">
        <f>IF($A13&lt;=Q$4,0.5*(R12+R13)*EXP(-'BDT Tree'!Q24*R$3)," ")</f>
        <v xml:space="preserve"> </v>
      </c>
      <c r="R13" s="2" t="str">
        <f>IF($A13&lt;=R$4,0.5*(S12+S13)*EXP(-'BDT Tree'!R24*S$3)," ")</f>
        <v xml:space="preserve"> </v>
      </c>
      <c r="S13" s="2" t="str">
        <f>IF($A13&lt;=S$4,0.5*(T12+T13)*EXP(-'BDT Tree'!S24*T$3)," ")</f>
        <v xml:space="preserve"> </v>
      </c>
      <c r="T13" s="2" t="str">
        <f t="shared" si="4"/>
        <v xml:space="preserve"> </v>
      </c>
      <c r="U13" s="2" t="str">
        <f>IF($A13&lt;=U$4,0.5*(V12+V13)*EXP(-'BDT Tree'!U24*V$3)," ")</f>
        <v xml:space="preserve"> </v>
      </c>
      <c r="V13" s="2" t="str">
        <f>IF($A13&lt;=V$4,0.5*(W12+W13)*EXP(-'BDT Tree'!V24*W$3)," ")</f>
        <v xml:space="preserve"> </v>
      </c>
      <c r="W13" s="2" t="str">
        <f>IF($A13&lt;=W$4,0.5*(X12+X13)*EXP(-'BDT Tree'!W24*X$3)," ")</f>
        <v xml:space="preserve"> </v>
      </c>
      <c r="X13" s="2" t="str">
        <f>IF($A13&lt;=X$4,0.5*(Y12+Y13)*EXP(-'BDT Tree'!X24*Y$3)," ")</f>
        <v xml:space="preserve"> </v>
      </c>
      <c r="Y13" s="2" t="str">
        <f>IF($A13&lt;=Y$4,0.5*(Z12+Z13)*EXP(-'BDT Tree'!Y24*Z$3)," ")</f>
        <v xml:space="preserve"> </v>
      </c>
      <c r="Z13" s="2" t="str">
        <f t="shared" si="5"/>
        <v xml:space="preserve"> </v>
      </c>
      <c r="AA13" s="2" t="str">
        <f>IF($A13&lt;=AA$4,0.5*(AB12+AB13)*EXP(-'BDT Tree'!AA24*AB$3)," ")</f>
        <v xml:space="preserve"> </v>
      </c>
      <c r="AB13" s="2" t="str">
        <f>IF($A13&lt;=AB$4,0.5*(AC12+AC13)*EXP(-'BDT Tree'!AB24*AC$3)," ")</f>
        <v xml:space="preserve"> </v>
      </c>
      <c r="AC13" s="2" t="str">
        <f>IF($A13&lt;=AC$4,0.5*(AD12+AD13)*EXP(-'BDT Tree'!AC24*AD$3)," ")</f>
        <v xml:space="preserve"> </v>
      </c>
      <c r="AD13" s="2" t="str">
        <f>IF($A13&lt;=AD$4,0.5*(AE12+AE13)*EXP(-'BDT Tree'!AD24*AE$3)," ")</f>
        <v xml:space="preserve"> </v>
      </c>
      <c r="AE13" s="2" t="str">
        <f>IF($A13&lt;=AE$4,0.5*(AF12+AF13)*EXP(-'BDT Tree'!AE24*AF$3)," ")</f>
        <v xml:space="preserve"> </v>
      </c>
      <c r="AF13" s="2" t="str">
        <f t="shared" si="6"/>
        <v xml:space="preserve"> </v>
      </c>
      <c r="AG13" s="2" t="str">
        <f>IF($A13&lt;=AG$4,0.5*(AH12+AH13)*EXP(-'BDT Tree'!AG24*AH$3)," ")</f>
        <v xml:space="preserve"> </v>
      </c>
      <c r="AH13" s="2" t="str">
        <f>IF($A13&lt;=AH$4,0.5*(AI12+AI13)*EXP(-'BDT Tree'!AH24*AI$3)," ")</f>
        <v xml:space="preserve"> </v>
      </c>
      <c r="AI13" s="2" t="str">
        <f>IF($A13&lt;=AI$4,0.5*(AJ12+AJ13)*EXP(-'BDT Tree'!AI24*AJ$3)," ")</f>
        <v xml:space="preserve"> </v>
      </c>
      <c r="AJ13" s="2" t="str">
        <f>IF($A13&lt;=AJ$4,0.5*(AK12+AK13)*EXP(-'BDT Tree'!AJ24*AK$3)," ")</f>
        <v xml:space="preserve"> </v>
      </c>
      <c r="AK13" s="2" t="str">
        <f>IF($A13&lt;=AK$4,0.5*(AL12+AL13)*EXP(-'BDT Tree'!AK24*AL$3)," ")</f>
        <v xml:space="preserve"> </v>
      </c>
      <c r="AL13" s="2" t="str">
        <f t="shared" si="7"/>
        <v xml:space="preserve"> </v>
      </c>
      <c r="AM13" s="2" t="str">
        <f>IF($A13&lt;=AM$4,0.5*(AN12+AN13)*EXP(-'BDT Tree'!AM24*AN$3)," ")</f>
        <v xml:space="preserve"> </v>
      </c>
      <c r="AN13" s="2" t="str">
        <f>IF($A13&lt;=AN$4,0.5*(AO12+AO13)*EXP(-'BDT Tree'!AN24*AO$3)," ")</f>
        <v xml:space="preserve"> </v>
      </c>
      <c r="AO13" s="2" t="str">
        <f>IF($A13&lt;=AO$4,0.5*(AP12+AP13)*EXP(-'BDT Tree'!AO24*AP$3)," ")</f>
        <v xml:space="preserve"> </v>
      </c>
      <c r="AP13" s="2" t="str">
        <f>IF($A13&lt;=AP$4,0.5*(AQ12+AQ13)*EXP(-'BDT Tree'!AP24*AQ$3)," ")</f>
        <v xml:space="preserve"> </v>
      </c>
      <c r="AQ13" s="2" t="str">
        <f>IF($A13&lt;=AQ$4,0.5*(AR12+AR13)*EXP(-'BDT Tree'!AQ24*AR$3)," ")</f>
        <v xml:space="preserve"> </v>
      </c>
      <c r="AR13" s="2" t="str">
        <f t="shared" si="8"/>
        <v xml:space="preserve"> </v>
      </c>
      <c r="AS13" s="2">
        <f>IF($A13&lt;=AS$4,0.5*(AT12+AT13)*EXP(-'BDT Tree'!AS24*AT$3)," ")</f>
        <v>0.1118062510535051</v>
      </c>
      <c r="AT13" s="2">
        <f>IF($A13&lt;=AT$4,0.5*(AU12+AU13)*EXP(-'BDT Tree'!AT24*AU$3)," ")</f>
        <v>0.21642040189389028</v>
      </c>
      <c r="AU13" s="2">
        <f>IF($A13&lt;=AU$4,0.5*(AV12+AV13)*EXP(-'BDT Tree'!AU24*AV$3)," ")</f>
        <v>0.37165602910160539</v>
      </c>
      <c r="AV13" s="2">
        <f>IF($A13&lt;=AV$4,0.5*(AW12+AW13)*EXP(-'BDT Tree'!AV24*AW$3)," ")</f>
        <v>0.57744044863748734</v>
      </c>
      <c r="AW13" s="2">
        <f>IF($A13&lt;=AW$4,0.5*(AX12+AX13)*EXP(-'BDT Tree'!AW24*AX$3)," ")</f>
        <v>0.77556256307979543</v>
      </c>
      <c r="AX13" s="2">
        <f t="shared" si="9"/>
        <v>1</v>
      </c>
    </row>
    <row r="14" spans="1:50" x14ac:dyDescent="0.25">
      <c r="A14" s="30">
        <v>42</v>
      </c>
      <c r="B14" s="37" t="str">
        <f>IF($A14&lt;=B$4,0.5*(C13+C14)*EXP(-'BDT Tree'!B25*C$3)," ")</f>
        <v xml:space="preserve"> </v>
      </c>
      <c r="C14" s="2" t="str">
        <f>IF($A14&lt;=C$4,0.5*(D13+D14)*EXP(-'BDT Tree'!C25*D$3)," ")</f>
        <v xml:space="preserve"> </v>
      </c>
      <c r="D14" s="2" t="str">
        <f>IF($A14&lt;=D$4,0.5*(E13+E14)*EXP(-'BDT Tree'!D25*E$3)," ")</f>
        <v xml:space="preserve"> </v>
      </c>
      <c r="E14" s="2" t="str">
        <f>IF($A14&lt;=E$4,0.5*(F13+F14)*EXP(-'BDT Tree'!E25*F$3)," ")</f>
        <v xml:space="preserve"> </v>
      </c>
      <c r="F14" s="2" t="str">
        <f>IF($A14&lt;=F$4,0.5*(G13+G14)*EXP(-'BDT Tree'!F25*G$3)," ")</f>
        <v xml:space="preserve"> </v>
      </c>
      <c r="G14" s="2" t="str">
        <f>IF($A14&lt;=G$4,0.5*(H13+H14)*EXP(-'BDT Tree'!G25*H$3)," ")</f>
        <v xml:space="preserve"> </v>
      </c>
      <c r="H14" s="2" t="str">
        <f t="shared" si="2"/>
        <v xml:space="preserve"> </v>
      </c>
      <c r="I14" s="2" t="str">
        <f>IF($A14&lt;=I$4,0.5*(J13+J14)*EXP(-'BDT Tree'!I25*J$3)," ")</f>
        <v xml:space="preserve"> </v>
      </c>
      <c r="J14" s="2" t="str">
        <f>IF($A14&lt;=J$4,0.5*(K13+K14)*EXP(-'BDT Tree'!J25*K$3)," ")</f>
        <v xml:space="preserve"> </v>
      </c>
      <c r="K14" s="2" t="str">
        <f>IF($A14&lt;=K$4,0.5*(L13+L14)*EXP(-'BDT Tree'!K25*L$3)," ")</f>
        <v xml:space="preserve"> </v>
      </c>
      <c r="L14" s="2" t="str">
        <f>IF($A14&lt;=L$4,0.5*(M13+M14)*EXP(-'BDT Tree'!L25*M$3)," ")</f>
        <v xml:space="preserve"> </v>
      </c>
      <c r="M14" s="2" t="str">
        <f>IF($A14&lt;=M$4,0.5*(N13+N14)*EXP(-'BDT Tree'!M25*N$3)," ")</f>
        <v xml:space="preserve"> </v>
      </c>
      <c r="N14" s="2" t="str">
        <f t="shared" si="3"/>
        <v xml:space="preserve"> </v>
      </c>
      <c r="O14" s="2" t="str">
        <f>IF($A14&lt;=O$4,0.5*(P13+P14)*EXP(-'BDT Tree'!O25*P$3)," ")</f>
        <v xml:space="preserve"> </v>
      </c>
      <c r="P14" s="2" t="str">
        <f>IF($A14&lt;=P$4,0.5*(Q13+Q14)*EXP(-'BDT Tree'!P25*Q$3)," ")</f>
        <v xml:space="preserve"> </v>
      </c>
      <c r="Q14" s="2" t="str">
        <f>IF($A14&lt;=Q$4,0.5*(R13+R14)*EXP(-'BDT Tree'!Q25*R$3)," ")</f>
        <v xml:space="preserve"> </v>
      </c>
      <c r="R14" s="2" t="str">
        <f>IF($A14&lt;=R$4,0.5*(S13+S14)*EXP(-'BDT Tree'!R25*S$3)," ")</f>
        <v xml:space="preserve"> </v>
      </c>
      <c r="S14" s="2" t="str">
        <f>IF($A14&lt;=S$4,0.5*(T13+T14)*EXP(-'BDT Tree'!S25*T$3)," ")</f>
        <v xml:space="preserve"> </v>
      </c>
      <c r="T14" s="2" t="str">
        <f t="shared" si="4"/>
        <v xml:space="preserve"> </v>
      </c>
      <c r="U14" s="2" t="str">
        <f>IF($A14&lt;=U$4,0.5*(V13+V14)*EXP(-'BDT Tree'!U25*V$3)," ")</f>
        <v xml:space="preserve"> </v>
      </c>
      <c r="V14" s="2" t="str">
        <f>IF($A14&lt;=V$4,0.5*(W13+W14)*EXP(-'BDT Tree'!V25*W$3)," ")</f>
        <v xml:space="preserve"> </v>
      </c>
      <c r="W14" s="2" t="str">
        <f>IF($A14&lt;=W$4,0.5*(X13+X14)*EXP(-'BDT Tree'!W25*X$3)," ")</f>
        <v xml:space="preserve"> </v>
      </c>
      <c r="X14" s="2" t="str">
        <f>IF($A14&lt;=X$4,0.5*(Y13+Y14)*EXP(-'BDT Tree'!X25*Y$3)," ")</f>
        <v xml:space="preserve"> </v>
      </c>
      <c r="Y14" s="2" t="str">
        <f>IF($A14&lt;=Y$4,0.5*(Z13+Z14)*EXP(-'BDT Tree'!Y25*Z$3)," ")</f>
        <v xml:space="preserve"> </v>
      </c>
      <c r="Z14" s="2" t="str">
        <f t="shared" si="5"/>
        <v xml:space="preserve"> </v>
      </c>
      <c r="AA14" s="2" t="str">
        <f>IF($A14&lt;=AA$4,0.5*(AB13+AB14)*EXP(-'BDT Tree'!AA25*AB$3)," ")</f>
        <v xml:space="preserve"> </v>
      </c>
      <c r="AB14" s="2" t="str">
        <f>IF($A14&lt;=AB$4,0.5*(AC13+AC14)*EXP(-'BDT Tree'!AB25*AC$3)," ")</f>
        <v xml:space="preserve"> </v>
      </c>
      <c r="AC14" s="2" t="str">
        <f>IF($A14&lt;=AC$4,0.5*(AD13+AD14)*EXP(-'BDT Tree'!AC25*AD$3)," ")</f>
        <v xml:space="preserve"> </v>
      </c>
      <c r="AD14" s="2" t="str">
        <f>IF($A14&lt;=AD$4,0.5*(AE13+AE14)*EXP(-'BDT Tree'!AD25*AE$3)," ")</f>
        <v xml:space="preserve"> </v>
      </c>
      <c r="AE14" s="2" t="str">
        <f>IF($A14&lt;=AE$4,0.5*(AF13+AF14)*EXP(-'BDT Tree'!AE25*AF$3)," ")</f>
        <v xml:space="preserve"> </v>
      </c>
      <c r="AF14" s="2" t="str">
        <f t="shared" si="6"/>
        <v xml:space="preserve"> </v>
      </c>
      <c r="AG14" s="2" t="str">
        <f>IF($A14&lt;=AG$4,0.5*(AH13+AH14)*EXP(-'BDT Tree'!AG25*AH$3)," ")</f>
        <v xml:space="preserve"> </v>
      </c>
      <c r="AH14" s="2" t="str">
        <f>IF($A14&lt;=AH$4,0.5*(AI13+AI14)*EXP(-'BDT Tree'!AH25*AI$3)," ")</f>
        <v xml:space="preserve"> </v>
      </c>
      <c r="AI14" s="2" t="str">
        <f>IF($A14&lt;=AI$4,0.5*(AJ13+AJ14)*EXP(-'BDT Tree'!AI25*AJ$3)," ")</f>
        <v xml:space="preserve"> </v>
      </c>
      <c r="AJ14" s="2" t="str">
        <f>IF($A14&lt;=AJ$4,0.5*(AK13+AK14)*EXP(-'BDT Tree'!AJ25*AK$3)," ")</f>
        <v xml:space="preserve"> </v>
      </c>
      <c r="AK14" s="2" t="str">
        <f>IF($A14&lt;=AK$4,0.5*(AL13+AL14)*EXP(-'BDT Tree'!AK25*AL$3)," ")</f>
        <v xml:space="preserve"> </v>
      </c>
      <c r="AL14" s="2" t="str">
        <f t="shared" si="7"/>
        <v xml:space="preserve"> </v>
      </c>
      <c r="AM14" s="2" t="str">
        <f>IF($A14&lt;=AM$4,0.5*(AN13+AN14)*EXP(-'BDT Tree'!AM25*AN$3)," ")</f>
        <v xml:space="preserve"> </v>
      </c>
      <c r="AN14" s="2" t="str">
        <f>IF($A14&lt;=AN$4,0.5*(AO13+AO14)*EXP(-'BDT Tree'!AN25*AO$3)," ")</f>
        <v xml:space="preserve"> </v>
      </c>
      <c r="AO14" s="2" t="str">
        <f>IF($A14&lt;=AO$4,0.5*(AP13+AP14)*EXP(-'BDT Tree'!AO25*AP$3)," ")</f>
        <v xml:space="preserve"> </v>
      </c>
      <c r="AP14" s="2" t="str">
        <f>IF($A14&lt;=AP$4,0.5*(AQ13+AQ14)*EXP(-'BDT Tree'!AP25*AQ$3)," ")</f>
        <v xml:space="preserve"> </v>
      </c>
      <c r="AQ14" s="2" t="str">
        <f>IF($A14&lt;=AQ$4,0.5*(AR13+AR14)*EXP(-'BDT Tree'!AQ25*AR$3)," ")</f>
        <v xml:space="preserve"> </v>
      </c>
      <c r="AR14" s="2">
        <f t="shared" si="8"/>
        <v>1</v>
      </c>
      <c r="AS14" s="2">
        <f>IF($A14&lt;=AS$4,0.5*(AT13+AT14)*EXP(-'BDT Tree'!AS25*AT$3)," ")</f>
        <v>0.1925776007766013</v>
      </c>
      <c r="AT14" s="2">
        <f>IF($A14&lt;=AT$4,0.5*(AU13+AU14)*EXP(-'BDT Tree'!AT25*AU$3)," ")</f>
        <v>0.31782316443727099</v>
      </c>
      <c r="AU14" s="2">
        <f>IF($A14&lt;=AU$4,0.5*(AV13+AV14)*EXP(-'BDT Tree'!AU25*AV$3)," ")</f>
        <v>0.47755221883163229</v>
      </c>
      <c r="AV14" s="2">
        <f>IF($A14&lt;=AV$4,0.5*(AW13+AW14)*EXP(-'BDT Tree'!AV25*AW$3)," ")</f>
        <v>0.66299159646601991</v>
      </c>
      <c r="AW14" s="2">
        <f>IF($A14&lt;=AW$4,0.5*(AX13+AX14)*EXP(-'BDT Tree'!AW25*AX$3)," ")</f>
        <v>0.8275429270889505</v>
      </c>
      <c r="AX14" s="2">
        <f t="shared" si="9"/>
        <v>1</v>
      </c>
    </row>
    <row r="15" spans="1:50" x14ac:dyDescent="0.25">
      <c r="A15" s="30">
        <v>41</v>
      </c>
      <c r="B15" s="37" t="str">
        <f>IF($A15&lt;=B$4,0.5*(C14+C15)*EXP(-'BDT Tree'!B26*C$3)," ")</f>
        <v xml:space="preserve"> </v>
      </c>
      <c r="C15" s="2" t="str">
        <f>IF($A15&lt;=C$4,0.5*(D14+D15)*EXP(-'BDT Tree'!C26*D$3)," ")</f>
        <v xml:space="preserve"> </v>
      </c>
      <c r="D15" s="2" t="str">
        <f>IF($A15&lt;=D$4,0.5*(E14+E15)*EXP(-'BDT Tree'!D26*E$3)," ")</f>
        <v xml:space="preserve"> </v>
      </c>
      <c r="E15" s="2" t="str">
        <f>IF($A15&lt;=E$4,0.5*(F14+F15)*EXP(-'BDT Tree'!E26*F$3)," ")</f>
        <v xml:space="preserve"> </v>
      </c>
      <c r="F15" s="2" t="str">
        <f>IF($A15&lt;=F$4,0.5*(G14+G15)*EXP(-'BDT Tree'!F26*G$3)," ")</f>
        <v xml:space="preserve"> </v>
      </c>
      <c r="G15" s="2" t="str">
        <f>IF($A15&lt;=G$4,0.5*(H14+H15)*EXP(-'BDT Tree'!G26*H$3)," ")</f>
        <v xml:space="preserve"> </v>
      </c>
      <c r="H15" s="2" t="str">
        <f t="shared" si="2"/>
        <v xml:space="preserve"> </v>
      </c>
      <c r="I15" s="2" t="str">
        <f>IF($A15&lt;=I$4,0.5*(J14+J15)*EXP(-'BDT Tree'!I26*J$3)," ")</f>
        <v xml:space="preserve"> </v>
      </c>
      <c r="J15" s="2" t="str">
        <f>IF($A15&lt;=J$4,0.5*(K14+K15)*EXP(-'BDT Tree'!J26*K$3)," ")</f>
        <v xml:space="preserve"> </v>
      </c>
      <c r="K15" s="2" t="str">
        <f>IF($A15&lt;=K$4,0.5*(L14+L15)*EXP(-'BDT Tree'!K26*L$3)," ")</f>
        <v xml:space="preserve"> </v>
      </c>
      <c r="L15" s="2" t="str">
        <f>IF($A15&lt;=L$4,0.5*(M14+M15)*EXP(-'BDT Tree'!L26*M$3)," ")</f>
        <v xml:space="preserve"> </v>
      </c>
      <c r="M15" s="2" t="str">
        <f>IF($A15&lt;=M$4,0.5*(N14+N15)*EXP(-'BDT Tree'!M26*N$3)," ")</f>
        <v xml:space="preserve"> </v>
      </c>
      <c r="N15" s="2" t="str">
        <f t="shared" si="3"/>
        <v xml:space="preserve"> </v>
      </c>
      <c r="O15" s="2" t="str">
        <f>IF($A15&lt;=O$4,0.5*(P14+P15)*EXP(-'BDT Tree'!O26*P$3)," ")</f>
        <v xml:space="preserve"> </v>
      </c>
      <c r="P15" s="2" t="str">
        <f>IF($A15&lt;=P$4,0.5*(Q14+Q15)*EXP(-'BDT Tree'!P26*Q$3)," ")</f>
        <v xml:space="preserve"> </v>
      </c>
      <c r="Q15" s="2" t="str">
        <f>IF($A15&lt;=Q$4,0.5*(R14+R15)*EXP(-'BDT Tree'!Q26*R$3)," ")</f>
        <v xml:space="preserve"> </v>
      </c>
      <c r="R15" s="2" t="str">
        <f>IF($A15&lt;=R$4,0.5*(S14+S15)*EXP(-'BDT Tree'!R26*S$3)," ")</f>
        <v xml:space="preserve"> </v>
      </c>
      <c r="S15" s="2" t="str">
        <f>IF($A15&lt;=S$4,0.5*(T14+T15)*EXP(-'BDT Tree'!S26*T$3)," ")</f>
        <v xml:space="preserve"> </v>
      </c>
      <c r="T15" s="2" t="str">
        <f t="shared" si="4"/>
        <v xml:space="preserve"> </v>
      </c>
      <c r="U15" s="2" t="str">
        <f>IF($A15&lt;=U$4,0.5*(V14+V15)*EXP(-'BDT Tree'!U26*V$3)," ")</f>
        <v xml:space="preserve"> </v>
      </c>
      <c r="V15" s="2" t="str">
        <f>IF($A15&lt;=V$4,0.5*(W14+W15)*EXP(-'BDT Tree'!V26*W$3)," ")</f>
        <v xml:space="preserve"> </v>
      </c>
      <c r="W15" s="2" t="str">
        <f>IF($A15&lt;=W$4,0.5*(X14+X15)*EXP(-'BDT Tree'!W26*X$3)," ")</f>
        <v xml:space="preserve"> </v>
      </c>
      <c r="X15" s="2" t="str">
        <f>IF($A15&lt;=X$4,0.5*(Y14+Y15)*EXP(-'BDT Tree'!X26*Y$3)," ")</f>
        <v xml:space="preserve"> </v>
      </c>
      <c r="Y15" s="2" t="str">
        <f>IF($A15&lt;=Y$4,0.5*(Z14+Z15)*EXP(-'BDT Tree'!Y26*Z$3)," ")</f>
        <v xml:space="preserve"> </v>
      </c>
      <c r="Z15" s="2" t="str">
        <f t="shared" si="5"/>
        <v xml:space="preserve"> </v>
      </c>
      <c r="AA15" s="2" t="str">
        <f>IF($A15&lt;=AA$4,0.5*(AB14+AB15)*EXP(-'BDT Tree'!AA26*AB$3)," ")</f>
        <v xml:space="preserve"> </v>
      </c>
      <c r="AB15" s="2" t="str">
        <f>IF($A15&lt;=AB$4,0.5*(AC14+AC15)*EXP(-'BDT Tree'!AB26*AC$3)," ")</f>
        <v xml:space="preserve"> </v>
      </c>
      <c r="AC15" s="2" t="str">
        <f>IF($A15&lt;=AC$4,0.5*(AD14+AD15)*EXP(-'BDT Tree'!AC26*AD$3)," ")</f>
        <v xml:space="preserve"> </v>
      </c>
      <c r="AD15" s="2" t="str">
        <f>IF($A15&lt;=AD$4,0.5*(AE14+AE15)*EXP(-'BDT Tree'!AD26*AE$3)," ")</f>
        <v xml:space="preserve"> </v>
      </c>
      <c r="AE15" s="2" t="str">
        <f>IF($A15&lt;=AE$4,0.5*(AF14+AF15)*EXP(-'BDT Tree'!AE26*AF$3)," ")</f>
        <v xml:space="preserve"> </v>
      </c>
      <c r="AF15" s="2" t="str">
        <f t="shared" si="6"/>
        <v xml:space="preserve"> </v>
      </c>
      <c r="AG15" s="2" t="str">
        <f>IF($A15&lt;=AG$4,0.5*(AH14+AH15)*EXP(-'BDT Tree'!AG26*AH$3)," ")</f>
        <v xml:space="preserve"> </v>
      </c>
      <c r="AH15" s="2" t="str">
        <f>IF($A15&lt;=AH$4,0.5*(AI14+AI15)*EXP(-'BDT Tree'!AH26*AI$3)," ")</f>
        <v xml:space="preserve"> </v>
      </c>
      <c r="AI15" s="2" t="str">
        <f>IF($A15&lt;=AI$4,0.5*(AJ14+AJ15)*EXP(-'BDT Tree'!AI26*AJ$3)," ")</f>
        <v xml:space="preserve"> </v>
      </c>
      <c r="AJ15" s="2" t="str">
        <f>IF($A15&lt;=AJ$4,0.5*(AK14+AK15)*EXP(-'BDT Tree'!AJ26*AK$3)," ")</f>
        <v xml:space="preserve"> </v>
      </c>
      <c r="AK15" s="2" t="str">
        <f>IF($A15&lt;=AK$4,0.5*(AL14+AL15)*EXP(-'BDT Tree'!AK26*AL$3)," ")</f>
        <v xml:space="preserve"> </v>
      </c>
      <c r="AL15" s="2" t="str">
        <f t="shared" si="7"/>
        <v xml:space="preserve"> </v>
      </c>
      <c r="AM15" s="2" t="str">
        <f>IF($A15&lt;=AM$4,0.5*(AN14+AN15)*EXP(-'BDT Tree'!AM26*AN$3)," ")</f>
        <v xml:space="preserve"> </v>
      </c>
      <c r="AN15" s="2" t="str">
        <f>IF($A15&lt;=AN$4,0.5*(AO14+AO15)*EXP(-'BDT Tree'!AN26*AO$3)," ")</f>
        <v xml:space="preserve"> </v>
      </c>
      <c r="AO15" s="2" t="str">
        <f>IF($A15&lt;=AO$4,0.5*(AP14+AP15)*EXP(-'BDT Tree'!AO26*AP$3)," ")</f>
        <v xml:space="preserve"> </v>
      </c>
      <c r="AP15" s="2" t="str">
        <f>IF($A15&lt;=AP$4,0.5*(AQ14+AQ15)*EXP(-'BDT Tree'!AP26*AQ$3)," ")</f>
        <v xml:space="preserve"> </v>
      </c>
      <c r="AQ15" s="2">
        <f>IF($A15&lt;=AQ$4,0.5*(AR14+AR15)*EXP(-'BDT Tree'!AQ26*AR$3)," ")</f>
        <v>0.77198962654837033</v>
      </c>
      <c r="AR15" s="2">
        <f t="shared" si="8"/>
        <v>1</v>
      </c>
      <c r="AS15" s="2">
        <f>IF($A15&lt;=AS$4,0.5*(AT14+AT15)*EXP(-'BDT Tree'!AS26*AT$3)," ")</f>
        <v>0.29041244087469664</v>
      </c>
      <c r="AT15" s="2">
        <f>IF($A15&lt;=AT$4,0.5*(AU14+AU15)*EXP(-'BDT Tree'!AT26*AU$3)," ")</f>
        <v>0.42411881825210351</v>
      </c>
      <c r="AU15" s="2">
        <f>IF($A15&lt;=AU$4,0.5*(AV14+AV15)*EXP(-'BDT Tree'!AU26*AV$3)," ")</f>
        <v>0.57596742220840047</v>
      </c>
      <c r="AV15" s="2">
        <f>IF($A15&lt;=AV$4,0.5*(AW14+AW15)*EXP(-'BDT Tree'!AV26*AW$3)," ")</f>
        <v>0.73523460884370939</v>
      </c>
      <c r="AW15" s="2">
        <f>IF($A15&lt;=AW$4,0.5*(AX14+AX15)*EXP(-'BDT Tree'!AW26*AX$3)," ")</f>
        <v>0.86850695422088942</v>
      </c>
      <c r="AX15" s="2">
        <f t="shared" si="9"/>
        <v>1</v>
      </c>
    </row>
    <row r="16" spans="1:50" x14ac:dyDescent="0.25">
      <c r="A16" s="30">
        <v>40</v>
      </c>
      <c r="B16" s="37" t="str">
        <f>IF($A16&lt;=B$4,0.5*(C15+C16)*EXP(-'BDT Tree'!B27*C$3)," ")</f>
        <v xml:space="preserve"> </v>
      </c>
      <c r="C16" s="2" t="str">
        <f>IF($A16&lt;=C$4,0.5*(D15+D16)*EXP(-'BDT Tree'!C27*D$3)," ")</f>
        <v xml:space="preserve"> </v>
      </c>
      <c r="D16" s="2" t="str">
        <f>IF($A16&lt;=D$4,0.5*(E15+E16)*EXP(-'BDT Tree'!D27*E$3)," ")</f>
        <v xml:space="preserve"> </v>
      </c>
      <c r="E16" s="2" t="str">
        <f>IF($A16&lt;=E$4,0.5*(F15+F16)*EXP(-'BDT Tree'!E27*F$3)," ")</f>
        <v xml:space="preserve"> </v>
      </c>
      <c r="F16" s="2" t="str">
        <f>IF($A16&lt;=F$4,0.5*(G15+G16)*EXP(-'BDT Tree'!F27*G$3)," ")</f>
        <v xml:space="preserve"> </v>
      </c>
      <c r="G16" s="2" t="str">
        <f>IF($A16&lt;=G$4,0.5*(H15+H16)*EXP(-'BDT Tree'!G27*H$3)," ")</f>
        <v xml:space="preserve"> </v>
      </c>
      <c r="H16" s="2" t="str">
        <f t="shared" si="2"/>
        <v xml:space="preserve"> </v>
      </c>
      <c r="I16" s="2" t="str">
        <f>IF($A16&lt;=I$4,0.5*(J15+J16)*EXP(-'BDT Tree'!I27*J$3)," ")</f>
        <v xml:space="preserve"> </v>
      </c>
      <c r="J16" s="2" t="str">
        <f>IF($A16&lt;=J$4,0.5*(K15+K16)*EXP(-'BDT Tree'!J27*K$3)," ")</f>
        <v xml:space="preserve"> </v>
      </c>
      <c r="K16" s="2" t="str">
        <f>IF($A16&lt;=K$4,0.5*(L15+L16)*EXP(-'BDT Tree'!K27*L$3)," ")</f>
        <v xml:space="preserve"> </v>
      </c>
      <c r="L16" s="2" t="str">
        <f>IF($A16&lt;=L$4,0.5*(M15+M16)*EXP(-'BDT Tree'!L27*M$3)," ")</f>
        <v xml:space="preserve"> </v>
      </c>
      <c r="M16" s="2" t="str">
        <f>IF($A16&lt;=M$4,0.5*(N15+N16)*EXP(-'BDT Tree'!M27*N$3)," ")</f>
        <v xml:space="preserve"> </v>
      </c>
      <c r="N16" s="2" t="str">
        <f t="shared" si="3"/>
        <v xml:space="preserve"> </v>
      </c>
      <c r="O16" s="2" t="str">
        <f>IF($A16&lt;=O$4,0.5*(P15+P16)*EXP(-'BDT Tree'!O27*P$3)," ")</f>
        <v xml:space="preserve"> </v>
      </c>
      <c r="P16" s="2" t="str">
        <f>IF($A16&lt;=P$4,0.5*(Q15+Q16)*EXP(-'BDT Tree'!P27*Q$3)," ")</f>
        <v xml:space="preserve"> </v>
      </c>
      <c r="Q16" s="2" t="str">
        <f>IF($A16&lt;=Q$4,0.5*(R15+R16)*EXP(-'BDT Tree'!Q27*R$3)," ")</f>
        <v xml:space="preserve"> </v>
      </c>
      <c r="R16" s="2" t="str">
        <f>IF($A16&lt;=R$4,0.5*(S15+S16)*EXP(-'BDT Tree'!R27*S$3)," ")</f>
        <v xml:space="preserve"> </v>
      </c>
      <c r="S16" s="2" t="str">
        <f>IF($A16&lt;=S$4,0.5*(T15+T16)*EXP(-'BDT Tree'!S27*T$3)," ")</f>
        <v xml:space="preserve"> </v>
      </c>
      <c r="T16" s="2" t="str">
        <f t="shared" si="4"/>
        <v xml:space="preserve"> </v>
      </c>
      <c r="U16" s="2" t="str">
        <f>IF($A16&lt;=U$4,0.5*(V15+V16)*EXP(-'BDT Tree'!U27*V$3)," ")</f>
        <v xml:space="preserve"> </v>
      </c>
      <c r="V16" s="2" t="str">
        <f>IF($A16&lt;=V$4,0.5*(W15+W16)*EXP(-'BDT Tree'!V27*W$3)," ")</f>
        <v xml:space="preserve"> </v>
      </c>
      <c r="W16" s="2" t="str">
        <f>IF($A16&lt;=W$4,0.5*(X15+X16)*EXP(-'BDT Tree'!W27*X$3)," ")</f>
        <v xml:space="preserve"> </v>
      </c>
      <c r="X16" s="2" t="str">
        <f>IF($A16&lt;=X$4,0.5*(Y15+Y16)*EXP(-'BDT Tree'!X27*Y$3)," ")</f>
        <v xml:space="preserve"> </v>
      </c>
      <c r="Y16" s="2" t="str">
        <f>IF($A16&lt;=Y$4,0.5*(Z15+Z16)*EXP(-'BDT Tree'!Y27*Z$3)," ")</f>
        <v xml:space="preserve"> </v>
      </c>
      <c r="Z16" s="2" t="str">
        <f t="shared" si="5"/>
        <v xml:space="preserve"> </v>
      </c>
      <c r="AA16" s="2" t="str">
        <f>IF($A16&lt;=AA$4,0.5*(AB15+AB16)*EXP(-'BDT Tree'!AA27*AB$3)," ")</f>
        <v xml:space="preserve"> </v>
      </c>
      <c r="AB16" s="2" t="str">
        <f>IF($A16&lt;=AB$4,0.5*(AC15+AC16)*EXP(-'BDT Tree'!AB27*AC$3)," ")</f>
        <v xml:space="preserve"> </v>
      </c>
      <c r="AC16" s="2" t="str">
        <f>IF($A16&lt;=AC$4,0.5*(AD15+AD16)*EXP(-'BDT Tree'!AC27*AD$3)," ")</f>
        <v xml:space="preserve"> </v>
      </c>
      <c r="AD16" s="2" t="str">
        <f>IF($A16&lt;=AD$4,0.5*(AE15+AE16)*EXP(-'BDT Tree'!AD27*AE$3)," ")</f>
        <v xml:space="preserve"> </v>
      </c>
      <c r="AE16" s="2" t="str">
        <f>IF($A16&lt;=AE$4,0.5*(AF15+AF16)*EXP(-'BDT Tree'!AE27*AF$3)," ")</f>
        <v xml:space="preserve"> </v>
      </c>
      <c r="AF16" s="2" t="str">
        <f t="shared" si="6"/>
        <v xml:space="preserve"> </v>
      </c>
      <c r="AG16" s="2" t="str">
        <f>IF($A16&lt;=AG$4,0.5*(AH15+AH16)*EXP(-'BDT Tree'!AG27*AH$3)," ")</f>
        <v xml:space="preserve"> </v>
      </c>
      <c r="AH16" s="2" t="str">
        <f>IF($A16&lt;=AH$4,0.5*(AI15+AI16)*EXP(-'BDT Tree'!AH27*AI$3)," ")</f>
        <v xml:space="preserve"> </v>
      </c>
      <c r="AI16" s="2" t="str">
        <f>IF($A16&lt;=AI$4,0.5*(AJ15+AJ16)*EXP(-'BDT Tree'!AI27*AJ$3)," ")</f>
        <v xml:space="preserve"> </v>
      </c>
      <c r="AJ16" s="2" t="str">
        <f>IF($A16&lt;=AJ$4,0.5*(AK15+AK16)*EXP(-'BDT Tree'!AJ27*AK$3)," ")</f>
        <v xml:space="preserve"> </v>
      </c>
      <c r="AK16" s="2" t="str">
        <f>IF($A16&lt;=AK$4,0.5*(AL15+AL16)*EXP(-'BDT Tree'!AK27*AL$3)," ")</f>
        <v xml:space="preserve"> </v>
      </c>
      <c r="AL16" s="2" t="str">
        <f t="shared" si="7"/>
        <v xml:space="preserve"> </v>
      </c>
      <c r="AM16" s="2" t="str">
        <f>IF($A16&lt;=AM$4,0.5*(AN15+AN16)*EXP(-'BDT Tree'!AM27*AN$3)," ")</f>
        <v xml:space="preserve"> </v>
      </c>
      <c r="AN16" s="2" t="str">
        <f>IF($A16&lt;=AN$4,0.5*(AO15+AO16)*EXP(-'BDT Tree'!AN27*AO$3)," ")</f>
        <v xml:space="preserve"> </v>
      </c>
      <c r="AO16" s="2" t="str">
        <f>IF($A16&lt;=AO$4,0.5*(AP15+AP16)*EXP(-'BDT Tree'!AO27*AP$3)," ")</f>
        <v xml:space="preserve"> </v>
      </c>
      <c r="AP16" s="2">
        <f>IF($A16&lt;=AP$4,0.5*(AQ15+AQ16)*EXP(-'BDT Tree'!AP27*AQ$3)," ")</f>
        <v>0.63986154740550139</v>
      </c>
      <c r="AQ16" s="2">
        <f>IF($A16&lt;=AQ$4,0.5*(AR15+AR16)*EXP(-'BDT Tree'!AQ27*AR$3)," ")</f>
        <v>0.82191652000398219</v>
      </c>
      <c r="AR16" s="2">
        <f t="shared" si="8"/>
        <v>1</v>
      </c>
      <c r="AS16" s="2">
        <f>IF($A16&lt;=AS$4,0.5*(AT15+AT16)*EXP(-'BDT Tree'!AS27*AT$3)," ")</f>
        <v>0.39576583917187869</v>
      </c>
      <c r="AT16" s="2">
        <f>IF($A16&lt;=AT$4,0.5*(AU15+AU16)*EXP(-'BDT Tree'!AT27*AU$3)," ")</f>
        <v>0.52653547461074002</v>
      </c>
      <c r="AU16" s="2">
        <f>IF($A16&lt;=AU$4,0.5*(AV15+AV16)*EXP(-'BDT Tree'!AU27*AV$3)," ")</f>
        <v>0.66249813135728075</v>
      </c>
      <c r="AV16" s="2">
        <f>IF($A16&lt;=AV$4,0.5*(AW15+AW16)*EXP(-'BDT Tree'!AV27*AW$3)," ")</f>
        <v>0.7944130864904928</v>
      </c>
      <c r="AW16" s="2">
        <f>IF($A16&lt;=AW$4,0.5*(AX15+AX16)*EXP(-'BDT Tree'!AW27*AX$3)," ")</f>
        <v>0.90032751576612136</v>
      </c>
      <c r="AX16" s="2">
        <f t="shared" si="9"/>
        <v>1</v>
      </c>
    </row>
    <row r="17" spans="1:50" x14ac:dyDescent="0.25">
      <c r="A17" s="30">
        <v>39</v>
      </c>
      <c r="B17" s="37" t="str">
        <f>IF($A17&lt;=B$4,0.5*(C16+C17)*EXP(-'BDT Tree'!B28*C$3)," ")</f>
        <v xml:space="preserve"> </v>
      </c>
      <c r="C17" s="2" t="str">
        <f>IF($A17&lt;=C$4,0.5*(D16+D17)*EXP(-'BDT Tree'!C28*D$3)," ")</f>
        <v xml:space="preserve"> </v>
      </c>
      <c r="D17" s="2" t="str">
        <f>IF($A17&lt;=D$4,0.5*(E16+E17)*EXP(-'BDT Tree'!D28*E$3)," ")</f>
        <v xml:space="preserve"> </v>
      </c>
      <c r="E17" s="2" t="str">
        <f>IF($A17&lt;=E$4,0.5*(F16+F17)*EXP(-'BDT Tree'!E28*F$3)," ")</f>
        <v xml:space="preserve"> </v>
      </c>
      <c r="F17" s="2" t="str">
        <f>IF($A17&lt;=F$4,0.5*(G16+G17)*EXP(-'BDT Tree'!F28*G$3)," ")</f>
        <v xml:space="preserve"> </v>
      </c>
      <c r="G17" s="2" t="str">
        <f>IF($A17&lt;=G$4,0.5*(H16+H17)*EXP(-'BDT Tree'!G28*H$3)," ")</f>
        <v xml:space="preserve"> </v>
      </c>
      <c r="H17" s="2" t="str">
        <f t="shared" si="2"/>
        <v xml:space="preserve"> </v>
      </c>
      <c r="I17" s="2" t="str">
        <f>IF($A17&lt;=I$4,0.5*(J16+J17)*EXP(-'BDT Tree'!I28*J$3)," ")</f>
        <v xml:space="preserve"> </v>
      </c>
      <c r="J17" s="2" t="str">
        <f>IF($A17&lt;=J$4,0.5*(K16+K17)*EXP(-'BDT Tree'!J28*K$3)," ")</f>
        <v xml:space="preserve"> </v>
      </c>
      <c r="K17" s="2" t="str">
        <f>IF($A17&lt;=K$4,0.5*(L16+L17)*EXP(-'BDT Tree'!K28*L$3)," ")</f>
        <v xml:space="preserve"> </v>
      </c>
      <c r="L17" s="2" t="str">
        <f>IF($A17&lt;=L$4,0.5*(M16+M17)*EXP(-'BDT Tree'!L28*M$3)," ")</f>
        <v xml:space="preserve"> </v>
      </c>
      <c r="M17" s="2" t="str">
        <f>IF($A17&lt;=M$4,0.5*(N16+N17)*EXP(-'BDT Tree'!M28*N$3)," ")</f>
        <v xml:space="preserve"> </v>
      </c>
      <c r="N17" s="2" t="str">
        <f t="shared" si="3"/>
        <v xml:space="preserve"> </v>
      </c>
      <c r="O17" s="2" t="str">
        <f>IF($A17&lt;=O$4,0.5*(P16+P17)*EXP(-'BDT Tree'!O28*P$3)," ")</f>
        <v xml:space="preserve"> </v>
      </c>
      <c r="P17" s="2" t="str">
        <f>IF($A17&lt;=P$4,0.5*(Q16+Q17)*EXP(-'BDT Tree'!P28*Q$3)," ")</f>
        <v xml:space="preserve"> </v>
      </c>
      <c r="Q17" s="2" t="str">
        <f>IF($A17&lt;=Q$4,0.5*(R16+R17)*EXP(-'BDT Tree'!Q28*R$3)," ")</f>
        <v xml:space="preserve"> </v>
      </c>
      <c r="R17" s="2" t="str">
        <f>IF($A17&lt;=R$4,0.5*(S16+S17)*EXP(-'BDT Tree'!R28*S$3)," ")</f>
        <v xml:space="preserve"> </v>
      </c>
      <c r="S17" s="2" t="str">
        <f>IF($A17&lt;=S$4,0.5*(T16+T17)*EXP(-'BDT Tree'!S28*T$3)," ")</f>
        <v xml:space="preserve"> </v>
      </c>
      <c r="T17" s="2" t="str">
        <f t="shared" si="4"/>
        <v xml:space="preserve"> </v>
      </c>
      <c r="U17" s="2" t="str">
        <f>IF($A17&lt;=U$4,0.5*(V16+V17)*EXP(-'BDT Tree'!U28*V$3)," ")</f>
        <v xml:space="preserve"> </v>
      </c>
      <c r="V17" s="2" t="str">
        <f>IF($A17&lt;=V$4,0.5*(W16+W17)*EXP(-'BDT Tree'!V28*W$3)," ")</f>
        <v xml:space="preserve"> </v>
      </c>
      <c r="W17" s="2" t="str">
        <f>IF($A17&lt;=W$4,0.5*(X16+X17)*EXP(-'BDT Tree'!W28*X$3)," ")</f>
        <v xml:space="preserve"> </v>
      </c>
      <c r="X17" s="2" t="str">
        <f>IF($A17&lt;=X$4,0.5*(Y16+Y17)*EXP(-'BDT Tree'!X28*Y$3)," ")</f>
        <v xml:space="preserve"> </v>
      </c>
      <c r="Y17" s="2" t="str">
        <f>IF($A17&lt;=Y$4,0.5*(Z16+Z17)*EXP(-'BDT Tree'!Y28*Z$3)," ")</f>
        <v xml:space="preserve"> </v>
      </c>
      <c r="Z17" s="2" t="str">
        <f t="shared" si="5"/>
        <v xml:space="preserve"> </v>
      </c>
      <c r="AA17" s="2" t="str">
        <f>IF($A17&lt;=AA$4,0.5*(AB16+AB17)*EXP(-'BDT Tree'!AA28*AB$3)," ")</f>
        <v xml:space="preserve"> </v>
      </c>
      <c r="AB17" s="2" t="str">
        <f>IF($A17&lt;=AB$4,0.5*(AC16+AC17)*EXP(-'BDT Tree'!AB28*AC$3)," ")</f>
        <v xml:space="preserve"> </v>
      </c>
      <c r="AC17" s="2" t="str">
        <f>IF($A17&lt;=AC$4,0.5*(AD16+AD17)*EXP(-'BDT Tree'!AC28*AD$3)," ")</f>
        <v xml:space="preserve"> </v>
      </c>
      <c r="AD17" s="2" t="str">
        <f>IF($A17&lt;=AD$4,0.5*(AE16+AE17)*EXP(-'BDT Tree'!AD28*AE$3)," ")</f>
        <v xml:space="preserve"> </v>
      </c>
      <c r="AE17" s="2" t="str">
        <f>IF($A17&lt;=AE$4,0.5*(AF16+AF17)*EXP(-'BDT Tree'!AE28*AF$3)," ")</f>
        <v xml:space="preserve"> </v>
      </c>
      <c r="AF17" s="2" t="str">
        <f t="shared" si="6"/>
        <v xml:space="preserve"> </v>
      </c>
      <c r="AG17" s="2" t="str">
        <f>IF($A17&lt;=AG$4,0.5*(AH16+AH17)*EXP(-'BDT Tree'!AG28*AH$3)," ")</f>
        <v xml:space="preserve"> </v>
      </c>
      <c r="AH17" s="2" t="str">
        <f>IF($A17&lt;=AH$4,0.5*(AI16+AI17)*EXP(-'BDT Tree'!AH28*AI$3)," ")</f>
        <v xml:space="preserve"> </v>
      </c>
      <c r="AI17" s="2" t="str">
        <f>IF($A17&lt;=AI$4,0.5*(AJ16+AJ17)*EXP(-'BDT Tree'!AI28*AJ$3)," ")</f>
        <v xml:space="preserve"> </v>
      </c>
      <c r="AJ17" s="2" t="str">
        <f>IF($A17&lt;=AJ$4,0.5*(AK16+AK17)*EXP(-'BDT Tree'!AJ28*AK$3)," ")</f>
        <v xml:space="preserve"> </v>
      </c>
      <c r="AK17" s="2" t="str">
        <f>IF($A17&lt;=AK$4,0.5*(AL16+AL17)*EXP(-'BDT Tree'!AK28*AL$3)," ")</f>
        <v xml:space="preserve"> </v>
      </c>
      <c r="AL17" s="2" t="str">
        <f t="shared" si="7"/>
        <v xml:space="preserve"> </v>
      </c>
      <c r="AM17" s="2" t="str">
        <f>IF($A17&lt;=AM$4,0.5*(AN16+AN17)*EXP(-'BDT Tree'!AM28*AN$3)," ")</f>
        <v xml:space="preserve"> </v>
      </c>
      <c r="AN17" s="2" t="str">
        <f>IF($A17&lt;=AN$4,0.5*(AO16+AO17)*EXP(-'BDT Tree'!AN28*AO$3)," ")</f>
        <v xml:space="preserve"> </v>
      </c>
      <c r="AO17" s="2">
        <f>IF($A17&lt;=AO$4,0.5*(AP16+AP17)*EXP(-'BDT Tree'!AO28*AP$3)," ")</f>
        <v>0.52991286160854623</v>
      </c>
      <c r="AP17" s="2">
        <f>IF($A17&lt;=AP$4,0.5*(AQ16+AQ17)*EXP(-'BDT Tree'!AP28*AQ$3)," ")</f>
        <v>0.71286209336324025</v>
      </c>
      <c r="AQ17" s="2">
        <f>IF($A17&lt;=AQ$4,0.5*(AR16+AR17)*EXP(-'BDT Tree'!AQ28*AR$3)," ")</f>
        <v>0.86189271753606245</v>
      </c>
      <c r="AR17" s="2">
        <f t="shared" si="8"/>
        <v>1</v>
      </c>
      <c r="AS17" s="2">
        <f>IF($A17&lt;=AS$4,0.5*(AT16+AT17)*EXP(-'BDT Tree'!AS28*AT$3)," ")</f>
        <v>0.49946006744101928</v>
      </c>
      <c r="AT17" s="2">
        <f>IF($A17&lt;=AT$4,0.5*(AU16+AU17)*EXP(-'BDT Tree'!AT28*AU$3)," ")</f>
        <v>0.6191223108998738</v>
      </c>
      <c r="AU17" s="2">
        <f>IF($A17&lt;=AU$4,0.5*(AV16+AV17)*EXP(-'BDT Tree'!AU28*AV$3)," ")</f>
        <v>0.73548145560410483</v>
      </c>
      <c r="AV17" s="2">
        <f>IF($A17&lt;=AV$4,0.5*(AW16+AW17)*EXP(-'BDT Tree'!AV28*AW$3)," ")</f>
        <v>0.84179746112922638</v>
      </c>
      <c r="AW17" s="2">
        <f>IF($A17&lt;=AW$4,0.5*(AX16+AX17)*EXP(-'BDT Tree'!AW28*AX$3)," ")</f>
        <v>0.9247814830515948</v>
      </c>
      <c r="AX17" s="2">
        <f t="shared" si="9"/>
        <v>1</v>
      </c>
    </row>
    <row r="18" spans="1:50" x14ac:dyDescent="0.25">
      <c r="A18" s="30">
        <v>38</v>
      </c>
      <c r="B18" s="37" t="str">
        <f>IF($A18&lt;=B$4,0.5*(C17+C18)*EXP(-'BDT Tree'!B29*C$3)," ")</f>
        <v xml:space="preserve"> </v>
      </c>
      <c r="C18" s="2" t="str">
        <f>IF($A18&lt;=C$4,0.5*(D17+D18)*EXP(-'BDT Tree'!C29*D$3)," ")</f>
        <v xml:space="preserve"> </v>
      </c>
      <c r="D18" s="2" t="str">
        <f>IF($A18&lt;=D$4,0.5*(E17+E18)*EXP(-'BDT Tree'!D29*E$3)," ")</f>
        <v xml:space="preserve"> </v>
      </c>
      <c r="E18" s="2" t="str">
        <f>IF($A18&lt;=E$4,0.5*(F17+F18)*EXP(-'BDT Tree'!E29*F$3)," ")</f>
        <v xml:space="preserve"> </v>
      </c>
      <c r="F18" s="2" t="str">
        <f>IF($A18&lt;=F$4,0.5*(G17+G18)*EXP(-'BDT Tree'!F29*G$3)," ")</f>
        <v xml:space="preserve"> </v>
      </c>
      <c r="G18" s="2" t="str">
        <f>IF($A18&lt;=G$4,0.5*(H17+H18)*EXP(-'BDT Tree'!G29*H$3)," ")</f>
        <v xml:space="preserve"> </v>
      </c>
      <c r="H18" s="2" t="str">
        <f t="shared" si="2"/>
        <v xml:space="preserve"> </v>
      </c>
      <c r="I18" s="2" t="str">
        <f>IF($A18&lt;=I$4,0.5*(J17+J18)*EXP(-'BDT Tree'!I29*J$3)," ")</f>
        <v xml:space="preserve"> </v>
      </c>
      <c r="J18" s="2" t="str">
        <f>IF($A18&lt;=J$4,0.5*(K17+K18)*EXP(-'BDT Tree'!J29*K$3)," ")</f>
        <v xml:space="preserve"> </v>
      </c>
      <c r="K18" s="2" t="str">
        <f>IF($A18&lt;=K$4,0.5*(L17+L18)*EXP(-'BDT Tree'!K29*L$3)," ")</f>
        <v xml:space="preserve"> </v>
      </c>
      <c r="L18" s="2" t="str">
        <f>IF($A18&lt;=L$4,0.5*(M17+M18)*EXP(-'BDT Tree'!L29*M$3)," ")</f>
        <v xml:space="preserve"> </v>
      </c>
      <c r="M18" s="2" t="str">
        <f>IF($A18&lt;=M$4,0.5*(N17+N18)*EXP(-'BDT Tree'!M29*N$3)," ")</f>
        <v xml:space="preserve"> </v>
      </c>
      <c r="N18" s="2" t="str">
        <f t="shared" si="3"/>
        <v xml:space="preserve"> </v>
      </c>
      <c r="O18" s="2" t="str">
        <f>IF($A18&lt;=O$4,0.5*(P17+P18)*EXP(-'BDT Tree'!O29*P$3)," ")</f>
        <v xml:space="preserve"> </v>
      </c>
      <c r="P18" s="2" t="str">
        <f>IF($A18&lt;=P$4,0.5*(Q17+Q18)*EXP(-'BDT Tree'!P29*Q$3)," ")</f>
        <v xml:space="preserve"> </v>
      </c>
      <c r="Q18" s="2" t="str">
        <f>IF($A18&lt;=Q$4,0.5*(R17+R18)*EXP(-'BDT Tree'!Q29*R$3)," ")</f>
        <v xml:space="preserve"> </v>
      </c>
      <c r="R18" s="2" t="str">
        <f>IF($A18&lt;=R$4,0.5*(S17+S18)*EXP(-'BDT Tree'!R29*S$3)," ")</f>
        <v xml:space="preserve"> </v>
      </c>
      <c r="S18" s="2" t="str">
        <f>IF($A18&lt;=S$4,0.5*(T17+T18)*EXP(-'BDT Tree'!S29*T$3)," ")</f>
        <v xml:space="preserve"> </v>
      </c>
      <c r="T18" s="2" t="str">
        <f t="shared" si="4"/>
        <v xml:space="preserve"> </v>
      </c>
      <c r="U18" s="2" t="str">
        <f>IF($A18&lt;=U$4,0.5*(V17+V18)*EXP(-'BDT Tree'!U29*V$3)," ")</f>
        <v xml:space="preserve"> </v>
      </c>
      <c r="V18" s="2" t="str">
        <f>IF($A18&lt;=V$4,0.5*(W17+W18)*EXP(-'BDT Tree'!V29*W$3)," ")</f>
        <v xml:space="preserve"> </v>
      </c>
      <c r="W18" s="2" t="str">
        <f>IF($A18&lt;=W$4,0.5*(X17+X18)*EXP(-'BDT Tree'!W29*X$3)," ")</f>
        <v xml:space="preserve"> </v>
      </c>
      <c r="X18" s="2" t="str">
        <f>IF($A18&lt;=X$4,0.5*(Y17+Y18)*EXP(-'BDT Tree'!X29*Y$3)," ")</f>
        <v xml:space="preserve"> </v>
      </c>
      <c r="Y18" s="2" t="str">
        <f>IF($A18&lt;=Y$4,0.5*(Z17+Z18)*EXP(-'BDT Tree'!Y29*Z$3)," ")</f>
        <v xml:space="preserve"> </v>
      </c>
      <c r="Z18" s="2" t="str">
        <f t="shared" si="5"/>
        <v xml:space="preserve"> </v>
      </c>
      <c r="AA18" s="2" t="str">
        <f>IF($A18&lt;=AA$4,0.5*(AB17+AB18)*EXP(-'BDT Tree'!AA29*AB$3)," ")</f>
        <v xml:space="preserve"> </v>
      </c>
      <c r="AB18" s="2" t="str">
        <f>IF($A18&lt;=AB$4,0.5*(AC17+AC18)*EXP(-'BDT Tree'!AB29*AC$3)," ")</f>
        <v xml:space="preserve"> </v>
      </c>
      <c r="AC18" s="2" t="str">
        <f>IF($A18&lt;=AC$4,0.5*(AD17+AD18)*EXP(-'BDT Tree'!AC29*AD$3)," ")</f>
        <v xml:space="preserve"> </v>
      </c>
      <c r="AD18" s="2" t="str">
        <f>IF($A18&lt;=AD$4,0.5*(AE17+AE18)*EXP(-'BDT Tree'!AD29*AE$3)," ")</f>
        <v xml:space="preserve"> </v>
      </c>
      <c r="AE18" s="2" t="str">
        <f>IF($A18&lt;=AE$4,0.5*(AF17+AF18)*EXP(-'BDT Tree'!AE29*AF$3)," ")</f>
        <v xml:space="preserve"> </v>
      </c>
      <c r="AF18" s="2" t="str">
        <f t="shared" si="6"/>
        <v xml:space="preserve"> </v>
      </c>
      <c r="AG18" s="2" t="str">
        <f>IF($A18&lt;=AG$4,0.5*(AH17+AH18)*EXP(-'BDT Tree'!AG29*AH$3)," ")</f>
        <v xml:space="preserve"> </v>
      </c>
      <c r="AH18" s="2" t="str">
        <f>IF($A18&lt;=AH$4,0.5*(AI17+AI18)*EXP(-'BDT Tree'!AH29*AI$3)," ")</f>
        <v xml:space="preserve"> </v>
      </c>
      <c r="AI18" s="2" t="str">
        <f>IF($A18&lt;=AI$4,0.5*(AJ17+AJ18)*EXP(-'BDT Tree'!AI29*AJ$3)," ")</f>
        <v xml:space="preserve"> </v>
      </c>
      <c r="AJ18" s="2" t="str">
        <f>IF($A18&lt;=AJ$4,0.5*(AK17+AK18)*EXP(-'BDT Tree'!AJ29*AK$3)," ")</f>
        <v xml:space="preserve"> </v>
      </c>
      <c r="AK18" s="2" t="str">
        <f>IF($A18&lt;=AK$4,0.5*(AL17+AL18)*EXP(-'BDT Tree'!AK29*AL$3)," ")</f>
        <v xml:space="preserve"> </v>
      </c>
      <c r="AL18" s="2" t="str">
        <f t="shared" si="7"/>
        <v xml:space="preserve"> </v>
      </c>
      <c r="AM18" s="2" t="str">
        <f>IF($A18&lt;=AM$4,0.5*(AN17+AN18)*EXP(-'BDT Tree'!AM29*AN$3)," ")</f>
        <v xml:space="preserve"> </v>
      </c>
      <c r="AN18" s="2">
        <f>IF($A18&lt;=AN$4,0.5*(AO17+AO18)*EXP(-'BDT Tree'!AN29*AO$3)," ")</f>
        <v>0.47675561732110017</v>
      </c>
      <c r="AO18" s="2">
        <f>IF($A18&lt;=AO$4,0.5*(AP17+AP18)*EXP(-'BDT Tree'!AO29*AP$3)," ")</f>
        <v>0.6193851464693062</v>
      </c>
      <c r="AP18" s="2">
        <f>IF($A18&lt;=AP$4,0.5*(AQ17+AQ18)*EXP(-'BDT Tree'!AP29*AQ$3)," ")</f>
        <v>0.77371238531676467</v>
      </c>
      <c r="AQ18" s="2">
        <f>IF($A18&lt;=AQ$4,0.5*(AR17+AR18)*EXP(-'BDT Tree'!AQ29*AR$3)," ")</f>
        <v>0.89347827656145173</v>
      </c>
      <c r="AR18" s="2">
        <f t="shared" si="8"/>
        <v>1</v>
      </c>
      <c r="AS18" s="2">
        <f>IF($A18&lt;=AS$4,0.5*(AT17+AT18)*EXP(-'BDT Tree'!AS29*AT$3)," ")</f>
        <v>0.59477829276611072</v>
      </c>
      <c r="AT18" s="2">
        <f>IF($A18&lt;=AT$4,0.5*(AU17+AU18)*EXP(-'BDT Tree'!AT29*AU$3)," ")</f>
        <v>0.69889851346416387</v>
      </c>
      <c r="AU18" s="2">
        <f>IF($A18&lt;=AU$4,0.5*(AV17+AV18)*EXP(-'BDT Tree'!AU29*AV$3)," ")</f>
        <v>0.79515168217055876</v>
      </c>
      <c r="AV18" s="2">
        <f>IF($A18&lt;=AV$4,0.5*(AW17+AW18)*EXP(-'BDT Tree'!AV29*AW$3)," ")</f>
        <v>0.87909610150649975</v>
      </c>
      <c r="AW18" s="2">
        <f>IF($A18&lt;=AW$4,0.5*(AX17+AX18)*EXP(-'BDT Tree'!AW29*AX$3)," ")</f>
        <v>0.94342448557424519</v>
      </c>
      <c r="AX18" s="2">
        <f t="shared" si="9"/>
        <v>1</v>
      </c>
    </row>
    <row r="19" spans="1:50" x14ac:dyDescent="0.25">
      <c r="A19" s="30">
        <v>37</v>
      </c>
      <c r="B19" s="37" t="str">
        <f>IF($A19&lt;=B$4,0.5*(C18+C19)*EXP(-'BDT Tree'!B30*C$3)," ")</f>
        <v xml:space="preserve"> </v>
      </c>
      <c r="C19" s="2" t="str">
        <f>IF($A19&lt;=C$4,0.5*(D18+D19)*EXP(-'BDT Tree'!C30*D$3)," ")</f>
        <v xml:space="preserve"> </v>
      </c>
      <c r="D19" s="2" t="str">
        <f>IF($A19&lt;=D$4,0.5*(E18+E19)*EXP(-'BDT Tree'!D30*E$3)," ")</f>
        <v xml:space="preserve"> </v>
      </c>
      <c r="E19" s="2" t="str">
        <f>IF($A19&lt;=E$4,0.5*(F18+F19)*EXP(-'BDT Tree'!E30*F$3)," ")</f>
        <v xml:space="preserve"> </v>
      </c>
      <c r="F19" s="2" t="str">
        <f>IF($A19&lt;=F$4,0.5*(G18+G19)*EXP(-'BDT Tree'!F30*G$3)," ")</f>
        <v xml:space="preserve"> </v>
      </c>
      <c r="G19" s="2" t="str">
        <f>IF($A19&lt;=G$4,0.5*(H18+H19)*EXP(-'BDT Tree'!G30*H$3)," ")</f>
        <v xml:space="preserve"> </v>
      </c>
      <c r="H19" s="2" t="str">
        <f t="shared" si="2"/>
        <v xml:space="preserve"> </v>
      </c>
      <c r="I19" s="2" t="str">
        <f>IF($A19&lt;=I$4,0.5*(J18+J19)*EXP(-'BDT Tree'!I30*J$3)," ")</f>
        <v xml:space="preserve"> </v>
      </c>
      <c r="J19" s="2" t="str">
        <f>IF($A19&lt;=J$4,0.5*(K18+K19)*EXP(-'BDT Tree'!J30*K$3)," ")</f>
        <v xml:space="preserve"> </v>
      </c>
      <c r="K19" s="2" t="str">
        <f>IF($A19&lt;=K$4,0.5*(L18+L19)*EXP(-'BDT Tree'!K30*L$3)," ")</f>
        <v xml:space="preserve"> </v>
      </c>
      <c r="L19" s="2" t="str">
        <f>IF($A19&lt;=L$4,0.5*(M18+M19)*EXP(-'BDT Tree'!L30*M$3)," ")</f>
        <v xml:space="preserve"> </v>
      </c>
      <c r="M19" s="2" t="str">
        <f>IF($A19&lt;=M$4,0.5*(N18+N19)*EXP(-'BDT Tree'!M30*N$3)," ")</f>
        <v xml:space="preserve"> </v>
      </c>
      <c r="N19" s="2" t="str">
        <f t="shared" si="3"/>
        <v xml:space="preserve"> </v>
      </c>
      <c r="O19" s="2" t="str">
        <f>IF($A19&lt;=O$4,0.5*(P18+P19)*EXP(-'BDT Tree'!O30*P$3)," ")</f>
        <v xml:space="preserve"> </v>
      </c>
      <c r="P19" s="2" t="str">
        <f>IF($A19&lt;=P$4,0.5*(Q18+Q19)*EXP(-'BDT Tree'!P30*Q$3)," ")</f>
        <v xml:space="preserve"> </v>
      </c>
      <c r="Q19" s="2" t="str">
        <f>IF($A19&lt;=Q$4,0.5*(R18+R19)*EXP(-'BDT Tree'!Q30*R$3)," ")</f>
        <v xml:space="preserve"> </v>
      </c>
      <c r="R19" s="2" t="str">
        <f>IF($A19&lt;=R$4,0.5*(S18+S19)*EXP(-'BDT Tree'!R30*S$3)," ")</f>
        <v xml:space="preserve"> </v>
      </c>
      <c r="S19" s="2" t="str">
        <f>IF($A19&lt;=S$4,0.5*(T18+T19)*EXP(-'BDT Tree'!S30*T$3)," ")</f>
        <v xml:space="preserve"> </v>
      </c>
      <c r="T19" s="2" t="str">
        <f t="shared" si="4"/>
        <v xml:space="preserve"> </v>
      </c>
      <c r="U19" s="2" t="str">
        <f>IF($A19&lt;=U$4,0.5*(V18+V19)*EXP(-'BDT Tree'!U30*V$3)," ")</f>
        <v xml:space="preserve"> </v>
      </c>
      <c r="V19" s="2" t="str">
        <f>IF($A19&lt;=V$4,0.5*(W18+W19)*EXP(-'BDT Tree'!V30*W$3)," ")</f>
        <v xml:space="preserve"> </v>
      </c>
      <c r="W19" s="2" t="str">
        <f>IF($A19&lt;=W$4,0.5*(X18+X19)*EXP(-'BDT Tree'!W30*X$3)," ")</f>
        <v xml:space="preserve"> </v>
      </c>
      <c r="X19" s="2" t="str">
        <f>IF($A19&lt;=X$4,0.5*(Y18+Y19)*EXP(-'BDT Tree'!X30*Y$3)," ")</f>
        <v xml:space="preserve"> </v>
      </c>
      <c r="Y19" s="2" t="str">
        <f>IF($A19&lt;=Y$4,0.5*(Z18+Z19)*EXP(-'BDT Tree'!Y30*Z$3)," ")</f>
        <v xml:space="preserve"> </v>
      </c>
      <c r="Z19" s="2" t="str">
        <f t="shared" si="5"/>
        <v xml:space="preserve"> </v>
      </c>
      <c r="AA19" s="2" t="str">
        <f>IF($A19&lt;=AA$4,0.5*(AB18+AB19)*EXP(-'BDT Tree'!AA30*AB$3)," ")</f>
        <v xml:space="preserve"> </v>
      </c>
      <c r="AB19" s="2" t="str">
        <f>IF($A19&lt;=AB$4,0.5*(AC18+AC19)*EXP(-'BDT Tree'!AB30*AC$3)," ")</f>
        <v xml:space="preserve"> </v>
      </c>
      <c r="AC19" s="2" t="str">
        <f>IF($A19&lt;=AC$4,0.5*(AD18+AD19)*EXP(-'BDT Tree'!AC30*AD$3)," ")</f>
        <v xml:space="preserve"> </v>
      </c>
      <c r="AD19" s="2" t="str">
        <f>IF($A19&lt;=AD$4,0.5*(AE18+AE19)*EXP(-'BDT Tree'!AD30*AE$3)," ")</f>
        <v xml:space="preserve"> </v>
      </c>
      <c r="AE19" s="2" t="str">
        <f>IF($A19&lt;=AE$4,0.5*(AF18+AF19)*EXP(-'BDT Tree'!AE30*AF$3)," ")</f>
        <v xml:space="preserve"> </v>
      </c>
      <c r="AF19" s="2" t="str">
        <f t="shared" si="6"/>
        <v xml:space="preserve"> </v>
      </c>
      <c r="AG19" s="2" t="str">
        <f>IF($A19&lt;=AG$4,0.5*(AH18+AH19)*EXP(-'BDT Tree'!AG30*AH$3)," ")</f>
        <v xml:space="preserve"> </v>
      </c>
      <c r="AH19" s="2" t="str">
        <f>IF($A19&lt;=AH$4,0.5*(AI18+AI19)*EXP(-'BDT Tree'!AH30*AI$3)," ")</f>
        <v xml:space="preserve"> </v>
      </c>
      <c r="AI19" s="2" t="str">
        <f>IF($A19&lt;=AI$4,0.5*(AJ18+AJ19)*EXP(-'BDT Tree'!AI30*AJ$3)," ")</f>
        <v xml:space="preserve"> </v>
      </c>
      <c r="AJ19" s="2" t="str">
        <f>IF($A19&lt;=AJ$4,0.5*(AK18+AK19)*EXP(-'BDT Tree'!AJ30*AK$3)," ")</f>
        <v xml:space="preserve"> </v>
      </c>
      <c r="AK19" s="2" t="str">
        <f>IF($A19&lt;=AK$4,0.5*(AL18+AL19)*EXP(-'BDT Tree'!AK30*AL$3)," ")</f>
        <v xml:space="preserve"> </v>
      </c>
      <c r="AL19" s="2" t="str">
        <f t="shared" si="7"/>
        <v xml:space="preserve"> </v>
      </c>
      <c r="AM19" s="2">
        <f>IF($A19&lt;=AM$4,0.5*(AN18+AN19)*EXP(-'BDT Tree'!AM30*AN$3)," ")</f>
        <v>0.45435337454973551</v>
      </c>
      <c r="AN19" s="2">
        <f>IF($A19&lt;=AN$4,0.5*(AO18+AO19)*EXP(-'BDT Tree'!AN30*AO$3)," ")</f>
        <v>0.57121977462167217</v>
      </c>
      <c r="AO19" s="2">
        <f>IF($A19&lt;=AO$4,0.5*(AP18+AP19)*EXP(-'BDT Tree'!AO30*AP$3)," ")</f>
        <v>0.69676998220861086</v>
      </c>
      <c r="AP19" s="2">
        <f>IF($A19&lt;=AP$4,0.5*(AQ18+AQ19)*EXP(-'BDT Tree'!AP30*AQ$3)," ")</f>
        <v>0.8232816902460216</v>
      </c>
      <c r="AQ19" s="2">
        <f>IF($A19&lt;=AQ$4,0.5*(AR18+AR19)*EXP(-'BDT Tree'!AQ30*AR$3)," ")</f>
        <v>0.91818374534184333</v>
      </c>
      <c r="AR19" s="2">
        <f t="shared" si="8"/>
        <v>1</v>
      </c>
      <c r="AS19" s="2">
        <f>IF($A19&lt;=AS$4,0.5*(AT18+AT19)*EXP(-'BDT Tree'!AS30*AT$3)," ")</f>
        <v>0.67797964998731219</v>
      </c>
      <c r="AT19" s="2">
        <f>IF($A19&lt;=AT$4,0.5*(AU18+AU19)*EXP(-'BDT Tree'!AT30*AU$3)," ")</f>
        <v>0.7651998711144341</v>
      </c>
      <c r="AU19" s="2">
        <f>IF($A19&lt;=AU$4,0.5*(AV18+AV19)*EXP(-'BDT Tree'!AU30*AV$3)," ")</f>
        <v>0.8428146125319832</v>
      </c>
      <c r="AV19" s="2">
        <f>IF($A19&lt;=AV$4,0.5*(AW18+AW19)*EXP(-'BDT Tree'!AV30*AW$3)," ")</f>
        <v>0.90808291902415605</v>
      </c>
      <c r="AW19" s="2">
        <f>IF($A19&lt;=AW$4,0.5*(AX18+AX19)*EXP(-'BDT Tree'!AW30*AX$3)," ")</f>
        <v>0.95755290185653452</v>
      </c>
      <c r="AX19" s="2">
        <f t="shared" si="9"/>
        <v>1</v>
      </c>
    </row>
    <row r="20" spans="1:50" x14ac:dyDescent="0.25">
      <c r="A20" s="30">
        <v>36</v>
      </c>
      <c r="B20" s="37" t="str">
        <f>IF($A20&lt;=B$4,0.5*(C19+C20)*EXP(-'BDT Tree'!B31*C$3)," ")</f>
        <v xml:space="preserve"> </v>
      </c>
      <c r="C20" s="2" t="str">
        <f>IF($A20&lt;=C$4,0.5*(D19+D20)*EXP(-'BDT Tree'!C31*D$3)," ")</f>
        <v xml:space="preserve"> </v>
      </c>
      <c r="D20" s="2" t="str">
        <f>IF($A20&lt;=D$4,0.5*(E19+E20)*EXP(-'BDT Tree'!D31*E$3)," ")</f>
        <v xml:space="preserve"> </v>
      </c>
      <c r="E20" s="2" t="str">
        <f>IF($A20&lt;=E$4,0.5*(F19+F20)*EXP(-'BDT Tree'!E31*F$3)," ")</f>
        <v xml:space="preserve"> </v>
      </c>
      <c r="F20" s="2" t="str">
        <f>IF($A20&lt;=F$4,0.5*(G19+G20)*EXP(-'BDT Tree'!F31*G$3)," ")</f>
        <v xml:space="preserve"> </v>
      </c>
      <c r="G20" s="2" t="str">
        <f>IF($A20&lt;=G$4,0.5*(H19+H20)*EXP(-'BDT Tree'!G31*H$3)," ")</f>
        <v xml:space="preserve"> </v>
      </c>
      <c r="H20" s="2" t="str">
        <f t="shared" si="2"/>
        <v xml:space="preserve"> </v>
      </c>
      <c r="I20" s="2" t="str">
        <f>IF($A20&lt;=I$4,0.5*(J19+J20)*EXP(-'BDT Tree'!I31*J$3)," ")</f>
        <v xml:space="preserve"> </v>
      </c>
      <c r="J20" s="2" t="str">
        <f>IF($A20&lt;=J$4,0.5*(K19+K20)*EXP(-'BDT Tree'!J31*K$3)," ")</f>
        <v xml:space="preserve"> </v>
      </c>
      <c r="K20" s="2" t="str">
        <f>IF($A20&lt;=K$4,0.5*(L19+L20)*EXP(-'BDT Tree'!K31*L$3)," ")</f>
        <v xml:space="preserve"> </v>
      </c>
      <c r="L20" s="2" t="str">
        <f>IF($A20&lt;=L$4,0.5*(M19+M20)*EXP(-'BDT Tree'!L31*M$3)," ")</f>
        <v xml:space="preserve"> </v>
      </c>
      <c r="M20" s="2" t="str">
        <f>IF($A20&lt;=M$4,0.5*(N19+N20)*EXP(-'BDT Tree'!M31*N$3)," ")</f>
        <v xml:space="preserve"> </v>
      </c>
      <c r="N20" s="2" t="str">
        <f t="shared" si="3"/>
        <v xml:space="preserve"> </v>
      </c>
      <c r="O20" s="2" t="str">
        <f>IF($A20&lt;=O$4,0.5*(P19+P20)*EXP(-'BDT Tree'!O31*P$3)," ")</f>
        <v xml:space="preserve"> </v>
      </c>
      <c r="P20" s="2" t="str">
        <f>IF($A20&lt;=P$4,0.5*(Q19+Q20)*EXP(-'BDT Tree'!P31*Q$3)," ")</f>
        <v xml:space="preserve"> </v>
      </c>
      <c r="Q20" s="2" t="str">
        <f>IF($A20&lt;=Q$4,0.5*(R19+R20)*EXP(-'BDT Tree'!Q31*R$3)," ")</f>
        <v xml:space="preserve"> </v>
      </c>
      <c r="R20" s="2" t="str">
        <f>IF($A20&lt;=R$4,0.5*(S19+S20)*EXP(-'BDT Tree'!R31*S$3)," ")</f>
        <v xml:space="preserve"> </v>
      </c>
      <c r="S20" s="2" t="str">
        <f>IF($A20&lt;=S$4,0.5*(T19+T20)*EXP(-'BDT Tree'!S31*T$3)," ")</f>
        <v xml:space="preserve"> </v>
      </c>
      <c r="T20" s="2" t="str">
        <f t="shared" si="4"/>
        <v xml:space="preserve"> </v>
      </c>
      <c r="U20" s="2" t="str">
        <f>IF($A20&lt;=U$4,0.5*(V19+V20)*EXP(-'BDT Tree'!U31*V$3)," ")</f>
        <v xml:space="preserve"> </v>
      </c>
      <c r="V20" s="2" t="str">
        <f>IF($A20&lt;=V$4,0.5*(W19+W20)*EXP(-'BDT Tree'!V31*W$3)," ")</f>
        <v xml:space="preserve"> </v>
      </c>
      <c r="W20" s="2" t="str">
        <f>IF($A20&lt;=W$4,0.5*(X19+X20)*EXP(-'BDT Tree'!W31*X$3)," ")</f>
        <v xml:space="preserve"> </v>
      </c>
      <c r="X20" s="2" t="str">
        <f>IF($A20&lt;=X$4,0.5*(Y19+Y20)*EXP(-'BDT Tree'!X31*Y$3)," ")</f>
        <v xml:space="preserve"> </v>
      </c>
      <c r="Y20" s="2" t="str">
        <f>IF($A20&lt;=Y$4,0.5*(Z19+Z20)*EXP(-'BDT Tree'!Y31*Z$3)," ")</f>
        <v xml:space="preserve"> </v>
      </c>
      <c r="Z20" s="2" t="str">
        <f t="shared" si="5"/>
        <v xml:space="preserve"> </v>
      </c>
      <c r="AA20" s="2" t="str">
        <f>IF($A20&lt;=AA$4,0.5*(AB19+AB20)*EXP(-'BDT Tree'!AA31*AB$3)," ")</f>
        <v xml:space="preserve"> </v>
      </c>
      <c r="AB20" s="2" t="str">
        <f>IF($A20&lt;=AB$4,0.5*(AC19+AC20)*EXP(-'BDT Tree'!AB31*AC$3)," ")</f>
        <v xml:space="preserve"> </v>
      </c>
      <c r="AC20" s="2" t="str">
        <f>IF($A20&lt;=AC$4,0.5*(AD19+AD20)*EXP(-'BDT Tree'!AC31*AD$3)," ")</f>
        <v xml:space="preserve"> </v>
      </c>
      <c r="AD20" s="2" t="str">
        <f>IF($A20&lt;=AD$4,0.5*(AE19+AE20)*EXP(-'BDT Tree'!AD31*AE$3)," ")</f>
        <v xml:space="preserve"> </v>
      </c>
      <c r="AE20" s="2" t="str">
        <f>IF($A20&lt;=AE$4,0.5*(AF19+AF20)*EXP(-'BDT Tree'!AE31*AF$3)," ")</f>
        <v xml:space="preserve"> </v>
      </c>
      <c r="AF20" s="2" t="str">
        <f t="shared" si="6"/>
        <v xml:space="preserve"> </v>
      </c>
      <c r="AG20" s="2" t="str">
        <f>IF($A20&lt;=AG$4,0.5*(AH19+AH20)*EXP(-'BDT Tree'!AG31*AH$3)," ")</f>
        <v xml:space="preserve"> </v>
      </c>
      <c r="AH20" s="2" t="str">
        <f>IF($A20&lt;=AH$4,0.5*(AI19+AI20)*EXP(-'BDT Tree'!AH31*AI$3)," ")</f>
        <v xml:space="preserve"> </v>
      </c>
      <c r="AI20" s="2" t="str">
        <f>IF($A20&lt;=AI$4,0.5*(AJ19+AJ20)*EXP(-'BDT Tree'!AI31*AJ$3)," ")</f>
        <v xml:space="preserve"> </v>
      </c>
      <c r="AJ20" s="2" t="str">
        <f>IF($A20&lt;=AJ$4,0.5*(AK19+AK20)*EXP(-'BDT Tree'!AJ31*AK$3)," ")</f>
        <v xml:space="preserve"> </v>
      </c>
      <c r="AK20" s="2" t="str">
        <f>IF($A20&lt;=AK$4,0.5*(AL19+AL20)*EXP(-'BDT Tree'!AK31*AL$3)," ")</f>
        <v xml:space="preserve"> </v>
      </c>
      <c r="AL20" s="2">
        <f t="shared" si="7"/>
        <v>1</v>
      </c>
      <c r="AM20" s="2">
        <f>IF($A20&lt;=AM$4,0.5*(AN19+AN20)*EXP(-'BDT Tree'!AM31*AN$3)," ")</f>
        <v>0.55000377307283088</v>
      </c>
      <c r="AN20" s="2">
        <f>IF($A20&lt;=AN$4,0.5*(AO19+AO20)*EXP(-'BDT Tree'!AN31*AO$3)," ")</f>
        <v>0.65495343722981991</v>
      </c>
      <c r="AO20" s="2">
        <f>IF($A20&lt;=AO$4,0.5*(AP19+AP20)*EXP(-'BDT Tree'!AO31*AP$3)," ")</f>
        <v>0.76148580946994338</v>
      </c>
      <c r="AP20" s="2">
        <f>IF($A20&lt;=AP$4,0.5*(AQ19+AQ20)*EXP(-'BDT Tree'!AP31*AQ$3)," ")</f>
        <v>0.86296267020287731</v>
      </c>
      <c r="AQ20" s="2">
        <f>IF($A20&lt;=AQ$4,0.5*(AR19+AR20)*EXP(-'BDT Tree'!AQ31*AR$3)," ")</f>
        <v>0.9373604953766751</v>
      </c>
      <c r="AR20" s="2">
        <f t="shared" si="8"/>
        <v>1</v>
      </c>
      <c r="AS20" s="2">
        <f>IF($A20&lt;=AS$4,0.5*(AT19+AT20)*EXP(-'BDT Tree'!AS31*AT$3)," ")</f>
        <v>0.74782517316078745</v>
      </c>
      <c r="AT20" s="2">
        <f>IF($A20&lt;=AT$4,0.5*(AU19+AU20)*EXP(-'BDT Tree'!AT31*AU$3)," ")</f>
        <v>0.81883038219239124</v>
      </c>
      <c r="AU20" s="2">
        <f>IF($A20&lt;=AU$4,0.5*(AV19+AV20)*EXP(-'BDT Tree'!AU31*AV$3)," ")</f>
        <v>0.88022990205454454</v>
      </c>
      <c r="AV20" s="2">
        <f>IF($A20&lt;=AV$4,0.5*(AW19+AW20)*EXP(-'BDT Tree'!AV31*AW$3)," ")</f>
        <v>0.93039575162608801</v>
      </c>
      <c r="AW20" s="2">
        <f>IF($A20&lt;=AW$4,0.5*(AX19+AX20)*EXP(-'BDT Tree'!AW31*AX$3)," ")</f>
        <v>0.96821254069395546</v>
      </c>
      <c r="AX20" s="2">
        <f t="shared" si="9"/>
        <v>1</v>
      </c>
    </row>
    <row r="21" spans="1:50" x14ac:dyDescent="0.25">
      <c r="A21" s="30">
        <v>35</v>
      </c>
      <c r="B21" s="37" t="str">
        <f>IF($A21&lt;=B$4,0.5*(C20+C21)*EXP(-'BDT Tree'!B32*C$3)," ")</f>
        <v xml:space="preserve"> </v>
      </c>
      <c r="C21" s="2" t="str">
        <f>IF($A21&lt;=C$4,0.5*(D20+D21)*EXP(-'BDT Tree'!C32*D$3)," ")</f>
        <v xml:space="preserve"> </v>
      </c>
      <c r="D21" s="2" t="str">
        <f>IF($A21&lt;=D$4,0.5*(E20+E21)*EXP(-'BDT Tree'!D32*E$3)," ")</f>
        <v xml:space="preserve"> </v>
      </c>
      <c r="E21" s="2" t="str">
        <f>IF($A21&lt;=E$4,0.5*(F20+F21)*EXP(-'BDT Tree'!E32*F$3)," ")</f>
        <v xml:space="preserve"> </v>
      </c>
      <c r="F21" s="2" t="str">
        <f>IF($A21&lt;=F$4,0.5*(G20+G21)*EXP(-'BDT Tree'!F32*G$3)," ")</f>
        <v xml:space="preserve"> </v>
      </c>
      <c r="G21" s="2" t="str">
        <f>IF($A21&lt;=G$4,0.5*(H20+H21)*EXP(-'BDT Tree'!G32*H$3)," ")</f>
        <v xml:space="preserve"> </v>
      </c>
      <c r="H21" s="2" t="str">
        <f t="shared" si="2"/>
        <v xml:space="preserve"> </v>
      </c>
      <c r="I21" s="2" t="str">
        <f>IF($A21&lt;=I$4,0.5*(J20+J21)*EXP(-'BDT Tree'!I32*J$3)," ")</f>
        <v xml:space="preserve"> </v>
      </c>
      <c r="J21" s="2" t="str">
        <f>IF($A21&lt;=J$4,0.5*(K20+K21)*EXP(-'BDT Tree'!J32*K$3)," ")</f>
        <v xml:space="preserve"> </v>
      </c>
      <c r="K21" s="2" t="str">
        <f>IF($A21&lt;=K$4,0.5*(L20+L21)*EXP(-'BDT Tree'!K32*L$3)," ")</f>
        <v xml:space="preserve"> </v>
      </c>
      <c r="L21" s="2" t="str">
        <f>IF($A21&lt;=L$4,0.5*(M20+M21)*EXP(-'BDT Tree'!L32*M$3)," ")</f>
        <v xml:space="preserve"> </v>
      </c>
      <c r="M21" s="2" t="str">
        <f>IF($A21&lt;=M$4,0.5*(N20+N21)*EXP(-'BDT Tree'!M32*N$3)," ")</f>
        <v xml:space="preserve"> </v>
      </c>
      <c r="N21" s="2" t="str">
        <f t="shared" si="3"/>
        <v xml:space="preserve"> </v>
      </c>
      <c r="O21" s="2" t="str">
        <f>IF($A21&lt;=O$4,0.5*(P20+P21)*EXP(-'BDT Tree'!O32*P$3)," ")</f>
        <v xml:space="preserve"> </v>
      </c>
      <c r="P21" s="2" t="str">
        <f>IF($A21&lt;=P$4,0.5*(Q20+Q21)*EXP(-'BDT Tree'!P32*Q$3)," ")</f>
        <v xml:space="preserve"> </v>
      </c>
      <c r="Q21" s="2" t="str">
        <f>IF($A21&lt;=Q$4,0.5*(R20+R21)*EXP(-'BDT Tree'!Q32*R$3)," ")</f>
        <v xml:space="preserve"> </v>
      </c>
      <c r="R21" s="2" t="str">
        <f>IF($A21&lt;=R$4,0.5*(S20+S21)*EXP(-'BDT Tree'!R32*S$3)," ")</f>
        <v xml:space="preserve"> </v>
      </c>
      <c r="S21" s="2" t="str">
        <f>IF($A21&lt;=S$4,0.5*(T20+T21)*EXP(-'BDT Tree'!S32*T$3)," ")</f>
        <v xml:space="preserve"> </v>
      </c>
      <c r="T21" s="2" t="str">
        <f t="shared" si="4"/>
        <v xml:space="preserve"> </v>
      </c>
      <c r="U21" s="2" t="str">
        <f>IF($A21&lt;=U$4,0.5*(V20+V21)*EXP(-'BDT Tree'!U32*V$3)," ")</f>
        <v xml:space="preserve"> </v>
      </c>
      <c r="V21" s="2" t="str">
        <f>IF($A21&lt;=V$4,0.5*(W20+W21)*EXP(-'BDT Tree'!V32*W$3)," ")</f>
        <v xml:space="preserve"> </v>
      </c>
      <c r="W21" s="2" t="str">
        <f>IF($A21&lt;=W$4,0.5*(X20+X21)*EXP(-'BDT Tree'!W32*X$3)," ")</f>
        <v xml:space="preserve"> </v>
      </c>
      <c r="X21" s="2" t="str">
        <f>IF($A21&lt;=X$4,0.5*(Y20+Y21)*EXP(-'BDT Tree'!X32*Y$3)," ")</f>
        <v xml:space="preserve"> </v>
      </c>
      <c r="Y21" s="2" t="str">
        <f>IF($A21&lt;=Y$4,0.5*(Z20+Z21)*EXP(-'BDT Tree'!Y32*Z$3)," ")</f>
        <v xml:space="preserve"> </v>
      </c>
      <c r="Z21" s="2" t="str">
        <f t="shared" si="5"/>
        <v xml:space="preserve"> </v>
      </c>
      <c r="AA21" s="2" t="str">
        <f>IF($A21&lt;=AA$4,0.5*(AB20+AB21)*EXP(-'BDT Tree'!AA32*AB$3)," ")</f>
        <v xml:space="preserve"> </v>
      </c>
      <c r="AB21" s="2" t="str">
        <f>IF($A21&lt;=AB$4,0.5*(AC20+AC21)*EXP(-'BDT Tree'!AB32*AC$3)," ")</f>
        <v xml:space="preserve"> </v>
      </c>
      <c r="AC21" s="2" t="str">
        <f>IF($A21&lt;=AC$4,0.5*(AD20+AD21)*EXP(-'BDT Tree'!AC32*AD$3)," ")</f>
        <v xml:space="preserve"> </v>
      </c>
      <c r="AD21" s="2" t="str">
        <f>IF($A21&lt;=AD$4,0.5*(AE20+AE21)*EXP(-'BDT Tree'!AD32*AE$3)," ")</f>
        <v xml:space="preserve"> </v>
      </c>
      <c r="AE21" s="2" t="str">
        <f>IF($A21&lt;=AE$4,0.5*(AF20+AF21)*EXP(-'BDT Tree'!AE32*AF$3)," ")</f>
        <v xml:space="preserve"> </v>
      </c>
      <c r="AF21" s="2" t="str">
        <f t="shared" si="6"/>
        <v xml:space="preserve"> </v>
      </c>
      <c r="AG21" s="2" t="str">
        <f>IF($A21&lt;=AG$4,0.5*(AH20+AH21)*EXP(-'BDT Tree'!AG32*AH$3)," ")</f>
        <v xml:space="preserve"> </v>
      </c>
      <c r="AH21" s="2" t="str">
        <f>IF($A21&lt;=AH$4,0.5*(AI20+AI21)*EXP(-'BDT Tree'!AH32*AI$3)," ")</f>
        <v xml:space="preserve"> </v>
      </c>
      <c r="AI21" s="2" t="str">
        <f>IF($A21&lt;=AI$4,0.5*(AJ20+AJ21)*EXP(-'BDT Tree'!AI32*AJ$3)," ")</f>
        <v xml:space="preserve"> </v>
      </c>
      <c r="AJ21" s="2" t="str">
        <f>IF($A21&lt;=AJ$4,0.5*(AK20+AK21)*EXP(-'BDT Tree'!AJ32*AK$3)," ")</f>
        <v xml:space="preserve"> </v>
      </c>
      <c r="AK21" s="2">
        <f>IF($A21&lt;=AK$4,0.5*(AL20+AL21)*EXP(-'BDT Tree'!AK32*AL$3)," ")</f>
        <v>0.85959474319254836</v>
      </c>
      <c r="AL21" s="2">
        <f t="shared" si="7"/>
        <v>1</v>
      </c>
      <c r="AM21" s="2">
        <f>IF($A21&lt;=AM$4,0.5*(AN20+AN21)*EXP(-'BDT Tree'!AM32*AN$3)," ")</f>
        <v>0.63583828267091014</v>
      </c>
      <c r="AN21" s="2">
        <f>IF($A21&lt;=AN$4,0.5*(AO20+AO21)*EXP(-'BDT Tree'!AN32*AO$3)," ")</f>
        <v>0.72633678880551655</v>
      </c>
      <c r="AO21" s="2">
        <f>IF($A21&lt;=AO$4,0.5*(AP20+AP21)*EXP(-'BDT Tree'!AO32*AP$3)," ")</f>
        <v>0.81424781048622752</v>
      </c>
      <c r="AP21" s="2">
        <f>IF($A21&lt;=AP$4,0.5*(AQ20+AQ21)*EXP(-'BDT Tree'!AP32*AQ$3)," ")</f>
        <v>0.89430995076265984</v>
      </c>
      <c r="AQ21" s="2">
        <f>IF($A21&lt;=AQ$4,0.5*(AR20+AR21)*EXP(-'BDT Tree'!AQ32*AR$3)," ")</f>
        <v>0.95215969154274183</v>
      </c>
      <c r="AR21" s="2">
        <f t="shared" si="8"/>
        <v>1</v>
      </c>
      <c r="AS21" s="2">
        <f>IF($A21&lt;=AS$4,0.5*(AT20+AT21)*EXP(-'BDT Tree'!AS32*AT$3)," ")</f>
        <v>0.80476260225696472</v>
      </c>
      <c r="AT21" s="2">
        <f>IF($A21&lt;=AT$4,0.5*(AU20+AU21)*EXP(-'BDT Tree'!AT32*AU$3)," ")</f>
        <v>0.86134049383690003</v>
      </c>
      <c r="AU21" s="2">
        <f>IF($A21&lt;=AU$4,0.5*(AV20+AV21)*EXP(-'BDT Tree'!AU32*AV$3)," ")</f>
        <v>0.90922184007681739</v>
      </c>
      <c r="AV21" s="2">
        <f>IF($A21&lt;=AV$4,0.5*(AW20+AW21)*EXP(-'BDT Tree'!AV32*AW$3)," ")</f>
        <v>0.94744880903806405</v>
      </c>
      <c r="AW21" s="2">
        <f>IF($A21&lt;=AW$4,0.5*(AX20+AX21)*EXP(-'BDT Tree'!AW32*AX$3)," ")</f>
        <v>0.97622848814622731</v>
      </c>
      <c r="AX21" s="2">
        <f t="shared" si="9"/>
        <v>1</v>
      </c>
    </row>
    <row r="22" spans="1:50" x14ac:dyDescent="0.25">
      <c r="A22" s="30">
        <v>34</v>
      </c>
      <c r="B22" s="37" t="str">
        <f>IF($A22&lt;=B$4,0.5*(C21+C22)*EXP(-'BDT Tree'!B33*C$3)," ")</f>
        <v xml:space="preserve"> </v>
      </c>
      <c r="C22" s="2" t="str">
        <f>IF($A22&lt;=C$4,0.5*(D21+D22)*EXP(-'BDT Tree'!C33*D$3)," ")</f>
        <v xml:space="preserve"> </v>
      </c>
      <c r="D22" s="2" t="str">
        <f>IF($A22&lt;=D$4,0.5*(E21+E22)*EXP(-'BDT Tree'!D33*E$3)," ")</f>
        <v xml:space="preserve"> </v>
      </c>
      <c r="E22" s="2" t="str">
        <f>IF($A22&lt;=E$4,0.5*(F21+F22)*EXP(-'BDT Tree'!E33*F$3)," ")</f>
        <v xml:space="preserve"> </v>
      </c>
      <c r="F22" s="2" t="str">
        <f>IF($A22&lt;=F$4,0.5*(G21+G22)*EXP(-'BDT Tree'!F33*G$3)," ")</f>
        <v xml:space="preserve"> </v>
      </c>
      <c r="G22" s="2" t="str">
        <f>IF($A22&lt;=G$4,0.5*(H21+H22)*EXP(-'BDT Tree'!G33*H$3)," ")</f>
        <v xml:space="preserve"> </v>
      </c>
      <c r="H22" s="2" t="str">
        <f t="shared" si="2"/>
        <v xml:space="preserve"> </v>
      </c>
      <c r="I22" s="2" t="str">
        <f>IF($A22&lt;=I$4,0.5*(J21+J22)*EXP(-'BDT Tree'!I33*J$3)," ")</f>
        <v xml:space="preserve"> </v>
      </c>
      <c r="J22" s="2" t="str">
        <f>IF($A22&lt;=J$4,0.5*(K21+K22)*EXP(-'BDT Tree'!J33*K$3)," ")</f>
        <v xml:space="preserve"> </v>
      </c>
      <c r="K22" s="2" t="str">
        <f>IF($A22&lt;=K$4,0.5*(L21+L22)*EXP(-'BDT Tree'!K33*L$3)," ")</f>
        <v xml:space="preserve"> </v>
      </c>
      <c r="L22" s="2" t="str">
        <f>IF($A22&lt;=L$4,0.5*(M21+M22)*EXP(-'BDT Tree'!L33*M$3)," ")</f>
        <v xml:space="preserve"> </v>
      </c>
      <c r="M22" s="2" t="str">
        <f>IF($A22&lt;=M$4,0.5*(N21+N22)*EXP(-'BDT Tree'!M33*N$3)," ")</f>
        <v xml:space="preserve"> </v>
      </c>
      <c r="N22" s="2" t="str">
        <f t="shared" si="3"/>
        <v xml:space="preserve"> </v>
      </c>
      <c r="O22" s="2" t="str">
        <f>IF($A22&lt;=O$4,0.5*(P21+P22)*EXP(-'BDT Tree'!O33*P$3)," ")</f>
        <v xml:space="preserve"> </v>
      </c>
      <c r="P22" s="2" t="str">
        <f>IF($A22&lt;=P$4,0.5*(Q21+Q22)*EXP(-'BDT Tree'!P33*Q$3)," ")</f>
        <v xml:space="preserve"> </v>
      </c>
      <c r="Q22" s="2" t="str">
        <f>IF($A22&lt;=Q$4,0.5*(R21+R22)*EXP(-'BDT Tree'!Q33*R$3)," ")</f>
        <v xml:space="preserve"> </v>
      </c>
      <c r="R22" s="2" t="str">
        <f>IF($A22&lt;=R$4,0.5*(S21+S22)*EXP(-'BDT Tree'!R33*S$3)," ")</f>
        <v xml:space="preserve"> </v>
      </c>
      <c r="S22" s="2" t="str">
        <f>IF($A22&lt;=S$4,0.5*(T21+T22)*EXP(-'BDT Tree'!S33*T$3)," ")</f>
        <v xml:space="preserve"> </v>
      </c>
      <c r="T22" s="2" t="str">
        <f t="shared" si="4"/>
        <v xml:space="preserve"> </v>
      </c>
      <c r="U22" s="2" t="str">
        <f>IF($A22&lt;=U$4,0.5*(V21+V22)*EXP(-'BDT Tree'!U33*V$3)," ")</f>
        <v xml:space="preserve"> </v>
      </c>
      <c r="V22" s="2" t="str">
        <f>IF($A22&lt;=V$4,0.5*(W21+W22)*EXP(-'BDT Tree'!V33*W$3)," ")</f>
        <v xml:space="preserve"> </v>
      </c>
      <c r="W22" s="2" t="str">
        <f>IF($A22&lt;=W$4,0.5*(X21+X22)*EXP(-'BDT Tree'!W33*X$3)," ")</f>
        <v xml:space="preserve"> </v>
      </c>
      <c r="X22" s="2" t="str">
        <f>IF($A22&lt;=X$4,0.5*(Y21+Y22)*EXP(-'BDT Tree'!X33*Y$3)," ")</f>
        <v xml:space="preserve"> </v>
      </c>
      <c r="Y22" s="2" t="str">
        <f>IF($A22&lt;=Y$4,0.5*(Z21+Z22)*EXP(-'BDT Tree'!Y33*Z$3)," ")</f>
        <v xml:space="preserve"> </v>
      </c>
      <c r="Z22" s="2" t="str">
        <f t="shared" si="5"/>
        <v xml:space="preserve"> </v>
      </c>
      <c r="AA22" s="2" t="str">
        <f>IF($A22&lt;=AA$4,0.5*(AB21+AB22)*EXP(-'BDT Tree'!AA33*AB$3)," ")</f>
        <v xml:space="preserve"> </v>
      </c>
      <c r="AB22" s="2" t="str">
        <f>IF($A22&lt;=AB$4,0.5*(AC21+AC22)*EXP(-'BDT Tree'!AB33*AC$3)," ")</f>
        <v xml:space="preserve"> </v>
      </c>
      <c r="AC22" s="2" t="str">
        <f>IF($A22&lt;=AC$4,0.5*(AD21+AD22)*EXP(-'BDT Tree'!AC33*AD$3)," ")</f>
        <v xml:space="preserve"> </v>
      </c>
      <c r="AD22" s="2" t="str">
        <f>IF($A22&lt;=AD$4,0.5*(AE21+AE22)*EXP(-'BDT Tree'!AD33*AE$3)," ")</f>
        <v xml:space="preserve"> </v>
      </c>
      <c r="AE22" s="2" t="str">
        <f>IF($A22&lt;=AE$4,0.5*(AF21+AF22)*EXP(-'BDT Tree'!AE33*AF$3)," ")</f>
        <v xml:space="preserve"> </v>
      </c>
      <c r="AF22" s="2" t="str">
        <f t="shared" si="6"/>
        <v xml:space="preserve"> </v>
      </c>
      <c r="AG22" s="2" t="str">
        <f>IF($A22&lt;=AG$4,0.5*(AH21+AH22)*EXP(-'BDT Tree'!AG33*AH$3)," ")</f>
        <v xml:space="preserve"> </v>
      </c>
      <c r="AH22" s="2" t="str">
        <f>IF($A22&lt;=AH$4,0.5*(AI21+AI22)*EXP(-'BDT Tree'!AH33*AI$3)," ")</f>
        <v xml:space="preserve"> </v>
      </c>
      <c r="AI22" s="2" t="str">
        <f>IF($A22&lt;=AI$4,0.5*(AJ21+AJ22)*EXP(-'BDT Tree'!AI33*AJ$3)," ")</f>
        <v xml:space="preserve"> </v>
      </c>
      <c r="AJ22" s="2">
        <f>IF($A22&lt;=AJ$4,0.5*(AK21+AK22)*EXP(-'BDT Tree'!AJ33*AK$3)," ")</f>
        <v>0.77118790682419058</v>
      </c>
      <c r="AK22" s="2">
        <f>IF($A22&lt;=AK$4,0.5*(AL21+AL22)*EXP(-'BDT Tree'!AK33*AL$3)," ")</f>
        <v>0.8931407885158974</v>
      </c>
      <c r="AL22" s="2">
        <f t="shared" si="7"/>
        <v>1</v>
      </c>
      <c r="AM22" s="2">
        <f>IF($A22&lt;=AM$4,0.5*(AN21+AN22)*EXP(-'BDT Tree'!AM33*AN$3)," ")</f>
        <v>0.70975406572419442</v>
      </c>
      <c r="AN22" s="2">
        <f>IF($A22&lt;=AN$4,0.5*(AO21+AO22)*EXP(-'BDT Tree'!AN33*AO$3)," ")</f>
        <v>0.78541733191377772</v>
      </c>
      <c r="AO22" s="2">
        <f>IF($A22&lt;=AO$4,0.5*(AP21+AP22)*EXP(-'BDT Tree'!AO33*AP$3)," ")</f>
        <v>0.85644587967808994</v>
      </c>
      <c r="AP22" s="2">
        <f>IF($A22&lt;=AP$4,0.5*(AQ21+AQ22)*EXP(-'BDT Tree'!AP33*AQ$3)," ")</f>
        <v>0.91882620212486765</v>
      </c>
      <c r="AQ22" s="2">
        <f>IF($A22&lt;=AQ$4,0.5*(AR21+AR22)*EXP(-'BDT Tree'!AQ33*AR$3)," ")</f>
        <v>0.96353051626559638</v>
      </c>
      <c r="AR22" s="2">
        <f t="shared" si="8"/>
        <v>1</v>
      </c>
      <c r="AS22" s="2">
        <f>IF($A22&lt;=AS$4,0.5*(AT21+AT22)*EXP(-'BDT Tree'!AS33*AT$3)," ")</f>
        <v>0.85016566624892809</v>
      </c>
      <c r="AT22" s="2">
        <f>IF($A22&lt;=AT$4,0.5*(AU21+AU22)*EXP(-'BDT Tree'!AT33*AU$3)," ")</f>
        <v>0.89452848903569127</v>
      </c>
      <c r="AU22" s="2">
        <f>IF($A22&lt;=AU$4,0.5*(AV21+AV22)*EXP(-'BDT Tree'!AU33*AV$3)," ")</f>
        <v>0.93147016580691511</v>
      </c>
      <c r="AV22" s="2">
        <f>IF($A22&lt;=AV$4,0.5*(AW21+AW22)*EXP(-'BDT Tree'!AV33*AW$3)," ")</f>
        <v>0.9604124549771067</v>
      </c>
      <c r="AW22" s="2">
        <f>IF($A22&lt;=AW$4,0.5*(AX21+AX22)*EXP(-'BDT Tree'!AW33*AX$3)," ")</f>
        <v>0.98224157013760061</v>
      </c>
      <c r="AX22" s="2">
        <f t="shared" si="9"/>
        <v>1</v>
      </c>
    </row>
    <row r="23" spans="1:50" x14ac:dyDescent="0.25">
      <c r="A23" s="30">
        <v>33</v>
      </c>
      <c r="B23" s="37" t="str">
        <f>IF($A23&lt;=B$4,0.5*(C22+C23)*EXP(-'BDT Tree'!B34*C$3)," ")</f>
        <v xml:space="preserve"> </v>
      </c>
      <c r="C23" s="2" t="str">
        <f>IF($A23&lt;=C$4,0.5*(D22+D23)*EXP(-'BDT Tree'!C34*D$3)," ")</f>
        <v xml:space="preserve"> </v>
      </c>
      <c r="D23" s="2" t="str">
        <f>IF($A23&lt;=D$4,0.5*(E22+E23)*EXP(-'BDT Tree'!D34*E$3)," ")</f>
        <v xml:space="preserve"> </v>
      </c>
      <c r="E23" s="2" t="str">
        <f>IF($A23&lt;=E$4,0.5*(F22+F23)*EXP(-'BDT Tree'!E34*F$3)," ")</f>
        <v xml:space="preserve"> </v>
      </c>
      <c r="F23" s="2" t="str">
        <f>IF($A23&lt;=F$4,0.5*(G22+G23)*EXP(-'BDT Tree'!F34*G$3)," ")</f>
        <v xml:space="preserve"> </v>
      </c>
      <c r="G23" s="2" t="str">
        <f>IF($A23&lt;=G$4,0.5*(H22+H23)*EXP(-'BDT Tree'!G34*H$3)," ")</f>
        <v xml:space="preserve"> </v>
      </c>
      <c r="H23" s="2" t="str">
        <f t="shared" si="2"/>
        <v xml:space="preserve"> </v>
      </c>
      <c r="I23" s="2" t="str">
        <f>IF($A23&lt;=I$4,0.5*(J22+J23)*EXP(-'BDT Tree'!I34*J$3)," ")</f>
        <v xml:space="preserve"> </v>
      </c>
      <c r="J23" s="2" t="str">
        <f>IF($A23&lt;=J$4,0.5*(K22+K23)*EXP(-'BDT Tree'!J34*K$3)," ")</f>
        <v xml:space="preserve"> </v>
      </c>
      <c r="K23" s="2" t="str">
        <f>IF($A23&lt;=K$4,0.5*(L22+L23)*EXP(-'BDT Tree'!K34*L$3)," ")</f>
        <v xml:space="preserve"> </v>
      </c>
      <c r="L23" s="2" t="str">
        <f>IF($A23&lt;=L$4,0.5*(M22+M23)*EXP(-'BDT Tree'!L34*M$3)," ")</f>
        <v xml:space="preserve"> </v>
      </c>
      <c r="M23" s="2" t="str">
        <f>IF($A23&lt;=M$4,0.5*(N22+N23)*EXP(-'BDT Tree'!M34*N$3)," ")</f>
        <v xml:space="preserve"> </v>
      </c>
      <c r="N23" s="2" t="str">
        <f t="shared" si="3"/>
        <v xml:space="preserve"> </v>
      </c>
      <c r="O23" s="2" t="str">
        <f>IF($A23&lt;=O$4,0.5*(P22+P23)*EXP(-'BDT Tree'!O34*P$3)," ")</f>
        <v xml:space="preserve"> </v>
      </c>
      <c r="P23" s="2" t="str">
        <f>IF($A23&lt;=P$4,0.5*(Q22+Q23)*EXP(-'BDT Tree'!P34*Q$3)," ")</f>
        <v xml:space="preserve"> </v>
      </c>
      <c r="Q23" s="2" t="str">
        <f>IF($A23&lt;=Q$4,0.5*(R22+R23)*EXP(-'BDT Tree'!Q34*R$3)," ")</f>
        <v xml:space="preserve"> </v>
      </c>
      <c r="R23" s="2" t="str">
        <f>IF($A23&lt;=R$4,0.5*(S22+S23)*EXP(-'BDT Tree'!R34*S$3)," ")</f>
        <v xml:space="preserve"> </v>
      </c>
      <c r="S23" s="2" t="str">
        <f>IF($A23&lt;=S$4,0.5*(T22+T23)*EXP(-'BDT Tree'!S34*T$3)," ")</f>
        <v xml:space="preserve"> </v>
      </c>
      <c r="T23" s="2" t="str">
        <f t="shared" si="4"/>
        <v xml:space="preserve"> </v>
      </c>
      <c r="U23" s="2" t="str">
        <f>IF($A23&lt;=U$4,0.5*(V22+V23)*EXP(-'BDT Tree'!U34*V$3)," ")</f>
        <v xml:space="preserve"> </v>
      </c>
      <c r="V23" s="2" t="str">
        <f>IF($A23&lt;=V$4,0.5*(W22+W23)*EXP(-'BDT Tree'!V34*W$3)," ")</f>
        <v xml:space="preserve"> </v>
      </c>
      <c r="W23" s="2" t="str">
        <f>IF($A23&lt;=W$4,0.5*(X22+X23)*EXP(-'BDT Tree'!W34*X$3)," ")</f>
        <v xml:space="preserve"> </v>
      </c>
      <c r="X23" s="2" t="str">
        <f>IF($A23&lt;=X$4,0.5*(Y22+Y23)*EXP(-'BDT Tree'!X34*Y$3)," ")</f>
        <v xml:space="preserve"> </v>
      </c>
      <c r="Y23" s="2" t="str">
        <f>IF($A23&lt;=Y$4,0.5*(Z22+Z23)*EXP(-'BDT Tree'!Y34*Z$3)," ")</f>
        <v xml:space="preserve"> </v>
      </c>
      <c r="Z23" s="2" t="str">
        <f t="shared" si="5"/>
        <v xml:space="preserve"> </v>
      </c>
      <c r="AA23" s="2" t="str">
        <f>IF($A23&lt;=AA$4,0.5*(AB22+AB23)*EXP(-'BDT Tree'!AA34*AB$3)," ")</f>
        <v xml:space="preserve"> </v>
      </c>
      <c r="AB23" s="2" t="str">
        <f>IF($A23&lt;=AB$4,0.5*(AC22+AC23)*EXP(-'BDT Tree'!AB34*AC$3)," ")</f>
        <v xml:space="preserve"> </v>
      </c>
      <c r="AC23" s="2" t="str">
        <f>IF($A23&lt;=AC$4,0.5*(AD22+AD23)*EXP(-'BDT Tree'!AC34*AD$3)," ")</f>
        <v xml:space="preserve"> </v>
      </c>
      <c r="AD23" s="2" t="str">
        <f>IF($A23&lt;=AD$4,0.5*(AE22+AE23)*EXP(-'BDT Tree'!AD34*AE$3)," ")</f>
        <v xml:space="preserve"> </v>
      </c>
      <c r="AE23" s="2" t="str">
        <f>IF($A23&lt;=AE$4,0.5*(AF22+AF23)*EXP(-'BDT Tree'!AE34*AF$3)," ")</f>
        <v xml:space="preserve"> </v>
      </c>
      <c r="AF23" s="2" t="str">
        <f t="shared" si="6"/>
        <v xml:space="preserve"> </v>
      </c>
      <c r="AG23" s="2" t="str">
        <f>IF($A23&lt;=AG$4,0.5*(AH22+AH23)*EXP(-'BDT Tree'!AG34*AH$3)," ")</f>
        <v xml:space="preserve"> </v>
      </c>
      <c r="AH23" s="2" t="str">
        <f>IF($A23&lt;=AH$4,0.5*(AI22+AI23)*EXP(-'BDT Tree'!AH34*AI$3)," ")</f>
        <v xml:space="preserve"> </v>
      </c>
      <c r="AI23" s="2">
        <f>IF($A23&lt;=AI$4,0.5*(AJ22+AJ23)*EXP(-'BDT Tree'!AI34*AJ$3)," ")</f>
        <v>0.71841801418543094</v>
      </c>
      <c r="AJ23" s="2">
        <f>IF($A23&lt;=AJ$4,0.5*(AK22+AK23)*EXP(-'BDT Tree'!AJ34*AK$3)," ")</f>
        <v>0.82356507299168125</v>
      </c>
      <c r="AK23" s="2">
        <f>IF($A23&lt;=AK$4,0.5*(AL22+AL23)*EXP(-'BDT Tree'!AK34*AL$3)," ")</f>
        <v>0.91904979790099361</v>
      </c>
      <c r="AL23" s="2">
        <f t="shared" si="7"/>
        <v>1</v>
      </c>
      <c r="AM23" s="2">
        <f>IF($A23&lt;=AM$4,0.5*(AN22+AN23)*EXP(-'BDT Tree'!AM34*AN$3)," ")</f>
        <v>0.77143869995813963</v>
      </c>
      <c r="AN23" s="2">
        <f>IF($A23&lt;=AN$4,0.5*(AO22+AO23)*EXP(-'BDT Tree'!AN34*AO$3)," ")</f>
        <v>0.83323157664004288</v>
      </c>
      <c r="AO23" s="2">
        <f>IF($A23&lt;=AO$4,0.5*(AP22+AP23)*EXP(-'BDT Tree'!AO34*AP$3)," ")</f>
        <v>0.88970963309785911</v>
      </c>
      <c r="AP23" s="2">
        <f>IF($A23&lt;=AP$4,0.5*(AQ22+AQ23)*EXP(-'BDT Tree'!AP34*AQ$3)," ")</f>
        <v>0.93785446809611184</v>
      </c>
      <c r="AQ23" s="2">
        <f>IF($A23&lt;=AQ$4,0.5*(AR22+AR23)*EXP(-'BDT Tree'!AQ34*AR$3)," ")</f>
        <v>0.97223811926890902</v>
      </c>
      <c r="AR23" s="2">
        <f t="shared" si="8"/>
        <v>1</v>
      </c>
      <c r="AS23" s="2">
        <f>IF($A23&lt;=AS$4,0.5*(AT22+AT23)*EXP(-'BDT Tree'!AS34*AT$3)," ")</f>
        <v>0.88577770211730167</v>
      </c>
      <c r="AT23" s="2">
        <f>IF($A23&lt;=AT$4,0.5*(AU22+AU23)*EXP(-'BDT Tree'!AT34*AU$3)," ")</f>
        <v>0.92014630848673684</v>
      </c>
      <c r="AU23" s="2">
        <f>IF($A23&lt;=AU$4,0.5*(AV22+AV23)*EXP(-'BDT Tree'!AU34*AV$3)," ")</f>
        <v>0.94842056404119512</v>
      </c>
      <c r="AV23" s="2">
        <f>IF($A23&lt;=AV$4,0.5*(AW22+AW23)*EXP(-'BDT Tree'!AV34*AW$3)," ")</f>
        <v>0.97022804531264273</v>
      </c>
      <c r="AW23" s="2">
        <f>IF($A23&lt;=AW$4,0.5*(AX22+AX23)*EXP(-'BDT Tree'!AW34*AX$3)," ")</f>
        <v>0.98674395202373988</v>
      </c>
      <c r="AX23" s="2">
        <f t="shared" si="9"/>
        <v>1</v>
      </c>
    </row>
    <row r="24" spans="1:50" x14ac:dyDescent="0.25">
      <c r="A24" s="30">
        <v>32</v>
      </c>
      <c r="B24" s="37" t="str">
        <f>IF($A24&lt;=B$4,0.5*(C23+C24)*EXP(-'BDT Tree'!B35*C$3)," ")</f>
        <v xml:space="preserve"> </v>
      </c>
      <c r="C24" s="2" t="str">
        <f>IF($A24&lt;=C$4,0.5*(D23+D24)*EXP(-'BDT Tree'!C35*D$3)," ")</f>
        <v xml:space="preserve"> </v>
      </c>
      <c r="D24" s="2" t="str">
        <f>IF($A24&lt;=D$4,0.5*(E23+E24)*EXP(-'BDT Tree'!D35*E$3)," ")</f>
        <v xml:space="preserve"> </v>
      </c>
      <c r="E24" s="2" t="str">
        <f>IF($A24&lt;=E$4,0.5*(F23+F24)*EXP(-'BDT Tree'!E35*F$3)," ")</f>
        <v xml:space="preserve"> </v>
      </c>
      <c r="F24" s="2" t="str">
        <f>IF($A24&lt;=F$4,0.5*(G23+G24)*EXP(-'BDT Tree'!F35*G$3)," ")</f>
        <v xml:space="preserve"> </v>
      </c>
      <c r="G24" s="2" t="str">
        <f>IF($A24&lt;=G$4,0.5*(H23+H24)*EXP(-'BDT Tree'!G35*H$3)," ")</f>
        <v xml:space="preserve"> </v>
      </c>
      <c r="H24" s="2" t="str">
        <f t="shared" si="2"/>
        <v xml:space="preserve"> </v>
      </c>
      <c r="I24" s="2" t="str">
        <f>IF($A24&lt;=I$4,0.5*(J23+J24)*EXP(-'BDT Tree'!I35*J$3)," ")</f>
        <v xml:space="preserve"> </v>
      </c>
      <c r="J24" s="2" t="str">
        <f>IF($A24&lt;=J$4,0.5*(K23+K24)*EXP(-'BDT Tree'!J35*K$3)," ")</f>
        <v xml:space="preserve"> </v>
      </c>
      <c r="K24" s="2" t="str">
        <f>IF($A24&lt;=K$4,0.5*(L23+L24)*EXP(-'BDT Tree'!K35*L$3)," ")</f>
        <v xml:space="preserve"> </v>
      </c>
      <c r="L24" s="2" t="str">
        <f>IF($A24&lt;=L$4,0.5*(M23+M24)*EXP(-'BDT Tree'!L35*M$3)," ")</f>
        <v xml:space="preserve"> </v>
      </c>
      <c r="M24" s="2" t="str">
        <f>IF($A24&lt;=M$4,0.5*(N23+N24)*EXP(-'BDT Tree'!M35*N$3)," ")</f>
        <v xml:space="preserve"> </v>
      </c>
      <c r="N24" s="2" t="str">
        <f t="shared" si="3"/>
        <v xml:space="preserve"> </v>
      </c>
      <c r="O24" s="2" t="str">
        <f>IF($A24&lt;=O$4,0.5*(P23+P24)*EXP(-'BDT Tree'!O35*P$3)," ")</f>
        <v xml:space="preserve"> </v>
      </c>
      <c r="P24" s="2" t="str">
        <f>IF($A24&lt;=P$4,0.5*(Q23+Q24)*EXP(-'BDT Tree'!P35*Q$3)," ")</f>
        <v xml:space="preserve"> </v>
      </c>
      <c r="Q24" s="2" t="str">
        <f>IF($A24&lt;=Q$4,0.5*(R23+R24)*EXP(-'BDT Tree'!Q35*R$3)," ")</f>
        <v xml:space="preserve"> </v>
      </c>
      <c r="R24" s="2" t="str">
        <f>IF($A24&lt;=R$4,0.5*(S23+S24)*EXP(-'BDT Tree'!R35*S$3)," ")</f>
        <v xml:space="preserve"> </v>
      </c>
      <c r="S24" s="2" t="str">
        <f>IF($A24&lt;=S$4,0.5*(T23+T24)*EXP(-'BDT Tree'!S35*T$3)," ")</f>
        <v xml:space="preserve"> </v>
      </c>
      <c r="T24" s="2" t="str">
        <f t="shared" si="4"/>
        <v xml:space="preserve"> </v>
      </c>
      <c r="U24" s="2" t="str">
        <f>IF($A24&lt;=U$4,0.5*(V23+V24)*EXP(-'BDT Tree'!U35*V$3)," ")</f>
        <v xml:space="preserve"> </v>
      </c>
      <c r="V24" s="2" t="str">
        <f>IF($A24&lt;=V$4,0.5*(W23+W24)*EXP(-'BDT Tree'!V35*W$3)," ")</f>
        <v xml:space="preserve"> </v>
      </c>
      <c r="W24" s="2" t="str">
        <f>IF($A24&lt;=W$4,0.5*(X23+X24)*EXP(-'BDT Tree'!W35*X$3)," ")</f>
        <v xml:space="preserve"> </v>
      </c>
      <c r="X24" s="2" t="str">
        <f>IF($A24&lt;=X$4,0.5*(Y23+Y24)*EXP(-'BDT Tree'!X35*Y$3)," ")</f>
        <v xml:space="preserve"> </v>
      </c>
      <c r="Y24" s="2" t="str">
        <f>IF($A24&lt;=Y$4,0.5*(Z23+Z24)*EXP(-'BDT Tree'!Y35*Z$3)," ")</f>
        <v xml:space="preserve"> </v>
      </c>
      <c r="Z24" s="2" t="str">
        <f t="shared" si="5"/>
        <v xml:space="preserve"> </v>
      </c>
      <c r="AA24" s="2" t="str">
        <f>IF($A24&lt;=AA$4,0.5*(AB23+AB24)*EXP(-'BDT Tree'!AA35*AB$3)," ")</f>
        <v xml:space="preserve"> </v>
      </c>
      <c r="AB24" s="2" t="str">
        <f>IF($A24&lt;=AB$4,0.5*(AC23+AC24)*EXP(-'BDT Tree'!AB35*AC$3)," ")</f>
        <v xml:space="preserve"> </v>
      </c>
      <c r="AC24" s="2" t="str">
        <f>IF($A24&lt;=AC$4,0.5*(AD23+AD24)*EXP(-'BDT Tree'!AC35*AD$3)," ")</f>
        <v xml:space="preserve"> </v>
      </c>
      <c r="AD24" s="2" t="str">
        <f>IF($A24&lt;=AD$4,0.5*(AE23+AE24)*EXP(-'BDT Tree'!AD35*AE$3)," ")</f>
        <v xml:space="preserve"> </v>
      </c>
      <c r="AE24" s="2" t="str">
        <f>IF($A24&lt;=AE$4,0.5*(AF23+AF24)*EXP(-'BDT Tree'!AE35*AF$3)," ")</f>
        <v xml:space="preserve"> </v>
      </c>
      <c r="AF24" s="2" t="str">
        <f t="shared" si="6"/>
        <v xml:space="preserve"> </v>
      </c>
      <c r="AG24" s="2" t="str">
        <f>IF($A24&lt;=AG$4,0.5*(AH23+AH24)*EXP(-'BDT Tree'!AG35*AH$3)," ")</f>
        <v xml:space="preserve"> </v>
      </c>
      <c r="AH24" s="2">
        <f>IF($A24&lt;=AH$4,0.5*(AI23+AI24)*EXP(-'BDT Tree'!AH35*AI$3)," ")</f>
        <v>0.69190628023331857</v>
      </c>
      <c r="AI24" s="2">
        <f>IF($A24&lt;=AI$4,0.5*(AJ23+AJ24)*EXP(-'BDT Tree'!AI35*AJ$3)," ")</f>
        <v>0.7807328404064372</v>
      </c>
      <c r="AJ24" s="2">
        <f>IF($A24&lt;=AJ$4,0.5*(AK23+AK24)*EXP(-'BDT Tree'!AJ35*AK$3)," ")</f>
        <v>0.8650100495526738</v>
      </c>
      <c r="AK24" s="2">
        <f>IF($A24&lt;=AK$4,0.5*(AL23+AL24)*EXP(-'BDT Tree'!AK35*AL$3)," ")</f>
        <v>0.93889203748508165</v>
      </c>
      <c r="AL24" s="2">
        <f t="shared" si="7"/>
        <v>1</v>
      </c>
      <c r="AM24" s="2">
        <f>IF($A24&lt;=AM$4,0.5*(AN23+AN24)*EXP(-'BDT Tree'!AM35*AN$3)," ")</f>
        <v>0.82170200439370955</v>
      </c>
      <c r="AN24" s="2">
        <f>IF($A24&lt;=AN$4,0.5*(AO23+AO24)*EXP(-'BDT Tree'!AN35*AO$3)," ")</f>
        <v>0.87127708215791477</v>
      </c>
      <c r="AO24" s="2">
        <f>IF($A24&lt;=AO$4,0.5*(AP23+AP24)*EXP(-'BDT Tree'!AO35*AP$3)," ")</f>
        <v>0.91564574001917354</v>
      </c>
      <c r="AP24" s="2">
        <f>IF($A24&lt;=AP$4,0.5*(AQ23+AQ24)*EXP(-'BDT Tree'!AP35*AQ$3)," ")</f>
        <v>0.95253816025055005</v>
      </c>
      <c r="AQ24" s="2">
        <f>IF($A24&lt;=AQ$4,0.5*(AR23+AR24)*EXP(-'BDT Tree'!AQ35*AR$3)," ")</f>
        <v>0.97888944777902809</v>
      </c>
      <c r="AR24" s="2">
        <f t="shared" si="8"/>
        <v>1</v>
      </c>
      <c r="AS24" s="2">
        <f>IF($A24&lt;=AS$4,0.5*(AT23+AT24)*EXP(-'BDT Tree'!AS35*AT$3)," ")</f>
        <v>0.91336668127690723</v>
      </c>
      <c r="AT24" s="2">
        <f>IF($A24&lt;=AT$4,0.5*(AU23+AU24)*EXP(-'BDT Tree'!AT35*AU$3)," ")</f>
        <v>0.93975381651063039</v>
      </c>
      <c r="AU24" s="2">
        <f>IF($A24&lt;=AU$4,0.5*(AV23+AV24)*EXP(-'BDT Tree'!AU35*AV$3)," ")</f>
        <v>0.96126528567136404</v>
      </c>
      <c r="AV24" s="2">
        <f>IF($A24&lt;=AV$4,0.5*(AW23+AW24)*EXP(-'BDT Tree'!AV35*AW$3)," ")</f>
        <v>0.97763789581562655</v>
      </c>
      <c r="AW24" s="2">
        <f>IF($A24&lt;=AW$4,0.5*(AX23+AX24)*EXP(-'BDT Tree'!AW35*AX$3)," ")</f>
        <v>0.99011057018503446</v>
      </c>
      <c r="AX24" s="2">
        <f t="shared" si="9"/>
        <v>1</v>
      </c>
    </row>
    <row r="25" spans="1:50" x14ac:dyDescent="0.25">
      <c r="A25" s="30">
        <v>31</v>
      </c>
      <c r="B25" s="37" t="str">
        <f>IF($A25&lt;=B$4,0.5*(C24+C25)*EXP(-'BDT Tree'!B36*C$3)," ")</f>
        <v xml:space="preserve"> </v>
      </c>
      <c r="C25" s="2" t="str">
        <f>IF($A25&lt;=C$4,0.5*(D24+D25)*EXP(-'BDT Tree'!C36*D$3)," ")</f>
        <v xml:space="preserve"> </v>
      </c>
      <c r="D25" s="2" t="str">
        <f>IF($A25&lt;=D$4,0.5*(E24+E25)*EXP(-'BDT Tree'!D36*E$3)," ")</f>
        <v xml:space="preserve"> </v>
      </c>
      <c r="E25" s="2" t="str">
        <f>IF($A25&lt;=E$4,0.5*(F24+F25)*EXP(-'BDT Tree'!E36*F$3)," ")</f>
        <v xml:space="preserve"> </v>
      </c>
      <c r="F25" s="2" t="str">
        <f>IF($A25&lt;=F$4,0.5*(G24+G25)*EXP(-'BDT Tree'!F36*G$3)," ")</f>
        <v xml:space="preserve"> </v>
      </c>
      <c r="G25" s="2" t="str">
        <f>IF($A25&lt;=G$4,0.5*(H24+H25)*EXP(-'BDT Tree'!G36*H$3)," ")</f>
        <v xml:space="preserve"> </v>
      </c>
      <c r="H25" s="2" t="str">
        <f t="shared" si="2"/>
        <v xml:space="preserve"> </v>
      </c>
      <c r="I25" s="2" t="str">
        <f>IF($A25&lt;=I$4,0.5*(J24+J25)*EXP(-'BDT Tree'!I36*J$3)," ")</f>
        <v xml:space="preserve"> </v>
      </c>
      <c r="J25" s="2" t="str">
        <f>IF($A25&lt;=J$4,0.5*(K24+K25)*EXP(-'BDT Tree'!J36*K$3)," ")</f>
        <v xml:space="preserve"> </v>
      </c>
      <c r="K25" s="2" t="str">
        <f>IF($A25&lt;=K$4,0.5*(L24+L25)*EXP(-'BDT Tree'!K36*L$3)," ")</f>
        <v xml:space="preserve"> </v>
      </c>
      <c r="L25" s="2" t="str">
        <f>IF($A25&lt;=L$4,0.5*(M24+M25)*EXP(-'BDT Tree'!L36*M$3)," ")</f>
        <v xml:space="preserve"> </v>
      </c>
      <c r="M25" s="2" t="str">
        <f>IF($A25&lt;=M$4,0.5*(N24+N25)*EXP(-'BDT Tree'!M36*N$3)," ")</f>
        <v xml:space="preserve"> </v>
      </c>
      <c r="N25" s="2" t="str">
        <f t="shared" si="3"/>
        <v xml:space="preserve"> </v>
      </c>
      <c r="O25" s="2" t="str">
        <f>IF($A25&lt;=O$4,0.5*(P24+P25)*EXP(-'BDT Tree'!O36*P$3)," ")</f>
        <v xml:space="preserve"> </v>
      </c>
      <c r="P25" s="2" t="str">
        <f>IF($A25&lt;=P$4,0.5*(Q24+Q25)*EXP(-'BDT Tree'!P36*Q$3)," ")</f>
        <v xml:space="preserve"> </v>
      </c>
      <c r="Q25" s="2" t="str">
        <f>IF($A25&lt;=Q$4,0.5*(R24+R25)*EXP(-'BDT Tree'!Q36*R$3)," ")</f>
        <v xml:space="preserve"> </v>
      </c>
      <c r="R25" s="2" t="str">
        <f>IF($A25&lt;=R$4,0.5*(S24+S25)*EXP(-'BDT Tree'!R36*S$3)," ")</f>
        <v xml:space="preserve"> </v>
      </c>
      <c r="S25" s="2" t="str">
        <f>IF($A25&lt;=S$4,0.5*(T24+T25)*EXP(-'BDT Tree'!S36*T$3)," ")</f>
        <v xml:space="preserve"> </v>
      </c>
      <c r="T25" s="2" t="str">
        <f t="shared" si="4"/>
        <v xml:space="preserve"> </v>
      </c>
      <c r="U25" s="2" t="str">
        <f>IF($A25&lt;=U$4,0.5*(V24+V25)*EXP(-'BDT Tree'!U36*V$3)," ")</f>
        <v xml:space="preserve"> </v>
      </c>
      <c r="V25" s="2" t="str">
        <f>IF($A25&lt;=V$4,0.5*(W24+W25)*EXP(-'BDT Tree'!V36*W$3)," ")</f>
        <v xml:space="preserve"> </v>
      </c>
      <c r="W25" s="2" t="str">
        <f>IF($A25&lt;=W$4,0.5*(X24+X25)*EXP(-'BDT Tree'!W36*X$3)," ")</f>
        <v xml:space="preserve"> </v>
      </c>
      <c r="X25" s="2" t="str">
        <f>IF($A25&lt;=X$4,0.5*(Y24+Y25)*EXP(-'BDT Tree'!X36*Y$3)," ")</f>
        <v xml:space="preserve"> </v>
      </c>
      <c r="Y25" s="2" t="str">
        <f>IF($A25&lt;=Y$4,0.5*(Z24+Z25)*EXP(-'BDT Tree'!Y36*Z$3)," ")</f>
        <v xml:space="preserve"> </v>
      </c>
      <c r="Z25" s="2" t="str">
        <f t="shared" si="5"/>
        <v xml:space="preserve"> </v>
      </c>
      <c r="AA25" s="2" t="str">
        <f>IF($A25&lt;=AA$4,0.5*(AB24+AB25)*EXP(-'BDT Tree'!AA36*AB$3)," ")</f>
        <v xml:space="preserve"> </v>
      </c>
      <c r="AB25" s="2" t="str">
        <f>IF($A25&lt;=AB$4,0.5*(AC24+AC25)*EXP(-'BDT Tree'!AB36*AC$3)," ")</f>
        <v xml:space="preserve"> </v>
      </c>
      <c r="AC25" s="2" t="str">
        <f>IF($A25&lt;=AC$4,0.5*(AD24+AD25)*EXP(-'BDT Tree'!AC36*AD$3)," ")</f>
        <v xml:space="preserve"> </v>
      </c>
      <c r="AD25" s="2" t="str">
        <f>IF($A25&lt;=AD$4,0.5*(AE24+AE25)*EXP(-'BDT Tree'!AD36*AE$3)," ")</f>
        <v xml:space="preserve"> </v>
      </c>
      <c r="AE25" s="2" t="str">
        <f>IF($A25&lt;=AE$4,0.5*(AF24+AF25)*EXP(-'BDT Tree'!AE36*AF$3)," ")</f>
        <v xml:space="preserve"> </v>
      </c>
      <c r="AF25" s="2" t="str">
        <f t="shared" si="6"/>
        <v xml:space="preserve"> </v>
      </c>
      <c r="AG25" s="2">
        <f>IF($A25&lt;=AG$4,0.5*(AH24+AH25)*EXP(-'BDT Tree'!AG36*AH$3)," ")</f>
        <v>0.67297783432205749</v>
      </c>
      <c r="AH25" s="2">
        <f>IF($A25&lt;=AH$4,0.5*(AI24+AI25)*EXP(-'BDT Tree'!AH36*AI$3)," ")</f>
        <v>0.75846297303341415</v>
      </c>
      <c r="AI25" s="2">
        <f>IF($A25&lt;=AI$4,0.5*(AJ24+AJ25)*EXP(-'BDT Tree'!AI36*AJ$3)," ")</f>
        <v>0.83090514152717854</v>
      </c>
      <c r="AJ25" s="2">
        <f>IF($A25&lt;=AJ$4,0.5*(AK24+AK25)*EXP(-'BDT Tree'!AJ36*AK$3)," ")</f>
        <v>0.89733066230335656</v>
      </c>
      <c r="AK25" s="2">
        <f>IF($A25&lt;=AK$4,0.5*(AL24+AL25)*EXP(-'BDT Tree'!AK36*AL$3)," ")</f>
        <v>0.95399244055867083</v>
      </c>
      <c r="AL25" s="2">
        <f t="shared" si="7"/>
        <v>1</v>
      </c>
      <c r="AM25" s="2">
        <f>IF($A25&lt;=AM$4,0.5*(AN24+AN25)*EXP(-'BDT Tree'!AM36*AN$3)," ")</f>
        <v>0.86192343772780822</v>
      </c>
      <c r="AN25" s="2">
        <f>IF($A25&lt;=AN$4,0.5*(AO24+AO25)*EXP(-'BDT Tree'!AN36*AO$3)," ")</f>
        <v>0.90116390517135792</v>
      </c>
      <c r="AO25" s="2">
        <f>IF($A25&lt;=AO$4,0.5*(AP24+AP25)*EXP(-'BDT Tree'!AO36*AP$3)," ")</f>
        <v>0.93570257276823054</v>
      </c>
      <c r="AP25" s="2">
        <f>IF($A25&lt;=AP$4,0.5*(AQ24+AQ25)*EXP(-'BDT Tree'!AP36*AQ$3)," ")</f>
        <v>0.96381971767696617</v>
      </c>
      <c r="AQ25" s="2">
        <f>IF($A25&lt;=AQ$4,0.5*(AR24+AR25)*EXP(-'BDT Tree'!AQ36*AR$3)," ")</f>
        <v>0.98396036867423198</v>
      </c>
      <c r="AR25" s="2">
        <f t="shared" si="8"/>
        <v>1</v>
      </c>
      <c r="AS25" s="2">
        <f>IF($A25&lt;=AS$4,0.5*(AT24+AT25)*EXP(-'BDT Tree'!AS36*AT$3)," ")</f>
        <v>0.93454324180659953</v>
      </c>
      <c r="AT25" s="2">
        <f>IF($A25&lt;=AT$4,0.5*(AU24+AU25)*EXP(-'BDT Tree'!AT36*AU$3)," ")</f>
        <v>0.95466647085875267</v>
      </c>
      <c r="AU25" s="2">
        <f>IF($A25&lt;=AU$4,0.5*(AV24+AV25)*EXP(-'BDT Tree'!AU36*AV$3)," ")</f>
        <v>0.97095986302934467</v>
      </c>
      <c r="AV25" s="2">
        <f>IF($A25&lt;=AV$4,0.5*(AW24+AW25)*EXP(-'BDT Tree'!AV36*AW$3)," ")</f>
        <v>0.98321919225895482</v>
      </c>
      <c r="AW25" s="2">
        <f>IF($A25&lt;=AW$4,0.5*(AX24+AX25)*EXP(-'BDT Tree'!AW36*AX$3)," ")</f>
        <v>0.99262536887602959</v>
      </c>
      <c r="AX25" s="2">
        <f t="shared" si="9"/>
        <v>1</v>
      </c>
    </row>
    <row r="26" spans="1:50" x14ac:dyDescent="0.25">
      <c r="A26" s="30">
        <v>30</v>
      </c>
      <c r="B26" s="37" t="str">
        <f>IF($A26&lt;=B$4,0.5*(C25+C26)*EXP(-'BDT Tree'!B37*C$3)," ")</f>
        <v xml:space="preserve"> </v>
      </c>
      <c r="C26" s="2" t="str">
        <f>IF($A26&lt;=C$4,0.5*(D25+D26)*EXP(-'BDT Tree'!C37*D$3)," ")</f>
        <v xml:space="preserve"> </v>
      </c>
      <c r="D26" s="2" t="str">
        <f>IF($A26&lt;=D$4,0.5*(E25+E26)*EXP(-'BDT Tree'!D37*E$3)," ")</f>
        <v xml:space="preserve"> </v>
      </c>
      <c r="E26" s="2" t="str">
        <f>IF($A26&lt;=E$4,0.5*(F25+F26)*EXP(-'BDT Tree'!E37*F$3)," ")</f>
        <v xml:space="preserve"> </v>
      </c>
      <c r="F26" s="2" t="str">
        <f>IF($A26&lt;=F$4,0.5*(G25+G26)*EXP(-'BDT Tree'!F37*G$3)," ")</f>
        <v xml:space="preserve"> </v>
      </c>
      <c r="G26" s="2" t="str">
        <f>IF($A26&lt;=G$4,0.5*(H25+H26)*EXP(-'BDT Tree'!G37*H$3)," ")</f>
        <v xml:space="preserve"> </v>
      </c>
      <c r="H26" s="2" t="str">
        <f t="shared" si="2"/>
        <v xml:space="preserve"> </v>
      </c>
      <c r="I26" s="2" t="str">
        <f>IF($A26&lt;=I$4,0.5*(J25+J26)*EXP(-'BDT Tree'!I37*J$3)," ")</f>
        <v xml:space="preserve"> </v>
      </c>
      <c r="J26" s="2" t="str">
        <f>IF($A26&lt;=J$4,0.5*(K25+K26)*EXP(-'BDT Tree'!J37*K$3)," ")</f>
        <v xml:space="preserve"> </v>
      </c>
      <c r="K26" s="2" t="str">
        <f>IF($A26&lt;=K$4,0.5*(L25+L26)*EXP(-'BDT Tree'!K37*L$3)," ")</f>
        <v xml:space="preserve"> </v>
      </c>
      <c r="L26" s="2" t="str">
        <f>IF($A26&lt;=L$4,0.5*(M25+M26)*EXP(-'BDT Tree'!L37*M$3)," ")</f>
        <v xml:space="preserve"> </v>
      </c>
      <c r="M26" s="2" t="str">
        <f>IF($A26&lt;=M$4,0.5*(N25+N26)*EXP(-'BDT Tree'!M37*N$3)," ")</f>
        <v xml:space="preserve"> </v>
      </c>
      <c r="N26" s="2" t="str">
        <f t="shared" si="3"/>
        <v xml:space="preserve"> </v>
      </c>
      <c r="O26" s="2" t="str">
        <f>IF($A26&lt;=O$4,0.5*(P25+P26)*EXP(-'BDT Tree'!O37*P$3)," ")</f>
        <v xml:space="preserve"> </v>
      </c>
      <c r="P26" s="2" t="str">
        <f>IF($A26&lt;=P$4,0.5*(Q25+Q26)*EXP(-'BDT Tree'!P37*Q$3)," ")</f>
        <v xml:space="preserve"> </v>
      </c>
      <c r="Q26" s="2" t="str">
        <f>IF($A26&lt;=Q$4,0.5*(R25+R26)*EXP(-'BDT Tree'!Q37*R$3)," ")</f>
        <v xml:space="preserve"> </v>
      </c>
      <c r="R26" s="2" t="str">
        <f>IF($A26&lt;=R$4,0.5*(S25+S26)*EXP(-'BDT Tree'!R37*S$3)," ")</f>
        <v xml:space="preserve"> </v>
      </c>
      <c r="S26" s="2" t="str">
        <f>IF($A26&lt;=S$4,0.5*(T25+T26)*EXP(-'BDT Tree'!S37*T$3)," ")</f>
        <v xml:space="preserve"> </v>
      </c>
      <c r="T26" s="2" t="str">
        <f t="shared" si="4"/>
        <v xml:space="preserve"> </v>
      </c>
      <c r="U26" s="2" t="str">
        <f>IF($A26&lt;=U$4,0.5*(V25+V26)*EXP(-'BDT Tree'!U37*V$3)," ")</f>
        <v xml:space="preserve"> </v>
      </c>
      <c r="V26" s="2" t="str">
        <f>IF($A26&lt;=V$4,0.5*(W25+W26)*EXP(-'BDT Tree'!V37*W$3)," ")</f>
        <v xml:space="preserve"> </v>
      </c>
      <c r="W26" s="2" t="str">
        <f>IF($A26&lt;=W$4,0.5*(X25+X26)*EXP(-'BDT Tree'!W37*X$3)," ")</f>
        <v xml:space="preserve"> </v>
      </c>
      <c r="X26" s="2" t="str">
        <f>IF($A26&lt;=X$4,0.5*(Y25+Y26)*EXP(-'BDT Tree'!X37*Y$3)," ")</f>
        <v xml:space="preserve"> </v>
      </c>
      <c r="Y26" s="2" t="str">
        <f>IF($A26&lt;=Y$4,0.5*(Z25+Z26)*EXP(-'BDT Tree'!Y37*Z$3)," ")</f>
        <v xml:space="preserve"> </v>
      </c>
      <c r="Z26" s="2" t="str">
        <f t="shared" si="5"/>
        <v xml:space="preserve"> </v>
      </c>
      <c r="AA26" s="2" t="str">
        <f>IF($A26&lt;=AA$4,0.5*(AB25+AB26)*EXP(-'BDT Tree'!AA37*AB$3)," ")</f>
        <v xml:space="preserve"> </v>
      </c>
      <c r="AB26" s="2" t="str">
        <f>IF($A26&lt;=AB$4,0.5*(AC25+AC26)*EXP(-'BDT Tree'!AB37*AC$3)," ")</f>
        <v xml:space="preserve"> </v>
      </c>
      <c r="AC26" s="2" t="str">
        <f>IF($A26&lt;=AC$4,0.5*(AD25+AD26)*EXP(-'BDT Tree'!AC37*AD$3)," ")</f>
        <v xml:space="preserve"> </v>
      </c>
      <c r="AD26" s="2" t="str">
        <f>IF($A26&lt;=AD$4,0.5*(AE25+AE26)*EXP(-'BDT Tree'!AD37*AE$3)," ")</f>
        <v xml:space="preserve"> </v>
      </c>
      <c r="AE26" s="2" t="str">
        <f>IF($A26&lt;=AE$4,0.5*(AF25+AF26)*EXP(-'BDT Tree'!AE37*AF$3)," ")</f>
        <v xml:space="preserve"> </v>
      </c>
      <c r="AF26" s="2">
        <f t="shared" si="6"/>
        <v>1</v>
      </c>
      <c r="AG26" s="2">
        <f>IF($A26&lt;=AG$4,0.5*(AH25+AH26)*EXP(-'BDT Tree'!AG37*AH$3)," ")</f>
        <v>0.74257094953366598</v>
      </c>
      <c r="AH26" s="2">
        <f>IF($A26&lt;=AH$4,0.5*(AI25+AI26)*EXP(-'BDT Tree'!AH37*AI$3)," ")</f>
        <v>0.81263322019783812</v>
      </c>
      <c r="AI26" s="2">
        <f>IF($A26&lt;=AI$4,0.5*(AJ25+AJ26)*EXP(-'BDT Tree'!AI37*AJ$3)," ")</f>
        <v>0.87056245895483408</v>
      </c>
      <c r="AJ26" s="2">
        <f>IF($A26&lt;=AJ$4,0.5*(AK25+AK26)*EXP(-'BDT Tree'!AJ37*AK$3)," ")</f>
        <v>0.92226280861235699</v>
      </c>
      <c r="AK26" s="2">
        <f>IF($A26&lt;=AK$4,0.5*(AL25+AL26)*EXP(-'BDT Tree'!AK37*AL$3)," ")</f>
        <v>0.96543011292316783</v>
      </c>
      <c r="AL26" s="2">
        <f t="shared" si="7"/>
        <v>1</v>
      </c>
      <c r="AM26" s="2">
        <f>IF($A26&lt;=AM$4,0.5*(AN25+AN26)*EXP(-'BDT Tree'!AM37*AN$3)," ")</f>
        <v>0.89367026213124134</v>
      </c>
      <c r="AN26" s="2">
        <f>IF($A26&lt;=AN$4,0.5*(AO25+AO26)*EXP(-'BDT Tree'!AN37*AO$3)," ")</f>
        <v>0.9244152724182223</v>
      </c>
      <c r="AO26" s="2">
        <f>IF($A26&lt;=AO$4,0.5*(AP25+AP26)*EXP(-'BDT Tree'!AO37*AP$3)," ")</f>
        <v>0.95111697844474918</v>
      </c>
      <c r="AP26" s="2">
        <f>IF($A26&lt;=AP$4,0.5*(AQ25+AQ26)*EXP(-'BDT Tree'!AP37*AQ$3)," ")</f>
        <v>0.97245866412167792</v>
      </c>
      <c r="AQ26" s="2">
        <f>IF($A26&lt;=AQ$4,0.5*(AR25+AR26)*EXP(-'BDT Tree'!AQ37*AR$3)," ")</f>
        <v>0.98782079442064596</v>
      </c>
      <c r="AR26" s="2">
        <f t="shared" si="8"/>
        <v>1</v>
      </c>
      <c r="AS26" s="2">
        <f>IF($A26&lt;=AS$4,0.5*(AT25+AT26)*EXP(-'BDT Tree'!AS37*AT$3)," ")</f>
        <v>0.95068575993590287</v>
      </c>
      <c r="AT26" s="2">
        <f>IF($A26&lt;=AT$4,0.5*(AU25+AU26)*EXP(-'BDT Tree'!AT37*AU$3)," ")</f>
        <v>0.9659550121284588</v>
      </c>
      <c r="AU26" s="2">
        <f>IF($A26&lt;=AU$4,0.5*(AV25+AV26)*EXP(-'BDT Tree'!AU37*AV$3)," ")</f>
        <v>0.97825508039904063</v>
      </c>
      <c r="AV26" s="2">
        <f>IF($A26&lt;=AV$4,0.5*(AW25+AW26)*EXP(-'BDT Tree'!AV37*AW$3)," ")</f>
        <v>0.9874161970108839</v>
      </c>
      <c r="AW26" s="2">
        <f>IF($A26&lt;=AW$4,0.5*(AX25+AX26)*EXP(-'BDT Tree'!AW37*AX$3)," ")</f>
        <v>0.99450245095229095</v>
      </c>
      <c r="AX26" s="2">
        <f t="shared" si="9"/>
        <v>1</v>
      </c>
    </row>
    <row r="27" spans="1:50" x14ac:dyDescent="0.25">
      <c r="A27" s="30">
        <v>29</v>
      </c>
      <c r="B27" s="37" t="str">
        <f>IF($A27&lt;=B$4,0.5*(C26+C27)*EXP(-'BDT Tree'!B38*C$3)," ")</f>
        <v xml:space="preserve"> </v>
      </c>
      <c r="C27" s="2" t="str">
        <f>IF($A27&lt;=C$4,0.5*(D26+D27)*EXP(-'BDT Tree'!C38*D$3)," ")</f>
        <v xml:space="preserve"> </v>
      </c>
      <c r="D27" s="2" t="str">
        <f>IF($A27&lt;=D$4,0.5*(E26+E27)*EXP(-'BDT Tree'!D38*E$3)," ")</f>
        <v xml:space="preserve"> </v>
      </c>
      <c r="E27" s="2" t="str">
        <f>IF($A27&lt;=E$4,0.5*(F26+F27)*EXP(-'BDT Tree'!E38*F$3)," ")</f>
        <v xml:space="preserve"> </v>
      </c>
      <c r="F27" s="2" t="str">
        <f>IF($A27&lt;=F$4,0.5*(G26+G27)*EXP(-'BDT Tree'!F38*G$3)," ")</f>
        <v xml:space="preserve"> </v>
      </c>
      <c r="G27" s="2" t="str">
        <f>IF($A27&lt;=G$4,0.5*(H26+H27)*EXP(-'BDT Tree'!G38*H$3)," ")</f>
        <v xml:space="preserve"> </v>
      </c>
      <c r="H27" s="2" t="str">
        <f t="shared" si="2"/>
        <v xml:space="preserve"> </v>
      </c>
      <c r="I27" s="2" t="str">
        <f>IF($A27&lt;=I$4,0.5*(J26+J27)*EXP(-'BDT Tree'!I38*J$3)," ")</f>
        <v xml:space="preserve"> </v>
      </c>
      <c r="J27" s="2" t="str">
        <f>IF($A27&lt;=J$4,0.5*(K26+K27)*EXP(-'BDT Tree'!J38*K$3)," ")</f>
        <v xml:space="preserve"> </v>
      </c>
      <c r="K27" s="2" t="str">
        <f>IF($A27&lt;=K$4,0.5*(L26+L27)*EXP(-'BDT Tree'!K38*L$3)," ")</f>
        <v xml:space="preserve"> </v>
      </c>
      <c r="L27" s="2" t="str">
        <f>IF($A27&lt;=L$4,0.5*(M26+M27)*EXP(-'BDT Tree'!L38*M$3)," ")</f>
        <v xml:space="preserve"> </v>
      </c>
      <c r="M27" s="2" t="str">
        <f>IF($A27&lt;=M$4,0.5*(N26+N27)*EXP(-'BDT Tree'!M38*N$3)," ")</f>
        <v xml:space="preserve"> </v>
      </c>
      <c r="N27" s="2" t="str">
        <f t="shared" si="3"/>
        <v xml:space="preserve"> </v>
      </c>
      <c r="O27" s="2" t="str">
        <f>IF($A27&lt;=O$4,0.5*(P26+P27)*EXP(-'BDT Tree'!O38*P$3)," ")</f>
        <v xml:space="preserve"> </v>
      </c>
      <c r="P27" s="2" t="str">
        <f>IF($A27&lt;=P$4,0.5*(Q26+Q27)*EXP(-'BDT Tree'!P38*Q$3)," ")</f>
        <v xml:space="preserve"> </v>
      </c>
      <c r="Q27" s="2" t="str">
        <f>IF($A27&lt;=Q$4,0.5*(R26+R27)*EXP(-'BDT Tree'!Q38*R$3)," ")</f>
        <v xml:space="preserve"> </v>
      </c>
      <c r="R27" s="2" t="str">
        <f>IF($A27&lt;=R$4,0.5*(S26+S27)*EXP(-'BDT Tree'!R38*S$3)," ")</f>
        <v xml:space="preserve"> </v>
      </c>
      <c r="S27" s="2" t="str">
        <f>IF($A27&lt;=S$4,0.5*(T26+T27)*EXP(-'BDT Tree'!S38*T$3)," ")</f>
        <v xml:space="preserve"> </v>
      </c>
      <c r="T27" s="2" t="str">
        <f t="shared" si="4"/>
        <v xml:space="preserve"> </v>
      </c>
      <c r="U27" s="2" t="str">
        <f>IF($A27&lt;=U$4,0.5*(V26+V27)*EXP(-'BDT Tree'!U38*V$3)," ")</f>
        <v xml:space="preserve"> </v>
      </c>
      <c r="V27" s="2" t="str">
        <f>IF($A27&lt;=V$4,0.5*(W26+W27)*EXP(-'BDT Tree'!V38*W$3)," ")</f>
        <v xml:space="preserve"> </v>
      </c>
      <c r="W27" s="2" t="str">
        <f>IF($A27&lt;=W$4,0.5*(X26+X27)*EXP(-'BDT Tree'!W38*X$3)," ")</f>
        <v xml:space="preserve"> </v>
      </c>
      <c r="X27" s="2" t="str">
        <f>IF($A27&lt;=X$4,0.5*(Y26+Y27)*EXP(-'BDT Tree'!X38*Y$3)," ")</f>
        <v xml:space="preserve"> </v>
      </c>
      <c r="Y27" s="2" t="str">
        <f>IF($A27&lt;=Y$4,0.5*(Z26+Z27)*EXP(-'BDT Tree'!Y38*Z$3)," ")</f>
        <v xml:space="preserve"> </v>
      </c>
      <c r="Z27" s="2" t="str">
        <f t="shared" si="5"/>
        <v xml:space="preserve"> </v>
      </c>
      <c r="AA27" s="2" t="str">
        <f>IF($A27&lt;=AA$4,0.5*(AB26+AB27)*EXP(-'BDT Tree'!AA38*AB$3)," ")</f>
        <v xml:space="preserve"> </v>
      </c>
      <c r="AB27" s="2" t="str">
        <f>IF($A27&lt;=AB$4,0.5*(AC26+AC27)*EXP(-'BDT Tree'!AB38*AC$3)," ")</f>
        <v xml:space="preserve"> </v>
      </c>
      <c r="AC27" s="2" t="str">
        <f>IF($A27&lt;=AC$4,0.5*(AD26+AD27)*EXP(-'BDT Tree'!AC38*AD$3)," ")</f>
        <v xml:space="preserve"> </v>
      </c>
      <c r="AD27" s="2" t="str">
        <f>IF($A27&lt;=AD$4,0.5*(AE26+AE27)*EXP(-'BDT Tree'!AD38*AE$3)," ")</f>
        <v xml:space="preserve"> </v>
      </c>
      <c r="AE27" s="2">
        <f>IF($A27&lt;=AE$4,0.5*(AF26+AF27)*EXP(-'BDT Tree'!AE38*AF$3)," ")</f>
        <v>0.95209546210231333</v>
      </c>
      <c r="AF27" s="2">
        <f t="shared" si="6"/>
        <v>1</v>
      </c>
      <c r="AG27" s="2">
        <f>IF($A27&lt;=AG$4,0.5*(AH26+AH27)*EXP(-'BDT Tree'!AG38*AH$3)," ")</f>
        <v>0.79962605856323887</v>
      </c>
      <c r="AH27" s="2">
        <f>IF($A27&lt;=AH$4,0.5*(AI26+AI27)*EXP(-'BDT Tree'!AH38*AI$3)," ")</f>
        <v>0.85583358660301967</v>
      </c>
      <c r="AI27" s="2">
        <f>IF($A27&lt;=AI$4,0.5*(AJ26+AJ27)*EXP(-'BDT Tree'!AI38*AJ$3)," ")</f>
        <v>0.90147792698283891</v>
      </c>
      <c r="AJ27" s="2">
        <f>IF($A27&lt;=AJ$4,0.5*(AK26+AK27)*EXP(-'BDT Tree'!AJ38*AK$3)," ")</f>
        <v>0.94133960865851107</v>
      </c>
      <c r="AK27" s="2">
        <f>IF($A27&lt;=AK$4,0.5*(AL26+AL27)*EXP(-'BDT Tree'!AK38*AL$3)," ")</f>
        <v>0.97406300135942114</v>
      </c>
      <c r="AL27" s="2">
        <f t="shared" si="7"/>
        <v>1</v>
      </c>
      <c r="AM27" s="2">
        <f>IF($A27&lt;=AM$4,0.5*(AN26+AN27)*EXP(-'BDT Tree'!AM38*AN$3)," ")</f>
        <v>0.91846886225404945</v>
      </c>
      <c r="AN27" s="2">
        <f>IF($A27&lt;=AN$4,0.5*(AO26+AO27)*EXP(-'BDT Tree'!AN38*AO$3)," ")</f>
        <v>0.94237256338891662</v>
      </c>
      <c r="AO27" s="2">
        <f>IF($A27&lt;=AO$4,0.5*(AP26+AP27)*EXP(-'BDT Tree'!AO38*AP$3)," ")</f>
        <v>0.96290835308851974</v>
      </c>
      <c r="AP27" s="2">
        <f>IF($A27&lt;=AP$4,0.5*(AQ26+AQ27)*EXP(-'BDT Tree'!AP38*AQ$3)," ")</f>
        <v>0.97905737947039972</v>
      </c>
      <c r="AQ27" s="2">
        <f>IF($A27&lt;=AQ$4,0.5*(AR26+AR27)*EXP(-'BDT Tree'!AQ38*AR$3)," ")</f>
        <v>0.99075645642777777</v>
      </c>
      <c r="AR27" s="2">
        <f t="shared" si="8"/>
        <v>1</v>
      </c>
      <c r="AS27" s="2">
        <f>IF($A27&lt;=AS$4,0.5*(AT26+AT27)*EXP(-'BDT Tree'!AS38*AT$3)," ")</f>
        <v>0.96292751124561804</v>
      </c>
      <c r="AT27" s="2">
        <f>IF($A27&lt;=AT$4,0.5*(AU26+AU27)*EXP(-'BDT Tree'!AT38*AU$3)," ")</f>
        <v>0.97447017244664125</v>
      </c>
      <c r="AU27" s="2">
        <f>IF($A27&lt;=AU$4,0.5*(AV26+AV27)*EXP(-'BDT Tree'!AU38*AV$3)," ")</f>
        <v>0.98373261913635091</v>
      </c>
      <c r="AV27" s="2">
        <f>IF($A27&lt;=AV$4,0.5*(AW26+AW27)*EXP(-'BDT Tree'!AV38*AW$3)," ")</f>
        <v>0.99056834583890485</v>
      </c>
      <c r="AW27" s="2">
        <f>IF($A27&lt;=AW$4,0.5*(AX26+AX27)*EXP(-'BDT Tree'!AW38*AX$3)," ")</f>
        <v>0.99590274106145893</v>
      </c>
      <c r="AX27" s="2">
        <f t="shared" si="9"/>
        <v>1</v>
      </c>
    </row>
    <row r="28" spans="1:50" x14ac:dyDescent="0.25">
      <c r="A28" s="30">
        <v>28</v>
      </c>
      <c r="B28" s="37" t="str">
        <f>IF($A28&lt;=B$4,0.5*(C27+C28)*EXP(-'BDT Tree'!B39*C$3)," ")</f>
        <v xml:space="preserve"> </v>
      </c>
      <c r="C28" s="2" t="str">
        <f>IF($A28&lt;=C$4,0.5*(D27+D28)*EXP(-'BDT Tree'!C39*D$3)," ")</f>
        <v xml:space="preserve"> </v>
      </c>
      <c r="D28" s="2" t="str">
        <f>IF($A28&lt;=D$4,0.5*(E27+E28)*EXP(-'BDT Tree'!D39*E$3)," ")</f>
        <v xml:space="preserve"> </v>
      </c>
      <c r="E28" s="2" t="str">
        <f>IF($A28&lt;=E$4,0.5*(F27+F28)*EXP(-'BDT Tree'!E39*F$3)," ")</f>
        <v xml:space="preserve"> </v>
      </c>
      <c r="F28" s="2" t="str">
        <f>IF($A28&lt;=F$4,0.5*(G27+G28)*EXP(-'BDT Tree'!F39*G$3)," ")</f>
        <v xml:space="preserve"> </v>
      </c>
      <c r="G28" s="2" t="str">
        <f>IF($A28&lt;=G$4,0.5*(H27+H28)*EXP(-'BDT Tree'!G39*H$3)," ")</f>
        <v xml:space="preserve"> </v>
      </c>
      <c r="H28" s="2" t="str">
        <f t="shared" si="2"/>
        <v xml:space="preserve"> </v>
      </c>
      <c r="I28" s="2" t="str">
        <f>IF($A28&lt;=I$4,0.5*(J27+J28)*EXP(-'BDT Tree'!I39*J$3)," ")</f>
        <v xml:space="preserve"> </v>
      </c>
      <c r="J28" s="2" t="str">
        <f>IF($A28&lt;=J$4,0.5*(K27+K28)*EXP(-'BDT Tree'!J39*K$3)," ")</f>
        <v xml:space="preserve"> </v>
      </c>
      <c r="K28" s="2" t="str">
        <f>IF($A28&lt;=K$4,0.5*(L27+L28)*EXP(-'BDT Tree'!K39*L$3)," ")</f>
        <v xml:space="preserve"> </v>
      </c>
      <c r="L28" s="2" t="str">
        <f>IF($A28&lt;=L$4,0.5*(M27+M28)*EXP(-'BDT Tree'!L39*M$3)," ")</f>
        <v xml:space="preserve"> </v>
      </c>
      <c r="M28" s="2" t="str">
        <f>IF($A28&lt;=M$4,0.5*(N27+N28)*EXP(-'BDT Tree'!M39*N$3)," ")</f>
        <v xml:space="preserve"> </v>
      </c>
      <c r="N28" s="2" t="str">
        <f t="shared" si="3"/>
        <v xml:space="preserve"> </v>
      </c>
      <c r="O28" s="2" t="str">
        <f>IF($A28&lt;=O$4,0.5*(P27+P28)*EXP(-'BDT Tree'!O39*P$3)," ")</f>
        <v xml:space="preserve"> </v>
      </c>
      <c r="P28" s="2" t="str">
        <f>IF($A28&lt;=P$4,0.5*(Q27+Q28)*EXP(-'BDT Tree'!P39*Q$3)," ")</f>
        <v xml:space="preserve"> </v>
      </c>
      <c r="Q28" s="2" t="str">
        <f>IF($A28&lt;=Q$4,0.5*(R27+R28)*EXP(-'BDT Tree'!Q39*R$3)," ")</f>
        <v xml:space="preserve"> </v>
      </c>
      <c r="R28" s="2" t="str">
        <f>IF($A28&lt;=R$4,0.5*(S27+S28)*EXP(-'BDT Tree'!R39*S$3)," ")</f>
        <v xml:space="preserve"> </v>
      </c>
      <c r="S28" s="2" t="str">
        <f>IF($A28&lt;=S$4,0.5*(T27+T28)*EXP(-'BDT Tree'!S39*T$3)," ")</f>
        <v xml:space="preserve"> </v>
      </c>
      <c r="T28" s="2" t="str">
        <f t="shared" si="4"/>
        <v xml:space="preserve"> </v>
      </c>
      <c r="U28" s="2" t="str">
        <f>IF($A28&lt;=U$4,0.5*(V27+V28)*EXP(-'BDT Tree'!U39*V$3)," ")</f>
        <v xml:space="preserve"> </v>
      </c>
      <c r="V28" s="2" t="str">
        <f>IF($A28&lt;=V$4,0.5*(W27+W28)*EXP(-'BDT Tree'!V39*W$3)," ")</f>
        <v xml:space="preserve"> </v>
      </c>
      <c r="W28" s="2" t="str">
        <f>IF($A28&lt;=W$4,0.5*(X27+X28)*EXP(-'BDT Tree'!W39*X$3)," ")</f>
        <v xml:space="preserve"> </v>
      </c>
      <c r="X28" s="2" t="str">
        <f>IF($A28&lt;=X$4,0.5*(Y27+Y28)*EXP(-'BDT Tree'!X39*Y$3)," ")</f>
        <v xml:space="preserve"> </v>
      </c>
      <c r="Y28" s="2" t="str">
        <f>IF($A28&lt;=Y$4,0.5*(Z27+Z28)*EXP(-'BDT Tree'!Y39*Z$3)," ")</f>
        <v xml:space="preserve"> </v>
      </c>
      <c r="Z28" s="2" t="str">
        <f t="shared" si="5"/>
        <v xml:space="preserve"> </v>
      </c>
      <c r="AA28" s="2" t="str">
        <f>IF($A28&lt;=AA$4,0.5*(AB27+AB28)*EXP(-'BDT Tree'!AA39*AB$3)," ")</f>
        <v xml:space="preserve"> </v>
      </c>
      <c r="AB28" s="2" t="str">
        <f>IF($A28&lt;=AB$4,0.5*(AC27+AC28)*EXP(-'BDT Tree'!AB39*AC$3)," ")</f>
        <v xml:space="preserve"> </v>
      </c>
      <c r="AC28" s="2" t="str">
        <f>IF($A28&lt;=AC$4,0.5*(AD27+AD28)*EXP(-'BDT Tree'!AC39*AD$3)," ")</f>
        <v xml:space="preserve"> </v>
      </c>
      <c r="AD28" s="2">
        <f>IF($A28&lt;=AD$4,0.5*(AE27+AE28)*EXP(-'BDT Tree'!AD39*AE$3)," ")</f>
        <v>0.92166657855688239</v>
      </c>
      <c r="AE28" s="2">
        <f>IF($A28&lt;=AE$4,0.5*(AF27+AF28)*EXP(-'BDT Tree'!AE39*AF$3)," ")</f>
        <v>0.9631320944129157</v>
      </c>
      <c r="AF28" s="2">
        <f t="shared" si="6"/>
        <v>1</v>
      </c>
      <c r="AG28" s="2">
        <f>IF($A28&lt;=AG$4,0.5*(AH27+AH28)*EXP(-'BDT Tree'!AG39*AH$3)," ")</f>
        <v>0.84538991156323207</v>
      </c>
      <c r="AH28" s="2">
        <f>IF($A28&lt;=AH$4,0.5*(AI27+AI28)*EXP(-'BDT Tree'!AH39*AI$3)," ")</f>
        <v>0.889762057121259</v>
      </c>
      <c r="AI28" s="2">
        <f>IF($A28&lt;=AI$4,0.5*(AJ27+AJ28)*EXP(-'BDT Tree'!AI39*AJ$3)," ")</f>
        <v>0.92533011267691145</v>
      </c>
      <c r="AJ28" s="2">
        <f>IF($A28&lt;=AJ$4,0.5*(AK27+AK28)*EXP(-'BDT Tree'!AJ39*AK$3)," ")</f>
        <v>0.95584768571422629</v>
      </c>
      <c r="AK28" s="2">
        <f>IF($A28&lt;=AK$4,0.5*(AL27+AL28)*EXP(-'BDT Tree'!AK39*AL$3)," ")</f>
        <v>0.98056177048427329</v>
      </c>
      <c r="AL28" s="2">
        <f t="shared" si="7"/>
        <v>1</v>
      </c>
      <c r="AM28" s="2">
        <f>IF($A28&lt;=AM$4,0.5*(AN27+AN28)*EXP(-'BDT Tree'!AM39*AN$3)," ")</f>
        <v>0.93768816785353415</v>
      </c>
      <c r="AN28" s="2">
        <f>IF($A28&lt;=AN$4,0.5*(AO27+AO28)*EXP(-'BDT Tree'!AN39*AO$3)," ")</f>
        <v>0.95616487022248653</v>
      </c>
      <c r="AO28" s="2">
        <f>IF($A28&lt;=AO$4,0.5*(AP27+AP28)*EXP(-'BDT Tree'!AO39*AP$3)," ")</f>
        <v>0.97189666468550462</v>
      </c>
      <c r="AP28" s="2">
        <f>IF($A28&lt;=AP$4,0.5*(AQ27+AQ28)*EXP(-'BDT Tree'!AP39*AQ$3)," ")</f>
        <v>0.98408809149473886</v>
      </c>
      <c r="AQ28" s="2">
        <f>IF($A28&lt;=AQ$4,0.5*(AR27+AR28)*EXP(-'BDT Tree'!AQ39*AR$3)," ")</f>
        <v>0.99298702204387201</v>
      </c>
      <c r="AR28" s="2">
        <f t="shared" si="8"/>
        <v>1</v>
      </c>
      <c r="AS28" s="2">
        <f>IF($A28&lt;=AS$4,0.5*(AT27+AT28)*EXP(-'BDT Tree'!AS39*AT$3)," ")</f>
        <v>0.97217537252508579</v>
      </c>
      <c r="AT28" s="2">
        <f>IF($A28&lt;=AT$4,0.5*(AU27+AU28)*EXP(-'BDT Tree'!AT39*AU$3)," ")</f>
        <v>0.98087651105675155</v>
      </c>
      <c r="AU28" s="2">
        <f>IF($A28&lt;=AU$4,0.5*(AV27+AV28)*EXP(-'BDT Tree'!AU39*AV$3)," ")</f>
        <v>0.98783861774428794</v>
      </c>
      <c r="AV28" s="2">
        <f>IF($A28&lt;=AV$4,0.5*(AW27+AW28)*EXP(-'BDT Tree'!AV39*AW$3)," ")</f>
        <v>0.99293358272971233</v>
      </c>
      <c r="AW28" s="2">
        <f>IF($A28&lt;=AW$4,0.5*(AX27+AX28)*EXP(-'BDT Tree'!AW39*AX$3)," ")</f>
        <v>0.99694690839044564</v>
      </c>
      <c r="AX28" s="2">
        <f t="shared" si="9"/>
        <v>1</v>
      </c>
    </row>
    <row r="29" spans="1:50" x14ac:dyDescent="0.25">
      <c r="A29" s="30">
        <v>27</v>
      </c>
      <c r="B29" s="37" t="str">
        <f>IF($A29&lt;=B$4,0.5*(C28+C29)*EXP(-'BDT Tree'!B40*C$3)," ")</f>
        <v xml:space="preserve"> </v>
      </c>
      <c r="C29" s="2" t="str">
        <f>IF($A29&lt;=C$4,0.5*(D28+D29)*EXP(-'BDT Tree'!C40*D$3)," ")</f>
        <v xml:space="preserve"> </v>
      </c>
      <c r="D29" s="2" t="str">
        <f>IF($A29&lt;=D$4,0.5*(E28+E29)*EXP(-'BDT Tree'!D40*E$3)," ")</f>
        <v xml:space="preserve"> </v>
      </c>
      <c r="E29" s="2" t="str">
        <f>IF($A29&lt;=E$4,0.5*(F28+F29)*EXP(-'BDT Tree'!E40*F$3)," ")</f>
        <v xml:space="preserve"> </v>
      </c>
      <c r="F29" s="2" t="str">
        <f>IF($A29&lt;=F$4,0.5*(G28+G29)*EXP(-'BDT Tree'!F40*G$3)," ")</f>
        <v xml:space="preserve"> </v>
      </c>
      <c r="G29" s="2" t="str">
        <f>IF($A29&lt;=G$4,0.5*(H28+H29)*EXP(-'BDT Tree'!G40*H$3)," ")</f>
        <v xml:space="preserve"> </v>
      </c>
      <c r="H29" s="2" t="str">
        <f t="shared" si="2"/>
        <v xml:space="preserve"> </v>
      </c>
      <c r="I29" s="2" t="str">
        <f>IF($A29&lt;=I$4,0.5*(J28+J29)*EXP(-'BDT Tree'!I40*J$3)," ")</f>
        <v xml:space="preserve"> </v>
      </c>
      <c r="J29" s="2" t="str">
        <f>IF($A29&lt;=J$4,0.5*(K28+K29)*EXP(-'BDT Tree'!J40*K$3)," ")</f>
        <v xml:space="preserve"> </v>
      </c>
      <c r="K29" s="2" t="str">
        <f>IF($A29&lt;=K$4,0.5*(L28+L29)*EXP(-'BDT Tree'!K40*L$3)," ")</f>
        <v xml:space="preserve"> </v>
      </c>
      <c r="L29" s="2" t="str">
        <f>IF($A29&lt;=L$4,0.5*(M28+M29)*EXP(-'BDT Tree'!L40*M$3)," ")</f>
        <v xml:space="preserve"> </v>
      </c>
      <c r="M29" s="2" t="str">
        <f>IF($A29&lt;=M$4,0.5*(N28+N29)*EXP(-'BDT Tree'!M40*N$3)," ")</f>
        <v xml:space="preserve"> </v>
      </c>
      <c r="N29" s="2" t="str">
        <f t="shared" si="3"/>
        <v xml:space="preserve"> </v>
      </c>
      <c r="O29" s="2" t="str">
        <f>IF($A29&lt;=O$4,0.5*(P28+P29)*EXP(-'BDT Tree'!O40*P$3)," ")</f>
        <v xml:space="preserve"> </v>
      </c>
      <c r="P29" s="2" t="str">
        <f>IF($A29&lt;=P$4,0.5*(Q28+Q29)*EXP(-'BDT Tree'!P40*Q$3)," ")</f>
        <v xml:space="preserve"> </v>
      </c>
      <c r="Q29" s="2" t="str">
        <f>IF($A29&lt;=Q$4,0.5*(R28+R29)*EXP(-'BDT Tree'!Q40*R$3)," ")</f>
        <v xml:space="preserve"> </v>
      </c>
      <c r="R29" s="2" t="str">
        <f>IF($A29&lt;=R$4,0.5*(S28+S29)*EXP(-'BDT Tree'!R40*S$3)," ")</f>
        <v xml:space="preserve"> </v>
      </c>
      <c r="S29" s="2" t="str">
        <f>IF($A29&lt;=S$4,0.5*(T28+T29)*EXP(-'BDT Tree'!S40*T$3)," ")</f>
        <v xml:space="preserve"> </v>
      </c>
      <c r="T29" s="2" t="str">
        <f t="shared" si="4"/>
        <v xml:space="preserve"> </v>
      </c>
      <c r="U29" s="2" t="str">
        <f>IF($A29&lt;=U$4,0.5*(V28+V29)*EXP(-'BDT Tree'!U40*V$3)," ")</f>
        <v xml:space="preserve"> </v>
      </c>
      <c r="V29" s="2" t="str">
        <f>IF($A29&lt;=V$4,0.5*(W28+W29)*EXP(-'BDT Tree'!V40*W$3)," ")</f>
        <v xml:space="preserve"> </v>
      </c>
      <c r="W29" s="2" t="str">
        <f>IF($A29&lt;=W$4,0.5*(X28+X29)*EXP(-'BDT Tree'!W40*X$3)," ")</f>
        <v xml:space="preserve"> </v>
      </c>
      <c r="X29" s="2" t="str">
        <f>IF($A29&lt;=X$4,0.5*(Y28+Y29)*EXP(-'BDT Tree'!X40*Y$3)," ")</f>
        <v xml:space="preserve"> </v>
      </c>
      <c r="Y29" s="2" t="str">
        <f>IF($A29&lt;=Y$4,0.5*(Z28+Z29)*EXP(-'BDT Tree'!Y40*Z$3)," ")</f>
        <v xml:space="preserve"> </v>
      </c>
      <c r="Z29" s="2" t="str">
        <f t="shared" si="5"/>
        <v xml:space="preserve"> </v>
      </c>
      <c r="AA29" s="2" t="str">
        <f>IF($A29&lt;=AA$4,0.5*(AB28+AB29)*EXP(-'BDT Tree'!AA40*AB$3)," ")</f>
        <v xml:space="preserve"> </v>
      </c>
      <c r="AB29" s="2" t="str">
        <f>IF($A29&lt;=AB$4,0.5*(AC28+AC29)*EXP(-'BDT Tree'!AB40*AC$3)," ")</f>
        <v xml:space="preserve"> </v>
      </c>
      <c r="AC29" s="2">
        <f>IF($A29&lt;=AC$4,0.5*(AD28+AD29)*EXP(-'BDT Tree'!AC40*AD$3)," ")</f>
        <v>0.89179925401936844</v>
      </c>
      <c r="AD29" s="2">
        <f>IF($A29&lt;=AD$4,0.5*(AE28+AE29)*EXP(-'BDT Tree'!AD40*AE$3)," ")</f>
        <v>0.93935667545079282</v>
      </c>
      <c r="AE29" s="2">
        <f>IF($A29&lt;=AE$4,0.5*(AF28+AF29)*EXP(-'BDT Tree'!AE40*AF$3)," ")</f>
        <v>0.97166389244127915</v>
      </c>
      <c r="AF29" s="2">
        <f t="shared" si="6"/>
        <v>1</v>
      </c>
      <c r="AG29" s="2">
        <f>IF($A29&lt;=AG$4,0.5*(AH28+AH29)*EXP(-'BDT Tree'!AG40*AH$3)," ")</f>
        <v>0.88149692365576304</v>
      </c>
      <c r="AH29" s="2">
        <f>IF($A29&lt;=AH$4,0.5*(AI28+AI29)*EXP(-'BDT Tree'!AH40*AI$3)," ")</f>
        <v>0.91610384962417135</v>
      </c>
      <c r="AI29" s="2">
        <f>IF($A29&lt;=AI$4,0.5*(AJ28+AJ29)*EXP(-'BDT Tree'!AI40*AJ$3)," ")</f>
        <v>0.94359052921661069</v>
      </c>
      <c r="AJ29" s="2">
        <f>IF($A29&lt;=AJ$4,0.5*(AK28+AK29)*EXP(-'BDT Tree'!AJ40*AK$3)," ")</f>
        <v>0.96683117058616486</v>
      </c>
      <c r="AK29" s="2">
        <f>IF($A29&lt;=AK$4,0.5*(AL28+AL29)*EXP(-'BDT Tree'!AK40*AL$3)," ")</f>
        <v>0.98544437833337206</v>
      </c>
      <c r="AL29" s="2">
        <f t="shared" si="7"/>
        <v>1</v>
      </c>
      <c r="AM29" s="2">
        <f>IF($A29&lt;=AM$4,0.5*(AN28+AN29)*EXP(-'BDT Tree'!AM40*AN$3)," ")</f>
        <v>0.95249512791394253</v>
      </c>
      <c r="AN29" s="2">
        <f>IF($A29&lt;=AN$4,0.5*(AO28+AO29)*EXP(-'BDT Tree'!AN40*AO$3)," ")</f>
        <v>0.96671424423682928</v>
      </c>
      <c r="AO29" s="2">
        <f>IF($A29&lt;=AO$4,0.5*(AP28+AP29)*EXP(-'BDT Tree'!AO40*AP$3)," ")</f>
        <v>0.97873022670407694</v>
      </c>
      <c r="AP29" s="2">
        <f>IF($A29&lt;=AP$4,0.5*(AQ28+AQ29)*EXP(-'BDT Tree'!AP40*AQ$3)," ")</f>
        <v>0.98791785122758324</v>
      </c>
      <c r="AQ29" s="2">
        <f>IF($A29&lt;=AQ$4,0.5*(AR28+AR29)*EXP(-'BDT Tree'!AQ40*AR$3)," ")</f>
        <v>0.99468077351401452</v>
      </c>
      <c r="AR29" s="2">
        <f t="shared" si="8"/>
        <v>1</v>
      </c>
      <c r="AS29" s="2">
        <f>IF($A29&lt;=AS$4,0.5*(AT28+AT29)*EXP(-'BDT Tree'!AS40*AT$3)," ")</f>
        <v>0.97914148069254481</v>
      </c>
      <c r="AT29" s="2">
        <f>IF($A29&lt;=AT$4,0.5*(AU28+AU29)*EXP(-'BDT Tree'!AT40*AU$3)," ")</f>
        <v>0.98568690117456415</v>
      </c>
      <c r="AU29" s="2">
        <f>IF($A29&lt;=AU$4,0.5*(AV28+AV29)*EXP(-'BDT Tree'!AU40*AV$3)," ")</f>
        <v>0.99091275664341749</v>
      </c>
      <c r="AV29" s="2">
        <f>IF($A29&lt;=AV$4,0.5*(AW28+AW29)*EXP(-'BDT Tree'!AV40*AW$3)," ")</f>
        <v>0.99470714462495236</v>
      </c>
      <c r="AW29" s="2">
        <f>IF($A29&lt;=AW$4,0.5*(AX28+AX29)*EXP(-'BDT Tree'!AW40*AX$3)," ")</f>
        <v>0.99772527845349479</v>
      </c>
      <c r="AX29" s="2">
        <f t="shared" si="9"/>
        <v>1</v>
      </c>
    </row>
    <row r="30" spans="1:50" x14ac:dyDescent="0.25">
      <c r="A30" s="30">
        <v>26</v>
      </c>
      <c r="B30" s="37" t="str">
        <f>IF($A30&lt;=B$4,0.5*(C29+C30)*EXP(-'BDT Tree'!B41*C$3)," ")</f>
        <v xml:space="preserve"> </v>
      </c>
      <c r="C30" s="2" t="str">
        <f>IF($A30&lt;=C$4,0.5*(D29+D30)*EXP(-'BDT Tree'!C41*D$3)," ")</f>
        <v xml:space="preserve"> </v>
      </c>
      <c r="D30" s="2" t="str">
        <f>IF($A30&lt;=D$4,0.5*(E29+E30)*EXP(-'BDT Tree'!D41*E$3)," ")</f>
        <v xml:space="preserve"> </v>
      </c>
      <c r="E30" s="2" t="str">
        <f>IF($A30&lt;=E$4,0.5*(F29+F30)*EXP(-'BDT Tree'!E41*F$3)," ")</f>
        <v xml:space="preserve"> </v>
      </c>
      <c r="F30" s="2" t="str">
        <f>IF($A30&lt;=F$4,0.5*(G29+G30)*EXP(-'BDT Tree'!F41*G$3)," ")</f>
        <v xml:space="preserve"> </v>
      </c>
      <c r="G30" s="2" t="str">
        <f>IF($A30&lt;=G$4,0.5*(H29+H30)*EXP(-'BDT Tree'!G41*H$3)," ")</f>
        <v xml:space="preserve"> </v>
      </c>
      <c r="H30" s="2" t="str">
        <f t="shared" si="2"/>
        <v xml:space="preserve"> </v>
      </c>
      <c r="I30" s="2" t="str">
        <f>IF($A30&lt;=I$4,0.5*(J29+J30)*EXP(-'BDT Tree'!I41*J$3)," ")</f>
        <v xml:space="preserve"> </v>
      </c>
      <c r="J30" s="2" t="str">
        <f>IF($A30&lt;=J$4,0.5*(K29+K30)*EXP(-'BDT Tree'!J41*K$3)," ")</f>
        <v xml:space="preserve"> </v>
      </c>
      <c r="K30" s="2" t="str">
        <f>IF($A30&lt;=K$4,0.5*(L29+L30)*EXP(-'BDT Tree'!K41*L$3)," ")</f>
        <v xml:space="preserve"> </v>
      </c>
      <c r="L30" s="2" t="str">
        <f>IF($A30&lt;=L$4,0.5*(M29+M30)*EXP(-'BDT Tree'!L41*M$3)," ")</f>
        <v xml:space="preserve"> </v>
      </c>
      <c r="M30" s="2" t="str">
        <f>IF($A30&lt;=M$4,0.5*(N29+N30)*EXP(-'BDT Tree'!M41*N$3)," ")</f>
        <v xml:space="preserve"> </v>
      </c>
      <c r="N30" s="2" t="str">
        <f t="shared" si="3"/>
        <v xml:space="preserve"> </v>
      </c>
      <c r="O30" s="2" t="str">
        <f>IF($A30&lt;=O$4,0.5*(P29+P30)*EXP(-'BDT Tree'!O41*P$3)," ")</f>
        <v xml:space="preserve"> </v>
      </c>
      <c r="P30" s="2" t="str">
        <f>IF($A30&lt;=P$4,0.5*(Q29+Q30)*EXP(-'BDT Tree'!P41*Q$3)," ")</f>
        <v xml:space="preserve"> </v>
      </c>
      <c r="Q30" s="2" t="str">
        <f>IF($A30&lt;=Q$4,0.5*(R29+R30)*EXP(-'BDT Tree'!Q41*R$3)," ")</f>
        <v xml:space="preserve"> </v>
      </c>
      <c r="R30" s="2" t="str">
        <f>IF($A30&lt;=R$4,0.5*(S29+S30)*EXP(-'BDT Tree'!R41*S$3)," ")</f>
        <v xml:space="preserve"> </v>
      </c>
      <c r="S30" s="2" t="str">
        <f>IF($A30&lt;=S$4,0.5*(T29+T30)*EXP(-'BDT Tree'!S41*T$3)," ")</f>
        <v xml:space="preserve"> </v>
      </c>
      <c r="T30" s="2" t="str">
        <f t="shared" si="4"/>
        <v xml:space="preserve"> </v>
      </c>
      <c r="U30" s="2" t="str">
        <f>IF($A30&lt;=U$4,0.5*(V29+V30)*EXP(-'BDT Tree'!U41*V$3)," ")</f>
        <v xml:space="preserve"> </v>
      </c>
      <c r="V30" s="2" t="str">
        <f>IF($A30&lt;=V$4,0.5*(W29+W30)*EXP(-'BDT Tree'!V41*W$3)," ")</f>
        <v xml:space="preserve"> </v>
      </c>
      <c r="W30" s="2" t="str">
        <f>IF($A30&lt;=W$4,0.5*(X29+X30)*EXP(-'BDT Tree'!W41*X$3)," ")</f>
        <v xml:space="preserve"> </v>
      </c>
      <c r="X30" s="2" t="str">
        <f>IF($A30&lt;=X$4,0.5*(Y29+Y30)*EXP(-'BDT Tree'!X41*Y$3)," ")</f>
        <v xml:space="preserve"> </v>
      </c>
      <c r="Y30" s="2" t="str">
        <f>IF($A30&lt;=Y$4,0.5*(Z29+Z30)*EXP(-'BDT Tree'!Y41*Z$3)," ")</f>
        <v xml:space="preserve"> </v>
      </c>
      <c r="Z30" s="2" t="str">
        <f t="shared" si="5"/>
        <v xml:space="preserve"> </v>
      </c>
      <c r="AA30" s="2" t="str">
        <f>IF($A30&lt;=AA$4,0.5*(AB29+AB30)*EXP(-'BDT Tree'!AA41*AB$3)," ")</f>
        <v xml:space="preserve"> </v>
      </c>
      <c r="AB30" s="2">
        <f>IF($A30&lt;=AB$4,0.5*(AC29+AC30)*EXP(-'BDT Tree'!AB41*AC$3)," ")</f>
        <v>0.87298005746540741</v>
      </c>
      <c r="AC30" s="2">
        <f>IF($A30&lt;=AC$4,0.5*(AD29+AD30)*EXP(-'BDT Tree'!AC41*AD$3)," ")</f>
        <v>0.91650811598453885</v>
      </c>
      <c r="AD30" s="2">
        <f>IF($A30&lt;=AD$4,0.5*(AE29+AE30)*EXP(-'BDT Tree'!AD41*AE$3)," ")</f>
        <v>0.95315377445643812</v>
      </c>
      <c r="AE30" s="2">
        <f>IF($A30&lt;=AE$4,0.5*(AF29+AF30)*EXP(-'BDT Tree'!AE41*AF$3)," ")</f>
        <v>0.97824361785682268</v>
      </c>
      <c r="AF30" s="2">
        <f t="shared" si="6"/>
        <v>1</v>
      </c>
      <c r="AG30" s="2">
        <f>IF($A30&lt;=AG$4,0.5*(AH29+AH30)*EXP(-'BDT Tree'!AG41*AH$3)," ")</f>
        <v>0.9096335797329077</v>
      </c>
      <c r="AH30" s="2">
        <f>IF($A30&lt;=AH$4,0.5*(AI29+AI30)*EXP(-'BDT Tree'!AH41*AI$3)," ")</f>
        <v>0.93637956640484676</v>
      </c>
      <c r="AI30" s="2">
        <f>IF($A30&lt;=AI$4,0.5*(AJ29+AJ30)*EXP(-'BDT Tree'!AI41*AJ$3)," ")</f>
        <v>0.95748911509689283</v>
      </c>
      <c r="AJ30" s="2">
        <f>IF($A30&lt;=AJ$4,0.5*(AK29+AK30)*EXP(-'BDT Tree'!AJ41*AK$3)," ")</f>
        <v>0.97511813431103944</v>
      </c>
      <c r="AK30" s="2">
        <f>IF($A30&lt;=AK$4,0.5*(AL29+AL30)*EXP(-'BDT Tree'!AK41*AL$3)," ")</f>
        <v>0.98910735743489986</v>
      </c>
      <c r="AL30" s="2">
        <f t="shared" si="7"/>
        <v>1</v>
      </c>
      <c r="AM30" s="2">
        <f>IF($A30&lt;=AM$4,0.5*(AN29+AN30)*EXP(-'BDT Tree'!AM41*AN$3)," ")</f>
        <v>0.96385161264534946</v>
      </c>
      <c r="AN30" s="2">
        <f>IF($A30&lt;=AN$4,0.5*(AO29+AO30)*EXP(-'BDT Tree'!AN41*AO$3)," ")</f>
        <v>0.97475794726883358</v>
      </c>
      <c r="AO30" s="2">
        <f>IF($A30&lt;=AO$4,0.5*(AP29+AP30)*EXP(-'BDT Tree'!AO41*AP$3)," ")</f>
        <v>0.98391533225001215</v>
      </c>
      <c r="AP30" s="2">
        <f>IF($A30&lt;=AP$4,0.5*(AQ29+AQ30)*EXP(-'BDT Tree'!AP41*AQ$3)," ")</f>
        <v>0.99083016144765079</v>
      </c>
      <c r="AQ30" s="2">
        <f>IF($A30&lt;=AQ$4,0.5*(AR29+AR30)*EXP(-'BDT Tree'!AQ41*AR$3)," ")</f>
        <v>0.99596628662440256</v>
      </c>
      <c r="AR30" s="2">
        <f t="shared" si="8"/>
        <v>1</v>
      </c>
      <c r="AS30" s="2">
        <f>IF($A30&lt;=AS$4,0.5*(AT29+AT30)*EXP(-'BDT Tree'!AS41*AT$3)," ")</f>
        <v>0.98437758800471775</v>
      </c>
      <c r="AT30" s="2">
        <f>IF($A30&lt;=AT$4,0.5*(AU29+AU30)*EXP(-'BDT Tree'!AT41*AU$3)," ")</f>
        <v>0.9892936974827844</v>
      </c>
      <c r="AU30" s="2">
        <f>IF($A30&lt;=AU$4,0.5*(AV29+AV30)*EXP(-'BDT Tree'!AU41*AV$3)," ")</f>
        <v>0.99321227943760348</v>
      </c>
      <c r="AV30" s="2">
        <f>IF($A30&lt;=AV$4,0.5*(AW29+AW30)*EXP(-'BDT Tree'!AV41*AW$3)," ")</f>
        <v>0.99603637105956722</v>
      </c>
      <c r="AW30" s="2">
        <f>IF($A30&lt;=AW$4,0.5*(AX29+AX30)*EXP(-'BDT Tree'!AW41*AX$3)," ")</f>
        <v>0.99830537571760491</v>
      </c>
      <c r="AX30" s="2">
        <f t="shared" si="9"/>
        <v>1</v>
      </c>
    </row>
    <row r="31" spans="1:50" x14ac:dyDescent="0.25">
      <c r="A31" s="30">
        <v>25</v>
      </c>
      <c r="B31" s="37" t="str">
        <f>IF($A31&lt;=B$4,0.5*(C30+C31)*EXP(-'BDT Tree'!B42*C$3)," ")</f>
        <v xml:space="preserve"> </v>
      </c>
      <c r="C31" s="2" t="str">
        <f>IF($A31&lt;=C$4,0.5*(D30+D31)*EXP(-'BDT Tree'!C42*D$3)," ")</f>
        <v xml:space="preserve"> </v>
      </c>
      <c r="D31" s="2" t="str">
        <f>IF($A31&lt;=D$4,0.5*(E30+E31)*EXP(-'BDT Tree'!D42*E$3)," ")</f>
        <v xml:space="preserve"> </v>
      </c>
      <c r="E31" s="2" t="str">
        <f>IF($A31&lt;=E$4,0.5*(F30+F31)*EXP(-'BDT Tree'!E42*F$3)," ")</f>
        <v xml:space="preserve"> </v>
      </c>
      <c r="F31" s="2" t="str">
        <f>IF($A31&lt;=F$4,0.5*(G30+G31)*EXP(-'BDT Tree'!F42*G$3)," ")</f>
        <v xml:space="preserve"> </v>
      </c>
      <c r="G31" s="2" t="str">
        <f>IF($A31&lt;=G$4,0.5*(H30+H31)*EXP(-'BDT Tree'!G42*H$3)," ")</f>
        <v xml:space="preserve"> </v>
      </c>
      <c r="H31" s="2" t="str">
        <f t="shared" si="2"/>
        <v xml:space="preserve"> </v>
      </c>
      <c r="I31" s="2" t="str">
        <f>IF($A31&lt;=I$4,0.5*(J30+J31)*EXP(-'BDT Tree'!I42*J$3)," ")</f>
        <v xml:space="preserve"> </v>
      </c>
      <c r="J31" s="2" t="str">
        <f>IF($A31&lt;=J$4,0.5*(K30+K31)*EXP(-'BDT Tree'!J42*K$3)," ")</f>
        <v xml:space="preserve"> </v>
      </c>
      <c r="K31" s="2" t="str">
        <f>IF($A31&lt;=K$4,0.5*(L30+L31)*EXP(-'BDT Tree'!K42*L$3)," ")</f>
        <v xml:space="preserve"> </v>
      </c>
      <c r="L31" s="2" t="str">
        <f>IF($A31&lt;=L$4,0.5*(M30+M31)*EXP(-'BDT Tree'!L42*M$3)," ")</f>
        <v xml:space="preserve"> </v>
      </c>
      <c r="M31" s="2" t="str">
        <f>IF($A31&lt;=M$4,0.5*(N30+N31)*EXP(-'BDT Tree'!M42*N$3)," ")</f>
        <v xml:space="preserve"> </v>
      </c>
      <c r="N31" s="2" t="str">
        <f t="shared" si="3"/>
        <v xml:space="preserve"> </v>
      </c>
      <c r="O31" s="2" t="str">
        <f>IF($A31&lt;=O$4,0.5*(P30+P31)*EXP(-'BDT Tree'!O42*P$3)," ")</f>
        <v xml:space="preserve"> </v>
      </c>
      <c r="P31" s="2" t="str">
        <f>IF($A31&lt;=P$4,0.5*(Q30+Q31)*EXP(-'BDT Tree'!P42*Q$3)," ")</f>
        <v xml:space="preserve"> </v>
      </c>
      <c r="Q31" s="2" t="str">
        <f>IF($A31&lt;=Q$4,0.5*(R30+R31)*EXP(-'BDT Tree'!Q42*R$3)," ")</f>
        <v xml:space="preserve"> </v>
      </c>
      <c r="R31" s="2" t="str">
        <f>IF($A31&lt;=R$4,0.5*(S30+S31)*EXP(-'BDT Tree'!R42*S$3)," ")</f>
        <v xml:space="preserve"> </v>
      </c>
      <c r="S31" s="2" t="str">
        <f>IF($A31&lt;=S$4,0.5*(T30+T31)*EXP(-'BDT Tree'!S42*T$3)," ")</f>
        <v xml:space="preserve"> </v>
      </c>
      <c r="T31" s="2" t="str">
        <f t="shared" si="4"/>
        <v xml:space="preserve"> </v>
      </c>
      <c r="U31" s="2" t="str">
        <f>IF($A31&lt;=U$4,0.5*(V30+V31)*EXP(-'BDT Tree'!U42*V$3)," ")</f>
        <v xml:space="preserve"> </v>
      </c>
      <c r="V31" s="2" t="str">
        <f>IF($A31&lt;=V$4,0.5*(W30+W31)*EXP(-'BDT Tree'!V42*W$3)," ")</f>
        <v xml:space="preserve"> </v>
      </c>
      <c r="W31" s="2" t="str">
        <f>IF($A31&lt;=W$4,0.5*(X30+X31)*EXP(-'BDT Tree'!W42*X$3)," ")</f>
        <v xml:space="preserve"> </v>
      </c>
      <c r="X31" s="2" t="str">
        <f>IF($A31&lt;=X$4,0.5*(Y30+Y31)*EXP(-'BDT Tree'!X42*Y$3)," ")</f>
        <v xml:space="preserve"> </v>
      </c>
      <c r="Y31" s="2" t="str">
        <f>IF($A31&lt;=Y$4,0.5*(Z30+Z31)*EXP(-'BDT Tree'!Y42*Z$3)," ")</f>
        <v xml:space="preserve"> </v>
      </c>
      <c r="Z31" s="2" t="str">
        <f t="shared" si="5"/>
        <v xml:space="preserve"> </v>
      </c>
      <c r="AA31" s="2">
        <f>IF($A31&lt;=AA$4,0.5*(AB30+AB31)*EXP(-'BDT Tree'!AA42*AB$3)," ")</f>
        <v>0.86142937442515555</v>
      </c>
      <c r="AB31" s="2">
        <f>IF($A31&lt;=AB$4,0.5*(AC30+AC31)*EXP(-'BDT Tree'!AB42*AC$3)," ")</f>
        <v>0.90153240760676945</v>
      </c>
      <c r="AC31" s="2">
        <f>IF($A31&lt;=AC$4,0.5*(AD30+AD31)*EXP(-'BDT Tree'!AC42*AD$3)," ")</f>
        <v>0.93577363535912428</v>
      </c>
      <c r="AD31" s="2">
        <f>IF($A31&lt;=AD$4,0.5*(AE30+AE31)*EXP(-'BDT Tree'!AD42*AE$3)," ")</f>
        <v>0.96387242123670047</v>
      </c>
      <c r="AE31" s="2">
        <f>IF($A31&lt;=AE$4,0.5*(AF30+AF31)*EXP(-'BDT Tree'!AE42*AF$3)," ")</f>
        <v>0.98330864209197666</v>
      </c>
      <c r="AF31" s="2">
        <f t="shared" si="6"/>
        <v>1</v>
      </c>
      <c r="AG31" s="2">
        <f>IF($A31&lt;=AG$4,0.5*(AH30+AH31)*EXP(-'BDT Tree'!AG42*AH$3)," ")</f>
        <v>0.93135570873500351</v>
      </c>
      <c r="AH31" s="2">
        <f>IF($A31&lt;=AH$4,0.5*(AI30+AI31)*EXP(-'BDT Tree'!AH42*AI$3)," ")</f>
        <v>0.95188536180026218</v>
      </c>
      <c r="AI31" s="2">
        <f>IF($A31&lt;=AI$4,0.5*(AJ30+AJ31)*EXP(-'BDT Tree'!AI42*AJ$3)," ")</f>
        <v>0.96802189005872818</v>
      </c>
      <c r="AJ31" s="2">
        <f>IF($A31&lt;=AJ$4,0.5*(AK30+AK31)*EXP(-'BDT Tree'!AJ42*AK$3)," ")</f>
        <v>0.98135474529450994</v>
      </c>
      <c r="AK31" s="2">
        <f>IF($A31&lt;=AK$4,0.5*(AL30+AL31)*EXP(-'BDT Tree'!AK42*AL$3)," ")</f>
        <v>0.9918523447414086</v>
      </c>
      <c r="AL31" s="2">
        <f t="shared" si="7"/>
        <v>1</v>
      </c>
      <c r="AM31" s="2">
        <f>IF($A31&lt;=AM$4,0.5*(AN30+AN31)*EXP(-'BDT Tree'!AM42*AN$3)," ")</f>
        <v>0.97253222820587071</v>
      </c>
      <c r="AN31" s="2">
        <f>IF($A31&lt;=AN$4,0.5*(AO30+AO31)*EXP(-'BDT Tree'!AN42*AO$3)," ")</f>
        <v>0.98087668460067845</v>
      </c>
      <c r="AO31" s="2">
        <f>IF($A31&lt;=AO$4,0.5*(AP30+AP31)*EXP(-'BDT Tree'!AO42*AP$3)," ")</f>
        <v>0.98784381880122185</v>
      </c>
      <c r="AP31" s="2">
        <f>IF($A31&lt;=AP$4,0.5*(AQ30+AQ31)*EXP(-'BDT Tree'!AP42*AQ$3)," ")</f>
        <v>0.99304296575008566</v>
      </c>
      <c r="AQ31" s="2">
        <f>IF($A31&lt;=AQ$4,0.5*(AR30+AR31)*EXP(-'BDT Tree'!AQ42*AR$3)," ")</f>
        <v>0.99694160366079942</v>
      </c>
      <c r="AR31" s="2">
        <f t="shared" si="8"/>
        <v>1</v>
      </c>
      <c r="AS31" s="2">
        <f>IF($A31&lt;=AS$4,0.5*(AT30+AT31)*EXP(-'BDT Tree'!AS42*AT$3)," ")</f>
        <v>0.98830705971232602</v>
      </c>
      <c r="AT31" s="2">
        <f>IF($A31&lt;=AT$4,0.5*(AU30+AU31)*EXP(-'BDT Tree'!AT42*AU$3)," ")</f>
        <v>0.99199514361245533</v>
      </c>
      <c r="AU31" s="2">
        <f>IF($A31&lt;=AU$4,0.5*(AV30+AV31)*EXP(-'BDT Tree'!AU42*AV$3)," ")</f>
        <v>0.99493123479320777</v>
      </c>
      <c r="AV31" s="2">
        <f>IF($A31&lt;=AV$4,0.5*(AW30+AW31)*EXP(-'BDT Tree'!AV42*AW$3)," ")</f>
        <v>0.9970322125569816</v>
      </c>
      <c r="AW31" s="2">
        <f>IF($A31&lt;=AW$4,0.5*(AX30+AX31)*EXP(-'BDT Tree'!AW42*AX$3)," ")</f>
        <v>0.99873763073404043</v>
      </c>
      <c r="AX31" s="2">
        <f t="shared" si="9"/>
        <v>1</v>
      </c>
    </row>
    <row r="32" spans="1:50" x14ac:dyDescent="0.25">
      <c r="A32" s="30">
        <v>24</v>
      </c>
      <c r="B32" s="37" t="str">
        <f>IF($A32&lt;=B$4,0.5*(C31+C32)*EXP(-'BDT Tree'!B43*C$3)," ")</f>
        <v xml:space="preserve"> </v>
      </c>
      <c r="C32" s="2" t="str">
        <f>IF($A32&lt;=C$4,0.5*(D31+D32)*EXP(-'BDT Tree'!C43*D$3)," ")</f>
        <v xml:space="preserve"> </v>
      </c>
      <c r="D32" s="2" t="str">
        <f>IF($A32&lt;=D$4,0.5*(E31+E32)*EXP(-'BDT Tree'!D43*E$3)," ")</f>
        <v xml:space="preserve"> </v>
      </c>
      <c r="E32" s="2" t="str">
        <f>IF($A32&lt;=E$4,0.5*(F31+F32)*EXP(-'BDT Tree'!E43*F$3)," ")</f>
        <v xml:space="preserve"> </v>
      </c>
      <c r="F32" s="2" t="str">
        <f>IF($A32&lt;=F$4,0.5*(G31+G32)*EXP(-'BDT Tree'!F43*G$3)," ")</f>
        <v xml:space="preserve"> </v>
      </c>
      <c r="G32" s="2" t="str">
        <f>IF($A32&lt;=G$4,0.5*(H31+H32)*EXP(-'BDT Tree'!G43*H$3)," ")</f>
        <v xml:space="preserve"> </v>
      </c>
      <c r="H32" s="2" t="str">
        <f t="shared" si="2"/>
        <v xml:space="preserve"> </v>
      </c>
      <c r="I32" s="2" t="str">
        <f>IF($A32&lt;=I$4,0.5*(J31+J32)*EXP(-'BDT Tree'!I43*J$3)," ")</f>
        <v xml:space="preserve"> </v>
      </c>
      <c r="J32" s="2" t="str">
        <f>IF($A32&lt;=J$4,0.5*(K31+K32)*EXP(-'BDT Tree'!J43*K$3)," ")</f>
        <v xml:space="preserve"> </v>
      </c>
      <c r="K32" s="2" t="str">
        <f>IF($A32&lt;=K$4,0.5*(L31+L32)*EXP(-'BDT Tree'!K43*L$3)," ")</f>
        <v xml:space="preserve"> </v>
      </c>
      <c r="L32" s="2" t="str">
        <f>IF($A32&lt;=L$4,0.5*(M31+M32)*EXP(-'BDT Tree'!L43*M$3)," ")</f>
        <v xml:space="preserve"> </v>
      </c>
      <c r="M32" s="2" t="str">
        <f>IF($A32&lt;=M$4,0.5*(N31+N32)*EXP(-'BDT Tree'!M43*N$3)," ")</f>
        <v xml:space="preserve"> </v>
      </c>
      <c r="N32" s="2" t="str">
        <f t="shared" si="3"/>
        <v xml:space="preserve"> </v>
      </c>
      <c r="O32" s="2" t="str">
        <f>IF($A32&lt;=O$4,0.5*(P31+P32)*EXP(-'BDT Tree'!O43*P$3)," ")</f>
        <v xml:space="preserve"> </v>
      </c>
      <c r="P32" s="2" t="str">
        <f>IF($A32&lt;=P$4,0.5*(Q31+Q32)*EXP(-'BDT Tree'!P43*Q$3)," ")</f>
        <v xml:space="preserve"> </v>
      </c>
      <c r="Q32" s="2" t="str">
        <f>IF($A32&lt;=Q$4,0.5*(R31+R32)*EXP(-'BDT Tree'!Q43*R$3)," ")</f>
        <v xml:space="preserve"> </v>
      </c>
      <c r="R32" s="2" t="str">
        <f>IF($A32&lt;=R$4,0.5*(S31+S32)*EXP(-'BDT Tree'!R43*S$3)," ")</f>
        <v xml:space="preserve"> </v>
      </c>
      <c r="S32" s="2" t="str">
        <f>IF($A32&lt;=S$4,0.5*(T31+T32)*EXP(-'BDT Tree'!S43*T$3)," ")</f>
        <v xml:space="preserve"> </v>
      </c>
      <c r="T32" s="2" t="str">
        <f t="shared" si="4"/>
        <v xml:space="preserve"> </v>
      </c>
      <c r="U32" s="2" t="str">
        <f>IF($A32&lt;=U$4,0.5*(V31+V32)*EXP(-'BDT Tree'!U43*V$3)," ")</f>
        <v xml:space="preserve"> </v>
      </c>
      <c r="V32" s="2" t="str">
        <f>IF($A32&lt;=V$4,0.5*(W31+W32)*EXP(-'BDT Tree'!V43*W$3)," ")</f>
        <v xml:space="preserve"> </v>
      </c>
      <c r="W32" s="2" t="str">
        <f>IF($A32&lt;=W$4,0.5*(X31+X32)*EXP(-'BDT Tree'!W43*X$3)," ")</f>
        <v xml:space="preserve"> </v>
      </c>
      <c r="X32" s="2" t="str">
        <f>IF($A32&lt;=X$4,0.5*(Y31+Y32)*EXP(-'BDT Tree'!X43*Y$3)," ")</f>
        <v xml:space="preserve"> </v>
      </c>
      <c r="Y32" s="2" t="str">
        <f>IF($A32&lt;=Y$4,0.5*(Z31+Z32)*EXP(-'BDT Tree'!Y43*Z$3)," ")</f>
        <v xml:space="preserve"> </v>
      </c>
      <c r="Z32" s="2">
        <f t="shared" si="5"/>
        <v>1</v>
      </c>
      <c r="AA32" s="2">
        <f>IF($A32&lt;=AA$4,0.5*(AB31+AB32)*EXP(-'BDT Tree'!AA43*AB$3)," ")</f>
        <v>0.89236466117313784</v>
      </c>
      <c r="AB32" s="2">
        <f>IF($A32&lt;=AB$4,0.5*(AC31+AC32)*EXP(-'BDT Tree'!AB43*AC$3)," ")</f>
        <v>0.92394490808624918</v>
      </c>
      <c r="AC32" s="2">
        <f>IF($A32&lt;=AC$4,0.5*(AD31+AD32)*EXP(-'BDT Tree'!AC43*AD$3)," ")</f>
        <v>0.95070975485474241</v>
      </c>
      <c r="AD32" s="2">
        <f>IF($A32&lt;=AD$4,0.5*(AE31+AE32)*EXP(-'BDT Tree'!AD43*AE$3)," ")</f>
        <v>0.97217445557554649</v>
      </c>
      <c r="AE32" s="2">
        <f>IF($A32&lt;=AE$4,0.5*(AF31+AF32)*EXP(-'BDT Tree'!AE43*AF$3)," ")</f>
        <v>0.98720221292201515</v>
      </c>
      <c r="AF32" s="2">
        <f t="shared" si="6"/>
        <v>1</v>
      </c>
      <c r="AG32" s="2">
        <f>IF($A32&lt;=AG$4,0.5*(AH31+AH32)*EXP(-'BDT Tree'!AG43*AH$3)," ")</f>
        <v>0.94800857852118392</v>
      </c>
      <c r="AH32" s="2">
        <f>IF($A32&lt;=AH$4,0.5*(AI31+AI32)*EXP(-'BDT Tree'!AH43*AI$3)," ")</f>
        <v>0.96368593736940256</v>
      </c>
      <c r="AI32" s="2">
        <f>IF($A32&lt;=AI$4,0.5*(AJ31+AJ32)*EXP(-'BDT Tree'!AI43*AJ$3)," ")</f>
        <v>0.97597803500616842</v>
      </c>
      <c r="AJ32" s="2">
        <f>IF($A32&lt;=AJ$4,0.5*(AK31+AK32)*EXP(-'BDT Tree'!AJ43*AK$3)," ")</f>
        <v>0.98603941004302254</v>
      </c>
      <c r="AK32" s="2">
        <f>IF($A32&lt;=AK$4,0.5*(AL31+AL32)*EXP(-'BDT Tree'!AK43*AL$3)," ")</f>
        <v>0.99390771538628253</v>
      </c>
      <c r="AL32" s="2">
        <f t="shared" si="7"/>
        <v>1</v>
      </c>
      <c r="AM32" s="2">
        <f>IF($A32&lt;=AM$4,0.5*(AN31+AN32)*EXP(-'BDT Tree'!AM43*AN$3)," ")</f>
        <v>0.97915055454671307</v>
      </c>
      <c r="AN32" s="2">
        <f>IF($A32&lt;=AN$4,0.5*(AO31+AO32)*EXP(-'BDT Tree'!AN43*AO$3)," ")</f>
        <v>0.98552289114221769</v>
      </c>
      <c r="AO32" s="2">
        <f>IF($A32&lt;=AO$4,0.5*(AP31+AP32)*EXP(-'BDT Tree'!AO43*AP$3)," ")</f>
        <v>0.9908169416773831</v>
      </c>
      <c r="AP32" s="2">
        <f>IF($A32&lt;=AP$4,0.5*(AQ31+AQ32)*EXP(-'BDT Tree'!AP43*AQ$3)," ")</f>
        <v>0.99472321993933299</v>
      </c>
      <c r="AQ32" s="2">
        <f>IF($A32&lt;=AQ$4,0.5*(AR31+AR32)*EXP(-'BDT Tree'!AQ43*AR$3)," ")</f>
        <v>0.99768137198318851</v>
      </c>
      <c r="AR32" s="2">
        <f t="shared" si="8"/>
        <v>1</v>
      </c>
      <c r="AS32" s="2">
        <f>IF($A32&lt;=AS$4,0.5*(AT31+AT32)*EXP(-'BDT Tree'!AS43*AT$3)," ")</f>
        <v>0.99125246363129638</v>
      </c>
      <c r="AT32" s="2">
        <f>IF($A32&lt;=AT$4,0.5*(AU31+AU32)*EXP(-'BDT Tree'!AT43*AU$3)," ")</f>
        <v>0.99401688544756828</v>
      </c>
      <c r="AU32" s="2">
        <f>IF($A32&lt;=AU$4,0.5*(AV31+AV32)*EXP(-'BDT Tree'!AU43*AV$3)," ")</f>
        <v>0.99621557784945292</v>
      </c>
      <c r="AV32" s="2">
        <f>IF($A32&lt;=AV$4,0.5*(AW31+AW32)*EXP(-'BDT Tree'!AV43*AW$3)," ")</f>
        <v>0.99777808280104852</v>
      </c>
      <c r="AW32" s="2">
        <f>IF($A32&lt;=AW$4,0.5*(AX31+AX32)*EXP(-'BDT Tree'!AW43*AX$3)," ")</f>
        <v>0.99905968055381766</v>
      </c>
      <c r="AX32" s="2">
        <f t="shared" si="9"/>
        <v>1</v>
      </c>
    </row>
    <row r="33" spans="1:50" x14ac:dyDescent="0.25">
      <c r="A33" s="30">
        <v>23</v>
      </c>
      <c r="B33" s="37" t="str">
        <f>IF($A33&lt;=B$4,0.5*(C32+C33)*EXP(-'BDT Tree'!B44*C$3)," ")</f>
        <v xml:space="preserve"> </v>
      </c>
      <c r="C33" s="2" t="str">
        <f>IF($A33&lt;=C$4,0.5*(D32+D33)*EXP(-'BDT Tree'!C44*D$3)," ")</f>
        <v xml:space="preserve"> </v>
      </c>
      <c r="D33" s="2" t="str">
        <f>IF($A33&lt;=D$4,0.5*(E32+E33)*EXP(-'BDT Tree'!D44*E$3)," ")</f>
        <v xml:space="preserve"> </v>
      </c>
      <c r="E33" s="2" t="str">
        <f>IF($A33&lt;=E$4,0.5*(F32+F33)*EXP(-'BDT Tree'!E44*F$3)," ")</f>
        <v xml:space="preserve"> </v>
      </c>
      <c r="F33" s="2" t="str">
        <f>IF($A33&lt;=F$4,0.5*(G32+G33)*EXP(-'BDT Tree'!F44*G$3)," ")</f>
        <v xml:space="preserve"> </v>
      </c>
      <c r="G33" s="2" t="str">
        <f>IF($A33&lt;=G$4,0.5*(H32+H33)*EXP(-'BDT Tree'!G44*H$3)," ")</f>
        <v xml:space="preserve"> </v>
      </c>
      <c r="H33" s="2" t="str">
        <f t="shared" si="2"/>
        <v xml:space="preserve"> </v>
      </c>
      <c r="I33" s="2" t="str">
        <f>IF($A33&lt;=I$4,0.5*(J32+J33)*EXP(-'BDT Tree'!I44*J$3)," ")</f>
        <v xml:space="preserve"> </v>
      </c>
      <c r="J33" s="2" t="str">
        <f>IF($A33&lt;=J$4,0.5*(K32+K33)*EXP(-'BDT Tree'!J44*K$3)," ")</f>
        <v xml:space="preserve"> </v>
      </c>
      <c r="K33" s="2" t="str">
        <f>IF($A33&lt;=K$4,0.5*(L32+L33)*EXP(-'BDT Tree'!K44*L$3)," ")</f>
        <v xml:space="preserve"> </v>
      </c>
      <c r="L33" s="2" t="str">
        <f>IF($A33&lt;=L$4,0.5*(M32+M33)*EXP(-'BDT Tree'!L44*M$3)," ")</f>
        <v xml:space="preserve"> </v>
      </c>
      <c r="M33" s="2" t="str">
        <f>IF($A33&lt;=M$4,0.5*(N32+N33)*EXP(-'BDT Tree'!M44*N$3)," ")</f>
        <v xml:space="preserve"> </v>
      </c>
      <c r="N33" s="2" t="str">
        <f t="shared" si="3"/>
        <v xml:space="preserve"> </v>
      </c>
      <c r="O33" s="2" t="str">
        <f>IF($A33&lt;=O$4,0.5*(P32+P33)*EXP(-'BDT Tree'!O44*P$3)," ")</f>
        <v xml:space="preserve"> </v>
      </c>
      <c r="P33" s="2" t="str">
        <f>IF($A33&lt;=P$4,0.5*(Q32+Q33)*EXP(-'BDT Tree'!P44*Q$3)," ")</f>
        <v xml:space="preserve"> </v>
      </c>
      <c r="Q33" s="2" t="str">
        <f>IF($A33&lt;=Q$4,0.5*(R32+R33)*EXP(-'BDT Tree'!Q44*R$3)," ")</f>
        <v xml:space="preserve"> </v>
      </c>
      <c r="R33" s="2" t="str">
        <f>IF($A33&lt;=R$4,0.5*(S32+S33)*EXP(-'BDT Tree'!R44*S$3)," ")</f>
        <v xml:space="preserve"> </v>
      </c>
      <c r="S33" s="2" t="str">
        <f>IF($A33&lt;=S$4,0.5*(T32+T33)*EXP(-'BDT Tree'!S44*T$3)," ")</f>
        <v xml:space="preserve"> </v>
      </c>
      <c r="T33" s="2" t="str">
        <f t="shared" si="4"/>
        <v xml:space="preserve"> </v>
      </c>
      <c r="U33" s="2" t="str">
        <f>IF($A33&lt;=U$4,0.5*(V32+V33)*EXP(-'BDT Tree'!U44*V$3)," ")</f>
        <v xml:space="preserve"> </v>
      </c>
      <c r="V33" s="2" t="str">
        <f>IF($A33&lt;=V$4,0.5*(W32+W33)*EXP(-'BDT Tree'!V44*W$3)," ")</f>
        <v xml:space="preserve"> </v>
      </c>
      <c r="W33" s="2" t="str">
        <f>IF($A33&lt;=W$4,0.5*(X32+X33)*EXP(-'BDT Tree'!W44*X$3)," ")</f>
        <v xml:space="preserve"> </v>
      </c>
      <c r="X33" s="2" t="str">
        <f>IF($A33&lt;=X$4,0.5*(Y32+Y33)*EXP(-'BDT Tree'!X44*Y$3)," ")</f>
        <v xml:space="preserve"> </v>
      </c>
      <c r="Y33" s="2">
        <f>IF($A33&lt;=Y$4,0.5*(Z32+Z33)*EXP(-'BDT Tree'!Y44*Z$3)," ")</f>
        <v>0.97513873968011699</v>
      </c>
      <c r="Z33" s="2">
        <f t="shared" si="5"/>
        <v>1</v>
      </c>
      <c r="AA33" s="2">
        <f>IF($A33&lt;=AA$4,0.5*(AB32+AB33)*EXP(-'BDT Tree'!AA44*AB$3)," ")</f>
        <v>0.9167303103035177</v>
      </c>
      <c r="AB33" s="2">
        <f>IF($A33&lt;=AB$4,0.5*(AC32+AC33)*EXP(-'BDT Tree'!AB44*AC$3)," ")</f>
        <v>0.94141983864234613</v>
      </c>
      <c r="AC33" s="2">
        <f>IF($A33&lt;=AC$4,0.5*(AD32+AD33)*EXP(-'BDT Tree'!AC44*AD$3)," ")</f>
        <v>0.9622396054036586</v>
      </c>
      <c r="AD33" s="2">
        <f>IF($A33&lt;=AD$4,0.5*(AE32+AE33)*EXP(-'BDT Tree'!AD44*AE$3)," ")</f>
        <v>0.97858989878408698</v>
      </c>
      <c r="AE33" s="2">
        <f>IF($A33&lt;=AE$4,0.5*(AF32+AF33)*EXP(-'BDT Tree'!AE44*AF$3)," ")</f>
        <v>0.99019206676787197</v>
      </c>
      <c r="AF33" s="2">
        <f t="shared" si="6"/>
        <v>1</v>
      </c>
      <c r="AG33" s="2">
        <f>IF($A33&lt;=AG$4,0.5*(AH32+AH33)*EXP(-'BDT Tree'!AG44*AH$3)," ")</f>
        <v>0.96070821767579628</v>
      </c>
      <c r="AH33" s="2">
        <f>IF($A33&lt;=AH$4,0.5*(AI32+AI33)*EXP(-'BDT Tree'!AH44*AI$3)," ")</f>
        <v>0.97263407699974536</v>
      </c>
      <c r="AI33" s="2">
        <f>IF($A33&lt;=AI$4,0.5*(AJ32+AJ33)*EXP(-'BDT Tree'!AI44*AJ$3)," ")</f>
        <v>0.98197327014527047</v>
      </c>
      <c r="AJ33" s="2">
        <f>IF($A33&lt;=AJ$4,0.5*(AK32+AK33)*EXP(-'BDT Tree'!AJ44*AK$3)," ")</f>
        <v>0.98955334141517037</v>
      </c>
      <c r="AK33" s="2">
        <f>IF($A33&lt;=AK$4,0.5*(AL32+AL33)*EXP(-'BDT Tree'!AK44*AL$3)," ")</f>
        <v>0.9954457778143263</v>
      </c>
      <c r="AL33" s="2">
        <f t="shared" si="7"/>
        <v>1</v>
      </c>
      <c r="AM33" s="2">
        <f>IF($A33&lt;=AM$4,0.5*(AN32+AN33)*EXP(-'BDT Tree'!AM44*AN$3)," ")</f>
        <v>0.9841868499783536</v>
      </c>
      <c r="AN33" s="2">
        <f>IF($A33&lt;=AN$4,0.5*(AO32+AO33)*EXP(-'BDT Tree'!AN44*AO$3)," ")</f>
        <v>0.98904626173823018</v>
      </c>
      <c r="AO33" s="2">
        <f>IF($A33&lt;=AO$4,0.5*(AP32+AP33)*EXP(-'BDT Tree'!AO44*AP$3)," ")</f>
        <v>0.99306518365556851</v>
      </c>
      <c r="AP33" s="2">
        <f>IF($A33&lt;=AP$4,0.5*(AQ32+AQ33)*EXP(-'BDT Tree'!AP44*AQ$3)," ")</f>
        <v>0.99599848296891902</v>
      </c>
      <c r="AQ33" s="2">
        <f>IF($A33&lt;=AQ$4,0.5*(AR32+AR33)*EXP(-'BDT Tree'!AQ44*AR$3)," ")</f>
        <v>0.99824236205952821</v>
      </c>
      <c r="AR33" s="2">
        <f t="shared" si="8"/>
        <v>1</v>
      </c>
      <c r="AS33" s="2">
        <f>IF($A33&lt;=AS$4,0.5*(AT32+AT33)*EXP(-'BDT Tree'!AS44*AT$3)," ")</f>
        <v>0.99345830072785235</v>
      </c>
      <c r="AT33" s="2">
        <f>IF($A33&lt;=AT$4,0.5*(AU32+AU33)*EXP(-'BDT Tree'!AT44*AU$3)," ")</f>
        <v>0.99552905452589679</v>
      </c>
      <c r="AU33" s="2">
        <f>IF($A33&lt;=AU$4,0.5*(AV32+AV33)*EXP(-'BDT Tree'!AU44*AV$3)," ")</f>
        <v>0.99717485575359932</v>
      </c>
      <c r="AV33" s="2">
        <f>IF($A33&lt;=AV$4,0.5*(AW32+AW33)*EXP(-'BDT Tree'!AV44*AW$3)," ")</f>
        <v>0.99833661789251604</v>
      </c>
      <c r="AW33" s="2">
        <f>IF($A33&lt;=AW$4,0.5*(AX32+AX33)*EXP(-'BDT Tree'!AW44*AX$3)," ")</f>
        <v>0.99929959931926859</v>
      </c>
      <c r="AX33" s="2">
        <f t="shared" si="9"/>
        <v>1</v>
      </c>
    </row>
    <row r="34" spans="1:50" x14ac:dyDescent="0.25">
      <c r="A34" s="30">
        <v>22</v>
      </c>
      <c r="B34" s="37" t="str">
        <f>IF($A34&lt;=B$4,0.5*(C33+C34)*EXP(-'BDT Tree'!B45*C$3)," ")</f>
        <v xml:space="preserve"> </v>
      </c>
      <c r="C34" s="2" t="str">
        <f>IF($A34&lt;=C$4,0.5*(D33+D34)*EXP(-'BDT Tree'!C45*D$3)," ")</f>
        <v xml:space="preserve"> </v>
      </c>
      <c r="D34" s="2" t="str">
        <f>IF($A34&lt;=D$4,0.5*(E33+E34)*EXP(-'BDT Tree'!D45*E$3)," ")</f>
        <v xml:space="preserve"> </v>
      </c>
      <c r="E34" s="2" t="str">
        <f>IF($A34&lt;=E$4,0.5*(F33+F34)*EXP(-'BDT Tree'!E45*F$3)," ")</f>
        <v xml:space="preserve"> </v>
      </c>
      <c r="F34" s="2" t="str">
        <f>IF($A34&lt;=F$4,0.5*(G33+G34)*EXP(-'BDT Tree'!F45*G$3)," ")</f>
        <v xml:space="preserve"> </v>
      </c>
      <c r="G34" s="2" t="str">
        <f>IF($A34&lt;=G$4,0.5*(H33+H34)*EXP(-'BDT Tree'!G45*H$3)," ")</f>
        <v xml:space="preserve"> </v>
      </c>
      <c r="H34" s="2" t="str">
        <f t="shared" si="2"/>
        <v xml:space="preserve"> </v>
      </c>
      <c r="I34" s="2" t="str">
        <f>IF($A34&lt;=I$4,0.5*(J33+J34)*EXP(-'BDT Tree'!I45*J$3)," ")</f>
        <v xml:space="preserve"> </v>
      </c>
      <c r="J34" s="2" t="str">
        <f>IF($A34&lt;=J$4,0.5*(K33+K34)*EXP(-'BDT Tree'!J45*K$3)," ")</f>
        <v xml:space="preserve"> </v>
      </c>
      <c r="K34" s="2" t="str">
        <f>IF($A34&lt;=K$4,0.5*(L33+L34)*EXP(-'BDT Tree'!K45*L$3)," ")</f>
        <v xml:space="preserve"> </v>
      </c>
      <c r="L34" s="2" t="str">
        <f>IF($A34&lt;=L$4,0.5*(M33+M34)*EXP(-'BDT Tree'!L45*M$3)," ")</f>
        <v xml:space="preserve"> </v>
      </c>
      <c r="M34" s="2" t="str">
        <f>IF($A34&lt;=M$4,0.5*(N33+N34)*EXP(-'BDT Tree'!M45*N$3)," ")</f>
        <v xml:space="preserve"> </v>
      </c>
      <c r="N34" s="2" t="str">
        <f t="shared" si="3"/>
        <v xml:space="preserve"> </v>
      </c>
      <c r="O34" s="2" t="str">
        <f>IF($A34&lt;=O$4,0.5*(P33+P34)*EXP(-'BDT Tree'!O45*P$3)," ")</f>
        <v xml:space="preserve"> </v>
      </c>
      <c r="P34" s="2" t="str">
        <f>IF($A34&lt;=P$4,0.5*(Q33+Q34)*EXP(-'BDT Tree'!P45*Q$3)," ")</f>
        <v xml:space="preserve"> </v>
      </c>
      <c r="Q34" s="2" t="str">
        <f>IF($A34&lt;=Q$4,0.5*(R33+R34)*EXP(-'BDT Tree'!Q45*R$3)," ")</f>
        <v xml:space="preserve"> </v>
      </c>
      <c r="R34" s="2" t="str">
        <f>IF($A34&lt;=R$4,0.5*(S33+S34)*EXP(-'BDT Tree'!R45*S$3)," ")</f>
        <v xml:space="preserve"> </v>
      </c>
      <c r="S34" s="2" t="str">
        <f>IF($A34&lt;=S$4,0.5*(T33+T34)*EXP(-'BDT Tree'!S45*T$3)," ")</f>
        <v xml:space="preserve"> </v>
      </c>
      <c r="T34" s="2" t="str">
        <f t="shared" si="4"/>
        <v xml:space="preserve"> </v>
      </c>
      <c r="U34" s="2" t="str">
        <f>IF($A34&lt;=U$4,0.5*(V33+V34)*EXP(-'BDT Tree'!U45*V$3)," ")</f>
        <v xml:space="preserve"> </v>
      </c>
      <c r="V34" s="2" t="str">
        <f>IF($A34&lt;=V$4,0.5*(W33+W34)*EXP(-'BDT Tree'!V45*W$3)," ")</f>
        <v xml:space="preserve"> </v>
      </c>
      <c r="W34" s="2" t="str">
        <f>IF($A34&lt;=W$4,0.5*(X33+X34)*EXP(-'BDT Tree'!W45*X$3)," ")</f>
        <v xml:space="preserve"> </v>
      </c>
      <c r="X34" s="2">
        <f>IF($A34&lt;=X$4,0.5*(Y33+Y34)*EXP(-'BDT Tree'!X45*Y$3)," ")</f>
        <v>0.95493221689316488</v>
      </c>
      <c r="Y34" s="2">
        <f>IF($A34&lt;=Y$4,0.5*(Z33+Z34)*EXP(-'BDT Tree'!Y45*Z$3)," ")</f>
        <v>0.98125244219959729</v>
      </c>
      <c r="Z34" s="2">
        <f t="shared" si="5"/>
        <v>1</v>
      </c>
      <c r="AA34" s="2">
        <f>IF($A34&lt;=AA$4,0.5*(AB33+AB34)*EXP(-'BDT Tree'!AA45*AB$3)," ")</f>
        <v>0.93577926724188321</v>
      </c>
      <c r="AB34" s="2">
        <f>IF($A34&lt;=AB$4,0.5*(AC33+AC34)*EXP(-'BDT Tree'!AB45*AC$3)," ")</f>
        <v>0.95497541703228128</v>
      </c>
      <c r="AC34" s="2">
        <f>IF($A34&lt;=AC$4,0.5*(AD33+AD34)*EXP(-'BDT Tree'!AC45*AD$3)," ")</f>
        <v>0.97111106370273048</v>
      </c>
      <c r="AD34" s="2">
        <f>IF($A34&lt;=AD$4,0.5*(AE33+AE34)*EXP(-'BDT Tree'!AD45*AE$3)," ")</f>
        <v>0.98353870558381418</v>
      </c>
      <c r="AE34" s="2">
        <f>IF($A34&lt;=AE$4,0.5*(AF33+AF34)*EXP(-'BDT Tree'!AE45*AF$3)," ")</f>
        <v>0.99248608173082653</v>
      </c>
      <c r="AF34" s="2">
        <f t="shared" si="6"/>
        <v>1</v>
      </c>
      <c r="AG34" s="2">
        <f>IF($A34&lt;=AG$4,0.5*(AH33+AH34)*EXP(-'BDT Tree'!AG45*AH$3)," ")</f>
        <v>0.9703549474094596</v>
      </c>
      <c r="AH34" s="2">
        <f>IF($A34&lt;=AH$4,0.5*(AI33+AI34)*EXP(-'BDT Tree'!AH45*AI$3)," ")</f>
        <v>0.9794008252175409</v>
      </c>
      <c r="AI34" s="2">
        <f>IF($A34&lt;=AI$4,0.5*(AJ33+AJ34)*EXP(-'BDT Tree'!AI45*AJ$3)," ")</f>
        <v>0.98648268158829255</v>
      </c>
      <c r="AJ34" s="2">
        <f>IF($A34&lt;=AJ$4,0.5*(AK33+AK34)*EXP(-'BDT Tree'!AJ45*AK$3)," ")</f>
        <v>0.99218632727722411</v>
      </c>
      <c r="AK34" s="2">
        <f>IF($A34&lt;=AK$4,0.5*(AL33+AL34)*EXP(-'BDT Tree'!AK45*AL$3)," ")</f>
        <v>0.99659620486094158</v>
      </c>
      <c r="AL34" s="2">
        <f t="shared" si="7"/>
        <v>1</v>
      </c>
      <c r="AM34" s="2">
        <f>IF($A34&lt;=AM$4,0.5*(AN33+AN34)*EXP(-'BDT Tree'!AM45*AN$3)," ")</f>
        <v>0.98801375005954439</v>
      </c>
      <c r="AN34" s="2">
        <f>IF($A34&lt;=AN$4,0.5*(AO33+AO34)*EXP(-'BDT Tree'!AN45*AO$3)," ")</f>
        <v>0.99171549408765436</v>
      </c>
      <c r="AO34" s="2">
        <f>IF($A34&lt;=AO$4,0.5*(AP33+AP34)*EXP(-'BDT Tree'!AO45*AP$3)," ")</f>
        <v>0.99476424224790416</v>
      </c>
      <c r="AP34" s="2">
        <f>IF($A34&lt;=AP$4,0.5*(AQ33+AQ34)*EXP(-'BDT Tree'!AP45*AQ$3)," ")</f>
        <v>0.99696601984175381</v>
      </c>
      <c r="AQ34" s="2">
        <f>IF($A34&lt;=AQ$4,0.5*(AR33+AR34)*EXP(-'BDT Tree'!AQ45*AR$3)," ")</f>
        <v>0.99866771169384527</v>
      </c>
      <c r="AR34" s="2">
        <f t="shared" si="8"/>
        <v>1</v>
      </c>
      <c r="AS34" s="2">
        <f>IF($A34&lt;=AS$4,0.5*(AT33+AT34)*EXP(-'BDT Tree'!AS45*AT$3)," ")</f>
        <v>0.99510919443858925</v>
      </c>
      <c r="AT34" s="2">
        <f>IF($A34&lt;=AT$4,0.5*(AU33+AU34)*EXP(-'BDT Tree'!AT45*AU$3)," ")</f>
        <v>0.99665959965449069</v>
      </c>
      <c r="AU34" s="2">
        <f>IF($A34&lt;=AU$4,0.5*(AV33+AV34)*EXP(-'BDT Tree'!AU45*AV$3)," ")</f>
        <v>0.99789116014311552</v>
      </c>
      <c r="AV34" s="2">
        <f>IF($A34&lt;=AV$4,0.5*(AW33+AW34)*EXP(-'BDT Tree'!AV45*AW$3)," ")</f>
        <v>0.99875481010381628</v>
      </c>
      <c r="AW34" s="2">
        <f>IF($A34&lt;=AW$4,0.5*(AX33+AX34)*EXP(-'BDT Tree'!AW45*AX$3)," ")</f>
        <v>0.99947831974856749</v>
      </c>
      <c r="AX34" s="2">
        <f t="shared" si="9"/>
        <v>1</v>
      </c>
    </row>
    <row r="35" spans="1:50" x14ac:dyDescent="0.25">
      <c r="A35" s="30">
        <v>21</v>
      </c>
      <c r="B35" s="37" t="str">
        <f>IF($A35&lt;=B$4,0.5*(C34+C35)*EXP(-'BDT Tree'!B46*C$3)," ")</f>
        <v xml:space="preserve"> </v>
      </c>
      <c r="C35" s="2" t="str">
        <f>IF($A35&lt;=C$4,0.5*(D34+D35)*EXP(-'BDT Tree'!C46*D$3)," ")</f>
        <v xml:space="preserve"> </v>
      </c>
      <c r="D35" s="2" t="str">
        <f>IF($A35&lt;=D$4,0.5*(E34+E35)*EXP(-'BDT Tree'!D46*E$3)," ")</f>
        <v xml:space="preserve"> </v>
      </c>
      <c r="E35" s="2" t="str">
        <f>IF($A35&lt;=E$4,0.5*(F34+F35)*EXP(-'BDT Tree'!E46*F$3)," ")</f>
        <v xml:space="preserve"> </v>
      </c>
      <c r="F35" s="2" t="str">
        <f>IF($A35&lt;=F$4,0.5*(G34+G35)*EXP(-'BDT Tree'!F46*G$3)," ")</f>
        <v xml:space="preserve"> </v>
      </c>
      <c r="G35" s="2" t="str">
        <f>IF($A35&lt;=G$4,0.5*(H34+H35)*EXP(-'BDT Tree'!G46*H$3)," ")</f>
        <v xml:space="preserve"> </v>
      </c>
      <c r="H35" s="2" t="str">
        <f t="shared" si="2"/>
        <v xml:space="preserve"> </v>
      </c>
      <c r="I35" s="2" t="str">
        <f>IF($A35&lt;=I$4,0.5*(J34+J35)*EXP(-'BDT Tree'!I46*J$3)," ")</f>
        <v xml:space="preserve"> </v>
      </c>
      <c r="J35" s="2" t="str">
        <f>IF($A35&lt;=J$4,0.5*(K34+K35)*EXP(-'BDT Tree'!J46*K$3)," ")</f>
        <v xml:space="preserve"> </v>
      </c>
      <c r="K35" s="2" t="str">
        <f>IF($A35&lt;=K$4,0.5*(L34+L35)*EXP(-'BDT Tree'!K46*L$3)," ")</f>
        <v xml:space="preserve"> </v>
      </c>
      <c r="L35" s="2" t="str">
        <f>IF($A35&lt;=L$4,0.5*(M34+M35)*EXP(-'BDT Tree'!L46*M$3)," ")</f>
        <v xml:space="preserve"> </v>
      </c>
      <c r="M35" s="2" t="str">
        <f>IF($A35&lt;=M$4,0.5*(N34+N35)*EXP(-'BDT Tree'!M46*N$3)," ")</f>
        <v xml:space="preserve"> </v>
      </c>
      <c r="N35" s="2" t="str">
        <f t="shared" si="3"/>
        <v xml:space="preserve"> </v>
      </c>
      <c r="O35" s="2" t="str">
        <f>IF($A35&lt;=O$4,0.5*(P34+P35)*EXP(-'BDT Tree'!O46*P$3)," ")</f>
        <v xml:space="preserve"> </v>
      </c>
      <c r="P35" s="2" t="str">
        <f>IF($A35&lt;=P$4,0.5*(Q34+Q35)*EXP(-'BDT Tree'!P46*Q$3)," ")</f>
        <v xml:space="preserve"> </v>
      </c>
      <c r="Q35" s="2" t="str">
        <f>IF($A35&lt;=Q$4,0.5*(R34+R35)*EXP(-'BDT Tree'!Q46*R$3)," ")</f>
        <v xml:space="preserve"> </v>
      </c>
      <c r="R35" s="2" t="str">
        <f>IF($A35&lt;=R$4,0.5*(S34+S35)*EXP(-'BDT Tree'!R46*S$3)," ")</f>
        <v xml:space="preserve"> </v>
      </c>
      <c r="S35" s="2" t="str">
        <f>IF($A35&lt;=S$4,0.5*(T34+T35)*EXP(-'BDT Tree'!S46*T$3)," ")</f>
        <v xml:space="preserve"> </v>
      </c>
      <c r="T35" s="2" t="str">
        <f t="shared" si="4"/>
        <v xml:space="preserve"> </v>
      </c>
      <c r="U35" s="2" t="str">
        <f>IF($A35&lt;=U$4,0.5*(V34+V35)*EXP(-'BDT Tree'!U46*V$3)," ")</f>
        <v xml:space="preserve"> </v>
      </c>
      <c r="V35" s="2" t="str">
        <f>IF($A35&lt;=V$4,0.5*(W34+W35)*EXP(-'BDT Tree'!V46*W$3)," ")</f>
        <v xml:space="preserve"> </v>
      </c>
      <c r="W35" s="2">
        <f>IF($A35&lt;=W$4,0.5*(X34+X35)*EXP(-'BDT Tree'!W46*X$3)," ")</f>
        <v>0.94094769732933359</v>
      </c>
      <c r="X35" s="2">
        <f>IF($A35&lt;=X$4,0.5*(Y34+Y35)*EXP(-'BDT Tree'!X46*Y$3)," ")</f>
        <v>0.96608936980704785</v>
      </c>
      <c r="Y35" s="2">
        <f>IF($A35&lt;=Y$4,0.5*(Z34+Z35)*EXP(-'BDT Tree'!Y46*Z$3)," ")</f>
        <v>0.98587359987117784</v>
      </c>
      <c r="Z35" s="2">
        <f t="shared" si="5"/>
        <v>1</v>
      </c>
      <c r="AA35" s="2">
        <f>IF($A35&lt;=AA$4,0.5*(AB34+AB35)*EXP(-'BDT Tree'!AA46*AB$3)," ")</f>
        <v>0.95058750854016205</v>
      </c>
      <c r="AB35" s="2">
        <f>IF($A35&lt;=AB$4,0.5*(AC34+AC35)*EXP(-'BDT Tree'!AB46*AC$3)," ")</f>
        <v>0.96544991173694561</v>
      </c>
      <c r="AC35" s="2">
        <f>IF($A35&lt;=AC$4,0.5*(AD34+AD35)*EXP(-'BDT Tree'!AC46*AD$3)," ")</f>
        <v>0.97792031476402597</v>
      </c>
      <c r="AD35" s="2">
        <f>IF($A35&lt;=AD$4,0.5*(AE34+AE35)*EXP(-'BDT Tree'!AD46*AE$3)," ")</f>
        <v>0.98735099284776173</v>
      </c>
      <c r="AE35" s="2">
        <f>IF($A35&lt;=AE$4,0.5*(AF34+AF35)*EXP(-'BDT Tree'!AE46*AF$3)," ")</f>
        <v>0.99424510027507607</v>
      </c>
      <c r="AF35" s="2">
        <f t="shared" si="6"/>
        <v>1</v>
      </c>
      <c r="AG35" s="2">
        <f>IF($A35&lt;=AG$4,0.5*(AH34+AH35)*EXP(-'BDT Tree'!AG46*AH$3)," ")</f>
        <v>0.97766102768965168</v>
      </c>
      <c r="AH35" s="2">
        <f>IF($A35&lt;=AH$4,0.5*(AI34+AI35)*EXP(-'BDT Tree'!AH46*AI$3)," ")</f>
        <v>0.98450755861364103</v>
      </c>
      <c r="AI35" s="2">
        <f>IF($A35&lt;=AI$4,0.5*(AJ34+AJ35)*EXP(-'BDT Tree'!AI46*AJ$3)," ")</f>
        <v>0.98986989866479569</v>
      </c>
      <c r="AJ35" s="2">
        <f>IF($A35&lt;=AJ$4,0.5*(AK34+AK35)*EXP(-'BDT Tree'!AJ46*AK$3)," ")</f>
        <v>0.9941576626627</v>
      </c>
      <c r="AK35" s="2">
        <f>IF($A35&lt;=AK$4,0.5*(AL34+AL35)*EXP(-'BDT Tree'!AK46*AL$3)," ")</f>
        <v>0.99745639762347516</v>
      </c>
      <c r="AL35" s="2">
        <f t="shared" si="7"/>
        <v>1</v>
      </c>
      <c r="AM35" s="2">
        <f>IF($A35&lt;=AM$4,0.5*(AN34+AN35)*EXP(-'BDT Tree'!AM46*AN$3)," ")</f>
        <v>0.99091852800427882</v>
      </c>
      <c r="AN35" s="2">
        <f>IF($A35&lt;=AN$4,0.5*(AO34+AO35)*EXP(-'BDT Tree'!AN46*AO$3)," ")</f>
        <v>0.99373614945650601</v>
      </c>
      <c r="AO35" s="2">
        <f>IF($A35&lt;=AO$4,0.5*(AP34+AP35)*EXP(-'BDT Tree'!AO46*AP$3)," ")</f>
        <v>0.99604769092741796</v>
      </c>
      <c r="AP35" s="2">
        <f>IF($A35&lt;=AP$4,0.5*(AQ34+AQ35)*EXP(-'BDT Tree'!AP46*AQ$3)," ")</f>
        <v>0.99769988501198958</v>
      </c>
      <c r="AQ35" s="2">
        <f>IF($A35&lt;=AQ$4,0.5*(AR34+AR35)*EXP(-'BDT Tree'!AQ46*AR$3)," ")</f>
        <v>0.99899017847932792</v>
      </c>
      <c r="AR35" s="2">
        <f t="shared" si="8"/>
        <v>1</v>
      </c>
      <c r="AS35" s="2">
        <f>IF($A35&lt;=AS$4,0.5*(AT34+AT35)*EXP(-'BDT Tree'!AS46*AT$3)," ")</f>
        <v>0.99634416329542097</v>
      </c>
      <c r="AT35" s="2">
        <f>IF($A35&lt;=AT$4,0.5*(AU34+AU35)*EXP(-'BDT Tree'!AT46*AU$3)," ")</f>
        <v>0.99750456487927175</v>
      </c>
      <c r="AU35" s="2">
        <f>IF($A35&lt;=AU$4,0.5*(AV34+AV35)*EXP(-'BDT Tree'!AU46*AV$3)," ")</f>
        <v>0.99842593687805037</v>
      </c>
      <c r="AV35" s="2">
        <f>IF($A35&lt;=AV$4,0.5*(AW34+AW35)*EXP(-'BDT Tree'!AV46*AW$3)," ")</f>
        <v>0.99906789188490153</v>
      </c>
      <c r="AW35" s="2">
        <f>IF($A35&lt;=AW$4,0.5*(AX34+AX35)*EXP(-'BDT Tree'!AW46*AX$3)," ")</f>
        <v>0.9996114451592828</v>
      </c>
      <c r="AX35" s="2">
        <f t="shared" si="9"/>
        <v>1</v>
      </c>
    </row>
    <row r="36" spans="1:50" x14ac:dyDescent="0.25">
      <c r="A36" s="30">
        <v>20</v>
      </c>
      <c r="B36" s="37" t="str">
        <f>IF($A36&lt;=B$4,0.5*(C35+C36)*EXP(-'BDT Tree'!B47*C$3)," ")</f>
        <v xml:space="preserve"> </v>
      </c>
      <c r="C36" s="2" t="str">
        <f>IF($A36&lt;=C$4,0.5*(D35+D36)*EXP(-'BDT Tree'!C47*D$3)," ")</f>
        <v xml:space="preserve"> </v>
      </c>
      <c r="D36" s="2" t="str">
        <f>IF($A36&lt;=D$4,0.5*(E35+E36)*EXP(-'BDT Tree'!D47*E$3)," ")</f>
        <v xml:space="preserve"> </v>
      </c>
      <c r="E36" s="2" t="str">
        <f>IF($A36&lt;=E$4,0.5*(F35+F36)*EXP(-'BDT Tree'!E47*F$3)," ")</f>
        <v xml:space="preserve"> </v>
      </c>
      <c r="F36" s="2" t="str">
        <f>IF($A36&lt;=F$4,0.5*(G35+G36)*EXP(-'BDT Tree'!F47*G$3)," ")</f>
        <v xml:space="preserve"> </v>
      </c>
      <c r="G36" s="2" t="str">
        <f>IF($A36&lt;=G$4,0.5*(H35+H36)*EXP(-'BDT Tree'!G47*H$3)," ")</f>
        <v xml:space="preserve"> </v>
      </c>
      <c r="H36" s="2" t="str">
        <f t="shared" si="2"/>
        <v xml:space="preserve"> </v>
      </c>
      <c r="I36" s="2" t="str">
        <f>IF($A36&lt;=I$4,0.5*(J35+J36)*EXP(-'BDT Tree'!I47*J$3)," ")</f>
        <v xml:space="preserve"> </v>
      </c>
      <c r="J36" s="2" t="str">
        <f>IF($A36&lt;=J$4,0.5*(K35+K36)*EXP(-'BDT Tree'!J47*K$3)," ")</f>
        <v xml:space="preserve"> </v>
      </c>
      <c r="K36" s="2" t="str">
        <f>IF($A36&lt;=K$4,0.5*(L35+L36)*EXP(-'BDT Tree'!K47*L$3)," ")</f>
        <v xml:space="preserve"> </v>
      </c>
      <c r="L36" s="2" t="str">
        <f>IF($A36&lt;=L$4,0.5*(M35+M36)*EXP(-'BDT Tree'!L47*M$3)," ")</f>
        <v xml:space="preserve"> </v>
      </c>
      <c r="M36" s="2" t="str">
        <f>IF($A36&lt;=M$4,0.5*(N35+N36)*EXP(-'BDT Tree'!M47*N$3)," ")</f>
        <v xml:space="preserve"> </v>
      </c>
      <c r="N36" s="2" t="str">
        <f t="shared" si="3"/>
        <v xml:space="preserve"> </v>
      </c>
      <c r="O36" s="2" t="str">
        <f>IF($A36&lt;=O$4,0.5*(P35+P36)*EXP(-'BDT Tree'!O47*P$3)," ")</f>
        <v xml:space="preserve"> </v>
      </c>
      <c r="P36" s="2" t="str">
        <f>IF($A36&lt;=P$4,0.5*(Q35+Q36)*EXP(-'BDT Tree'!P47*Q$3)," ")</f>
        <v xml:space="preserve"> </v>
      </c>
      <c r="Q36" s="2" t="str">
        <f>IF($A36&lt;=Q$4,0.5*(R35+R36)*EXP(-'BDT Tree'!Q47*R$3)," ")</f>
        <v xml:space="preserve"> </v>
      </c>
      <c r="R36" s="2" t="str">
        <f>IF($A36&lt;=R$4,0.5*(S35+S36)*EXP(-'BDT Tree'!R47*S$3)," ")</f>
        <v xml:space="preserve"> </v>
      </c>
      <c r="S36" s="2" t="str">
        <f>IF($A36&lt;=S$4,0.5*(T35+T36)*EXP(-'BDT Tree'!S47*T$3)," ")</f>
        <v xml:space="preserve"> </v>
      </c>
      <c r="T36" s="2" t="str">
        <f t="shared" si="4"/>
        <v xml:space="preserve"> </v>
      </c>
      <c r="U36" s="2" t="str">
        <f>IF($A36&lt;=U$4,0.5*(V35+V36)*EXP(-'BDT Tree'!U47*V$3)," ")</f>
        <v xml:space="preserve"> </v>
      </c>
      <c r="V36" s="2">
        <f>IF($A36&lt;=V$4,0.5*(W35+W36)*EXP(-'BDT Tree'!V47*W$3)," ")</f>
        <v>0.93461039041639227</v>
      </c>
      <c r="W36" s="2">
        <f>IF($A36&lt;=W$4,0.5*(X35+X36)*EXP(-'BDT Tree'!W47*X$3)," ")</f>
        <v>0.95541086625656024</v>
      </c>
      <c r="X36" s="2">
        <f>IF($A36&lt;=X$4,0.5*(Y35+Y36)*EXP(-'BDT Tree'!X47*Y$3)," ")</f>
        <v>0.97452088862688624</v>
      </c>
      <c r="Y36" s="2">
        <f>IF($A36&lt;=Y$4,0.5*(Z35+Z36)*EXP(-'BDT Tree'!Y47*Z$3)," ")</f>
        <v>0.98936184659046733</v>
      </c>
      <c r="Z36" s="2">
        <f t="shared" si="5"/>
        <v>1</v>
      </c>
      <c r="AA36" s="2">
        <f>IF($A36&lt;=AA$4,0.5*(AB35+AB36)*EXP(-'BDT Tree'!AA47*AB$3)," ")</f>
        <v>0.96204958219545933</v>
      </c>
      <c r="AB36" s="2">
        <f>IF($A36&lt;=AB$4,0.5*(AC35+AC36)*EXP(-'BDT Tree'!AB47*AC$3)," ")</f>
        <v>0.97351982443880525</v>
      </c>
      <c r="AC36" s="2">
        <f>IF($A36&lt;=AC$4,0.5*(AD35+AD36)*EXP(-'BDT Tree'!AC47*AD$3)," ")</f>
        <v>0.98313707882709844</v>
      </c>
      <c r="AD36" s="2">
        <f>IF($A36&lt;=AD$4,0.5*(AE35+AE36)*EXP(-'BDT Tree'!AD47*AE$3)," ")</f>
        <v>0.99028472034277004</v>
      </c>
      <c r="AE36" s="2">
        <f>IF($A36&lt;=AE$4,0.5*(AF35+AF36)*EXP(-'BDT Tree'!AE47*AF$3)," ")</f>
        <v>0.99559324450059905</v>
      </c>
      <c r="AF36" s="2">
        <f t="shared" si="6"/>
        <v>1</v>
      </c>
      <c r="AG36" s="2">
        <f>IF($A36&lt;=AG$4,0.5*(AH35+AH36)*EXP(-'BDT Tree'!AG47*AH$3)," ")</f>
        <v>0.98318214364950507</v>
      </c>
      <c r="AH36" s="2">
        <f>IF($A36&lt;=AH$4,0.5*(AI35+AI36)*EXP(-'BDT Tree'!AH47*AI$3)," ")</f>
        <v>0.98835565582700191</v>
      </c>
      <c r="AI36" s="2">
        <f>IF($A36&lt;=AI$4,0.5*(AJ35+AJ36)*EXP(-'BDT Tree'!AI47*AJ$3)," ")</f>
        <v>0.99241160256957828</v>
      </c>
      <c r="AJ36" s="2">
        <f>IF($A36&lt;=AJ$4,0.5*(AK35+AK36)*EXP(-'BDT Tree'!AJ47*AK$3)," ")</f>
        <v>0.995632744412001</v>
      </c>
      <c r="AK36" s="2">
        <f>IF($A36&lt;=AK$4,0.5*(AL35+AL36)*EXP(-'BDT Tree'!AK47*AL$3)," ")</f>
        <v>0.99809941338677144</v>
      </c>
      <c r="AL36" s="2">
        <f t="shared" si="7"/>
        <v>1</v>
      </c>
      <c r="AM36" s="2">
        <f>IF($A36&lt;=AM$4,0.5*(AN35+AN36)*EXP(-'BDT Tree'!AM47*AN$3)," ")</f>
        <v>0.99312159329545346</v>
      </c>
      <c r="AN36" s="2">
        <f>IF($A36&lt;=AN$4,0.5*(AO35+AO36)*EXP(-'BDT Tree'!AN47*AO$3)," ")</f>
        <v>0.99526497755341092</v>
      </c>
      <c r="AO36" s="2">
        <f>IF($A36&lt;=AO$4,0.5*(AP35+AP36)*EXP(-'BDT Tree'!AO47*AP$3)," ")</f>
        <v>0.99701687457728794</v>
      </c>
      <c r="AP36" s="2">
        <f>IF($A36&lt;=AP$4,0.5*(AQ35+AQ36)*EXP(-'BDT Tree'!AP47*AQ$3)," ")</f>
        <v>0.99825639740473604</v>
      </c>
      <c r="AQ36" s="2">
        <f>IF($A36&lt;=AQ$4,0.5*(AR35+AR36)*EXP(-'BDT Tree'!AQ47*AR$3)," ")</f>
        <v>0.99923462537999952</v>
      </c>
      <c r="AR36" s="2">
        <f t="shared" si="8"/>
        <v>1</v>
      </c>
      <c r="AS36" s="2">
        <f>IF($A36&lt;=AS$4,0.5*(AT35+AT36)*EXP(-'BDT Tree'!AS47*AT$3)," ")</f>
        <v>0.99726766876703776</v>
      </c>
      <c r="AT36" s="2">
        <f>IF($A36&lt;=AT$4,0.5*(AU35+AU36)*EXP(-'BDT Tree'!AT47*AU$3)," ")</f>
        <v>0.99813594491257029</v>
      </c>
      <c r="AU36" s="2">
        <f>IF($A36&lt;=AU$4,0.5*(AV35+AV36)*EXP(-'BDT Tree'!AU47*AV$3)," ")</f>
        <v>0.99882513911008641</v>
      </c>
      <c r="AV36" s="2">
        <f>IF($A36&lt;=AV$4,0.5*(AW35+AW36)*EXP(-'BDT Tree'!AV47*AW$3)," ")</f>
        <v>0.99930226595600291</v>
      </c>
      <c r="AW36" s="2">
        <f>IF($A36&lt;=AW$4,0.5*(AX35+AX36)*EXP(-'BDT Tree'!AW47*AX$3)," ")</f>
        <v>0.99971060376909493</v>
      </c>
      <c r="AX36" s="2">
        <f t="shared" si="9"/>
        <v>1</v>
      </c>
    </row>
    <row r="37" spans="1:50" x14ac:dyDescent="0.25">
      <c r="A37" s="30">
        <v>19</v>
      </c>
      <c r="B37" s="37" t="str">
        <f>IF($A37&lt;=B$4,0.5*(C36+C37)*EXP(-'BDT Tree'!B48*C$3)," ")</f>
        <v xml:space="preserve"> </v>
      </c>
      <c r="C37" s="2" t="str">
        <f>IF($A37&lt;=C$4,0.5*(D36+D37)*EXP(-'BDT Tree'!C48*D$3)," ")</f>
        <v xml:space="preserve"> </v>
      </c>
      <c r="D37" s="2" t="str">
        <f>IF($A37&lt;=D$4,0.5*(E36+E37)*EXP(-'BDT Tree'!D48*E$3)," ")</f>
        <v xml:space="preserve"> </v>
      </c>
      <c r="E37" s="2" t="str">
        <f>IF($A37&lt;=E$4,0.5*(F36+F37)*EXP(-'BDT Tree'!E48*F$3)," ")</f>
        <v xml:space="preserve"> </v>
      </c>
      <c r="F37" s="2" t="str">
        <f>IF($A37&lt;=F$4,0.5*(G36+G37)*EXP(-'BDT Tree'!F48*G$3)," ")</f>
        <v xml:space="preserve"> </v>
      </c>
      <c r="G37" s="2" t="str">
        <f>IF($A37&lt;=G$4,0.5*(H36+H37)*EXP(-'BDT Tree'!G48*H$3)," ")</f>
        <v xml:space="preserve"> </v>
      </c>
      <c r="H37" s="2" t="str">
        <f t="shared" si="2"/>
        <v xml:space="preserve"> </v>
      </c>
      <c r="I37" s="2" t="str">
        <f>IF($A37&lt;=I$4,0.5*(J36+J37)*EXP(-'BDT Tree'!I48*J$3)," ")</f>
        <v xml:space="preserve"> </v>
      </c>
      <c r="J37" s="2" t="str">
        <f>IF($A37&lt;=J$4,0.5*(K36+K37)*EXP(-'BDT Tree'!J48*K$3)," ")</f>
        <v xml:space="preserve"> </v>
      </c>
      <c r="K37" s="2" t="str">
        <f>IF($A37&lt;=K$4,0.5*(L36+L37)*EXP(-'BDT Tree'!K48*L$3)," ")</f>
        <v xml:space="preserve"> </v>
      </c>
      <c r="L37" s="2" t="str">
        <f>IF($A37&lt;=L$4,0.5*(M36+M37)*EXP(-'BDT Tree'!L48*M$3)," ")</f>
        <v xml:space="preserve"> </v>
      </c>
      <c r="M37" s="2" t="str">
        <f>IF($A37&lt;=M$4,0.5*(N36+N37)*EXP(-'BDT Tree'!M48*N$3)," ")</f>
        <v xml:space="preserve"> </v>
      </c>
      <c r="N37" s="2" t="str">
        <f t="shared" si="3"/>
        <v xml:space="preserve"> </v>
      </c>
      <c r="O37" s="2" t="str">
        <f>IF($A37&lt;=O$4,0.5*(P36+P37)*EXP(-'BDT Tree'!O48*P$3)," ")</f>
        <v xml:space="preserve"> </v>
      </c>
      <c r="P37" s="2" t="str">
        <f>IF($A37&lt;=P$4,0.5*(Q36+Q37)*EXP(-'BDT Tree'!P48*Q$3)," ")</f>
        <v xml:space="preserve"> </v>
      </c>
      <c r="Q37" s="2" t="str">
        <f>IF($A37&lt;=Q$4,0.5*(R36+R37)*EXP(-'BDT Tree'!Q48*R$3)," ")</f>
        <v xml:space="preserve"> </v>
      </c>
      <c r="R37" s="2" t="str">
        <f>IF($A37&lt;=R$4,0.5*(S36+S37)*EXP(-'BDT Tree'!R48*S$3)," ")</f>
        <v xml:space="preserve"> </v>
      </c>
      <c r="S37" s="2" t="str">
        <f>IF($A37&lt;=S$4,0.5*(T36+T37)*EXP(-'BDT Tree'!S48*T$3)," ")</f>
        <v xml:space="preserve"> </v>
      </c>
      <c r="T37" s="2" t="str">
        <f t="shared" si="4"/>
        <v xml:space="preserve"> </v>
      </c>
      <c r="U37" s="2">
        <f>IF($A37&lt;=U$4,0.5*(V36+V37)*EXP(-'BDT Tree'!U48*V$3)," ")</f>
        <v>0.9296008091233503</v>
      </c>
      <c r="V37" s="2">
        <f>IF($A37&lt;=V$4,0.5*(W36+W37)*EXP(-'BDT Tree'!V48*W$3)," ")</f>
        <v>0.95031356848831261</v>
      </c>
      <c r="W37" s="2">
        <f>IF($A37&lt;=W$4,0.5*(X36+X37)*EXP(-'BDT Tree'!W48*X$3)," ")</f>
        <v>0.96639505122185154</v>
      </c>
      <c r="X37" s="2">
        <f>IF($A37&lt;=X$4,0.5*(Y36+Y37)*EXP(-'BDT Tree'!X48*Y$3)," ")</f>
        <v>0.98087643139868552</v>
      </c>
      <c r="Y37" s="2">
        <f>IF($A37&lt;=Y$4,0.5*(Z36+Z37)*EXP(-'BDT Tree'!Y48*Z$3)," ")</f>
        <v>0.99199223566408135</v>
      </c>
      <c r="Z37" s="2">
        <f t="shared" si="5"/>
        <v>1</v>
      </c>
      <c r="AA37" s="2">
        <f>IF($A37&lt;=AA$4,0.5*(AB36+AB37)*EXP(-'BDT Tree'!AA48*AB$3)," ")</f>
        <v>0.97089258671338408</v>
      </c>
      <c r="AB37" s="2">
        <f>IF($A37&lt;=AB$4,0.5*(AC36+AC37)*EXP(-'BDT Tree'!AB48*AC$3)," ")</f>
        <v>0.97972332512494964</v>
      </c>
      <c r="AC37" s="2">
        <f>IF($A37&lt;=AC$4,0.5*(AD36+AD37)*EXP(-'BDT Tree'!AC48*AD$3)," ")</f>
        <v>0.98712826390894715</v>
      </c>
      <c r="AD37" s="2">
        <f>IF($A37&lt;=AD$4,0.5*(AE36+AE37)*EXP(-'BDT Tree'!AD48*AE$3)," ")</f>
        <v>0.99254056199273</v>
      </c>
      <c r="AE37" s="2">
        <f>IF($A37&lt;=AE$4,0.5*(AF36+AF37)*EXP(-'BDT Tree'!AE48*AF$3)," ")</f>
        <v>0.99662610803724228</v>
      </c>
      <c r="AF37" s="2">
        <f t="shared" si="6"/>
        <v>1</v>
      </c>
      <c r="AG37" s="2">
        <f>IF($A37&lt;=AG$4,0.5*(AH36+AH37)*EXP(-'BDT Tree'!AG48*AH$3)," ")</f>
        <v>0.98734747605237272</v>
      </c>
      <c r="AH37" s="2">
        <f>IF($A37&lt;=AH$4,0.5*(AI36+AI37)*EXP(-'BDT Tree'!AH48*AI$3)," ")</f>
        <v>0.9912520420135047</v>
      </c>
      <c r="AI37" s="2">
        <f>IF($A37&lt;=AI$4,0.5*(AJ36+AJ37)*EXP(-'BDT Tree'!AI48*AJ$3)," ")</f>
        <v>0.99431740249649958</v>
      </c>
      <c r="AJ37" s="2">
        <f>IF($A37&lt;=AJ$4,0.5*(AK36+AK37)*EXP(-'BDT Tree'!AJ48*AK$3)," ")</f>
        <v>0.99673601011752</v>
      </c>
      <c r="AK37" s="2">
        <f>IF($A37&lt;=AK$4,0.5*(AL36+AL37)*EXP(-'BDT Tree'!AK48*AL$3)," ")</f>
        <v>0.99857999222369387</v>
      </c>
      <c r="AL37" s="2">
        <f t="shared" si="7"/>
        <v>1</v>
      </c>
      <c r="AM37" s="2">
        <f>IF($A37&lt;=AM$4,0.5*(AN36+AN37)*EXP(-'BDT Tree'!AM48*AN$3)," ")</f>
        <v>0.99479145377407829</v>
      </c>
      <c r="AN37" s="2">
        <f>IF($A37&lt;=AN$4,0.5*(AO36+AO37)*EXP(-'BDT Tree'!AN48*AO$3)," ")</f>
        <v>0.99642121768562253</v>
      </c>
      <c r="AO37" s="2">
        <f>IF($A37&lt;=AO$4,0.5*(AP36+AP37)*EXP(-'BDT Tree'!AO48*AP$3)," ")</f>
        <v>0.99774857060199518</v>
      </c>
      <c r="AP37" s="2">
        <f>IF($A37&lt;=AP$4,0.5*(AQ36+AQ37)*EXP(-'BDT Tree'!AP48*AQ$3)," ")</f>
        <v>0.99867835135293914</v>
      </c>
      <c r="AQ37" s="2">
        <f>IF($A37&lt;=AQ$4,0.5*(AR36+AR37)*EXP(-'BDT Tree'!AQ48*AR$3)," ")</f>
        <v>0.99941991634370575</v>
      </c>
      <c r="AR37" s="2">
        <f t="shared" si="8"/>
        <v>1</v>
      </c>
      <c r="AS37" s="2">
        <f>IF($A37&lt;=AS$4,0.5*(AT36+AT37)*EXP(-'BDT Tree'!AS48*AT$3)," ")</f>
        <v>0.9979580847885966</v>
      </c>
      <c r="AT37" s="2">
        <f>IF($A37&lt;=AT$4,0.5*(AU36+AU37)*EXP(-'BDT Tree'!AT48*AU$3)," ")</f>
        <v>0.99860765163695087</v>
      </c>
      <c r="AU37" s="2">
        <f>IF($A37&lt;=AU$4,0.5*(AV36+AV37)*EXP(-'BDT Tree'!AU48*AV$3)," ")</f>
        <v>0.99912311201322612</v>
      </c>
      <c r="AV37" s="2">
        <f>IF($A37&lt;=AV$4,0.5*(AW36+AW37)*EXP(-'BDT Tree'!AV48*AW$3)," ")</f>
        <v>0.99947771110671491</v>
      </c>
      <c r="AW37" s="2">
        <f>IF($A37&lt;=AW$4,0.5*(AX36+AX37)*EXP(-'BDT Tree'!AW48*AX$3)," ")</f>
        <v>0.99978445997931342</v>
      </c>
      <c r="AX37" s="2">
        <f t="shared" si="9"/>
        <v>1</v>
      </c>
    </row>
    <row r="38" spans="1:50" x14ac:dyDescent="0.25">
      <c r="A38" s="30">
        <v>18</v>
      </c>
      <c r="B38" s="37" t="str">
        <f>IF($A38&lt;=B$4,0.5*(C37+C38)*EXP(-'BDT Tree'!B49*C$3)," ")</f>
        <v xml:space="preserve"> </v>
      </c>
      <c r="C38" s="2" t="str">
        <f>IF($A38&lt;=C$4,0.5*(D37+D38)*EXP(-'BDT Tree'!C49*D$3)," ")</f>
        <v xml:space="preserve"> </v>
      </c>
      <c r="D38" s="2" t="str">
        <f>IF($A38&lt;=D$4,0.5*(E37+E38)*EXP(-'BDT Tree'!D49*E$3)," ")</f>
        <v xml:space="preserve"> </v>
      </c>
      <c r="E38" s="2" t="str">
        <f>IF($A38&lt;=E$4,0.5*(F37+F38)*EXP(-'BDT Tree'!E49*F$3)," ")</f>
        <v xml:space="preserve"> </v>
      </c>
      <c r="F38" s="2" t="str">
        <f>IF($A38&lt;=F$4,0.5*(G37+G38)*EXP(-'BDT Tree'!F49*G$3)," ")</f>
        <v xml:space="preserve"> </v>
      </c>
      <c r="G38" s="2" t="str">
        <f>IF($A38&lt;=G$4,0.5*(H37+H38)*EXP(-'BDT Tree'!G49*H$3)," ")</f>
        <v xml:space="preserve"> </v>
      </c>
      <c r="H38" s="2" t="str">
        <f t="shared" si="2"/>
        <v xml:space="preserve"> </v>
      </c>
      <c r="I38" s="2" t="str">
        <f>IF($A38&lt;=I$4,0.5*(J37+J38)*EXP(-'BDT Tree'!I49*J$3)," ")</f>
        <v xml:space="preserve"> </v>
      </c>
      <c r="J38" s="2" t="str">
        <f>IF($A38&lt;=J$4,0.5*(K37+K38)*EXP(-'BDT Tree'!J49*K$3)," ")</f>
        <v xml:space="preserve"> </v>
      </c>
      <c r="K38" s="2" t="str">
        <f>IF($A38&lt;=K$4,0.5*(L37+L38)*EXP(-'BDT Tree'!K49*L$3)," ")</f>
        <v xml:space="preserve"> </v>
      </c>
      <c r="L38" s="2" t="str">
        <f>IF($A38&lt;=L$4,0.5*(M37+M38)*EXP(-'BDT Tree'!L49*M$3)," ")</f>
        <v xml:space="preserve"> </v>
      </c>
      <c r="M38" s="2" t="str">
        <f>IF($A38&lt;=M$4,0.5*(N37+N38)*EXP(-'BDT Tree'!M49*N$3)," ")</f>
        <v xml:space="preserve"> </v>
      </c>
      <c r="N38" s="2" t="str">
        <f t="shared" si="3"/>
        <v xml:space="preserve"> </v>
      </c>
      <c r="O38" s="2" t="str">
        <f>IF($A38&lt;=O$4,0.5*(P37+P38)*EXP(-'BDT Tree'!O49*P$3)," ")</f>
        <v xml:space="preserve"> </v>
      </c>
      <c r="P38" s="2" t="str">
        <f>IF($A38&lt;=P$4,0.5*(Q37+Q38)*EXP(-'BDT Tree'!P49*Q$3)," ")</f>
        <v xml:space="preserve"> </v>
      </c>
      <c r="Q38" s="2" t="str">
        <f>IF($A38&lt;=Q$4,0.5*(R37+R38)*EXP(-'BDT Tree'!Q49*R$3)," ")</f>
        <v xml:space="preserve"> </v>
      </c>
      <c r="R38" s="2" t="str">
        <f>IF($A38&lt;=R$4,0.5*(S37+S38)*EXP(-'BDT Tree'!R49*S$3)," ")</f>
        <v xml:space="preserve"> </v>
      </c>
      <c r="S38" s="2" t="str">
        <f>IF($A38&lt;=S$4,0.5*(T37+T38)*EXP(-'BDT Tree'!S49*T$3)," ")</f>
        <v xml:space="preserve"> </v>
      </c>
      <c r="T38" s="2">
        <f t="shared" si="4"/>
        <v>1</v>
      </c>
      <c r="U38" s="2">
        <f>IF($A38&lt;=U$4,0.5*(V37+V38)*EXP(-'BDT Tree'!U49*V$3)," ")</f>
        <v>0.9463988541585705</v>
      </c>
      <c r="V38" s="2">
        <f>IF($A38&lt;=V$4,0.5*(W37+W38)*EXP(-'BDT Tree'!V49*W$3)," ")</f>
        <v>0.96231864439878356</v>
      </c>
      <c r="W38" s="2">
        <f>IF($A38&lt;=W$4,0.5*(X37+X38)*EXP(-'BDT Tree'!W49*X$3)," ")</f>
        <v>0.97470910962004909</v>
      </c>
      <c r="X38" s="2">
        <f>IF($A38&lt;=X$4,0.5*(Y37+Y38)*EXP(-'BDT Tree'!X49*Y$3)," ")</f>
        <v>0.98565804750086183</v>
      </c>
      <c r="Y38" s="2">
        <f>IF($A38&lt;=Y$4,0.5*(Z37+Z38)*EXP(-'BDT Tree'!Y49*Z$3)," ")</f>
        <v>0.99397421578468381</v>
      </c>
      <c r="Z38" s="2">
        <f t="shared" si="5"/>
        <v>1</v>
      </c>
      <c r="AA38" s="2">
        <f>IF($A38&lt;=AA$4,0.5*(AB37+AB38)*EXP(-'BDT Tree'!AA49*AB$3)," ")</f>
        <v>0.97769803480210637</v>
      </c>
      <c r="AB38" s="2">
        <f>IF($A38&lt;=AB$4,0.5*(AC37+AC38)*EXP(-'BDT Tree'!AB49*AC$3)," ")</f>
        <v>0.98448406774158326</v>
      </c>
      <c r="AC38" s="2">
        <f>IF($A38&lt;=AC$4,0.5*(AD37+AD38)*EXP(-'BDT Tree'!AC49*AD$3)," ")</f>
        <v>0.99017864815573886</v>
      </c>
      <c r="AD38" s="2">
        <f>IF($A38&lt;=AD$4,0.5*(AE37+AE38)*EXP(-'BDT Tree'!AD49*AE$3)," ")</f>
        <v>0.99427409920756826</v>
      </c>
      <c r="AE38" s="2">
        <f>IF($A38&lt;=AE$4,0.5*(AF37+AF38)*EXP(-'BDT Tree'!AE49*AF$3)," ")</f>
        <v>0.99741720113862931</v>
      </c>
      <c r="AF38" s="2">
        <f t="shared" si="6"/>
        <v>1</v>
      </c>
      <c r="AG38" s="2">
        <f>IF($A38&lt;=AG$4,0.5*(AH37+AH38)*EXP(-'BDT Tree'!AG49*AH$3)," ")</f>
        <v>0.99048606743635081</v>
      </c>
      <c r="AH38" s="2">
        <f>IF($A38&lt;=AH$4,0.5*(AI37+AI38)*EXP(-'BDT Tree'!AH49*AI$3)," ")</f>
        <v>0.99343025552920539</v>
      </c>
      <c r="AI38" s="2">
        <f>IF($A38&lt;=AI$4,0.5*(AJ37+AJ38)*EXP(-'BDT Tree'!AI49*AJ$3)," ")</f>
        <v>0.99574558474269359</v>
      </c>
      <c r="AJ38" s="2">
        <f>IF($A38&lt;=AJ$4,0.5*(AK37+AK38)*EXP(-'BDT Tree'!AJ49*AK$3)," ")</f>
        <v>0.99756090966856048</v>
      </c>
      <c r="AK38" s="2">
        <f>IF($A38&lt;=AK$4,0.5*(AL37+AL38)*EXP(-'BDT Tree'!AK49*AL$3)," ")</f>
        <v>0.99893911736154495</v>
      </c>
      <c r="AL38" s="2">
        <f t="shared" si="7"/>
        <v>1</v>
      </c>
      <c r="AM38" s="2">
        <f>IF($A38&lt;=AM$4,0.5*(AN37+AN38)*EXP(-'BDT Tree'!AM49*AN$3)," ")</f>
        <v>0.9960565957435138</v>
      </c>
      <c r="AN38" s="2">
        <f>IF($A38&lt;=AN$4,0.5*(AO37+AO38)*EXP(-'BDT Tree'!AN49*AO$3)," ")</f>
        <v>0.99729541108779374</v>
      </c>
      <c r="AO38" s="2">
        <f>IF($A38&lt;=AO$4,0.5*(AP37+AP38)*EXP(-'BDT Tree'!AO49*AP$3)," ")</f>
        <v>0.99830087972772608</v>
      </c>
      <c r="AP38" s="2">
        <f>IF($A38&lt;=AP$4,0.5*(AQ37+AQ38)*EXP(-'BDT Tree'!AP49*AQ$3)," ")</f>
        <v>0.99899824342141386</v>
      </c>
      <c r="AQ38" s="2">
        <f>IF($A38&lt;=AQ$4,0.5*(AR37+AR38)*EXP(-'BDT Tree'!AQ49*AR$3)," ")</f>
        <v>0.99956035974199875</v>
      </c>
      <c r="AR38" s="2">
        <f t="shared" si="8"/>
        <v>1</v>
      </c>
      <c r="AS38" s="2">
        <f>IF($A38&lt;=AS$4,0.5*(AT37+AT38)*EXP(-'BDT Tree'!AS49*AT$3)," ")</f>
        <v>0.99847414580039329</v>
      </c>
      <c r="AT38" s="2">
        <f>IF($A38&lt;=AT$4,0.5*(AU37+AU38)*EXP(-'BDT Tree'!AT49*AU$3)," ")</f>
        <v>0.99896002535972794</v>
      </c>
      <c r="AU38" s="2">
        <f>IF($A38&lt;=AU$4,0.5*(AV37+AV38)*EXP(-'BDT Tree'!AU49*AV$3)," ")</f>
        <v>0.99934551326176713</v>
      </c>
      <c r="AV38" s="2">
        <f>IF($A38&lt;=AV$4,0.5*(AW37+AW38)*EXP(-'BDT Tree'!AV49*AW$3)," ")</f>
        <v>0.99960904015171792</v>
      </c>
      <c r="AW38" s="2">
        <f>IF($A38&lt;=AW$4,0.5*(AX37+AX38)*EXP(-'BDT Tree'!AW49*AX$3)," ")</f>
        <v>0.99983946901306486</v>
      </c>
      <c r="AX38" s="2">
        <f t="shared" si="9"/>
        <v>1</v>
      </c>
    </row>
    <row r="39" spans="1:50" x14ac:dyDescent="0.25">
      <c r="A39" s="30">
        <v>17</v>
      </c>
      <c r="B39" s="37" t="str">
        <f>IF($A39&lt;=B$4,0.5*(C38+C39)*EXP(-'BDT Tree'!B50*C$3)," ")</f>
        <v xml:space="preserve"> </v>
      </c>
      <c r="C39" s="2" t="str">
        <f>IF($A39&lt;=C$4,0.5*(D38+D39)*EXP(-'BDT Tree'!C50*D$3)," ")</f>
        <v xml:space="preserve"> </v>
      </c>
      <c r="D39" s="2" t="str">
        <f>IF($A39&lt;=D$4,0.5*(E38+E39)*EXP(-'BDT Tree'!D50*E$3)," ")</f>
        <v xml:space="preserve"> </v>
      </c>
      <c r="E39" s="2" t="str">
        <f>IF($A39&lt;=E$4,0.5*(F38+F39)*EXP(-'BDT Tree'!E50*F$3)," ")</f>
        <v xml:space="preserve"> </v>
      </c>
      <c r="F39" s="2" t="str">
        <f>IF($A39&lt;=F$4,0.5*(G38+G39)*EXP(-'BDT Tree'!F50*G$3)," ")</f>
        <v xml:space="preserve"> </v>
      </c>
      <c r="G39" s="2" t="str">
        <f>IF($A39&lt;=G$4,0.5*(H38+H39)*EXP(-'BDT Tree'!G50*H$3)," ")</f>
        <v xml:space="preserve"> </v>
      </c>
      <c r="H39" s="2" t="str">
        <f t="shared" si="2"/>
        <v xml:space="preserve"> </v>
      </c>
      <c r="I39" s="2" t="str">
        <f>IF($A39&lt;=I$4,0.5*(J38+J39)*EXP(-'BDT Tree'!I50*J$3)," ")</f>
        <v xml:space="preserve"> </v>
      </c>
      <c r="J39" s="2" t="str">
        <f>IF($A39&lt;=J$4,0.5*(K38+K39)*EXP(-'BDT Tree'!J50*K$3)," ")</f>
        <v xml:space="preserve"> </v>
      </c>
      <c r="K39" s="2" t="str">
        <f>IF($A39&lt;=K$4,0.5*(L38+L39)*EXP(-'BDT Tree'!K50*L$3)," ")</f>
        <v xml:space="preserve"> </v>
      </c>
      <c r="L39" s="2" t="str">
        <f>IF($A39&lt;=L$4,0.5*(M38+M39)*EXP(-'BDT Tree'!L50*M$3)," ")</f>
        <v xml:space="preserve"> </v>
      </c>
      <c r="M39" s="2" t="str">
        <f>IF($A39&lt;=M$4,0.5*(N38+N39)*EXP(-'BDT Tree'!M50*N$3)," ")</f>
        <v xml:space="preserve"> </v>
      </c>
      <c r="N39" s="2" t="str">
        <f t="shared" si="3"/>
        <v xml:space="preserve"> </v>
      </c>
      <c r="O39" s="2" t="str">
        <f>IF($A39&lt;=O$4,0.5*(P38+P39)*EXP(-'BDT Tree'!O50*P$3)," ")</f>
        <v xml:space="preserve"> </v>
      </c>
      <c r="P39" s="2" t="str">
        <f>IF($A39&lt;=P$4,0.5*(Q38+Q39)*EXP(-'BDT Tree'!P50*Q$3)," ")</f>
        <v xml:space="preserve"> </v>
      </c>
      <c r="Q39" s="2" t="str">
        <f>IF($A39&lt;=Q$4,0.5*(R38+R39)*EXP(-'BDT Tree'!Q50*R$3)," ")</f>
        <v xml:space="preserve"> </v>
      </c>
      <c r="R39" s="2" t="str">
        <f>IF($A39&lt;=R$4,0.5*(S38+S39)*EXP(-'BDT Tree'!R50*S$3)," ")</f>
        <v xml:space="preserve"> </v>
      </c>
      <c r="S39" s="2">
        <f>IF($A39&lt;=S$4,0.5*(T38+T39)*EXP(-'BDT Tree'!S50*T$3)," ")</f>
        <v>0.99016687317213092</v>
      </c>
      <c r="T39" s="2">
        <f t="shared" si="4"/>
        <v>1</v>
      </c>
      <c r="U39" s="2">
        <f>IF($A39&lt;=U$4,0.5*(V38+V39)*EXP(-'BDT Tree'!U50*V$3)," ")</f>
        <v>0.95927458961541345</v>
      </c>
      <c r="V39" s="2">
        <f>IF($A39&lt;=V$4,0.5*(W38+W39)*EXP(-'BDT Tree'!V50*W$3)," ")</f>
        <v>0.97146396237228383</v>
      </c>
      <c r="W39" s="2">
        <f>IF($A39&lt;=W$4,0.5*(X38+X39)*EXP(-'BDT Tree'!W50*X$3)," ")</f>
        <v>0.98098632167736133</v>
      </c>
      <c r="X39" s="2">
        <f>IF($A39&lt;=X$4,0.5*(Y38+Y39)*EXP(-'BDT Tree'!X50*Y$3)," ")</f>
        <v>0.98925042616382719</v>
      </c>
      <c r="Y39" s="2">
        <f>IF($A39&lt;=Y$4,0.5*(Z38+Z39)*EXP(-'BDT Tree'!Y50*Z$3)," ")</f>
        <v>0.99546676233818543</v>
      </c>
      <c r="Z39" s="2">
        <f t="shared" si="5"/>
        <v>1</v>
      </c>
      <c r="AA39" s="2">
        <f>IF($A39&lt;=AA$4,0.5*(AB38+AB39)*EXP(-'BDT Tree'!AA50*AB$3)," ")</f>
        <v>0.98292555732756859</v>
      </c>
      <c r="AB39" s="2">
        <f>IF($A39&lt;=AB$4,0.5*(AC38+AC39)*EXP(-'BDT Tree'!AB50*AC$3)," ")</f>
        <v>0.98813298209622025</v>
      </c>
      <c r="AC39" s="2">
        <f>IF($A39&lt;=AC$4,0.5*(AD38+AD39)*EXP(-'BDT Tree'!AC50*AD$3)," ")</f>
        <v>0.99250821832798553</v>
      </c>
      <c r="AD39" s="2">
        <f>IF($A39&lt;=AD$4,0.5*(AE38+AE39)*EXP(-'BDT Tree'!AD50*AE$3)," ")</f>
        <v>0.99560564342687208</v>
      </c>
      <c r="AE39" s="2">
        <f>IF($A39&lt;=AE$4,0.5*(AF38+AF39)*EXP(-'BDT Tree'!AE50*AF$3)," ")</f>
        <v>0.99802298672818557</v>
      </c>
      <c r="AF39" s="2">
        <f t="shared" si="6"/>
        <v>1</v>
      </c>
      <c r="AG39" s="2">
        <f>IF($A39&lt;=AG$4,0.5*(AH38+AH39)*EXP(-'BDT Tree'!AG50*AH$3)," ")</f>
        <v>0.99284882322112211</v>
      </c>
      <c r="AH39" s="2">
        <f>IF($A39&lt;=AH$4,0.5*(AI38+AI39)*EXP(-'BDT Tree'!AH50*AI$3)," ")</f>
        <v>0.99506734522583551</v>
      </c>
      <c r="AI39" s="2">
        <f>IF($A39&lt;=AI$4,0.5*(AJ38+AJ39)*EXP(-'BDT Tree'!AI50*AJ$3)," ")</f>
        <v>0.99681539421696752</v>
      </c>
      <c r="AJ39" s="2">
        <f>IF($A39&lt;=AJ$4,0.5*(AK38+AK39)*EXP(-'BDT Tree'!AJ50*AK$3)," ")</f>
        <v>0.99817752616287192</v>
      </c>
      <c r="AK39" s="2">
        <f>IF($A39&lt;=AK$4,0.5*(AL38+AL39)*EXP(-'BDT Tree'!AK50*AL$3)," ")</f>
        <v>0.99920745448693415</v>
      </c>
      <c r="AL39" s="2">
        <f t="shared" si="7"/>
        <v>1</v>
      </c>
      <c r="AM39" s="2">
        <f>IF($A39&lt;=AM$4,0.5*(AN38+AN39)*EXP(-'BDT Tree'!AM50*AN$3)," ")</f>
        <v>0.99701479516087854</v>
      </c>
      <c r="AN39" s="2">
        <f>IF($A39&lt;=AN$4,0.5*(AO38+AO39)*EXP(-'BDT Tree'!AN50*AO$3)," ")</f>
        <v>0.99795621509655374</v>
      </c>
      <c r="AO39" s="2">
        <f>IF($A39&lt;=AO$4,0.5*(AP38+AP39)*EXP(-'BDT Tree'!AO50*AP$3)," ")</f>
        <v>0.99871773293633515</v>
      </c>
      <c r="AP39" s="2">
        <f>IF($A39&lt;=AP$4,0.5*(AQ38+AQ39)*EXP(-'BDT Tree'!AP50*AQ$3)," ")</f>
        <v>0.9992407383356674</v>
      </c>
      <c r="AQ39" s="2">
        <f>IF($A39&lt;=AQ$4,0.5*(AR38+AR39)*EXP(-'BDT Tree'!AQ50*AR$3)," ")</f>
        <v>0.99966680621595305</v>
      </c>
      <c r="AR39" s="2">
        <f t="shared" si="8"/>
        <v>1</v>
      </c>
      <c r="AS39" s="2">
        <f>IF($A39&lt;=AS$4,0.5*(AT38+AT39)*EXP(-'BDT Tree'!AS50*AT$3)," ")</f>
        <v>0.998859831112625</v>
      </c>
      <c r="AT39" s="2">
        <f>IF($A39&lt;=AT$4,0.5*(AU38+AU39)*EXP(-'BDT Tree'!AT50*AU$3)," ")</f>
        <v>0.99922323444119998</v>
      </c>
      <c r="AU39" s="2">
        <f>IF($A39&lt;=AU$4,0.5*(AV38+AV39)*EXP(-'BDT Tree'!AU50*AV$3)," ")</f>
        <v>0.99951150413994094</v>
      </c>
      <c r="AV39" s="2">
        <f>IF($A39&lt;=AV$4,0.5*(AW38+AW39)*EXP(-'BDT Tree'!AV50*AW$3)," ")</f>
        <v>0.99970734467090339</v>
      </c>
      <c r="AW39" s="2">
        <f>IF($A39&lt;=AW$4,0.5*(AX38+AX39)*EXP(-'BDT Tree'!AW50*AX$3)," ")</f>
        <v>0.99988043975893326</v>
      </c>
      <c r="AX39" s="2">
        <f t="shared" si="9"/>
        <v>1</v>
      </c>
    </row>
    <row r="40" spans="1:50" x14ac:dyDescent="0.25">
      <c r="A40" s="30">
        <v>16</v>
      </c>
      <c r="B40" s="37" t="str">
        <f>IF($A40&lt;=B$4,0.5*(C39+C40)*EXP(-'BDT Tree'!B51*C$3)," ")</f>
        <v xml:space="preserve"> </v>
      </c>
      <c r="C40" s="2" t="str">
        <f>IF($A40&lt;=C$4,0.5*(D39+D40)*EXP(-'BDT Tree'!C51*D$3)," ")</f>
        <v xml:space="preserve"> </v>
      </c>
      <c r="D40" s="2" t="str">
        <f>IF($A40&lt;=D$4,0.5*(E39+E40)*EXP(-'BDT Tree'!D51*E$3)," ")</f>
        <v xml:space="preserve"> </v>
      </c>
      <c r="E40" s="2" t="str">
        <f>IF($A40&lt;=E$4,0.5*(F39+F40)*EXP(-'BDT Tree'!E51*F$3)," ")</f>
        <v xml:space="preserve"> </v>
      </c>
      <c r="F40" s="2" t="str">
        <f>IF($A40&lt;=F$4,0.5*(G39+G40)*EXP(-'BDT Tree'!F51*G$3)," ")</f>
        <v xml:space="preserve"> </v>
      </c>
      <c r="G40" s="2" t="str">
        <f>IF($A40&lt;=G$4,0.5*(H39+H40)*EXP(-'BDT Tree'!G51*H$3)," ")</f>
        <v xml:space="preserve"> </v>
      </c>
      <c r="H40" s="2" t="str">
        <f t="shared" si="2"/>
        <v xml:space="preserve"> </v>
      </c>
      <c r="I40" s="2" t="str">
        <f>IF($A40&lt;=I$4,0.5*(J39+J40)*EXP(-'BDT Tree'!I51*J$3)," ")</f>
        <v xml:space="preserve"> </v>
      </c>
      <c r="J40" s="2" t="str">
        <f>IF($A40&lt;=J$4,0.5*(K39+K40)*EXP(-'BDT Tree'!J51*K$3)," ")</f>
        <v xml:space="preserve"> </v>
      </c>
      <c r="K40" s="2" t="str">
        <f>IF($A40&lt;=K$4,0.5*(L39+L40)*EXP(-'BDT Tree'!K51*L$3)," ")</f>
        <v xml:space="preserve"> </v>
      </c>
      <c r="L40" s="2" t="str">
        <f>IF($A40&lt;=L$4,0.5*(M39+M40)*EXP(-'BDT Tree'!L51*M$3)," ")</f>
        <v xml:space="preserve"> </v>
      </c>
      <c r="M40" s="2" t="str">
        <f>IF($A40&lt;=M$4,0.5*(N39+N40)*EXP(-'BDT Tree'!M51*N$3)," ")</f>
        <v xml:space="preserve"> </v>
      </c>
      <c r="N40" s="2" t="str">
        <f t="shared" si="3"/>
        <v xml:space="preserve"> </v>
      </c>
      <c r="O40" s="2" t="str">
        <f>IF($A40&lt;=O$4,0.5*(P39+P40)*EXP(-'BDT Tree'!O51*P$3)," ")</f>
        <v xml:space="preserve"> </v>
      </c>
      <c r="P40" s="2" t="str">
        <f>IF($A40&lt;=P$4,0.5*(Q39+Q40)*EXP(-'BDT Tree'!P51*Q$3)," ")</f>
        <v xml:space="preserve"> </v>
      </c>
      <c r="Q40" s="2" t="str">
        <f>IF($A40&lt;=Q$4,0.5*(R39+R40)*EXP(-'BDT Tree'!Q51*R$3)," ")</f>
        <v xml:space="preserve"> </v>
      </c>
      <c r="R40" s="2">
        <f>IF($A40&lt;=R$4,0.5*(S39+S40)*EXP(-'BDT Tree'!R51*S$3)," ")</f>
        <v>0.98332833781966222</v>
      </c>
      <c r="S40" s="2">
        <f>IF($A40&lt;=S$4,0.5*(T39+T40)*EXP(-'BDT Tree'!S51*T$3)," ")</f>
        <v>0.99235334019429211</v>
      </c>
      <c r="T40" s="2">
        <f t="shared" si="4"/>
        <v>1</v>
      </c>
      <c r="U40" s="2">
        <f>IF($A40&lt;=U$4,0.5*(V39+V40)*EXP(-'BDT Tree'!U51*V$3)," ")</f>
        <v>0.96910591106978772</v>
      </c>
      <c r="V40" s="2">
        <f>IF($A40&lt;=V$4,0.5*(W39+W40)*EXP(-'BDT Tree'!V51*W$3)," ")</f>
        <v>0.97841234715159264</v>
      </c>
      <c r="W40" s="2">
        <f>IF($A40&lt;=W$4,0.5*(X39+X40)*EXP(-'BDT Tree'!W51*X$3)," ")</f>
        <v>0.98571679536703805</v>
      </c>
      <c r="X40" s="2">
        <f>IF($A40&lt;=X$4,0.5*(Y39+Y40)*EXP(-'BDT Tree'!X51*Y$3)," ")</f>
        <v>0.99194650171096432</v>
      </c>
      <c r="Y40" s="2">
        <f>IF($A40&lt;=Y$4,0.5*(Z39+Z40)*EXP(-'BDT Tree'!Y51*Z$3)," ")</f>
        <v>0.99659024921351524</v>
      </c>
      <c r="Z40" s="2">
        <f t="shared" si="5"/>
        <v>1</v>
      </c>
      <c r="AA40" s="2">
        <f>IF($A40&lt;=AA$4,0.5*(AB39+AB40)*EXP(-'BDT Tree'!AA51*AB$3)," ")</f>
        <v>0.98693530868285617</v>
      </c>
      <c r="AB40" s="2">
        <f>IF($A40&lt;=AB$4,0.5*(AC39+AC40)*EXP(-'BDT Tree'!AB51*AC$3)," ")</f>
        <v>0.99092708198877955</v>
      </c>
      <c r="AC40" s="2">
        <f>IF($A40&lt;=AC$4,0.5*(AD39+AD40)*EXP(-'BDT Tree'!AC51*AD$3)," ")</f>
        <v>0.99428631056126682</v>
      </c>
      <c r="AD40" s="2">
        <f>IF($A40&lt;=AD$4,0.5*(AE39+AE40)*EXP(-'BDT Tree'!AD51*AE$3)," ")</f>
        <v>0.99662804979470287</v>
      </c>
      <c r="AE40" s="2">
        <f>IF($A40&lt;=AE$4,0.5*(AF39+AF40)*EXP(-'BDT Tree'!AE51*AF$3)," ")</f>
        <v>0.99848679541118712</v>
      </c>
      <c r="AF40" s="2">
        <f t="shared" si="6"/>
        <v>1</v>
      </c>
      <c r="AG40" s="2">
        <f>IF($A40&lt;=AG$4,0.5*(AH39+AH40)*EXP(-'BDT Tree'!AG51*AH$3)," ")</f>
        <v>0.99462630196596258</v>
      </c>
      <c r="AH40" s="2">
        <f>IF($A40&lt;=AH$4,0.5*(AI39+AI40)*EXP(-'BDT Tree'!AH51*AI$3)," ")</f>
        <v>0.99629717056560496</v>
      </c>
      <c r="AI40" s="2">
        <f>IF($A40&lt;=AI$4,0.5*(AJ39+AJ40)*EXP(-'BDT Tree'!AI51*AJ$3)," ")</f>
        <v>0.99761650486416531</v>
      </c>
      <c r="AJ40" s="2">
        <f>IF($A40&lt;=AJ$4,0.5*(AK39+AK40)*EXP(-'BDT Tree'!AJ51*AK$3)," ")</f>
        <v>0.99863836531932049</v>
      </c>
      <c r="AK40" s="2">
        <f>IF($A40&lt;=AK$4,0.5*(AL39+AL40)*EXP(-'BDT Tree'!AK51*AL$3)," ")</f>
        <v>0.99940793917341531</v>
      </c>
      <c r="AL40" s="2">
        <f t="shared" si="7"/>
        <v>1</v>
      </c>
      <c r="AM40" s="2">
        <f>IF($A40&lt;=AM$4,0.5*(AN39+AN40)*EXP(-'BDT Tree'!AM51*AN$3)," ")</f>
        <v>0.99774034771597375</v>
      </c>
      <c r="AN40" s="2">
        <f>IF($A40&lt;=AN$4,0.5*(AO39+AO40)*EXP(-'BDT Tree'!AN51*AO$3)," ")</f>
        <v>0.99845564011834764</v>
      </c>
      <c r="AO40" s="2">
        <f>IF($A40&lt;=AO$4,0.5*(AP39+AP40)*EXP(-'BDT Tree'!AO51*AP$3)," ")</f>
        <v>0.99903232693291188</v>
      </c>
      <c r="AP40" s="2">
        <f>IF($A40&lt;=AP$4,0.5*(AQ39+AQ40)*EXP(-'BDT Tree'!AP51*AQ$3)," ")</f>
        <v>0.99942454956875537</v>
      </c>
      <c r="AQ40" s="2">
        <f>IF($A40&lt;=AQ$4,0.5*(AR39+AR40)*EXP(-'BDT Tree'!AQ51*AR$3)," ")</f>
        <v>0.99974748293757987</v>
      </c>
      <c r="AR40" s="2">
        <f t="shared" si="8"/>
        <v>1</v>
      </c>
      <c r="AS40" s="2">
        <f>IF($A40&lt;=AS$4,0.5*(AT39+AT40)*EXP(-'BDT Tree'!AS51*AT$3)," ")</f>
        <v>0.99914805119298489</v>
      </c>
      <c r="AT40" s="2">
        <f>IF($A40&lt;=AT$4,0.5*(AU39+AU40)*EXP(-'BDT Tree'!AT51*AU$3)," ")</f>
        <v>0.99941983096785592</v>
      </c>
      <c r="AU40" s="2">
        <f>IF($A40&lt;=AU$4,0.5*(AV39+AV40)*EXP(-'BDT Tree'!AU51*AV$3)," ")</f>
        <v>0.99963539098165644</v>
      </c>
      <c r="AV40" s="2">
        <f>IF($A40&lt;=AV$4,0.5*(AW39+AW40)*EXP(-'BDT Tree'!AV51*AW$3)," ")</f>
        <v>0.9997809287231364</v>
      </c>
      <c r="AW40" s="2">
        <f>IF($A40&lt;=AW$4,0.5*(AX39+AX40)*EXP(-'BDT Tree'!AW51*AX$3)," ")</f>
        <v>0.99991095440968314</v>
      </c>
      <c r="AX40" s="2">
        <f t="shared" si="9"/>
        <v>1</v>
      </c>
    </row>
    <row r="41" spans="1:50" x14ac:dyDescent="0.25">
      <c r="A41" s="30">
        <v>15</v>
      </c>
      <c r="B41" s="37" t="str">
        <f>IF($A41&lt;=B$4,0.5*(C40+C41)*EXP(-'BDT Tree'!B52*C$3)," ")</f>
        <v xml:space="preserve"> </v>
      </c>
      <c r="C41" s="2" t="str">
        <f>IF($A41&lt;=C$4,0.5*(D40+D41)*EXP(-'BDT Tree'!C52*D$3)," ")</f>
        <v xml:space="preserve"> </v>
      </c>
      <c r="D41" s="2" t="str">
        <f>IF($A41&lt;=D$4,0.5*(E40+E41)*EXP(-'BDT Tree'!D52*E$3)," ")</f>
        <v xml:space="preserve"> </v>
      </c>
      <c r="E41" s="2" t="str">
        <f>IF($A41&lt;=E$4,0.5*(F40+F41)*EXP(-'BDT Tree'!E52*F$3)," ")</f>
        <v xml:space="preserve"> </v>
      </c>
      <c r="F41" s="2" t="str">
        <f>IF($A41&lt;=F$4,0.5*(G40+G41)*EXP(-'BDT Tree'!F52*G$3)," ")</f>
        <v xml:space="preserve"> </v>
      </c>
      <c r="G41" s="2" t="str">
        <f>IF($A41&lt;=G$4,0.5*(H40+H41)*EXP(-'BDT Tree'!G52*H$3)," ")</f>
        <v xml:space="preserve"> </v>
      </c>
      <c r="H41" s="2" t="str">
        <f t="shared" si="2"/>
        <v xml:space="preserve"> </v>
      </c>
      <c r="I41" s="2" t="str">
        <f>IF($A41&lt;=I$4,0.5*(J40+J41)*EXP(-'BDT Tree'!I52*J$3)," ")</f>
        <v xml:space="preserve"> </v>
      </c>
      <c r="J41" s="2" t="str">
        <f>IF($A41&lt;=J$4,0.5*(K40+K41)*EXP(-'BDT Tree'!J52*K$3)," ")</f>
        <v xml:space="preserve"> </v>
      </c>
      <c r="K41" s="2" t="str">
        <f>IF($A41&lt;=K$4,0.5*(L40+L41)*EXP(-'BDT Tree'!K52*L$3)," ")</f>
        <v xml:space="preserve"> </v>
      </c>
      <c r="L41" s="2" t="str">
        <f>IF($A41&lt;=L$4,0.5*(M40+M41)*EXP(-'BDT Tree'!L52*M$3)," ")</f>
        <v xml:space="preserve"> </v>
      </c>
      <c r="M41" s="2" t="str">
        <f>IF($A41&lt;=M$4,0.5*(N40+N41)*EXP(-'BDT Tree'!M52*N$3)," ")</f>
        <v xml:space="preserve"> </v>
      </c>
      <c r="N41" s="2" t="str">
        <f t="shared" si="3"/>
        <v xml:space="preserve"> </v>
      </c>
      <c r="O41" s="2" t="str">
        <f>IF($A41&lt;=O$4,0.5*(P40+P41)*EXP(-'BDT Tree'!O52*P$3)," ")</f>
        <v xml:space="preserve"> </v>
      </c>
      <c r="P41" s="2" t="str">
        <f>IF($A41&lt;=P$4,0.5*(Q40+Q41)*EXP(-'BDT Tree'!P52*Q$3)," ")</f>
        <v xml:space="preserve"> </v>
      </c>
      <c r="Q41" s="2">
        <f>IF($A41&lt;=Q$4,0.5*(R40+R41)*EXP(-'BDT Tree'!Q52*R$3)," ")</f>
        <v>0.9782286428972905</v>
      </c>
      <c r="R41" s="2">
        <f>IF($A41&lt;=R$4,0.5*(S40+S41)*EXP(-'BDT Tree'!R52*S$3)," ")</f>
        <v>0.98694762502448175</v>
      </c>
      <c r="S41" s="2">
        <f>IF($A41&lt;=S$4,0.5*(T40+T41)*EXP(-'BDT Tree'!S52*T$3)," ")</f>
        <v>0.99405509029345873</v>
      </c>
      <c r="T41" s="2">
        <f t="shared" si="4"/>
        <v>1</v>
      </c>
      <c r="U41" s="2">
        <f>IF($A41&lt;=U$4,0.5*(V40+V41)*EXP(-'BDT Tree'!U52*V$3)," ")</f>
        <v>0.97659107009517343</v>
      </c>
      <c r="V41" s="2">
        <f>IF($A41&lt;=V$4,0.5*(W40+W41)*EXP(-'BDT Tree'!V52*W$3)," ")</f>
        <v>0.98368121706817513</v>
      </c>
      <c r="W41" s="2">
        <f>IF($A41&lt;=W$4,0.5*(X40+X41)*EXP(-'BDT Tree'!W52*X$3)," ")</f>
        <v>0.98927665719518421</v>
      </c>
      <c r="X41" s="2">
        <f>IF($A41&lt;=X$4,0.5*(Y40+Y41)*EXP(-'BDT Tree'!X52*Y$3)," ")</f>
        <v>0.99396832020085424</v>
      </c>
      <c r="Y41" s="2">
        <f>IF($A41&lt;=Y$4,0.5*(Z40+Z41)*EXP(-'BDT Tree'!Y52*Z$3)," ")</f>
        <v>0.99743565737052708</v>
      </c>
      <c r="Z41" s="2">
        <f t="shared" si="5"/>
        <v>1</v>
      </c>
      <c r="AA41" s="2">
        <f>IF($A41&lt;=AA$4,0.5*(AB40+AB41)*EXP(-'BDT Tree'!AA52*AB$3)," ")</f>
        <v>0.99000768180558973</v>
      </c>
      <c r="AB41" s="2">
        <f>IF($A41&lt;=AB$4,0.5*(AC40+AC41)*EXP(-'BDT Tree'!AB52*AC$3)," ")</f>
        <v>0.99306511709767353</v>
      </c>
      <c r="AC41" s="2">
        <f>IF($A41&lt;=AC$4,0.5*(AD40+AD41)*EXP(-'BDT Tree'!AC52*AD$3)," ")</f>
        <v>0.99564292821801781</v>
      </c>
      <c r="AD41" s="2">
        <f>IF($A41&lt;=AD$4,0.5*(AE40+AE41)*EXP(-'BDT Tree'!AD52*AE$3)," ")</f>
        <v>0.99741287615099405</v>
      </c>
      <c r="AE41" s="2">
        <f>IF($A41&lt;=AE$4,0.5*(AF40+AF41)*EXP(-'BDT Tree'!AE52*AF$3)," ")</f>
        <v>0.99884185739177267</v>
      </c>
      <c r="AF41" s="2">
        <f t="shared" si="6"/>
        <v>1</v>
      </c>
      <c r="AG41" s="2">
        <f>IF($A41&lt;=AG$4,0.5*(AH40+AH41)*EXP(-'BDT Tree'!AG52*AH$3)," ")</f>
        <v>0.99596280064513487</v>
      </c>
      <c r="AH41" s="2">
        <f>IF($A41&lt;=AH$4,0.5*(AI40+AI41)*EXP(-'BDT Tree'!AH52*AI$3)," ")</f>
        <v>0.9972207335420149</v>
      </c>
      <c r="AI41" s="2">
        <f>IF($A41&lt;=AI$4,0.5*(AJ40+AJ41)*EXP(-'BDT Tree'!AI52*AJ$3)," ")</f>
        <v>0.99821626391764984</v>
      </c>
      <c r="AJ41" s="2">
        <f>IF($A41&lt;=AJ$4,0.5*(AK40+AK41)*EXP(-'BDT Tree'!AJ52*AK$3)," ")</f>
        <v>0.99898273425897921</v>
      </c>
      <c r="AK41" s="2">
        <f>IF($A41&lt;=AK$4,0.5*(AL40+AL41)*EXP(-'BDT Tree'!AK52*AL$3)," ")</f>
        <v>0.99955771987733388</v>
      </c>
      <c r="AL41" s="2">
        <f t="shared" si="7"/>
        <v>1</v>
      </c>
      <c r="AM41" s="2">
        <f>IF($A41&lt;=AM$4,0.5*(AN40+AN41)*EXP(-'BDT Tree'!AM52*AN$3)," ")</f>
        <v>0.99828964503184969</v>
      </c>
      <c r="AN41" s="2">
        <f>IF($A41&lt;=AN$4,0.5*(AO40+AO41)*EXP(-'BDT Tree'!AN52*AO$3)," ")</f>
        <v>0.99883305640572428</v>
      </c>
      <c r="AO41" s="2">
        <f>IF($A41&lt;=AO$4,0.5*(AP40+AP41)*EXP(-'BDT Tree'!AO52*AP$3)," ")</f>
        <v>0.99926973573868638</v>
      </c>
      <c r="AP41" s="2">
        <f>IF($A41&lt;=AP$4,0.5*(AQ40+AQ41)*EXP(-'BDT Tree'!AP52*AQ$3)," ")</f>
        <v>0.99956387131760294</v>
      </c>
      <c r="AQ41" s="2">
        <f>IF($A41&lt;=AQ$4,0.5*(AR40+AR41)*EXP(-'BDT Tree'!AQ52*AR$3)," ")</f>
        <v>0.99980862715075081</v>
      </c>
      <c r="AR41" s="2">
        <f t="shared" si="8"/>
        <v>1</v>
      </c>
      <c r="AS41" s="2">
        <f>IF($A41&lt;=AS$4,0.5*(AT40+AT41)*EXP(-'BDT Tree'!AS52*AT$3)," ")</f>
        <v>0.99936342223713825</v>
      </c>
      <c r="AT41" s="2">
        <f>IF($A41&lt;=AT$4,0.5*(AU40+AU41)*EXP(-'BDT Tree'!AT52*AU$3)," ")</f>
        <v>0.99956666853119103</v>
      </c>
      <c r="AU41" s="2">
        <f>IF($A41&lt;=AU$4,0.5*(AV40+AV41)*EXP(-'BDT Tree'!AU52*AV$3)," ")</f>
        <v>0.99972785348103343</v>
      </c>
      <c r="AV41" s="2">
        <f>IF($A41&lt;=AV$4,0.5*(AW40+AW41)*EXP(-'BDT Tree'!AV52*AW$3)," ")</f>
        <v>0.99983600880910761</v>
      </c>
      <c r="AW41" s="2">
        <f>IF($A41&lt;=AW$4,0.5*(AX40+AX41)*EXP(-'BDT Tree'!AW52*AX$3)," ")</f>
        <v>0.99993368124550208</v>
      </c>
      <c r="AX41" s="2">
        <f t="shared" si="9"/>
        <v>1</v>
      </c>
    </row>
    <row r="42" spans="1:50" x14ac:dyDescent="0.25">
      <c r="A42" s="30">
        <v>14</v>
      </c>
      <c r="B42" s="37" t="str">
        <f>IF($A42&lt;=B$4,0.5*(C41+C42)*EXP(-'BDT Tree'!B53*C$3)," ")</f>
        <v xml:space="preserve"> </v>
      </c>
      <c r="C42" s="2" t="str">
        <f>IF($A42&lt;=C$4,0.5*(D41+D42)*EXP(-'BDT Tree'!C53*D$3)," ")</f>
        <v xml:space="preserve"> </v>
      </c>
      <c r="D42" s="2" t="str">
        <f>IF($A42&lt;=D$4,0.5*(E41+E42)*EXP(-'BDT Tree'!D53*E$3)," ")</f>
        <v xml:space="preserve"> </v>
      </c>
      <c r="E42" s="2" t="str">
        <f>IF($A42&lt;=E$4,0.5*(F41+F42)*EXP(-'BDT Tree'!E53*F$3)," ")</f>
        <v xml:space="preserve"> </v>
      </c>
      <c r="F42" s="2" t="str">
        <f>IF($A42&lt;=F$4,0.5*(G41+G42)*EXP(-'BDT Tree'!F53*G$3)," ")</f>
        <v xml:space="preserve"> </v>
      </c>
      <c r="G42" s="2" t="str">
        <f>IF($A42&lt;=G$4,0.5*(H41+H42)*EXP(-'BDT Tree'!G53*H$3)," ")</f>
        <v xml:space="preserve"> </v>
      </c>
      <c r="H42" s="2" t="str">
        <f t="shared" si="2"/>
        <v xml:space="preserve"> </v>
      </c>
      <c r="I42" s="2" t="str">
        <f>IF($A42&lt;=I$4,0.5*(J41+J42)*EXP(-'BDT Tree'!I53*J$3)," ")</f>
        <v xml:space="preserve"> </v>
      </c>
      <c r="J42" s="2" t="str">
        <f>IF($A42&lt;=J$4,0.5*(K41+K42)*EXP(-'BDT Tree'!J53*K$3)," ")</f>
        <v xml:space="preserve"> </v>
      </c>
      <c r="K42" s="2" t="str">
        <f>IF($A42&lt;=K$4,0.5*(L41+L42)*EXP(-'BDT Tree'!K53*L$3)," ")</f>
        <v xml:space="preserve"> </v>
      </c>
      <c r="L42" s="2" t="str">
        <f>IF($A42&lt;=L$4,0.5*(M41+M42)*EXP(-'BDT Tree'!L53*M$3)," ")</f>
        <v xml:space="preserve"> </v>
      </c>
      <c r="M42" s="2" t="str">
        <f>IF($A42&lt;=M$4,0.5*(N41+N42)*EXP(-'BDT Tree'!M53*N$3)," ")</f>
        <v xml:space="preserve"> </v>
      </c>
      <c r="N42" s="2" t="str">
        <f t="shared" si="3"/>
        <v xml:space="preserve"> </v>
      </c>
      <c r="O42" s="2" t="str">
        <f>IF($A42&lt;=O$4,0.5*(P41+P42)*EXP(-'BDT Tree'!O53*P$3)," ")</f>
        <v xml:space="preserve"> </v>
      </c>
      <c r="P42" s="2">
        <f>IF($A42&lt;=P$4,0.5*(Q41+Q42)*EXP(-'BDT Tree'!P53*Q$3)," ")</f>
        <v>0.97493264662985923</v>
      </c>
      <c r="Q42" s="2">
        <f>IF($A42&lt;=Q$4,0.5*(R41+R42)*EXP(-'BDT Tree'!Q53*R$3)," ")</f>
        <v>0.98297736289779369</v>
      </c>
      <c r="R42" s="2">
        <f>IF($A42&lt;=R$4,0.5*(S41+S42)*EXP(-'BDT Tree'!R53*S$3)," ")</f>
        <v>0.98978489690124383</v>
      </c>
      <c r="S42" s="2">
        <f>IF($A42&lt;=S$4,0.5*(T41+T42)*EXP(-'BDT Tree'!S53*T$3)," ")</f>
        <v>0.99537900098801524</v>
      </c>
      <c r="T42" s="2">
        <f t="shared" si="4"/>
        <v>1</v>
      </c>
      <c r="U42" s="2">
        <f>IF($A42&lt;=U$4,0.5*(V41+V42)*EXP(-'BDT Tree'!U53*V$3)," ")</f>
        <v>0.98227774721000916</v>
      </c>
      <c r="V42" s="2">
        <f>IF($A42&lt;=V$4,0.5*(W41+W42)*EXP(-'BDT Tree'!V53*W$3)," ")</f>
        <v>0.98767076619218042</v>
      </c>
      <c r="W42" s="2">
        <f>IF($A42&lt;=W$4,0.5*(X41+X42)*EXP(-'BDT Tree'!W53*X$3)," ")</f>
        <v>0.99195278686314448</v>
      </c>
      <c r="X42" s="2">
        <f>IF($A42&lt;=X$4,0.5*(Y41+Y42)*EXP(-'BDT Tree'!X53*Y$3)," ")</f>
        <v>0.99548362645593369</v>
      </c>
      <c r="Y42" s="2">
        <f>IF($A42&lt;=Y$4,0.5*(Z41+Z42)*EXP(-'BDT Tree'!Y53*Z$3)," ")</f>
        <v>0.99807165917941587</v>
      </c>
      <c r="Z42" s="2">
        <f t="shared" si="5"/>
        <v>1</v>
      </c>
      <c r="AA42" s="2">
        <f>IF($A42&lt;=AA$4,0.5*(AB41+AB42)*EXP(-'BDT Tree'!AA53*AB$3)," ")</f>
        <v>0.99235992331160672</v>
      </c>
      <c r="AB42" s="2">
        <f>IF($A42&lt;=AB$4,0.5*(AC41+AC42)*EXP(-'BDT Tree'!AB53*AC$3)," ")</f>
        <v>0.99470028623877815</v>
      </c>
      <c r="AC42" s="2">
        <f>IF($A42&lt;=AC$4,0.5*(AD41+AD42)*EXP(-'BDT Tree'!AC53*AD$3)," ")</f>
        <v>0.99667768107584309</v>
      </c>
      <c r="AD42" s="2">
        <f>IF($A42&lt;=AD$4,0.5*(AE41+AE42)*EXP(-'BDT Tree'!AD53*AE$3)," ")</f>
        <v>0.99801520508698327</v>
      </c>
      <c r="AE42" s="2">
        <f>IF($A42&lt;=AE$4,0.5*(AF41+AF42)*EXP(-'BDT Tree'!AE53*AF$3)," ")</f>
        <v>0.99911364375077283</v>
      </c>
      <c r="AF42" s="2">
        <f t="shared" si="6"/>
        <v>1</v>
      </c>
      <c r="AG42" s="2">
        <f>IF($A42&lt;=AG$4,0.5*(AH41+AH42)*EXP(-'BDT Tree'!AG53*AH$3)," ")</f>
        <v>0.99696734473652615</v>
      </c>
      <c r="AH42" s="2">
        <f>IF($A42&lt;=AH$4,0.5*(AI41+AI42)*EXP(-'BDT Tree'!AH53*AI$3)," ")</f>
        <v>0.99791412997756845</v>
      </c>
      <c r="AI42" s="2">
        <f>IF($A42&lt;=AI$4,0.5*(AJ41+AJ42)*EXP(-'BDT Tree'!AI53*AJ$3)," ")</f>
        <v>0.99866520106583678</v>
      </c>
      <c r="AJ42" s="2">
        <f>IF($A42&lt;=AJ$4,0.5*(AK41+AK42)*EXP(-'BDT Tree'!AJ53*AK$3)," ")</f>
        <v>0.99924004269695488</v>
      </c>
      <c r="AK42" s="2">
        <f>IF($A42&lt;=AK$4,0.5*(AL41+AL42)*EXP(-'BDT Tree'!AK53*AL$3)," ")</f>
        <v>0.99966961502950913</v>
      </c>
      <c r="AL42" s="2">
        <f t="shared" si="7"/>
        <v>1</v>
      </c>
      <c r="AM42" s="2">
        <f>IF($A42&lt;=AM$4,0.5*(AN41+AN42)*EXP(-'BDT Tree'!AM53*AN$3)," ")</f>
        <v>0.9987054539794169</v>
      </c>
      <c r="AN42" s="2">
        <f>IF($A42&lt;=AN$4,0.5*(AO41+AO42)*EXP(-'BDT Tree'!AN53*AO$3)," ")</f>
        <v>0.99911824945748595</v>
      </c>
      <c r="AO42" s="2">
        <f>IF($A42&lt;=AO$4,0.5*(AP41+AP42)*EXP(-'BDT Tree'!AO53*AP$3)," ")</f>
        <v>0.9994488919735055</v>
      </c>
      <c r="AP42" s="2">
        <f>IF($A42&lt;=AP$4,0.5*(AQ41+AQ42)*EXP(-'BDT Tree'!AP53*AQ$3)," ")</f>
        <v>0.99966946761749198</v>
      </c>
      <c r="AQ42" s="2">
        <f>IF($A42&lt;=AQ$4,0.5*(AR41+AR42)*EXP(-'BDT Tree'!AQ53*AR$3)," ")</f>
        <v>0.99985496704302645</v>
      </c>
      <c r="AR42" s="2">
        <f t="shared" si="8"/>
        <v>1</v>
      </c>
      <c r="AS42" s="2">
        <f>IF($A42&lt;=AS$4,0.5*(AT41+AT42)*EXP(-'BDT Tree'!AS53*AT$3)," ")</f>
        <v>0.99952435035737797</v>
      </c>
      <c r="AT42" s="2">
        <f>IF($A42&lt;=AT$4,0.5*(AU41+AU42)*EXP(-'BDT Tree'!AT53*AU$3)," ")</f>
        <v>0.99967633942426437</v>
      </c>
      <c r="AU42" s="2">
        <f>IF($A42&lt;=AU$4,0.5*(AV41+AV42)*EXP(-'BDT Tree'!AU53*AV$3)," ")</f>
        <v>0.99979686311083293</v>
      </c>
      <c r="AV42" s="2">
        <f>IF($A42&lt;=AV$4,0.5*(AW41+AW42)*EXP(-'BDT Tree'!AV53*AW$3)," ")</f>
        <v>0.99987723835795916</v>
      </c>
      <c r="AW42" s="2">
        <f>IF($A42&lt;=AW$4,0.5*(AX41+AX42)*EXP(-'BDT Tree'!AW53*AX$3)," ")</f>
        <v>0.99995060772323952</v>
      </c>
      <c r="AX42" s="2">
        <f t="shared" si="9"/>
        <v>1</v>
      </c>
    </row>
    <row r="43" spans="1:50" x14ac:dyDescent="0.25">
      <c r="A43" s="30">
        <v>13</v>
      </c>
      <c r="B43" s="37" t="str">
        <f>IF($A43&lt;=B$4,0.5*(C42+C43)*EXP(-'BDT Tree'!B54*C$3)," ")</f>
        <v xml:space="preserve"> </v>
      </c>
      <c r="C43" s="2" t="str">
        <f>IF($A43&lt;=C$4,0.5*(D42+D43)*EXP(-'BDT Tree'!C54*D$3)," ")</f>
        <v xml:space="preserve"> </v>
      </c>
      <c r="D43" s="2" t="str">
        <f>IF($A43&lt;=D$4,0.5*(E42+E43)*EXP(-'BDT Tree'!D54*E$3)," ")</f>
        <v xml:space="preserve"> </v>
      </c>
      <c r="E43" s="2" t="str">
        <f>IF($A43&lt;=E$4,0.5*(F42+F43)*EXP(-'BDT Tree'!E54*F$3)," ")</f>
        <v xml:space="preserve"> </v>
      </c>
      <c r="F43" s="2" t="str">
        <f>IF($A43&lt;=F$4,0.5*(G42+G43)*EXP(-'BDT Tree'!F54*G$3)," ")</f>
        <v xml:space="preserve"> </v>
      </c>
      <c r="G43" s="2" t="str">
        <f>IF($A43&lt;=G$4,0.5*(H42+H43)*EXP(-'BDT Tree'!G54*H$3)," ")</f>
        <v xml:space="preserve"> </v>
      </c>
      <c r="H43" s="2" t="str">
        <f t="shared" si="2"/>
        <v xml:space="preserve"> </v>
      </c>
      <c r="I43" s="2" t="str">
        <f>IF($A43&lt;=I$4,0.5*(J42+J43)*EXP(-'BDT Tree'!I54*J$3)," ")</f>
        <v xml:space="preserve"> </v>
      </c>
      <c r="J43" s="2" t="str">
        <f>IF($A43&lt;=J$4,0.5*(K42+K43)*EXP(-'BDT Tree'!J54*K$3)," ")</f>
        <v xml:space="preserve"> </v>
      </c>
      <c r="K43" s="2" t="str">
        <f>IF($A43&lt;=K$4,0.5*(L42+L43)*EXP(-'BDT Tree'!K54*L$3)," ")</f>
        <v xml:space="preserve"> </v>
      </c>
      <c r="L43" s="2" t="str">
        <f>IF($A43&lt;=L$4,0.5*(M42+M43)*EXP(-'BDT Tree'!L54*M$3)," ")</f>
        <v xml:space="preserve"> </v>
      </c>
      <c r="M43" s="2" t="str">
        <f>IF($A43&lt;=M$4,0.5*(N42+N43)*EXP(-'BDT Tree'!M54*N$3)," ")</f>
        <v xml:space="preserve"> </v>
      </c>
      <c r="N43" s="2" t="str">
        <f t="shared" si="3"/>
        <v xml:space="preserve"> </v>
      </c>
      <c r="O43" s="2">
        <f>IF($A43&lt;=O$4,0.5*(P42+P43)*EXP(-'BDT Tree'!O54*P$3)," ")</f>
        <v>0.97252418666900042</v>
      </c>
      <c r="P43" s="2">
        <f>IF($A43&lt;=P$4,0.5*(Q42+Q43)*EXP(-'BDT Tree'!P54*Q$3)," ")</f>
        <v>0.98027484610480975</v>
      </c>
      <c r="Q43" s="2">
        <f>IF($A43&lt;=Q$4,0.5*(R42+R43)*EXP(-'BDT Tree'!Q54*R$3)," ")</f>
        <v>0.98669695442534444</v>
      </c>
      <c r="R43" s="2">
        <f>IF($A43&lt;=R$4,0.5*(S42+S43)*EXP(-'BDT Tree'!R54*S$3)," ")</f>
        <v>0.99200761161763307</v>
      </c>
      <c r="S43" s="2">
        <f>IF($A43&lt;=S$4,0.5*(T42+T43)*EXP(-'BDT Tree'!S54*T$3)," ")</f>
        <v>0.99640861405405234</v>
      </c>
      <c r="T43" s="2">
        <f t="shared" si="4"/>
        <v>1</v>
      </c>
      <c r="U43" s="2">
        <f>IF($A43&lt;=U$4,0.5*(V42+V43)*EXP(-'BDT Tree'!U54*V$3)," ")</f>
        <v>0.98659120313351745</v>
      </c>
      <c r="V43" s="2">
        <f>IF($A43&lt;=V$4,0.5*(W42+W43)*EXP(-'BDT Tree'!V54*W$3)," ")</f>
        <v>0.99068843688646524</v>
      </c>
      <c r="W43" s="2">
        <f>IF($A43&lt;=W$4,0.5*(X42+X43)*EXP(-'BDT Tree'!W54*X$3)," ")</f>
        <v>0.99396300268399074</v>
      </c>
      <c r="X43" s="2">
        <f>IF($A43&lt;=X$4,0.5*(Y42+Y43)*EXP(-'BDT Tree'!X54*Y$3)," ")</f>
        <v>0.99661882712856142</v>
      </c>
      <c r="Y43" s="2">
        <f>IF($A43&lt;=Y$4,0.5*(Z42+Z43)*EXP(-'BDT Tree'!Y54*Z$3)," ")</f>
        <v>0.99855003607511117</v>
      </c>
      <c r="Z43" s="2">
        <f t="shared" si="5"/>
        <v>1</v>
      </c>
      <c r="AA43" s="2">
        <f>IF($A43&lt;=AA$4,0.5*(AB42+AB43)*EXP(-'BDT Tree'!AA54*AB$3)," ")</f>
        <v>0.99415974765897153</v>
      </c>
      <c r="AB43" s="2">
        <f>IF($A43&lt;=AB$4,0.5*(AC42+AC43)*EXP(-'BDT Tree'!AB54*AC$3)," ")</f>
        <v>0.99595039174044275</v>
      </c>
      <c r="AC43" s="2">
        <f>IF($A43&lt;=AC$4,0.5*(AD42+AD43)*EXP(-'BDT Tree'!AC54*AD$3)," ")</f>
        <v>0.99746677880109536</v>
      </c>
      <c r="AD43" s="2">
        <f>IF($A43&lt;=AD$4,0.5*(AE42+AE43)*EXP(-'BDT Tree'!AD54*AE$3)," ")</f>
        <v>0.9984774003485678</v>
      </c>
      <c r="AE43" s="2">
        <f>IF($A43&lt;=AE$4,0.5*(AF42+AF43)*EXP(-'BDT Tree'!AE54*AF$3)," ")</f>
        <v>0.99932167048169274</v>
      </c>
      <c r="AF43" s="2">
        <f t="shared" si="6"/>
        <v>1</v>
      </c>
      <c r="AG43" s="2">
        <f>IF($A43&lt;=AG$4,0.5*(AH42+AH43)*EXP(-'BDT Tree'!AG54*AH$3)," ")</f>
        <v>0.99772217486676473</v>
      </c>
      <c r="AH43" s="2">
        <f>IF($A43&lt;=AH$4,0.5*(AI42+AI43)*EXP(-'BDT Tree'!AH54*AI$3)," ")</f>
        <v>0.99843462747010492</v>
      </c>
      <c r="AI43" s="2">
        <f>IF($A43&lt;=AI$4,0.5*(AJ42+AJ43)*EXP(-'BDT Tree'!AI54*AJ$3)," ")</f>
        <v>0.99900120029533879</v>
      </c>
      <c r="AJ43" s="2">
        <f>IF($A43&lt;=AJ$4,0.5*(AK42+AK43)*EXP(-'BDT Tree'!AJ54*AK$3)," ")</f>
        <v>0.99943228581835442</v>
      </c>
      <c r="AK43" s="2">
        <f>IF($A43&lt;=AK$4,0.5*(AL42+AL43)*EXP(-'BDT Tree'!AK54*AL$3)," ")</f>
        <v>0.99975320463787742</v>
      </c>
      <c r="AL43" s="2">
        <f t="shared" si="7"/>
        <v>1</v>
      </c>
      <c r="AM43" s="2">
        <f>IF($A43&lt;=AM$4,0.5*(AN42+AN43)*EXP(-'BDT Tree'!AM54*AN$3)," ")</f>
        <v>0.9990201886886233</v>
      </c>
      <c r="AN43" s="2">
        <f>IF($A43&lt;=AN$4,0.5*(AO42+AO43)*EXP(-'BDT Tree'!AN54*AO$3)," ")</f>
        <v>0.99933374420639498</v>
      </c>
      <c r="AO43" s="2">
        <f>IF($A43&lt;=AO$4,0.5*(AP42+AP43)*EXP(-'BDT Tree'!AO54*AP$3)," ")</f>
        <v>0.99958408769808649</v>
      </c>
      <c r="AP43" s="2">
        <f>IF($A43&lt;=AP$4,0.5*(AQ42+AQ43)*EXP(-'BDT Tree'!AP54*AQ$3)," ")</f>
        <v>0.9997494999613612</v>
      </c>
      <c r="AQ43" s="2">
        <f>IF($A43&lt;=AQ$4,0.5*(AR42+AR43)*EXP(-'BDT Tree'!AQ54*AR$3)," ")</f>
        <v>0.99989008659977185</v>
      </c>
      <c r="AR43" s="2">
        <f t="shared" si="8"/>
        <v>1</v>
      </c>
      <c r="AS43" s="2">
        <f>IF($A43&lt;=AS$4,0.5*(AT42+AT43)*EXP(-'BDT Tree'!AS54*AT$3)," ")</f>
        <v>0.99964459487328972</v>
      </c>
      <c r="AT43" s="2">
        <f>IF($A43&lt;=AT$4,0.5*(AU42+AU43)*EXP(-'BDT Tree'!AT54*AU$3)," ")</f>
        <v>0.99975825063487089</v>
      </c>
      <c r="AU43" s="2">
        <f>IF($A43&lt;=AU$4,0.5*(AV42+AV43)*EXP(-'BDT Tree'!AU54*AV$3)," ")</f>
        <v>0.99984836942566946</v>
      </c>
      <c r="AV43" s="2">
        <f>IF($A43&lt;=AV$4,0.5*(AW42+AW43)*EXP(-'BDT Tree'!AV54*AW$3)," ")</f>
        <v>0.99990810059440138</v>
      </c>
      <c r="AW43" s="2">
        <f>IF($A43&lt;=AW$4,0.5*(AX42+AX43)*EXP(-'BDT Tree'!AW54*AX$3)," ")</f>
        <v>0.99996321415032563</v>
      </c>
      <c r="AX43" s="2">
        <f t="shared" si="9"/>
        <v>1</v>
      </c>
    </row>
    <row r="44" spans="1:50" x14ac:dyDescent="0.25">
      <c r="A44" s="30">
        <v>12</v>
      </c>
      <c r="B44" s="37" t="str">
        <f>IF($A44&lt;=B$4,0.5*(C43+C44)*EXP(-'BDT Tree'!B55*C$3)," ")</f>
        <v xml:space="preserve"> </v>
      </c>
      <c r="C44" s="2" t="str">
        <f>IF($A44&lt;=C$4,0.5*(D43+D44)*EXP(-'BDT Tree'!C55*D$3)," ")</f>
        <v xml:space="preserve"> </v>
      </c>
      <c r="D44" s="2" t="str">
        <f>IF($A44&lt;=D$4,0.5*(E43+E44)*EXP(-'BDT Tree'!D55*E$3)," ")</f>
        <v xml:space="preserve"> </v>
      </c>
      <c r="E44" s="2" t="str">
        <f>IF($A44&lt;=E$4,0.5*(F43+F44)*EXP(-'BDT Tree'!E55*F$3)," ")</f>
        <v xml:space="preserve"> </v>
      </c>
      <c r="F44" s="2" t="str">
        <f>IF($A44&lt;=F$4,0.5*(G43+G44)*EXP(-'BDT Tree'!F55*G$3)," ")</f>
        <v xml:space="preserve"> </v>
      </c>
      <c r="G44" s="2" t="str">
        <f>IF($A44&lt;=G$4,0.5*(H43+H44)*EXP(-'BDT Tree'!G55*H$3)," ")</f>
        <v xml:space="preserve"> </v>
      </c>
      <c r="H44" s="2" t="str">
        <f t="shared" si="2"/>
        <v xml:space="preserve"> </v>
      </c>
      <c r="I44" s="2" t="str">
        <f>IF($A44&lt;=I$4,0.5*(J43+J44)*EXP(-'BDT Tree'!I55*J$3)," ")</f>
        <v xml:space="preserve"> </v>
      </c>
      <c r="J44" s="2" t="str">
        <f>IF($A44&lt;=J$4,0.5*(K43+K44)*EXP(-'BDT Tree'!J55*K$3)," ")</f>
        <v xml:space="preserve"> </v>
      </c>
      <c r="K44" s="2" t="str">
        <f>IF($A44&lt;=K$4,0.5*(L43+L44)*EXP(-'BDT Tree'!K55*L$3)," ")</f>
        <v xml:space="preserve"> </v>
      </c>
      <c r="L44" s="2" t="str">
        <f>IF($A44&lt;=L$4,0.5*(M43+M44)*EXP(-'BDT Tree'!L55*M$3)," ")</f>
        <v xml:space="preserve"> </v>
      </c>
      <c r="M44" s="2" t="str">
        <f>IF($A44&lt;=M$4,0.5*(N43+N44)*EXP(-'BDT Tree'!M55*N$3)," ")</f>
        <v xml:space="preserve"> </v>
      </c>
      <c r="N44" s="2">
        <f t="shared" si="3"/>
        <v>1</v>
      </c>
      <c r="O44" s="2">
        <f>IF($A44&lt;=O$4,0.5*(P43+P44)*EXP(-'BDT Tree'!O55*P$3)," ")</f>
        <v>0.97833663295441087</v>
      </c>
      <c r="P44" s="2">
        <f>IF($A44&lt;=P$4,0.5*(Q43+Q44)*EXP(-'BDT Tree'!P55*Q$3)," ")</f>
        <v>0.98448546596928987</v>
      </c>
      <c r="Q44" s="2">
        <f>IF($A44&lt;=Q$4,0.5*(R43+R44)*EXP(-'BDT Tree'!Q55*R$3)," ")</f>
        <v>0.98960776022081998</v>
      </c>
      <c r="R44" s="2">
        <f>IF($A44&lt;=R$4,0.5*(S43+S44)*EXP(-'BDT Tree'!R55*S$3)," ")</f>
        <v>0.99374797384548141</v>
      </c>
      <c r="S44" s="2">
        <f>IF($A44&lt;=S$4,0.5*(T43+T44)*EXP(-'BDT Tree'!S55*T$3)," ")</f>
        <v>0.99720913883958839</v>
      </c>
      <c r="T44" s="2">
        <f t="shared" si="4"/>
        <v>1</v>
      </c>
      <c r="U44" s="2">
        <f>IF($A44&lt;=U$4,0.5*(V43+V44)*EXP(-'BDT Tree'!U55*V$3)," ")</f>
        <v>0.98985921166627033</v>
      </c>
      <c r="V44" s="2">
        <f>IF($A44&lt;=V$4,0.5*(W43+W44)*EXP(-'BDT Tree'!V55*W$3)," ")</f>
        <v>0.99296924604260883</v>
      </c>
      <c r="W44" s="2">
        <f>IF($A44&lt;=W$4,0.5*(X43+X44)*EXP(-'BDT Tree'!W55*X$3)," ")</f>
        <v>0.99547213279299207</v>
      </c>
      <c r="X44" s="2">
        <f>IF($A44&lt;=X$4,0.5*(Y43+Y44)*EXP(-'BDT Tree'!X55*Y$3)," ")</f>
        <v>0.9974690016415837</v>
      </c>
      <c r="Y44" s="2">
        <f>IF($A44&lt;=Y$4,0.5*(Z43+Z44)*EXP(-'BDT Tree'!Y55*Z$3)," ")</f>
        <v>0.99890980350850933</v>
      </c>
      <c r="Z44" s="2">
        <f t="shared" si="5"/>
        <v>1</v>
      </c>
      <c r="AA44" s="2">
        <f>IF($A44&lt;=AA$4,0.5*(AB43+AB44)*EXP(-'BDT Tree'!AA55*AB$3)," ")</f>
        <v>0.99553627972224568</v>
      </c>
      <c r="AB44" s="2">
        <f>IF($A44&lt;=AB$4,0.5*(AC43+AC44)*EXP(-'BDT Tree'!AB55*AC$3)," ")</f>
        <v>0.99690585367854589</v>
      </c>
      <c r="AC44" s="2">
        <f>IF($A44&lt;=AC$4,0.5*(AD43+AD44)*EXP(-'BDT Tree'!AC55*AD$3)," ")</f>
        <v>0.99806846433726804</v>
      </c>
      <c r="AD44" s="2">
        <f>IF($A44&lt;=AD$4,0.5*(AE43+AE44)*EXP(-'BDT Tree'!AD55*AE$3)," ")</f>
        <v>0.99883202208466237</v>
      </c>
      <c r="AE44" s="2">
        <f>IF($A44&lt;=AE$4,0.5*(AF43+AF44)*EXP(-'BDT Tree'!AE55*AF$3)," ")</f>
        <v>0.99948088627648746</v>
      </c>
      <c r="AF44" s="2">
        <f t="shared" si="6"/>
        <v>1</v>
      </c>
      <c r="AG44" s="2">
        <f>IF($A44&lt;=AG$4,0.5*(AH43+AH44)*EXP(-'BDT Tree'!AG55*AH$3)," ")</f>
        <v>0.99828925154702197</v>
      </c>
      <c r="AH44" s="2">
        <f>IF($A44&lt;=AH$4,0.5*(AI43+AI44)*EXP(-'BDT Tree'!AH55*AI$3)," ")</f>
        <v>0.99882528849685814</v>
      </c>
      <c r="AI44" s="2">
        <f>IF($A44&lt;=AI$4,0.5*(AJ43+AJ44)*EXP(-'BDT Tree'!AI55*AJ$3)," ")</f>
        <v>0.99925264915993595</v>
      </c>
      <c r="AJ44" s="2">
        <f>IF($A44&lt;=AJ$4,0.5*(AK43+AK44)*EXP(-'BDT Tree'!AJ55*AK$3)," ")</f>
        <v>0.9995759084022654</v>
      </c>
      <c r="AK44" s="2">
        <f>IF($A44&lt;=AK$4,0.5*(AL43+AL44)*EXP(-'BDT Tree'!AK55*AL$3)," ")</f>
        <v>0.99981564746603357</v>
      </c>
      <c r="AL44" s="2">
        <f t="shared" si="7"/>
        <v>1</v>
      </c>
      <c r="AM44" s="2">
        <f>IF($A44&lt;=AM$4,0.5*(AN43+AN44)*EXP(-'BDT Tree'!AM55*AN$3)," ")</f>
        <v>0.99925840555538437</v>
      </c>
      <c r="AN44" s="2">
        <f>IF($A44&lt;=AN$4,0.5*(AO43+AO44)*EXP(-'BDT Tree'!AN55*AO$3)," ")</f>
        <v>0.99949656975131618</v>
      </c>
      <c r="AO44" s="2">
        <f>IF($A44&lt;=AO$4,0.5*(AP43+AP44)*EXP(-'BDT Tree'!AO55*AP$3)," ")</f>
        <v>0.99968611005135344</v>
      </c>
      <c r="AP44" s="2">
        <f>IF($A44&lt;=AP$4,0.5*(AQ43+AQ44)*EXP(-'BDT Tree'!AP55*AQ$3)," ")</f>
        <v>0.99981015579261412</v>
      </c>
      <c r="AQ44" s="2">
        <f>IF($A44&lt;=AQ$4,0.5*(AR43+AR44)*EXP(-'BDT Tree'!AQ55*AR$3)," ")</f>
        <v>0.99991670235217367</v>
      </c>
      <c r="AR44" s="2">
        <f t="shared" si="8"/>
        <v>1</v>
      </c>
      <c r="AS44" s="2">
        <f>IF($A44&lt;=AS$4,0.5*(AT43+AT44)*EXP(-'BDT Tree'!AS55*AT$3)," ")</f>
        <v>0.99973443961911912</v>
      </c>
      <c r="AT44" s="2">
        <f>IF($A44&lt;=AT$4,0.5*(AU43+AU44)*EXP(-'BDT Tree'!AT55*AU$3)," ")</f>
        <v>0.99981942883541053</v>
      </c>
      <c r="AU44" s="2">
        <f>IF($A44&lt;=AU$4,0.5*(AV43+AV44)*EXP(-'BDT Tree'!AU55*AV$3)," ")</f>
        <v>0.99988681269214641</v>
      </c>
      <c r="AV44" s="2">
        <f>IF($A44&lt;=AV$4,0.5*(AW43+AW44)*EXP(-'BDT Tree'!AV55*AW$3)," ")</f>
        <v>0.99993120274286029</v>
      </c>
      <c r="AW44" s="2">
        <f>IF($A44&lt;=AW$4,0.5*(AX43+AX44)*EXP(-'BDT Tree'!AW55*AX$3)," ")</f>
        <v>0.99997260307384228</v>
      </c>
      <c r="AX44" s="2">
        <f t="shared" si="9"/>
        <v>1</v>
      </c>
    </row>
    <row r="45" spans="1:50" x14ac:dyDescent="0.25">
      <c r="A45" s="30">
        <v>11</v>
      </c>
      <c r="B45" s="37" t="str">
        <f>IF($A45&lt;=B$4,0.5*(C44+C45)*EXP(-'BDT Tree'!B56*C$3)," ")</f>
        <v xml:space="preserve"> </v>
      </c>
      <c r="C45" s="2" t="str">
        <f>IF($A45&lt;=C$4,0.5*(D44+D45)*EXP(-'BDT Tree'!C56*D$3)," ")</f>
        <v xml:space="preserve"> </v>
      </c>
      <c r="D45" s="2" t="str">
        <f>IF($A45&lt;=D$4,0.5*(E44+E45)*EXP(-'BDT Tree'!D56*E$3)," ")</f>
        <v xml:space="preserve"> </v>
      </c>
      <c r="E45" s="2" t="str">
        <f>IF($A45&lt;=E$4,0.5*(F44+F45)*EXP(-'BDT Tree'!E56*F$3)," ")</f>
        <v xml:space="preserve"> </v>
      </c>
      <c r="F45" s="2" t="str">
        <f>IF($A45&lt;=F$4,0.5*(G44+G45)*EXP(-'BDT Tree'!F56*G$3)," ")</f>
        <v xml:space="preserve"> </v>
      </c>
      <c r="G45" s="2" t="str">
        <f>IF($A45&lt;=G$4,0.5*(H44+H45)*EXP(-'BDT Tree'!G56*H$3)," ")</f>
        <v xml:space="preserve"> </v>
      </c>
      <c r="H45" s="2" t="str">
        <f t="shared" si="2"/>
        <v xml:space="preserve"> </v>
      </c>
      <c r="I45" s="2" t="str">
        <f>IF($A45&lt;=I$4,0.5*(J44+J45)*EXP(-'BDT Tree'!I56*J$3)," ")</f>
        <v xml:space="preserve"> </v>
      </c>
      <c r="J45" s="2" t="str">
        <f>IF($A45&lt;=J$4,0.5*(K44+K45)*EXP(-'BDT Tree'!J56*K$3)," ")</f>
        <v xml:space="preserve"> </v>
      </c>
      <c r="K45" s="2" t="str">
        <f>IF($A45&lt;=K$4,0.5*(L44+L45)*EXP(-'BDT Tree'!K56*L$3)," ")</f>
        <v xml:space="preserve"> </v>
      </c>
      <c r="L45" s="2" t="str">
        <f>IF($A45&lt;=L$4,0.5*(M44+M45)*EXP(-'BDT Tree'!L56*M$3)," ")</f>
        <v xml:space="preserve"> </v>
      </c>
      <c r="M45" s="2">
        <f>IF($A45&lt;=M$4,0.5*(N44+N45)*EXP(-'BDT Tree'!M56*N$3)," ")</f>
        <v>0.99640146391971018</v>
      </c>
      <c r="N45" s="2">
        <f t="shared" si="3"/>
        <v>1</v>
      </c>
      <c r="O45" s="2">
        <f>IF($A45&lt;=O$4,0.5*(P44+P45)*EXP(-'BDT Tree'!O56*P$3)," ")</f>
        <v>0.982928242490132</v>
      </c>
      <c r="P45" s="2">
        <f>IF($A45&lt;=P$4,0.5*(Q44+Q45)*EXP(-'BDT Tree'!P56*Q$3)," ")</f>
        <v>0.9878011305525356</v>
      </c>
      <c r="Q45" s="2">
        <f>IF($A45&lt;=Q$4,0.5*(R44+R45)*EXP(-'BDT Tree'!Q56*R$3)," ")</f>
        <v>0.9918840211149309</v>
      </c>
      <c r="R45" s="2">
        <f>IF($A45&lt;=R$4,0.5*(S44+S45)*EXP(-'BDT Tree'!R56*S$3)," ")</f>
        <v>0.99511011486363254</v>
      </c>
      <c r="S45" s="2">
        <f>IF($A45&lt;=S$4,0.5*(T44+T45)*EXP(-'BDT Tree'!S56*T$3)," ")</f>
        <v>0.99783141976179335</v>
      </c>
      <c r="T45" s="2">
        <f t="shared" si="4"/>
        <v>1</v>
      </c>
      <c r="U45" s="2">
        <f>IF($A45&lt;=U$4,0.5*(V44+V45)*EXP(-'BDT Tree'!U56*V$3)," ")</f>
        <v>0.99233303794941352</v>
      </c>
      <c r="V45" s="2">
        <f>IF($A45&lt;=V$4,0.5*(W44+W45)*EXP(-'BDT Tree'!V56*W$3)," ")</f>
        <v>0.99469219018192534</v>
      </c>
      <c r="W45" s="2">
        <f>IF($A45&lt;=W$4,0.5*(X44+X45)*EXP(-'BDT Tree'!W56*X$3)," ")</f>
        <v>0.99660459648981436</v>
      </c>
      <c r="X45" s="2">
        <f>IF($A45&lt;=X$4,0.5*(Y44+Y45)*EXP(-'BDT Tree'!X56*Y$3)," ")</f>
        <v>0.99810556785282489</v>
      </c>
      <c r="Y45" s="2">
        <f>IF($A45&lt;=Y$4,0.5*(Z44+Z45)*EXP(-'BDT Tree'!Y56*Z$3)," ")</f>
        <v>0.99918034149230683</v>
      </c>
      <c r="Z45" s="2">
        <f t="shared" si="5"/>
        <v>1</v>
      </c>
      <c r="AA45" s="2">
        <f>IF($A45&lt;=AA$4,0.5*(AB44+AB45)*EXP(-'BDT Tree'!AA56*AB$3)," ")</f>
        <v>0.99658873141859872</v>
      </c>
      <c r="AB45" s="2">
        <f>IF($A45&lt;=AB$4,0.5*(AC44+AC45)*EXP(-'BDT Tree'!AB56*AC$3)," ")</f>
        <v>0.99763598056141178</v>
      </c>
      <c r="AC45" s="2">
        <f>IF($A45&lt;=AC$4,0.5*(AD44+AD45)*EXP(-'BDT Tree'!AC56*AD$3)," ")</f>
        <v>0.9985272137086777</v>
      </c>
      <c r="AD45" s="2">
        <f>IF($A45&lt;=AD$4,0.5*(AE44+AE45)*EXP(-'BDT Tree'!AD56*AE$3)," ")</f>
        <v>0.99910408287815045</v>
      </c>
      <c r="AE45" s="2">
        <f>IF($A45&lt;=AE$4,0.5*(AF44+AF45)*EXP(-'BDT Tree'!AE56*AF$3)," ")</f>
        <v>0.99960273876934147</v>
      </c>
      <c r="AF45" s="2">
        <f t="shared" si="6"/>
        <v>1</v>
      </c>
      <c r="AG45" s="2">
        <f>IF($A45&lt;=AG$4,0.5*(AH44+AH45)*EXP(-'BDT Tree'!AG56*AH$3)," ")</f>
        <v>0.99871521383130191</v>
      </c>
      <c r="AH45" s="2">
        <f>IF($A45&lt;=AH$4,0.5*(AI44+AI45)*EXP(-'BDT Tree'!AH56*AI$3)," ")</f>
        <v>0.99911847420703814</v>
      </c>
      <c r="AI45" s="2">
        <f>IF($A45&lt;=AI$4,0.5*(AJ44+AJ45)*EXP(-'BDT Tree'!AI56*AJ$3)," ")</f>
        <v>0.99944081063027312</v>
      </c>
      <c r="AJ45" s="2">
        <f>IF($A45&lt;=AJ$4,0.5*(AK44+AK45)*EXP(-'BDT Tree'!AJ56*AK$3)," ")</f>
        <v>0.99968320256542509</v>
      </c>
      <c r="AK45" s="2">
        <f>IF($A45&lt;=AK$4,0.5*(AL44+AL45)*EXP(-'BDT Tree'!AK56*AL$3)," ")</f>
        <v>0.99986229243551239</v>
      </c>
      <c r="AL45" s="2">
        <f t="shared" si="7"/>
        <v>1</v>
      </c>
      <c r="AM45" s="2">
        <f>IF($A45&lt;=AM$4,0.5*(AN44+AN45)*EXP(-'BDT Tree'!AM56*AN$3)," ")</f>
        <v>0.99943870190618223</v>
      </c>
      <c r="AN45" s="2">
        <f>IF($A45&lt;=AN$4,0.5*(AO44+AO45)*EXP(-'BDT Tree'!AN56*AO$3)," ")</f>
        <v>0.99961959747502505</v>
      </c>
      <c r="AO45" s="2">
        <f>IF($A45&lt;=AO$4,0.5*(AP44+AP45)*EXP(-'BDT Tree'!AO56*AP$3)," ")</f>
        <v>0.99976309984018519</v>
      </c>
      <c r="AP45" s="2">
        <f>IF($A45&lt;=AP$4,0.5*(AQ44+AQ45)*EXP(-'BDT Tree'!AP56*AQ$3)," ")</f>
        <v>0.99985612554297698</v>
      </c>
      <c r="AQ45" s="2">
        <f>IF($A45&lt;=AQ$4,0.5*(AR44+AR45)*EXP(-'BDT Tree'!AQ56*AR$3)," ")</f>
        <v>0.99993687324969416</v>
      </c>
      <c r="AR45" s="2">
        <f t="shared" si="8"/>
        <v>1</v>
      </c>
      <c r="AS45" s="2">
        <f>IF($A45&lt;=AS$4,0.5*(AT44+AT45)*EXP(-'BDT Tree'!AS56*AT$3)," ")</f>
        <v>0.99980156985148505</v>
      </c>
      <c r="AT45" s="2">
        <f>IF($A45&lt;=AT$4,0.5*(AU44+AU45)*EXP(-'BDT Tree'!AT56*AU$3)," ")</f>
        <v>0.99986512230708913</v>
      </c>
      <c r="AU45" s="2">
        <f>IF($A45&lt;=AU$4,0.5*(AV44+AV45)*EXP(-'BDT Tree'!AU56*AV$3)," ")</f>
        <v>0.99991550667535656</v>
      </c>
      <c r="AV45" s="2">
        <f>IF($A45&lt;=AV$4,0.5*(AW44+AW45)*EXP(-'BDT Tree'!AV56*AW$3)," ")</f>
        <v>0.99994849630673754</v>
      </c>
      <c r="AW45" s="2">
        <f>IF($A45&lt;=AW$4,0.5*(AX44+AX45)*EXP(-'BDT Tree'!AW56*AX$3)," ")</f>
        <v>0.99997959566871053</v>
      </c>
      <c r="AX45" s="2">
        <f t="shared" si="9"/>
        <v>1</v>
      </c>
    </row>
    <row r="46" spans="1:50" x14ac:dyDescent="0.25">
      <c r="A46" s="30">
        <v>10</v>
      </c>
      <c r="B46" s="37" t="str">
        <f>IF($A46&lt;=B$4,0.5*(C45+C46)*EXP(-'BDT Tree'!B57*C$3)," ")</f>
        <v xml:space="preserve"> </v>
      </c>
      <c r="C46" s="2" t="str">
        <f>IF($A46&lt;=C$4,0.5*(D45+D46)*EXP(-'BDT Tree'!C57*D$3)," ")</f>
        <v xml:space="preserve"> </v>
      </c>
      <c r="D46" s="2" t="str">
        <f>IF($A46&lt;=D$4,0.5*(E45+E46)*EXP(-'BDT Tree'!D57*E$3)," ")</f>
        <v xml:space="preserve"> </v>
      </c>
      <c r="E46" s="2" t="str">
        <f>IF($A46&lt;=E$4,0.5*(F45+F46)*EXP(-'BDT Tree'!E57*F$3)," ")</f>
        <v xml:space="preserve"> </v>
      </c>
      <c r="F46" s="2" t="str">
        <f>IF($A46&lt;=F$4,0.5*(G45+G46)*EXP(-'BDT Tree'!F57*G$3)," ")</f>
        <v xml:space="preserve"> </v>
      </c>
      <c r="G46" s="2" t="str">
        <f>IF($A46&lt;=G$4,0.5*(H45+H46)*EXP(-'BDT Tree'!G57*H$3)," ")</f>
        <v xml:space="preserve"> </v>
      </c>
      <c r="H46" s="2" t="str">
        <f t="shared" si="2"/>
        <v xml:space="preserve"> </v>
      </c>
      <c r="I46" s="2" t="str">
        <f>IF($A46&lt;=I$4,0.5*(J45+J46)*EXP(-'BDT Tree'!I57*J$3)," ")</f>
        <v xml:space="preserve"> </v>
      </c>
      <c r="J46" s="2" t="str">
        <f>IF($A46&lt;=J$4,0.5*(K45+K46)*EXP(-'BDT Tree'!J57*K$3)," ")</f>
        <v xml:space="preserve"> </v>
      </c>
      <c r="K46" s="2" t="str">
        <f>IF($A46&lt;=K$4,0.5*(L45+L46)*EXP(-'BDT Tree'!K57*L$3)," ")</f>
        <v xml:space="preserve"> </v>
      </c>
      <c r="L46" s="2">
        <f>IF($A46&lt;=L$4,0.5*(M45+M46)*EXP(-'BDT Tree'!L57*M$3)," ")</f>
        <v>0.99336366824725109</v>
      </c>
      <c r="M46" s="2">
        <f>IF($A46&lt;=M$4,0.5*(N45+N46)*EXP(-'BDT Tree'!M57*N$3)," ")</f>
        <v>0.99703061650331926</v>
      </c>
      <c r="N46" s="2">
        <f t="shared" si="3"/>
        <v>1</v>
      </c>
      <c r="O46" s="2">
        <f>IF($A46&lt;=O$4,0.5*(P45+P46)*EXP(-'BDT Tree'!O57*P$3)," ")</f>
        <v>0.98655169432222523</v>
      </c>
      <c r="P46" s="2">
        <f>IF($A46&lt;=P$4,0.5*(Q45+Q46)*EXP(-'BDT Tree'!P57*Q$3)," ")</f>
        <v>0.99041025369343383</v>
      </c>
      <c r="Q46" s="2">
        <f>IF($A46&lt;=Q$4,0.5*(R45+R46)*EXP(-'BDT Tree'!Q57*R$3)," ")</f>
        <v>0.99366309122480667</v>
      </c>
      <c r="R46" s="2">
        <f>IF($A46&lt;=R$4,0.5*(S45+S46)*EXP(-'BDT Tree'!R57*S$3)," ")</f>
        <v>0.99617590737803052</v>
      </c>
      <c r="S46" s="2">
        <f>IF($A46&lt;=S$4,0.5*(T45+T46)*EXP(-'BDT Tree'!S57*T$3)," ")</f>
        <v>0.9983150673533715</v>
      </c>
      <c r="T46" s="2">
        <f t="shared" si="4"/>
        <v>1</v>
      </c>
      <c r="U46" s="2">
        <f>IF($A46&lt;=U$4,0.5*(V45+V46)*EXP(-'BDT Tree'!U57*V$3)," ")</f>
        <v>0.99420452555501426</v>
      </c>
      <c r="V46" s="2">
        <f>IF($A46&lt;=V$4,0.5*(W45+W46)*EXP(-'BDT Tree'!V57*W$3)," ")</f>
        <v>0.99599323148515728</v>
      </c>
      <c r="W46" s="2">
        <f>IF($A46&lt;=W$4,0.5*(X45+X46)*EXP(-'BDT Tree'!W57*X$3)," ")</f>
        <v>0.99745413742728262</v>
      </c>
      <c r="X46" s="2">
        <f>IF($A46&lt;=X$4,0.5*(Y45+Y46)*EXP(-'BDT Tree'!X57*Y$3)," ")</f>
        <v>0.99858211591335544</v>
      </c>
      <c r="Y46" s="2">
        <f>IF($A46&lt;=Y$4,0.5*(Z45+Z46)*EXP(-'BDT Tree'!Y57*Z$3)," ")</f>
        <v>0.99938376476331692</v>
      </c>
      <c r="Z46" s="2">
        <f t="shared" si="5"/>
        <v>1</v>
      </c>
      <c r="AA46" s="2">
        <f>IF($A46&lt;=AA$4,0.5*(AB45+AB46)*EXP(-'BDT Tree'!AA57*AB$3)," ")</f>
        <v>0.99739321464413355</v>
      </c>
      <c r="AB46" s="2">
        <f>IF($A46&lt;=AB$4,0.5*(AC45+AC46)*EXP(-'BDT Tree'!AB57*AC$3)," ")</f>
        <v>0.99819384478026973</v>
      </c>
      <c r="AC46" s="2">
        <f>IF($A46&lt;=AC$4,0.5*(AD45+AD46)*EXP(-'BDT Tree'!AC57*AD$3)," ")</f>
        <v>0.99887697005331577</v>
      </c>
      <c r="AD46" s="2">
        <f>IF($A46&lt;=AD$4,0.5*(AE45+AE46)*EXP(-'BDT Tree'!AD57*AE$3)," ")</f>
        <v>0.99931278987667038</v>
      </c>
      <c r="AE46" s="2">
        <f>IF($A46&lt;=AE$4,0.5*(AF45+AF46)*EXP(-'BDT Tree'!AE57*AF$3)," ")</f>
        <v>0.99969599295859735</v>
      </c>
      <c r="AF46" s="2">
        <f t="shared" si="6"/>
        <v>1</v>
      </c>
      <c r="AG46" s="2">
        <f>IF($A46&lt;=AG$4,0.5*(AH45+AH46)*EXP(-'BDT Tree'!AG57*AH$3)," ")</f>
        <v>0.99903514434946061</v>
      </c>
      <c r="AH46" s="2">
        <f>IF($A46&lt;=AH$4,0.5*(AI45+AI46)*EXP(-'BDT Tree'!AH57*AI$3)," ")</f>
        <v>0.99933849282480536</v>
      </c>
      <c r="AI46" s="2">
        <f>IF($A46&lt;=AI$4,0.5*(AJ45+AJ46)*EXP(-'BDT Tree'!AI57*AJ$3)," ")</f>
        <v>0.99958160637870708</v>
      </c>
      <c r="AJ46" s="2">
        <f>IF($A46&lt;=AJ$4,0.5*(AK45+AK46)*EXP(-'BDT Tree'!AJ57*AK$3)," ")</f>
        <v>0.9997633547917798</v>
      </c>
      <c r="AK46" s="2">
        <f>IF($A46&lt;=AK$4,0.5*(AL45+AL46)*EXP(-'BDT Tree'!AK57*AL$3)," ")</f>
        <v>0.99989713587882501</v>
      </c>
      <c r="AL46" s="2">
        <f t="shared" si="7"/>
        <v>1</v>
      </c>
      <c r="AM46" s="2">
        <f>IF($A46&lt;=AM$4,0.5*(AN45+AN46)*EXP(-'BDT Tree'!AM57*AN$3)," ")</f>
        <v>0.99957515867447899</v>
      </c>
      <c r="AN46" s="2">
        <f>IF($A46&lt;=AN$4,0.5*(AO45+AO46)*EXP(-'BDT Tree'!AN57*AO$3)," ")</f>
        <v>0.99971255465077391</v>
      </c>
      <c r="AO46" s="2">
        <f>IF($A46&lt;=AO$4,0.5*(AP45+AP46)*EXP(-'BDT Tree'!AO57*AP$3)," ")</f>
        <v>0.99982120027388299</v>
      </c>
      <c r="AP46" s="2">
        <f>IF($A46&lt;=AP$4,0.5*(AQ45+AQ46)*EXP(-'BDT Tree'!AP57*AQ$3)," ")</f>
        <v>0.99989096457630999</v>
      </c>
      <c r="AQ46" s="2">
        <f>IF($A46&lt;=AQ$4,0.5*(AR45+AR46)*EXP(-'BDT Tree'!AQ57*AR$3)," ")</f>
        <v>0.99995215979112162</v>
      </c>
      <c r="AR46" s="2">
        <f t="shared" si="8"/>
        <v>1</v>
      </c>
      <c r="AS46" s="2">
        <f>IF($A46&lt;=AS$4,0.5*(AT45+AT46)*EXP(-'BDT Tree'!AS57*AT$3)," ")</f>
        <v>0.99985172836484404</v>
      </c>
      <c r="AT46" s="2">
        <f>IF($A46&lt;=AT$4,0.5*(AU45+AU46)*EXP(-'BDT Tree'!AT57*AU$3)," ")</f>
        <v>0.99989925084954623</v>
      </c>
      <c r="AU46" s="2">
        <f>IF($A46&lt;=AU$4,0.5*(AV45+AV46)*EXP(-'BDT Tree'!AU57*AV$3)," ")</f>
        <v>0.99993692440580861</v>
      </c>
      <c r="AV46" s="2">
        <f>IF($A46&lt;=AV$4,0.5*(AW45+AW46)*EXP(-'BDT Tree'!AV57*AW$3)," ")</f>
        <v>0.99996144197668324</v>
      </c>
      <c r="AW46" s="2">
        <f>IF($A46&lt;=AW$4,0.5*(AX45+AX46)*EXP(-'BDT Tree'!AW57*AX$3)," ")</f>
        <v>0.99998480353739549</v>
      </c>
      <c r="AX46" s="2">
        <f t="shared" si="9"/>
        <v>1</v>
      </c>
    </row>
    <row r="47" spans="1:50" x14ac:dyDescent="0.25">
      <c r="A47" s="30">
        <v>9</v>
      </c>
      <c r="B47" s="37" t="str">
        <f>IF($A47&lt;=B$4,0.5*(C46+C47)*EXP(-'BDT Tree'!B58*C$3)," ")</f>
        <v xml:space="preserve"> </v>
      </c>
      <c r="C47" s="2" t="str">
        <f>IF($A47&lt;=C$4,0.5*(D46+D47)*EXP(-'BDT Tree'!C58*D$3)," ")</f>
        <v xml:space="preserve"> </v>
      </c>
      <c r="D47" s="2" t="str">
        <f>IF($A47&lt;=D$4,0.5*(E46+E47)*EXP(-'BDT Tree'!D58*E$3)," ")</f>
        <v xml:space="preserve"> </v>
      </c>
      <c r="E47" s="2" t="str">
        <f>IF($A47&lt;=E$4,0.5*(F46+F47)*EXP(-'BDT Tree'!E58*F$3)," ")</f>
        <v xml:space="preserve"> </v>
      </c>
      <c r="F47" s="2" t="str">
        <f>IF($A47&lt;=F$4,0.5*(G46+G47)*EXP(-'BDT Tree'!F58*G$3)," ")</f>
        <v xml:space="preserve"> </v>
      </c>
      <c r="G47" s="2" t="str">
        <f>IF($A47&lt;=G$4,0.5*(H46+H47)*EXP(-'BDT Tree'!G58*H$3)," ")</f>
        <v xml:space="preserve"> </v>
      </c>
      <c r="H47" s="2" t="str">
        <f t="shared" si="2"/>
        <v xml:space="preserve"> </v>
      </c>
      <c r="I47" s="2" t="str">
        <f>IF($A47&lt;=I$4,0.5*(J46+J47)*EXP(-'BDT Tree'!I58*J$3)," ")</f>
        <v xml:space="preserve"> </v>
      </c>
      <c r="J47" s="2" t="str">
        <f>IF($A47&lt;=J$4,0.5*(K46+K47)*EXP(-'BDT Tree'!J58*K$3)," ")</f>
        <v xml:space="preserve"> </v>
      </c>
      <c r="K47" s="2">
        <f>IF($A47&lt;=K$4,0.5*(L46+L47)*EXP(-'BDT Tree'!K58*L$3)," ")</f>
        <v>0.99064205673425687</v>
      </c>
      <c r="L47" s="2">
        <f>IF($A47&lt;=L$4,0.5*(M46+M47)*EXP(-'BDT Tree'!L58*M$3)," ")</f>
        <v>0.99455774730830215</v>
      </c>
      <c r="M47" s="2">
        <f>IF($A47&lt;=M$4,0.5*(N46+N47)*EXP(-'BDT Tree'!M58*N$3)," ")</f>
        <v>0.99754990601961668</v>
      </c>
      <c r="N47" s="2">
        <f t="shared" si="3"/>
        <v>1</v>
      </c>
      <c r="O47" s="2">
        <f>IF($A47&lt;=O$4,0.5*(P46+P47)*EXP(-'BDT Tree'!O58*P$3)," ")</f>
        <v>0.98940889198615978</v>
      </c>
      <c r="P47" s="2">
        <f>IF($A47&lt;=P$4,0.5*(Q46+Q47)*EXP(-'BDT Tree'!P58*Q$3)," ")</f>
        <v>0.99246234705766334</v>
      </c>
      <c r="Q47" s="2">
        <f>IF($A47&lt;=Q$4,0.5*(R46+R47)*EXP(-'BDT Tree'!Q58*R$3)," ")</f>
        <v>0.99505298624407656</v>
      </c>
      <c r="R47" s="2">
        <f>IF($A47&lt;=R$4,0.5*(S46+S47)*EXP(-'BDT Tree'!R58*S$3)," ")</f>
        <v>0.99700963461617709</v>
      </c>
      <c r="S47" s="2">
        <f>IF($A47&lt;=S$4,0.5*(T46+T47)*EXP(-'BDT Tree'!S58*T$3)," ")</f>
        <v>0.99869092020414885</v>
      </c>
      <c r="T47" s="2">
        <f t="shared" si="4"/>
        <v>1</v>
      </c>
      <c r="U47" s="2">
        <f>IF($A47&lt;=U$4,0.5*(V46+V47)*EXP(-'BDT Tree'!U58*V$3)," ")</f>
        <v>0.99561971510161718</v>
      </c>
      <c r="V47" s="2">
        <f>IF($A47&lt;=V$4,0.5*(W46+W47)*EXP(-'BDT Tree'!V58*W$3)," ")</f>
        <v>0.99697543919648168</v>
      </c>
      <c r="W47" s="2">
        <f>IF($A47&lt;=W$4,0.5*(X46+X47)*EXP(-'BDT Tree'!W58*X$3)," ")</f>
        <v>0.99809128982365702</v>
      </c>
      <c r="X47" s="2">
        <f>IF($A47&lt;=X$4,0.5*(Y46+Y47)*EXP(-'BDT Tree'!X58*Y$3)," ")</f>
        <v>0.99893882820363156</v>
      </c>
      <c r="Y47" s="2">
        <f>IF($A47&lt;=Y$4,0.5*(Z46+Z47)*EXP(-'BDT Tree'!Y58*Z$3)," ")</f>
        <v>0.9995367140464132</v>
      </c>
      <c r="Z47" s="2">
        <f t="shared" si="5"/>
        <v>1</v>
      </c>
      <c r="AA47" s="2">
        <f>IF($A47&lt;=AA$4,0.5*(AB46+AB47)*EXP(-'BDT Tree'!AA58*AB$3)," ")</f>
        <v>0.99800805273248272</v>
      </c>
      <c r="AB47" s="2">
        <f>IF($A47&lt;=AB$4,0.5*(AC46+AC47)*EXP(-'BDT Tree'!AB58*AC$3)," ")</f>
        <v>0.99862005554581446</v>
      </c>
      <c r="AC47" s="2">
        <f>IF($A47&lt;=AC$4,0.5*(AD46+AD47)*EXP(-'BDT Tree'!AC58*AD$3)," ")</f>
        <v>0.99914362698259851</v>
      </c>
      <c r="AD47" s="2">
        <f>IF($A47&lt;=AD$4,0.5*(AE46+AE47)*EXP(-'BDT Tree'!AD58*AE$3)," ")</f>
        <v>0.99947288789070698</v>
      </c>
      <c r="AE47" s="2">
        <f>IF($A47&lt;=AE$4,0.5*(AF46+AF47)*EXP(-'BDT Tree'!AE58*AF$3)," ")</f>
        <v>0.9997673589514483</v>
      </c>
      <c r="AF47" s="2">
        <f t="shared" si="6"/>
        <v>1</v>
      </c>
      <c r="AG47" s="2">
        <f>IF($A47&lt;=AG$4,0.5*(AH46+AH47)*EXP(-'BDT Tree'!AG58*AH$3)," ")</f>
        <v>0.99927541965786748</v>
      </c>
      <c r="AH47" s="2">
        <f>IF($A47&lt;=AH$4,0.5*(AI46+AI47)*EXP(-'BDT Tree'!AH58*AI$3)," ")</f>
        <v>0.99950359754451334</v>
      </c>
      <c r="AI47" s="2">
        <f>IF($A47&lt;=AI$4,0.5*(AJ46+AJ47)*EXP(-'BDT Tree'!AI58*AJ$3)," ")</f>
        <v>0.99968695584590839</v>
      </c>
      <c r="AJ47" s="2">
        <f>IF($A47&lt;=AJ$4,0.5*(AK46+AK47)*EXP(-'BDT Tree'!AJ58*AK$3)," ")</f>
        <v>0.99982322968123472</v>
      </c>
      <c r="AK47" s="2">
        <f>IF($A47&lt;=AK$4,0.5*(AL46+AL47)*EXP(-'BDT Tree'!AK58*AL$3)," ")</f>
        <v>0.99992316340198406</v>
      </c>
      <c r="AL47" s="2">
        <f t="shared" ref="AL47:AL56" si="10">IF($A47&lt;=AL$4,1," ")</f>
        <v>1</v>
      </c>
      <c r="AM47" s="2">
        <f>IF($A47&lt;=AM$4,0.5*(AN46+AN47)*EXP(-'BDT Tree'!AM58*AN$3)," ")</f>
        <v>0.99967843536798839</v>
      </c>
      <c r="AN47" s="2">
        <f>IF($A47&lt;=AN$4,0.5*(AO46+AO47)*EXP(-'BDT Tree'!AN58*AO$3)," ")</f>
        <v>0.99978279165759465</v>
      </c>
      <c r="AO47" s="2">
        <f>IF($A47&lt;=AO$4,0.5*(AP46+AP47)*EXP(-'BDT Tree'!AO58*AP$3)," ")</f>
        <v>0.99986504691645939</v>
      </c>
      <c r="AP47" s="2">
        <f>IF($A47&lt;=AP$4,0.5*(AQ46+AQ47)*EXP(-'BDT Tree'!AP58*AQ$3)," ")</f>
        <v>0.99991736772833972</v>
      </c>
      <c r="AQ47" s="2">
        <f>IF($A47&lt;=AQ$4,0.5*(AR46+AR47)*EXP(-'BDT Tree'!AQ58*AR$3)," ")</f>
        <v>0.99996374466706861</v>
      </c>
      <c r="AR47" s="2">
        <f t="shared" si="8"/>
        <v>1</v>
      </c>
      <c r="AS47" s="2">
        <f>IF($A47&lt;=AS$4,0.5*(AT46+AT47)*EXP(-'BDT Tree'!AS58*AT$3)," ")</f>
        <v>0.99988920619365607</v>
      </c>
      <c r="AT47" s="2">
        <f>IF($A47&lt;=AT$4,0.5*(AU46+AU47)*EXP(-'BDT Tree'!AT58*AU$3)," ")</f>
        <v>0.99992474197231562</v>
      </c>
      <c r="AU47" s="2">
        <f>IF($A47&lt;=AU$4,0.5*(AV46+AV47)*EXP(-'BDT Tree'!AU58*AV$3)," ")</f>
        <v>0.99995291148334098</v>
      </c>
      <c r="AV47" s="2">
        <f>IF($A47&lt;=AV$4,0.5*(AW46+AW47)*EXP(-'BDT Tree'!AV58*AW$3)," ")</f>
        <v>0.99997113307515351</v>
      </c>
      <c r="AW47" s="2">
        <f>IF($A47&lt;=AW$4,0.5*(AX46+AX47)*EXP(-'BDT Tree'!AW58*AX$3)," ")</f>
        <v>0.99998868219110293</v>
      </c>
      <c r="AX47" s="2">
        <f t="shared" si="9"/>
        <v>1</v>
      </c>
    </row>
    <row r="48" spans="1:50" x14ac:dyDescent="0.25">
      <c r="A48" s="30">
        <v>8</v>
      </c>
      <c r="B48" s="37" t="str">
        <f>IF($A48&lt;=B$4,0.5*(C47+C48)*EXP(-'BDT Tree'!B59*C$3)," ")</f>
        <v xml:space="preserve"> </v>
      </c>
      <c r="C48" s="2" t="str">
        <f>IF($A48&lt;=C$4,0.5*(D47+D48)*EXP(-'BDT Tree'!C59*D$3)," ")</f>
        <v xml:space="preserve"> </v>
      </c>
      <c r="D48" s="2" t="str">
        <f>IF($A48&lt;=D$4,0.5*(E47+E48)*EXP(-'BDT Tree'!D59*E$3)," ")</f>
        <v xml:space="preserve"> </v>
      </c>
      <c r="E48" s="2" t="str">
        <f>IF($A48&lt;=E$4,0.5*(F47+F48)*EXP(-'BDT Tree'!E59*F$3)," ")</f>
        <v xml:space="preserve"> </v>
      </c>
      <c r="F48" s="2" t="str">
        <f>IF($A48&lt;=F$4,0.5*(G47+G48)*EXP(-'BDT Tree'!F59*G$3)," ")</f>
        <v xml:space="preserve"> </v>
      </c>
      <c r="G48" s="2" t="str">
        <f>IF($A48&lt;=G$4,0.5*(H47+H48)*EXP(-'BDT Tree'!G59*H$3)," ")</f>
        <v xml:space="preserve"> </v>
      </c>
      <c r="H48" s="2" t="str">
        <f t="shared" si="2"/>
        <v xml:space="preserve"> </v>
      </c>
      <c r="I48" s="2" t="str">
        <f>IF($A48&lt;=I$4,0.5*(J47+J48)*EXP(-'BDT Tree'!I59*J$3)," ")</f>
        <v xml:space="preserve"> </v>
      </c>
      <c r="J48" s="2">
        <f>IF($A48&lt;=J$4,0.5*(K47+K48)*EXP(-'BDT Tree'!J59*K$3)," ")</f>
        <v>0.98868226641623524</v>
      </c>
      <c r="K48" s="2">
        <f>IF($A48&lt;=K$4,0.5*(L47+L48)*EXP(-'BDT Tree'!K59*L$3)," ")</f>
        <v>0.99231514071056481</v>
      </c>
      <c r="L48" s="2">
        <f>IF($A48&lt;=L$4,0.5*(M47+M48)*EXP(-'BDT Tree'!L59*M$3)," ")</f>
        <v>0.99553727504549216</v>
      </c>
      <c r="M48" s="2">
        <f>IF($A48&lt;=M$4,0.5*(N47+N48)*EXP(-'BDT Tree'!M59*N$3)," ")</f>
        <v>0.99797847361282543</v>
      </c>
      <c r="N48" s="2">
        <f t="shared" si="3"/>
        <v>1</v>
      </c>
      <c r="O48" s="2">
        <f>IF($A48&lt;=O$4,0.5*(P47+P48)*EXP(-'BDT Tree'!O59*P$3)," ")</f>
        <v>0.99166055672154085</v>
      </c>
      <c r="P48" s="2">
        <f>IF($A48&lt;=P$4,0.5*(Q47+Q48)*EXP(-'BDT Tree'!P59*Q$3)," ")</f>
        <v>0.99407574068142457</v>
      </c>
      <c r="Q48" s="2">
        <f>IF($A48&lt;=Q$4,0.5*(R47+R48)*EXP(-'BDT Tree'!Q59*R$3)," ")</f>
        <v>0.99613849239113306</v>
      </c>
      <c r="R48" s="2">
        <f>IF($A48&lt;=R$4,0.5*(S47+S48)*EXP(-'BDT Tree'!R59*S$3)," ")</f>
        <v>0.99766171551758909</v>
      </c>
      <c r="S48" s="2">
        <f>IF($A48&lt;=S$4,0.5*(T47+T48)*EXP(-'BDT Tree'!S59*T$3)," ")</f>
        <v>0.99898297539919934</v>
      </c>
      <c r="T48" s="2">
        <f t="shared" si="4"/>
        <v>1</v>
      </c>
      <c r="U48" s="2">
        <f>IF($A48&lt;=U$4,0.5*(V47+V48)*EXP(-'BDT Tree'!U59*V$3)," ")</f>
        <v>0.9966895362835948</v>
      </c>
      <c r="V48" s="2">
        <f>IF($A48&lt;=V$4,0.5*(W47+W48)*EXP(-'BDT Tree'!V59*W$3)," ")</f>
        <v>0.99771683362748564</v>
      </c>
      <c r="W48" s="2">
        <f>IF($A48&lt;=W$4,0.5*(X47+X48)*EXP(-'BDT Tree'!W59*X$3)," ")</f>
        <v>0.99856907064607381</v>
      </c>
      <c r="X48" s="2">
        <f>IF($A48&lt;=X$4,0.5*(Y47+Y48)*EXP(-'BDT Tree'!X59*Y$3)," ")</f>
        <v>0.99920581704407374</v>
      </c>
      <c r="Y48" s="2">
        <f>IF($A48&lt;=Y$4,0.5*(Z47+Z48)*EXP(-'BDT Tree'!Y59*Z$3)," ")</f>
        <v>0.9996517080076045</v>
      </c>
      <c r="Z48" s="2">
        <f t="shared" si="5"/>
        <v>1</v>
      </c>
      <c r="AA48" s="2">
        <f>IF($A48&lt;=AA$4,0.5*(AB47+AB48)*EXP(-'BDT Tree'!AA59*AB$3)," ")</f>
        <v>0.9984778995579574</v>
      </c>
      <c r="AB48" s="2">
        <f>IF($A48&lt;=AB$4,0.5*(AC47+AC48)*EXP(-'BDT Tree'!AB59*AC$3)," ")</f>
        <v>0.99894566847801558</v>
      </c>
      <c r="AC48" s="2">
        <f>IF($A48&lt;=AC$4,0.5*(AD47+AD48)*EXP(-'BDT Tree'!AC59*AD$3)," ")</f>
        <v>0.99934693153062359</v>
      </c>
      <c r="AD48" s="2">
        <f>IF($A48&lt;=AD$4,0.5*(AE47+AE48)*EXP(-'BDT Tree'!AD59*AE$3)," ")</f>
        <v>0.99959569357255385</v>
      </c>
      <c r="AE48" s="2">
        <f>IF($A48&lt;=AE$4,0.5*(AF47+AF48)*EXP(-'BDT Tree'!AE59*AF$3)," ")</f>
        <v>0.99982197318941568</v>
      </c>
      <c r="AF48" s="2">
        <f t="shared" si="6"/>
        <v>1</v>
      </c>
      <c r="AG48" s="2">
        <f>IF($A48&lt;=AG$4,0.5*(AH47+AH48)*EXP(-'BDT Tree'!AG59*AH$3)," ")</f>
        <v>0.9994558634408458</v>
      </c>
      <c r="AH48" s="2">
        <f>IF($A48&lt;=AH$4,0.5*(AI47+AI48)*EXP(-'BDT Tree'!AH59*AI$3)," ")</f>
        <v>0.9996274914963823</v>
      </c>
      <c r="AI48" s="2">
        <f>IF($A48&lt;=AI$4,0.5*(AJ47+AJ48)*EXP(-'BDT Tree'!AI59*AJ$3)," ")</f>
        <v>0.9997657807948509</v>
      </c>
      <c r="AJ48" s="2">
        <f>IF($A48&lt;=AJ$4,0.5*(AK47+AK48)*EXP(-'BDT Tree'!AJ59*AK$3)," ")</f>
        <v>0.99986795630554592</v>
      </c>
      <c r="AK48" s="2">
        <f>IF($A48&lt;=AK$4,0.5*(AL47+AL48)*EXP(-'BDT Tree'!AK59*AL$3)," ")</f>
        <v>0.99994260541688651</v>
      </c>
      <c r="AL48" s="2">
        <f t="shared" si="10"/>
        <v>1</v>
      </c>
      <c r="AM48" s="2">
        <f>IF($A48&lt;=AM$4,0.5*(AN47+AN48)*EXP(-'BDT Tree'!AM59*AN$3)," ")</f>
        <v>0.99975660043553161</v>
      </c>
      <c r="AN48" s="2">
        <f>IF($A48&lt;=AN$4,0.5*(AO47+AO48)*EXP(-'BDT Tree'!AN59*AO$3)," ")</f>
        <v>0.99983586237406707</v>
      </c>
      <c r="AO48" s="2">
        <f>IF($A48&lt;=AO$4,0.5*(AP47+AP48)*EXP(-'BDT Tree'!AO59*AP$3)," ")</f>
        <v>0.99989813759905377</v>
      </c>
      <c r="AP48" s="2">
        <f>IF($A48&lt;=AP$4,0.5*(AQ47+AQ48)*EXP(-'BDT Tree'!AP59*AQ$3)," ")</f>
        <v>0.99993737750401601</v>
      </c>
      <c r="AQ48" s="2">
        <f>IF($A48&lt;=AQ$4,0.5*(AR47+AR48)*EXP(-'BDT Tree'!AQ59*AR$3)," ")</f>
        <v>0.99997252421440164</v>
      </c>
      <c r="AR48" s="2">
        <f t="shared" si="8"/>
        <v>1</v>
      </c>
      <c r="AS48" s="2">
        <f>IF($A48&lt;=AS$4,0.5*(AT47+AT48)*EXP(-'BDT Tree'!AS59*AT$3)," ")</f>
        <v>0.99991720948688301</v>
      </c>
      <c r="AT48" s="2">
        <f>IF($A48&lt;=AT$4,0.5*(AU47+AU48)*EXP(-'BDT Tree'!AT59*AU$3)," ")</f>
        <v>0.99994378206038803</v>
      </c>
      <c r="AU48" s="2">
        <f>IF($A48&lt;=AU$4,0.5*(AV47+AV48)*EXP(-'BDT Tree'!AU59*AV$3)," ")</f>
        <v>0.99996484527547291</v>
      </c>
      <c r="AV48" s="2">
        <f>IF($A48&lt;=AV$4,0.5*(AW47+AW48)*EXP(-'BDT Tree'!AV59*AW$3)," ")</f>
        <v>0.99997838795697025</v>
      </c>
      <c r="AW48" s="2">
        <f>IF($A48&lt;=AW$4,0.5*(AX47+AX48)*EXP(-'BDT Tree'!AW59*AX$3)," ")</f>
        <v>0.99999157088474078</v>
      </c>
      <c r="AX48" s="2">
        <f t="shared" si="9"/>
        <v>1</v>
      </c>
    </row>
    <row r="49" spans="1:50" x14ac:dyDescent="0.25">
      <c r="A49" s="30">
        <v>7</v>
      </c>
      <c r="B49" s="37" t="str">
        <f>IF($A49&lt;=B$4,0.5*(C48+C49)*EXP(-'BDT Tree'!B60*C$3)," ")</f>
        <v xml:space="preserve"> </v>
      </c>
      <c r="C49" s="2" t="str">
        <f>IF($A49&lt;=C$4,0.5*(D48+D49)*EXP(-'BDT Tree'!C60*D$3)," ")</f>
        <v xml:space="preserve"> </v>
      </c>
      <c r="D49" s="2" t="str">
        <f>IF($A49&lt;=D$4,0.5*(E48+E49)*EXP(-'BDT Tree'!D60*E$3)," ")</f>
        <v xml:space="preserve"> </v>
      </c>
      <c r="E49" s="2" t="str">
        <f>IF($A49&lt;=E$4,0.5*(F48+F49)*EXP(-'BDT Tree'!E60*F$3)," ")</f>
        <v xml:space="preserve"> </v>
      </c>
      <c r="F49" s="2" t="str">
        <f>IF($A49&lt;=F$4,0.5*(G48+G49)*EXP(-'BDT Tree'!F60*G$3)," ")</f>
        <v xml:space="preserve"> </v>
      </c>
      <c r="G49" s="2" t="str">
        <f>IF($A49&lt;=G$4,0.5*(H48+H49)*EXP(-'BDT Tree'!G60*H$3)," ")</f>
        <v xml:space="preserve"> </v>
      </c>
      <c r="H49" s="2" t="str">
        <f t="shared" si="2"/>
        <v xml:space="preserve"> </v>
      </c>
      <c r="I49" s="2">
        <f>IF($A49&lt;=I$4,0.5*(J48+J49)*EXP(-'BDT Tree'!I60*J$3)," ")</f>
        <v>0.98707597975343442</v>
      </c>
      <c r="J49" s="2">
        <f>IF($A49&lt;=J$4,0.5*(K48+K49)*EXP(-'BDT Tree'!J60*K$3)," ")</f>
        <v>0.9906875500999931</v>
      </c>
      <c r="K49" s="2">
        <f>IF($A49&lt;=K$4,0.5*(L48+L49)*EXP(-'BDT Tree'!K60*L$3)," ")</f>
        <v>0.99368987465927838</v>
      </c>
      <c r="L49" s="2">
        <f>IF($A49&lt;=L$4,0.5*(M48+M49)*EXP(-'BDT Tree'!L60*M$3)," ")</f>
        <v>0.9963406761581648</v>
      </c>
      <c r="M49" s="2">
        <f>IF($A49&lt;=M$4,0.5*(N48+N49)*EXP(-'BDT Tree'!M60*N$3)," ")</f>
        <v>0.9983321393376362</v>
      </c>
      <c r="N49" s="2">
        <f t="shared" si="3"/>
        <v>1</v>
      </c>
      <c r="O49" s="2">
        <f>IF($A49&lt;=O$4,0.5*(P48+P49)*EXP(-'BDT Tree'!O60*P$3)," ")</f>
        <v>0.99343425566274768</v>
      </c>
      <c r="P49" s="2">
        <f>IF($A49&lt;=P$4,0.5*(Q48+Q49)*EXP(-'BDT Tree'!P60*Q$3)," ")</f>
        <v>0.9953438977552943</v>
      </c>
      <c r="Q49" s="2">
        <f>IF($A49&lt;=Q$4,0.5*(R48+R49)*EXP(-'BDT Tree'!Q60*R$3)," ")</f>
        <v>0.99698606677344737</v>
      </c>
      <c r="R49" s="2">
        <f>IF($A49&lt;=R$4,0.5*(S48+S49)*EXP(-'BDT Tree'!R60*S$3)," ")</f>
        <v>0.99817166247886591</v>
      </c>
      <c r="S49" s="2">
        <f>IF($A49&lt;=S$4,0.5*(T48+T49)*EXP(-'BDT Tree'!S60*T$3)," ")</f>
        <v>0.99920989896852419</v>
      </c>
      <c r="T49" s="2">
        <f t="shared" si="4"/>
        <v>1</v>
      </c>
      <c r="U49" s="2">
        <f>IF($A49&lt;=U$4,0.5*(V48+V49)*EXP(-'BDT Tree'!U60*V$3)," ")</f>
        <v>0.99749811309765379</v>
      </c>
      <c r="V49" s="2">
        <f>IF($A49&lt;=V$4,0.5*(W48+W49)*EXP(-'BDT Tree'!V60*W$3)," ")</f>
        <v>0.998276411208182</v>
      </c>
      <c r="W49" s="2">
        <f>IF($A49&lt;=W$4,0.5*(X48+X49)*EXP(-'BDT Tree'!W60*X$3)," ")</f>
        <v>0.99892729987033968</v>
      </c>
      <c r="X49" s="2">
        <f>IF($A49&lt;=X$4,0.5*(Y48+Y49)*EXP(-'BDT Tree'!X60*Y$3)," ")</f>
        <v>0.9994056390694479</v>
      </c>
      <c r="Y49" s="2">
        <f>IF($A49&lt;=Y$4,0.5*(Z48+Z49)*EXP(-'BDT Tree'!Y60*Z$3)," ")</f>
        <v>0.99973816262073512</v>
      </c>
      <c r="Z49" s="2">
        <f t="shared" si="5"/>
        <v>1</v>
      </c>
      <c r="AA49" s="2">
        <f>IF($A49&lt;=AA$4,0.5*(AB48+AB49)*EXP(-'BDT Tree'!AA60*AB$3)," ")</f>
        <v>0.99883692145902414</v>
      </c>
      <c r="AB49" s="2">
        <f>IF($A49&lt;=AB$4,0.5*(AC48+AC49)*EXP(-'BDT Tree'!AB60*AC$3)," ")</f>
        <v>0.99919442358632626</v>
      </c>
      <c r="AC49" s="2">
        <f>IF($A49&lt;=AC$4,0.5*(AD48+AD49)*EXP(-'BDT Tree'!AC60*AD$3)," ")</f>
        <v>0.9995019400825591</v>
      </c>
      <c r="AD49" s="2">
        <f>IF($A49&lt;=AD$4,0.5*(AE48+AE49)*EXP(-'BDT Tree'!AD60*AE$3)," ")</f>
        <v>0.99968989097669803</v>
      </c>
      <c r="AE49" s="2">
        <f>IF($A49&lt;=AE$4,0.5*(AF48+AF49)*EXP(-'BDT Tree'!AE60*AF$3)," ")</f>
        <v>0.99986376719730197</v>
      </c>
      <c r="AF49" s="2">
        <f t="shared" si="6"/>
        <v>1</v>
      </c>
      <c r="AG49" s="2">
        <f>IF($A49&lt;=AG$4,0.5*(AH48+AH49)*EXP(-'BDT Tree'!AG60*AH$3)," ")</f>
        <v>0.99959137045806645</v>
      </c>
      <c r="AH49" s="2">
        <f>IF($A49&lt;=AH$4,0.5*(AI48+AI49)*EXP(-'BDT Tree'!AH60*AI$3)," ")</f>
        <v>0.99972046017318372</v>
      </c>
      <c r="AI49" s="2">
        <f>IF($A49&lt;=AI$4,0.5*(AJ48+AJ49)*EXP(-'BDT Tree'!AI60*AJ$3)," ")</f>
        <v>0.99982475838734597</v>
      </c>
      <c r="AJ49" s="2">
        <f>IF($A49&lt;=AJ$4,0.5*(AK48+AK49)*EXP(-'BDT Tree'!AJ60*AK$3)," ")</f>
        <v>0.99990136671044116</v>
      </c>
      <c r="AK49" s="2">
        <f>IF($A49&lt;=AK$4,0.5*(AL48+AL49)*EXP(-'BDT Tree'!AK60*AL$3)," ")</f>
        <v>0.99995712811143911</v>
      </c>
      <c r="AL49" s="2">
        <f t="shared" si="10"/>
        <v>1</v>
      </c>
      <c r="AM49" s="2">
        <f>IF($A49&lt;=AM$4,0.5*(AN48+AN49)*EXP(-'BDT Tree'!AM60*AN$3)," ")</f>
        <v>0.99981576058385113</v>
      </c>
      <c r="AN49" s="2">
        <f>IF($A49&lt;=AN$4,0.5*(AO48+AO49)*EXP(-'BDT Tree'!AN60*AO$3)," ")</f>
        <v>0.99987596306212434</v>
      </c>
      <c r="AO49" s="2">
        <f>IF($A49&lt;=AO$4,0.5*(AP48+AP49)*EXP(-'BDT Tree'!AO60*AP$3)," ")</f>
        <v>0.99992311163700698</v>
      </c>
      <c r="AP49" s="2">
        <f>IF($A49&lt;=AP$4,0.5*(AQ48+AQ49)*EXP(-'BDT Tree'!AP60*AQ$3)," ")</f>
        <v>0.99995254193820271</v>
      </c>
      <c r="AQ49" s="2">
        <f>IF($A49&lt;=AQ$4,0.5*(AR48+AR49)*EXP(-'BDT Tree'!AQ60*AR$3)," ")</f>
        <v>0.99997917773936451</v>
      </c>
      <c r="AR49" s="2">
        <f t="shared" si="8"/>
        <v>1</v>
      </c>
      <c r="AS49" s="2">
        <f>IF($A49&lt;=AS$4,0.5*(AT48+AT49)*EXP(-'BDT Tree'!AS60*AT$3)," ")</f>
        <v>0.99993813373899121</v>
      </c>
      <c r="AT49" s="2">
        <f>IF($A49&lt;=AT$4,0.5*(AU48+AU49)*EXP(-'BDT Tree'!AT60*AU$3)," ")</f>
        <v>0.99995800399067414</v>
      </c>
      <c r="AU49" s="2">
        <f>IF($A49&lt;=AU$4,0.5*(AV48+AV49)*EXP(-'BDT Tree'!AU60*AV$3)," ")</f>
        <v>0.99997375372578445</v>
      </c>
      <c r="AV49" s="2">
        <f>IF($A49&lt;=AV$4,0.5*(AW48+AW49)*EXP(-'BDT Tree'!AV60*AW$3)," ")</f>
        <v>0.99998381917007295</v>
      </c>
      <c r="AW49" s="2">
        <f>IF($A49&lt;=AW$4,0.5*(AX48+AX49)*EXP(-'BDT Tree'!AW60*AX$3)," ")</f>
        <v>0.99999372228683958</v>
      </c>
      <c r="AX49" s="2">
        <f t="shared" si="9"/>
        <v>1</v>
      </c>
    </row>
    <row r="50" spans="1:50" x14ac:dyDescent="0.25">
      <c r="A50" s="30">
        <v>6</v>
      </c>
      <c r="B50" s="37" t="str">
        <f>IF($A50&lt;=B$4,0.5*(C49+C50)*EXP(-'BDT Tree'!B61*C$3)," ")</f>
        <v xml:space="preserve"> </v>
      </c>
      <c r="C50" s="2" t="str">
        <f>IF($A50&lt;=C$4,0.5*(D49+D50)*EXP(-'BDT Tree'!C61*D$3)," ")</f>
        <v xml:space="preserve"> </v>
      </c>
      <c r="D50" s="2" t="str">
        <f>IF($A50&lt;=D$4,0.5*(E49+E50)*EXP(-'BDT Tree'!D61*E$3)," ")</f>
        <v xml:space="preserve"> </v>
      </c>
      <c r="E50" s="2" t="str">
        <f>IF($A50&lt;=E$4,0.5*(F49+F50)*EXP(-'BDT Tree'!E61*F$3)," ")</f>
        <v xml:space="preserve"> </v>
      </c>
      <c r="F50" s="2" t="str">
        <f>IF($A50&lt;=F$4,0.5*(G49+G50)*EXP(-'BDT Tree'!F61*G$3)," ")</f>
        <v xml:space="preserve"> </v>
      </c>
      <c r="G50" s="2" t="str">
        <f>IF($A50&lt;=G$4,0.5*(H49+H50)*EXP(-'BDT Tree'!G61*H$3)," ")</f>
        <v xml:space="preserve"> </v>
      </c>
      <c r="H50" s="2">
        <f t="shared" si="2"/>
        <v>1</v>
      </c>
      <c r="I50" s="2">
        <f>IF($A50&lt;=I$4,0.5*(J49+J50)*EXP(-'BDT Tree'!I61*J$3)," ")</f>
        <v>0.98934596797215668</v>
      </c>
      <c r="J50" s="2">
        <f>IF($A50&lt;=J$4,0.5*(K49+K50)*EXP(-'BDT Tree'!J61*K$3)," ")</f>
        <v>0.99233868876953979</v>
      </c>
      <c r="K50" s="2">
        <f>IF($A50&lt;=K$4,0.5*(L49+L50)*EXP(-'BDT Tree'!K61*L$3)," ")</f>
        <v>0.99481918128094393</v>
      </c>
      <c r="L50" s="2">
        <f>IF($A50&lt;=L$4,0.5*(M49+M50)*EXP(-'BDT Tree'!L61*M$3)," ")</f>
        <v>0.99699954000160385</v>
      </c>
      <c r="M50" s="2">
        <f>IF($A50&lt;=M$4,0.5*(N49+N50)*EXP(-'BDT Tree'!M61*N$3)," ")</f>
        <v>0.99862397396022151</v>
      </c>
      <c r="N50" s="2">
        <f t="shared" si="3"/>
        <v>1</v>
      </c>
      <c r="O50" s="2">
        <f>IF($A50&lt;=O$4,0.5*(P49+P50)*EXP(-'BDT Tree'!O61*P$3)," ")</f>
        <v>0.99483101491022441</v>
      </c>
      <c r="P50" s="2">
        <f>IF($A50&lt;=P$4,0.5*(Q49+Q50)*EXP(-'BDT Tree'!P61*Q$3)," ")</f>
        <v>0.99634052700299824</v>
      </c>
      <c r="Q50" s="2">
        <f>IF($A50&lt;=Q$4,0.5*(R49+R50)*EXP(-'BDT Tree'!Q61*R$3)," ")</f>
        <v>0.99764774226401309</v>
      </c>
      <c r="R50" s="2">
        <f>IF($A50&lt;=R$4,0.5*(S49+S50)*EXP(-'BDT Tree'!R61*S$3)," ")</f>
        <v>0.99857042111229666</v>
      </c>
      <c r="S50" s="2">
        <f>IF($A50&lt;=S$4,0.5*(T49+T50)*EXP(-'BDT Tree'!S61*T$3)," ")</f>
        <v>0.99938620578156723</v>
      </c>
      <c r="T50" s="2">
        <f t="shared" si="4"/>
        <v>1</v>
      </c>
      <c r="U50" s="2">
        <f>IF($A50&lt;=U$4,0.5*(V49+V50)*EXP(-'BDT Tree'!U61*V$3)," ")</f>
        <v>0.99810916568095998</v>
      </c>
      <c r="V50" s="2">
        <f>IF($A50&lt;=V$4,0.5*(W49+W50)*EXP(-'BDT Tree'!V61*W$3)," ")</f>
        <v>0.99869874904729494</v>
      </c>
      <c r="W50" s="2">
        <f>IF($A50&lt;=W$4,0.5*(X49+X50)*EXP(-'BDT Tree'!W61*X$3)," ")</f>
        <v>0.99919586868950938</v>
      </c>
      <c r="X50" s="2">
        <f>IF($A50&lt;=X$4,0.5*(Y49+Y50)*EXP(-'BDT Tree'!X61*Y$3)," ")</f>
        <v>0.99955518598149584</v>
      </c>
      <c r="Y50" s="2">
        <f>IF($A50&lt;=Y$4,0.5*(Z49+Z50)*EXP(-'BDT Tree'!Y61*Z$3)," ")</f>
        <v>0.99980315919175733</v>
      </c>
      <c r="Z50" s="2">
        <f t="shared" si="5"/>
        <v>1</v>
      </c>
      <c r="AA50" s="2">
        <f>IF($A50&lt;=AA$4,0.5*(AB49+AB50)*EXP(-'BDT Tree'!AA61*AB$3)," ")</f>
        <v>0.99911124803271811</v>
      </c>
      <c r="AB50" s="2">
        <f>IF($A50&lt;=AB$4,0.5*(AC49+AC50)*EXP(-'BDT Tree'!AB61*AC$3)," ")</f>
        <v>0.99938446333096287</v>
      </c>
      <c r="AC50" s="2">
        <f>IF($A50&lt;=AC$4,0.5*(AD49+AD50)*EXP(-'BDT Tree'!AC61*AD$3)," ")</f>
        <v>0.99962013100905711</v>
      </c>
      <c r="AD50" s="2">
        <f>IF($A50&lt;=AD$4,0.5*(AE49+AE50)*EXP(-'BDT Tree'!AD61*AE$3)," ")</f>
        <v>0.99976214311782896</v>
      </c>
      <c r="AE50" s="2">
        <f>IF($A50&lt;=AE$4,0.5*(AF49+AF50)*EXP(-'BDT Tree'!AE61*AF$3)," ")</f>
        <v>0.99989575005357445</v>
      </c>
      <c r="AF50" s="2">
        <f t="shared" si="6"/>
        <v>1</v>
      </c>
      <c r="AG50" s="2">
        <f>IF($A50&lt;=AG$4,0.5*(AH49+AH50)*EXP(-'BDT Tree'!AG61*AH$3)," ")</f>
        <v>0.9996931298658962</v>
      </c>
      <c r="AH50" s="2">
        <f>IF($A50&lt;=AH$4,0.5*(AI49+AI50)*EXP(-'BDT Tree'!AH61*AI$3)," ")</f>
        <v>0.99979022285293351</v>
      </c>
      <c r="AI50" s="2">
        <f>IF($A50&lt;=AI$4,0.5*(AJ49+AJ50)*EXP(-'BDT Tree'!AI61*AJ$3)," ")</f>
        <v>0.9998688854421024</v>
      </c>
      <c r="AJ50" s="2">
        <f>IF($A50&lt;=AJ$4,0.5*(AK49+AK50)*EXP(-'BDT Tree'!AJ61*AK$3)," ")</f>
        <v>0.99992632374835999</v>
      </c>
      <c r="AK50" s="2">
        <f>IF($A50&lt;=AK$4,0.5*(AL49+AL50)*EXP(-'BDT Tree'!AK61*AL$3)," ")</f>
        <v>0.9999679761512007</v>
      </c>
      <c r="AL50" s="2">
        <f t="shared" si="10"/>
        <v>1</v>
      </c>
      <c r="AM50" s="2">
        <f>IF($A50&lt;=AM$4,0.5*(AN49+AN50)*EXP(-'BDT Tree'!AM61*AN$3)," ")</f>
        <v>0.99986053750445703</v>
      </c>
      <c r="AN50" s="2">
        <f>IF($A50&lt;=AN$4,0.5*(AO49+AO50)*EXP(-'BDT Tree'!AN61*AO$3)," ")</f>
        <v>0.99990626414353045</v>
      </c>
      <c r="AO50" s="2">
        <f>IF($A50&lt;=AO$4,0.5*(AP49+AP50)*EXP(-'BDT Tree'!AO61*AP$3)," ")</f>
        <v>0.99994196055326767</v>
      </c>
      <c r="AP50" s="2">
        <f>IF($A50&lt;=AP$4,0.5*(AQ49+AQ50)*EXP(-'BDT Tree'!AP61*AQ$3)," ")</f>
        <v>0.99996403427493219</v>
      </c>
      <c r="AQ50" s="2">
        <f>IF($A50&lt;=AQ$4,0.5*(AR49+AR50)*EXP(-'BDT Tree'!AQ61*AR$3)," ")</f>
        <v>0.99998422006216614</v>
      </c>
      <c r="AR50" s="2">
        <f t="shared" si="8"/>
        <v>1</v>
      </c>
      <c r="AS50" s="2">
        <f>IF($A50&lt;=AS$4,0.5*(AT49+AT50)*EXP(-'BDT Tree'!AS61*AT$3)," ")</f>
        <v>0.99995376873766972</v>
      </c>
      <c r="AT50" s="2">
        <f>IF($A50&lt;=AT$4,0.5*(AU49+AU50)*EXP(-'BDT Tree'!AT61*AU$3)," ")</f>
        <v>0.99996862726428459</v>
      </c>
      <c r="AU50" s="2">
        <f>IF($A50&lt;=AU$4,0.5*(AV49+AV50)*EXP(-'BDT Tree'!AU61*AV$3)," ")</f>
        <v>0.99998040401565969</v>
      </c>
      <c r="AV50" s="2">
        <f>IF($A50&lt;=AV$4,0.5*(AW49+AW50)*EXP(-'BDT Tree'!AV61*AW$3)," ")</f>
        <v>0.99998788522028348</v>
      </c>
      <c r="AW50" s="2">
        <f>IF($A50&lt;=AW$4,0.5*(AX49+AX50)*EXP(-'BDT Tree'!AW61*AX$3)," ")</f>
        <v>0.9999953245779073</v>
      </c>
      <c r="AX50" s="2">
        <f t="shared" si="9"/>
        <v>1</v>
      </c>
    </row>
    <row r="51" spans="1:50" x14ac:dyDescent="0.25">
      <c r="A51" s="30">
        <v>5</v>
      </c>
      <c r="B51" s="37" t="str">
        <f>IF($A51&lt;=B$4,0.5*(C50+C51)*EXP(-'BDT Tree'!B62*C$3)," ")</f>
        <v xml:space="preserve"> </v>
      </c>
      <c r="C51" s="2" t="str">
        <f>IF($A51&lt;=C$4,0.5*(D50+D51)*EXP(-'BDT Tree'!C62*D$3)," ")</f>
        <v xml:space="preserve"> </v>
      </c>
      <c r="D51" s="2" t="str">
        <f>IF($A51&lt;=D$4,0.5*(E50+E51)*EXP(-'BDT Tree'!D62*E$3)," ")</f>
        <v xml:space="preserve"> </v>
      </c>
      <c r="E51" s="2" t="str">
        <f>IF($A51&lt;=E$4,0.5*(F50+F51)*EXP(-'BDT Tree'!E62*F$3)," ")</f>
        <v xml:space="preserve"> </v>
      </c>
      <c r="F51" s="2" t="str">
        <f>IF($A51&lt;=F$4,0.5*(G50+G51)*EXP(-'BDT Tree'!F62*G$3)," ")</f>
        <v xml:space="preserve"> </v>
      </c>
      <c r="G51" s="2">
        <f>IF($A51&lt;=G$4,0.5*(H50+H51)*EXP(-'BDT Tree'!G62*H$3)," ")</f>
        <v>0.99765280391269617</v>
      </c>
      <c r="H51" s="2">
        <f t="shared" si="2"/>
        <v>1</v>
      </c>
      <c r="I51" s="2">
        <f>IF($A51&lt;=I$4,0.5*(J50+J51)*EXP(-'BDT Tree'!I62*J$3)," ")</f>
        <v>0.99121873312172459</v>
      </c>
      <c r="J51" s="2">
        <f>IF($A51&lt;=J$4,0.5*(K50+K51)*EXP(-'BDT Tree'!J62*K$3)," ")</f>
        <v>0.9936978188520813</v>
      </c>
      <c r="K51" s="2">
        <f>IF($A51&lt;=K$4,0.5*(L50+L51)*EXP(-'BDT Tree'!K62*L$3)," ")</f>
        <v>0.9957466921026451</v>
      </c>
      <c r="L51" s="2">
        <f>IF($A51&lt;=L$4,0.5*(M50+M51)*EXP(-'BDT Tree'!L62*M$3)," ")</f>
        <v>0.9975398203759116</v>
      </c>
      <c r="M51" s="2">
        <f>IF($A51&lt;=M$4,0.5*(N50+N51)*EXP(-'BDT Tree'!M62*N$3)," ")</f>
        <v>0.99886477373230242</v>
      </c>
      <c r="N51" s="2">
        <f t="shared" si="3"/>
        <v>1</v>
      </c>
      <c r="O51" s="2">
        <f>IF($A51&lt;=O$4,0.5*(P50+P51)*EXP(-'BDT Tree'!O62*P$3)," ")</f>
        <v>0.99593070451011545</v>
      </c>
      <c r="P51" s="2">
        <f>IF($A51&lt;=P$4,0.5*(Q50+Q51)*EXP(-'BDT Tree'!P62*Q$3)," ")</f>
        <v>0.99712369019932512</v>
      </c>
      <c r="Q51" s="2">
        <f>IF($A51&lt;=Q$4,0.5*(R50+R51)*EXP(-'BDT Tree'!Q62*R$3)," ")</f>
        <v>0.99816422356563905</v>
      </c>
      <c r="R51" s="2">
        <f>IF($A51&lt;=R$4,0.5*(S50+S51)*EXP(-'BDT Tree'!R62*S$3)," ")</f>
        <v>0.99888221592285809</v>
      </c>
      <c r="S51" s="2">
        <f>IF($A51&lt;=S$4,0.5*(T50+T51)*EXP(-'BDT Tree'!S62*T$3)," ")</f>
        <v>0.9995231800607739</v>
      </c>
      <c r="T51" s="2">
        <f t="shared" si="4"/>
        <v>1</v>
      </c>
      <c r="U51" s="2">
        <f>IF($A51&lt;=U$4,0.5*(V50+V51)*EXP(-'BDT Tree'!U62*V$3)," ")</f>
        <v>0.99857091746275806</v>
      </c>
      <c r="V51" s="2">
        <f>IF($A51&lt;=V$4,0.5*(W50+W51)*EXP(-'BDT Tree'!V62*W$3)," ")</f>
        <v>0.99901751091114599</v>
      </c>
      <c r="W51" s="2">
        <f>IF($A51&lt;=W$4,0.5*(X50+X51)*EXP(-'BDT Tree'!W62*X$3)," ")</f>
        <v>0.99939720585826042</v>
      </c>
      <c r="X51" s="2">
        <f>IF($A51&lt;=X$4,0.5*(Y50+Y51)*EXP(-'BDT Tree'!X62*Y$3)," ")</f>
        <v>0.99966710447317653</v>
      </c>
      <c r="Y51" s="2">
        <f>IF($A51&lt;=Y$4,0.5*(Z50+Z51)*EXP(-'BDT Tree'!Y62*Z$3)," ")</f>
        <v>0.9998520226896308</v>
      </c>
      <c r="Z51" s="2">
        <f t="shared" si="5"/>
        <v>1</v>
      </c>
      <c r="AA51" s="2">
        <f>IF($A51&lt;=AA$4,0.5*(AB50+AB51)*EXP(-'BDT Tree'!AA62*AB$3)," ")</f>
        <v>0.99932085567108542</v>
      </c>
      <c r="AB51" s="2">
        <f>IF($A51&lt;=AB$4,0.5*(AC50+AC51)*EXP(-'BDT Tree'!AB62*AC$3)," ")</f>
        <v>0.99952964964356894</v>
      </c>
      <c r="AC51" s="2">
        <f>IF($A51&lt;=AC$4,0.5*(AD50+AD51)*EXP(-'BDT Tree'!AC62*AD$3)," ")</f>
        <v>0.99971025422965287</v>
      </c>
      <c r="AD51" s="2">
        <f>IF($A51&lt;=AD$4,0.5*(AE50+AE51)*EXP(-'BDT Tree'!AD62*AE$3)," ")</f>
        <v>0.99981756182545434</v>
      </c>
      <c r="AE51" s="2">
        <f>IF($A51&lt;=AE$4,0.5*(AF50+AF51)*EXP(-'BDT Tree'!AE62*AF$3)," ")</f>
        <v>0.99992022471601827</v>
      </c>
      <c r="AF51" s="2">
        <f t="shared" si="6"/>
        <v>1</v>
      </c>
      <c r="AG51" s="2">
        <f>IF($A51&lt;=AG$4,0.5*(AH50+AH51)*EXP(-'BDT Tree'!AG62*AH$3)," ")</f>
        <v>0.99976954593044698</v>
      </c>
      <c r="AH51" s="2">
        <f>IF($A51&lt;=AH$4,0.5*(AI50+AI51)*EXP(-'BDT Tree'!AH62*AI$3)," ")</f>
        <v>0.99984257236728991</v>
      </c>
      <c r="AI51" s="2">
        <f>IF($A51&lt;=AI$4,0.5*(AJ50+AJ51)*EXP(-'BDT Tree'!AI62*AJ$3)," ")</f>
        <v>0.99990190105213272</v>
      </c>
      <c r="AJ51" s="2">
        <f>IF($A51&lt;=AJ$4,0.5*(AK50+AK51)*EXP(-'BDT Tree'!AJ62*AK$3)," ")</f>
        <v>0.99994496611796735</v>
      </c>
      <c r="AK51" s="2">
        <f>IF($A51&lt;=AK$4,0.5*(AL50+AL51)*EXP(-'BDT Tree'!AK62*AL$3)," ")</f>
        <v>0.99997607930234023</v>
      </c>
      <c r="AL51" s="2">
        <f t="shared" si="10"/>
        <v>1</v>
      </c>
      <c r="AM51" s="2">
        <f>IF($A51&lt;=AM$4,0.5*(AN50+AN51)*EXP(-'BDT Tree'!AM62*AN$3)," ")</f>
        <v>0.99989442888746649</v>
      </c>
      <c r="AN51" s="2">
        <f>IF($A51&lt;=AN$4,0.5*(AO50+AO51)*EXP(-'BDT Tree'!AN62*AO$3)," ")</f>
        <v>0.99992916095328765</v>
      </c>
      <c r="AO51" s="2">
        <f>IF($A51&lt;=AO$4,0.5*(AP50+AP51)*EXP(-'BDT Tree'!AO62*AP$3)," ")</f>
        <v>0.99995618709180512</v>
      </c>
      <c r="AP51" s="2">
        <f>IF($A51&lt;=AP$4,0.5*(AQ50+AQ51)*EXP(-'BDT Tree'!AP62*AQ$3)," ")</f>
        <v>0.99997274369154987</v>
      </c>
      <c r="AQ51" s="2">
        <f>IF($A51&lt;=AQ$4,0.5*(AR50+AR51)*EXP(-'BDT Tree'!AQ62*AR$3)," ")</f>
        <v>0.99998804134237051</v>
      </c>
      <c r="AR51" s="2">
        <f t="shared" si="8"/>
        <v>1</v>
      </c>
      <c r="AS51" s="2">
        <f>IF($A51&lt;=AS$4,0.5*(AT50+AT51)*EXP(-'BDT Tree'!AS62*AT$3)," ")</f>
        <v>0.99996545171419782</v>
      </c>
      <c r="AT51" s="2">
        <f>IF($A51&lt;=AT$4,0.5*(AU50+AU51)*EXP(-'BDT Tree'!AT62*AU$3)," ")</f>
        <v>0.99997656266537915</v>
      </c>
      <c r="AU51" s="2">
        <f>IF($A51&lt;=AU$4,0.5*(AV50+AV51)*EXP(-'BDT Tree'!AU62*AV$3)," ")</f>
        <v>0.99998536872725252</v>
      </c>
      <c r="AV51" s="2">
        <f>IF($A51&lt;=AV$4,0.5*(AW50+AW51)*EXP(-'BDT Tree'!AV62*AW$3)," ")</f>
        <v>0.99999092931521183</v>
      </c>
      <c r="AW51" s="2">
        <f>IF($A51&lt;=AW$4,0.5*(AX50+AX51)*EXP(-'BDT Tree'!AW62*AX$3)," ")</f>
        <v>0.99999651790919464</v>
      </c>
      <c r="AX51" s="2">
        <f t="shared" si="9"/>
        <v>1</v>
      </c>
    </row>
    <row r="52" spans="1:50" x14ac:dyDescent="0.25">
      <c r="A52" s="30">
        <v>4</v>
      </c>
      <c r="B52" s="37" t="str">
        <f>IF($A52&lt;=B$4,0.5*(C51+C52)*EXP(-'BDT Tree'!B63*C$3)," ")</f>
        <v xml:space="preserve"> </v>
      </c>
      <c r="C52" s="2" t="str">
        <f>IF($A52&lt;=C$4,0.5*(D51+D52)*EXP(-'BDT Tree'!C63*D$3)," ")</f>
        <v xml:space="preserve"> </v>
      </c>
      <c r="D52" s="2" t="str">
        <f>IF($A52&lt;=D$4,0.5*(E51+E52)*EXP(-'BDT Tree'!D63*E$3)," ")</f>
        <v xml:space="preserve"> </v>
      </c>
      <c r="E52" s="2" t="str">
        <f>IF($A52&lt;=E$4,0.5*(F51+F52)*EXP(-'BDT Tree'!E63*F$3)," ")</f>
        <v xml:space="preserve"> </v>
      </c>
      <c r="F52" s="2">
        <f>IF($A52&lt;=F$4,0.5*(G51+G52)*EXP(-'BDT Tree'!F63*G$3)," ")</f>
        <v>0.99564572832269038</v>
      </c>
      <c r="G52" s="2">
        <f>IF($A52&lt;=G$4,0.5*(H51+H52)*EXP(-'BDT Tree'!G63*H$3)," ")</f>
        <v>0.99804880487091074</v>
      </c>
      <c r="H52" s="2">
        <f t="shared" si="2"/>
        <v>1</v>
      </c>
      <c r="I52" s="2">
        <f>IF($A52&lt;=I$4,0.5*(J51+J52)*EXP(-'BDT Tree'!I63*J$3)," ")</f>
        <v>0.99276326348617439</v>
      </c>
      <c r="J52" s="2">
        <f>IF($A52&lt;=J$4,0.5*(K51+K52)*EXP(-'BDT Tree'!J63*K$3)," ")</f>
        <v>0.99481631336175103</v>
      </c>
      <c r="K52" s="2">
        <f>IF($A52&lt;=K$4,0.5*(L51+L52)*EXP(-'BDT Tree'!K63*L$3)," ")</f>
        <v>0.99650834604707661</v>
      </c>
      <c r="L52" s="2">
        <f>IF($A52&lt;=L$4,0.5*(M51+M52)*EXP(-'BDT Tree'!L63*M$3)," ")</f>
        <v>0.99798283023763312</v>
      </c>
      <c r="M52" s="2">
        <f>IF($A52&lt;=M$4,0.5*(N51+N52)*EXP(-'BDT Tree'!M63*N$3)," ")</f>
        <v>0.99906345414290465</v>
      </c>
      <c r="N52" s="2">
        <f t="shared" si="3"/>
        <v>1</v>
      </c>
      <c r="O52" s="2">
        <f>IF($A52&lt;=O$4,0.5*(P51+P52)*EXP(-'BDT Tree'!O63*P$3)," ")</f>
        <v>0.99679638610024679</v>
      </c>
      <c r="P52" s="2">
        <f>IF($A52&lt;=P$4,0.5*(Q51+Q52)*EXP(-'BDT Tree'!P63*Q$3)," ")</f>
        <v>0.997739083491053</v>
      </c>
      <c r="Q52" s="2">
        <f>IF($A52&lt;=Q$4,0.5*(R51+R52)*EXP(-'BDT Tree'!Q63*R$3)," ")</f>
        <v>0.99856733265923925</v>
      </c>
      <c r="R52" s="2">
        <f>IF($A52&lt;=R$4,0.5*(S51+S52)*EXP(-'BDT Tree'!R63*S$3)," ")</f>
        <v>0.99912600308726984</v>
      </c>
      <c r="S52" s="2">
        <f>IF($A52&lt;=S$4,0.5*(T51+T52)*EXP(-'BDT Tree'!S63*T$3)," ")</f>
        <v>0.99962959283315966</v>
      </c>
      <c r="T52" s="2">
        <f t="shared" si="4"/>
        <v>1</v>
      </c>
      <c r="U52" s="2">
        <f>IF($A52&lt;=U$4,0.5*(V51+V52)*EXP(-'BDT Tree'!U63*V$3)," ")</f>
        <v>0.998919841235551</v>
      </c>
      <c r="V52" s="2">
        <f>IF($A52&lt;=V$4,0.5*(W51+W52)*EXP(-'BDT Tree'!V63*W$3)," ")</f>
        <v>0.99925810949462923</v>
      </c>
      <c r="W52" s="2">
        <f>IF($A52&lt;=W$4,0.5*(X51+X52)*EXP(-'BDT Tree'!W63*X$3)," ")</f>
        <v>0.99954813556737265</v>
      </c>
      <c r="X52" s="2">
        <f>IF($A52&lt;=X$4,0.5*(Y51+Y52)*EXP(-'BDT Tree'!X63*Y$3)," ")</f>
        <v>0.99975086152561643</v>
      </c>
      <c r="Y52" s="2">
        <f>IF($A52&lt;=Y$4,0.5*(Z51+Z52)*EXP(-'BDT Tree'!Y63*Z$3)," ")</f>
        <v>0.99988875705322988</v>
      </c>
      <c r="Z52" s="2">
        <f t="shared" si="5"/>
        <v>1</v>
      </c>
      <c r="AA52" s="2">
        <f>IF($A52&lt;=AA$4,0.5*(AB51+AB52)*EXP(-'BDT Tree'!AA63*AB$3)," ")</f>
        <v>0.99948101276752621</v>
      </c>
      <c r="AB52" s="2">
        <f>IF($A52&lt;=AB$4,0.5*(AC51+AC52)*EXP(-'BDT Tree'!AB63*AC$3)," ")</f>
        <v>0.99964057243329241</v>
      </c>
      <c r="AC52" s="2">
        <f>IF($A52&lt;=AC$4,0.5*(AD51+AD52)*EXP(-'BDT Tree'!AC63*AD$3)," ")</f>
        <v>0.99977897950209216</v>
      </c>
      <c r="AD52" s="2">
        <f>IF($A52&lt;=AD$4,0.5*(AE51+AE52)*EXP(-'BDT Tree'!AD63*AE$3)," ")</f>
        <v>0.99986006857777843</v>
      </c>
      <c r="AE52" s="2">
        <f>IF($A52&lt;=AE$4,0.5*(AF51+AF52)*EXP(-'BDT Tree'!AE63*AF$3)," ")</f>
        <v>0.99993895366024665</v>
      </c>
      <c r="AF52" s="2">
        <f t="shared" si="6"/>
        <v>1</v>
      </c>
      <c r="AG52" s="2">
        <f>IF($A52&lt;=AG$4,0.5*(AH51+AH52)*EXP(-'BDT Tree'!AG63*AH$3)," ")</f>
        <v>0.9998269305323837</v>
      </c>
      <c r="AH52" s="2">
        <f>IF($A52&lt;=AH$4,0.5*(AI51+AI52)*EXP(-'BDT Tree'!AH63*AI$3)," ")</f>
        <v>0.99988185562048404</v>
      </c>
      <c r="AI52" s="2">
        <f>IF($A52&lt;=AI$4,0.5*(AJ51+AJ52)*EXP(-'BDT Tree'!AI63*AJ$3)," ")</f>
        <v>0.99992660302467073</v>
      </c>
      <c r="AJ52" s="2">
        <f>IF($A52&lt;=AJ$4,0.5*(AK51+AK52)*EXP(-'BDT Tree'!AJ63*AK$3)," ")</f>
        <v>0.99995889148916306</v>
      </c>
      <c r="AK52" s="2">
        <f>IF($A52&lt;=AK$4,0.5*(AL51+AL52)*EXP(-'BDT Tree'!AK63*AL$3)," ")</f>
        <v>0.99998213209182063</v>
      </c>
      <c r="AL52" s="2">
        <f t="shared" si="10"/>
        <v>1</v>
      </c>
      <c r="AM52" s="2">
        <f>IF($A52&lt;=AM$4,0.5*(AN51+AN52)*EXP(-'BDT Tree'!AM63*AN$3)," ")</f>
        <v>0.99992008174196789</v>
      </c>
      <c r="AN52" s="2">
        <f>IF($A52&lt;=AN$4,0.5*(AO51+AO52)*EXP(-'BDT Tree'!AN63*AO$3)," ")</f>
        <v>0.99994646322708103</v>
      </c>
      <c r="AO52" s="2">
        <f>IF($A52&lt;=AO$4,0.5*(AP51+AP52)*EXP(-'BDT Tree'!AO63*AP$3)," ")</f>
        <v>0.99996692520117136</v>
      </c>
      <c r="AP52" s="2">
        <f>IF($A52&lt;=AP$4,0.5*(AQ51+AQ52)*EXP(-'BDT Tree'!AP63*AQ$3)," ")</f>
        <v>0.99997934406823052</v>
      </c>
      <c r="AQ52" s="2">
        <f>IF($A52&lt;=AQ$4,0.5*(AR51+AR52)*EXP(-'BDT Tree'!AQ63*AR$3)," ")</f>
        <v>0.99999093726302113</v>
      </c>
      <c r="AR52" s="2">
        <f t="shared" si="8"/>
        <v>1</v>
      </c>
      <c r="AS52" s="2">
        <f>IF($A52&lt;=AS$4,0.5*(AT51+AT52)*EXP(-'BDT Tree'!AS63*AT$3)," ")</f>
        <v>0.99997418177795039</v>
      </c>
      <c r="AT52" s="2">
        <f>IF($A52&lt;=AT$4,0.5*(AU51+AU52)*EXP(-'BDT Tree'!AT63*AU$3)," ")</f>
        <v>0.99998249042300724</v>
      </c>
      <c r="AU52" s="2">
        <f>IF($A52&lt;=AU$4,0.5*(AV51+AV52)*EXP(-'BDT Tree'!AU63*AV$3)," ")</f>
        <v>0.99998907521652214</v>
      </c>
      <c r="AV52" s="2">
        <f>IF($A52&lt;=AV$4,0.5*(AW51+AW52)*EXP(-'BDT Tree'!AV63*AW$3)," ")</f>
        <v>0.99999320836246264</v>
      </c>
      <c r="AW52" s="2">
        <f>IF($A52&lt;=AW$4,0.5*(AX51+AX52)*EXP(-'BDT Tree'!AW63*AX$3)," ")</f>
        <v>0.9999974066609838</v>
      </c>
      <c r="AX52" s="2">
        <f t="shared" si="9"/>
        <v>1</v>
      </c>
    </row>
    <row r="53" spans="1:50" x14ac:dyDescent="0.25">
      <c r="A53" s="30">
        <v>3</v>
      </c>
      <c r="B53" s="37" t="str">
        <f>IF($A53&lt;=B$4,0.5*(C52+C53)*EXP(-'BDT Tree'!B64*C$3)," ")</f>
        <v xml:space="preserve"> </v>
      </c>
      <c r="C53" s="2" t="str">
        <f>IF($A53&lt;=C$4,0.5*(D52+D53)*EXP(-'BDT Tree'!C64*D$3)," ")</f>
        <v xml:space="preserve"> </v>
      </c>
      <c r="D53" s="2" t="str">
        <f>IF($A53&lt;=D$4,0.5*(E52+E53)*EXP(-'BDT Tree'!D64*E$3)," ")</f>
        <v xml:space="preserve"> </v>
      </c>
      <c r="E53" s="2">
        <f>IF($A53&lt;=E$4,0.5*(F52+F53)*EXP(-'BDT Tree'!E64*F$3)," ")</f>
        <v>0.99405602552609884</v>
      </c>
      <c r="F53" s="2">
        <f>IF($A53&lt;=F$4,0.5*(G52+G53)*EXP(-'BDT Tree'!F64*G$3)," ")</f>
        <v>0.99637421111939695</v>
      </c>
      <c r="G53" s="2">
        <f>IF($A53&lt;=G$4,0.5*(H52+H53)*EXP(-'BDT Tree'!G64*H$3)," ")</f>
        <v>0.99837804989490886</v>
      </c>
      <c r="H53" s="2">
        <f t="shared" si="2"/>
        <v>1</v>
      </c>
      <c r="I53" s="2">
        <f>IF($A53&lt;=I$4,0.5*(J52+J53)*EXP(-'BDT Tree'!I64*J$3)," ")</f>
        <v>0.99403674218688098</v>
      </c>
      <c r="J53" s="2">
        <f>IF($A53&lt;=J$4,0.5*(K52+K53)*EXP(-'BDT Tree'!J64*K$3)," ")</f>
        <v>0.9957365999058857</v>
      </c>
      <c r="K53" s="2">
        <f>IF($A53&lt;=K$4,0.5*(L52+L53)*EXP(-'BDT Tree'!K64*L$3)," ")</f>
        <v>0.99713372393418565</v>
      </c>
      <c r="L53" s="2">
        <f>IF($A53&lt;=L$4,0.5*(M52+M53)*EXP(-'BDT Tree'!L64*M$3)," ")</f>
        <v>0.99834606450495944</v>
      </c>
      <c r="M53" s="2">
        <f>IF($A53&lt;=M$4,0.5*(N52+N53)*EXP(-'BDT Tree'!M64*N$3)," ")</f>
        <v>0.99922737616290758</v>
      </c>
      <c r="N53" s="2">
        <f t="shared" si="3"/>
        <v>1</v>
      </c>
      <c r="O53" s="2">
        <f>IF($A53&lt;=O$4,0.5*(P52+P53)*EXP(-'BDT Tree'!O64*P$3)," ")</f>
        <v>0.99747780061181057</v>
      </c>
      <c r="P53" s="2">
        <f>IF($A53&lt;=P$4,0.5*(Q52+Q53)*EXP(-'BDT Tree'!P64*Q$3)," ")</f>
        <v>0.99822264736207234</v>
      </c>
      <c r="Q53" s="2">
        <f>IF($A53&lt;=Q$4,0.5*(R52+R53)*EXP(-'BDT Tree'!Q64*R$3)," ")</f>
        <v>0.99888193474687836</v>
      </c>
      <c r="R53" s="2">
        <f>IF($A53&lt;=R$4,0.5*(S52+S53)*EXP(-'BDT Tree'!R64*S$3)," ")</f>
        <v>0.99931661206965483</v>
      </c>
      <c r="S53" s="2">
        <f>IF($A53&lt;=S$4,0.5*(T52+T53)*EXP(-'BDT Tree'!S64*T$3)," ")</f>
        <v>0.99971226069207964</v>
      </c>
      <c r="T53" s="2">
        <f t="shared" si="4"/>
        <v>1</v>
      </c>
      <c r="U53" s="2">
        <f>IF($A53&lt;=U$4,0.5*(V52+V53)*EXP(-'BDT Tree'!U64*V$3)," ")</f>
        <v>0.99918351027581087</v>
      </c>
      <c r="V53" s="2">
        <f>IF($A53&lt;=V$4,0.5*(W52+W53)*EXP(-'BDT Tree'!V64*W$3)," ")</f>
        <v>0.99943972400284731</v>
      </c>
      <c r="W53" s="2">
        <f>IF($A53&lt;=W$4,0.5*(X52+X53)*EXP(-'BDT Tree'!W64*X$3)," ")</f>
        <v>0.99966127509881364</v>
      </c>
      <c r="X53" s="2">
        <f>IF($A53&lt;=X$4,0.5*(Y52+Y53)*EXP(-'BDT Tree'!X64*Y$3)," ")</f>
        <v>0.99981354306810977</v>
      </c>
      <c r="Y53" s="2">
        <f>IF($A53&lt;=Y$4,0.5*(Z52+Z53)*EXP(-'BDT Tree'!Y64*Z$3)," ")</f>
        <v>0.99991637274158518</v>
      </c>
      <c r="Z53" s="2">
        <f t="shared" si="5"/>
        <v>1</v>
      </c>
      <c r="AA53" s="2">
        <f>IF($A53&lt;=AA$4,0.5*(AB52+AB53)*EXP(-'BDT Tree'!AA64*AB$3)," ")</f>
        <v>0.99960338724155695</v>
      </c>
      <c r="AB53" s="2">
        <f>IF($A53&lt;=AB$4,0.5*(AC52+AC53)*EXP(-'BDT Tree'!AB64*AC$3)," ")</f>
        <v>0.9997253212315601</v>
      </c>
      <c r="AC53" s="2">
        <f>IF($A53&lt;=AC$4,0.5*(AD52+AD53)*EXP(-'BDT Tree'!AC64*AD$3)," ")</f>
        <v>0.99983139089979645</v>
      </c>
      <c r="AD53" s="2">
        <f>IF($A53&lt;=AD$4,0.5*(AE52+AE53)*EXP(-'BDT Tree'!AD64*AE$3)," ")</f>
        <v>0.99989267152246364</v>
      </c>
      <c r="AE53" s="2">
        <f>IF($A53&lt;=AE$4,0.5*(AF52+AF53)*EXP(-'BDT Tree'!AE64*AF$3)," ")</f>
        <v>0.99995328568928188</v>
      </c>
      <c r="AF53" s="2">
        <f t="shared" si="6"/>
        <v>1</v>
      </c>
      <c r="AG53" s="2">
        <f>IF($A53&lt;=AG$4,0.5*(AH52+AH53)*EXP(-'BDT Tree'!AG64*AH$3)," ")</f>
        <v>0.99987002377430945</v>
      </c>
      <c r="AH53" s="2">
        <f>IF($A53&lt;=AH$4,0.5*(AI52+AI53)*EXP(-'BDT Tree'!AH64*AI$3)," ")</f>
        <v>0.99991133438303259</v>
      </c>
      <c r="AI53" s="2">
        <f>IF($A53&lt;=AI$4,0.5*(AJ52+AJ53)*EXP(-'BDT Tree'!AI64*AJ$3)," ")</f>
        <v>0.99994508476845767</v>
      </c>
      <c r="AJ53" s="2">
        <f>IF($A53&lt;=AJ$4,0.5*(AK52+AK53)*EXP(-'BDT Tree'!AJ64*AK$3)," ")</f>
        <v>0.99996929334062501</v>
      </c>
      <c r="AK53" s="2">
        <f>IF($A53&lt;=AK$4,0.5*(AL52+AL53)*EXP(-'BDT Tree'!AK64*AL$3)," ")</f>
        <v>0.99998665331995096</v>
      </c>
      <c r="AL53" s="2">
        <f t="shared" si="10"/>
        <v>1</v>
      </c>
      <c r="AM53" s="2">
        <f>IF($A53&lt;=AM$4,0.5*(AN52+AN53)*EXP(-'BDT Tree'!AM64*AN$3)," ")</f>
        <v>0.99993949928822901</v>
      </c>
      <c r="AN53" s="2">
        <f>IF($A53&lt;=AN$4,0.5*(AO52+AO53)*EXP(-'BDT Tree'!AN64*AO$3)," ")</f>
        <v>0.99995953827614248</v>
      </c>
      <c r="AO53" s="2">
        <f>IF($A53&lt;=AO$4,0.5*(AP52+AP53)*EXP(-'BDT Tree'!AO64*AP$3)," ")</f>
        <v>0.99997503056387216</v>
      </c>
      <c r="AP53" s="2">
        <f>IF($A53&lt;=AP$4,0.5*(AQ52+AQ53)*EXP(-'BDT Tree'!AP64*AQ$3)," ")</f>
        <v>0.99998434611292353</v>
      </c>
      <c r="AQ53" s="2">
        <f>IF($A53&lt;=AQ$4,0.5*(AR52+AR53)*EXP(-'BDT Tree'!AQ64*AR$3)," ")</f>
        <v>0.99999313190700057</v>
      </c>
      <c r="AR53" s="2">
        <f t="shared" si="8"/>
        <v>1</v>
      </c>
      <c r="AS53" s="2">
        <f>IF($A53&lt;=AS$4,0.5*(AT52+AT53)*EXP(-'BDT Tree'!AS64*AT$3)," ")</f>
        <v>0.99998070541747952</v>
      </c>
      <c r="AT53" s="2">
        <f>IF($A53&lt;=AT$4,0.5*(AU52+AU53)*EXP(-'BDT Tree'!AT64*AU$3)," ")</f>
        <v>0.99998691858283717</v>
      </c>
      <c r="AU53" s="2">
        <f>IF($A53&lt;=AU$4,0.5*(AV52+AV53)*EXP(-'BDT Tree'!AU64*AV$3)," ")</f>
        <v>0.99999184245714734</v>
      </c>
      <c r="AV53" s="2">
        <f>IF($A53&lt;=AV$4,0.5*(AW52+AW53)*EXP(-'BDT Tree'!AV64*AW$3)," ")</f>
        <v>0.99999491467365897</v>
      </c>
      <c r="AW53" s="2">
        <f>IF($A53&lt;=AW$4,0.5*(AX52+AX53)*EXP(-'BDT Tree'!AW64*AX$3)," ")</f>
        <v>0.99999806857234164</v>
      </c>
      <c r="AX53" s="2">
        <f t="shared" si="9"/>
        <v>1</v>
      </c>
    </row>
    <row r="54" spans="1:50" x14ac:dyDescent="0.25">
      <c r="A54" s="30">
        <v>2</v>
      </c>
      <c r="B54" s="37" t="str">
        <f>IF($A54&lt;=B$4,0.5*(C53+C54)*EXP(-'BDT Tree'!B65*C$3)," ")</f>
        <v xml:space="preserve"> </v>
      </c>
      <c r="C54" s="2" t="str">
        <f>IF($A54&lt;=C$4,0.5*(D53+D54)*EXP(-'BDT Tree'!C65*D$3)," ")</f>
        <v xml:space="preserve"> </v>
      </c>
      <c r="D54" s="2">
        <f>IF($A54&lt;=D$4,0.5*(E53+E54)*EXP(-'BDT Tree'!D65*E$3)," ")</f>
        <v>0.99265374138433771</v>
      </c>
      <c r="E54" s="2">
        <f>IF($A54&lt;=E$4,0.5*(F53+F54)*EXP(-'BDT Tree'!E65*F$3)," ")</f>
        <v>0.99504738526760095</v>
      </c>
      <c r="F54" s="2">
        <f>IF($A54&lt;=F$4,0.5*(G53+G54)*EXP(-'BDT Tree'!F65*G$3)," ")</f>
        <v>0.99698099494817261</v>
      </c>
      <c r="G54" s="2">
        <f>IF($A54&lt;=G$4,0.5*(H53+H54)*EXP(-'BDT Tree'!G65*H$3)," ")</f>
        <v>0.99865177558225449</v>
      </c>
      <c r="H54" s="2">
        <f t="shared" si="2"/>
        <v>1</v>
      </c>
      <c r="I54" s="2">
        <f>IF($A54&lt;=I$4,0.5*(J53+J54)*EXP(-'BDT Tree'!I65*J$3)," ")</f>
        <v>0.99508650846973223</v>
      </c>
      <c r="J54" s="2">
        <f>IF($A54&lt;=J$4,0.5*(K53+K54)*EXP(-'BDT Tree'!J65*K$3)," ")</f>
        <v>0.9964936871672736</v>
      </c>
      <c r="K54" s="2">
        <f>IF($A54&lt;=K$4,0.5*(L53+L54)*EXP(-'BDT Tree'!K65*L$3)," ")</f>
        <v>0.99764715880502997</v>
      </c>
      <c r="L54" s="2">
        <f>IF($A54&lt;=L$4,0.5*(M53+M54)*EXP(-'BDT Tree'!L65*M$3)," ")</f>
        <v>0.99864387941531907</v>
      </c>
      <c r="M54" s="2">
        <f>IF($A54&lt;=M$4,0.5*(N53+N54)*EXP(-'BDT Tree'!M65*N$3)," ")</f>
        <v>0.99936261634466117</v>
      </c>
      <c r="N54" s="2">
        <f t="shared" si="3"/>
        <v>1</v>
      </c>
      <c r="O54" s="2">
        <f>IF($A54&lt;=O$4,0.5*(P53+P54)*EXP(-'BDT Tree'!O65*P$3)," ")</f>
        <v>0.99801415257400983</v>
      </c>
      <c r="P54" s="2">
        <f>IF($A54&lt;=P$4,0.5*(Q53+Q54)*EXP(-'BDT Tree'!P65*Q$3)," ")</f>
        <v>0.9986026357666391</v>
      </c>
      <c r="Q54" s="2">
        <f>IF($A54&lt;=Q$4,0.5*(R53+R54)*EXP(-'BDT Tree'!Q65*R$3)," ")</f>
        <v>0.99912745167323647</v>
      </c>
      <c r="R54" s="2">
        <f>IF($A54&lt;=R$4,0.5*(S53+S54)*EXP(-'BDT Tree'!R65*S$3)," ")</f>
        <v>0.99946564157060713</v>
      </c>
      <c r="S54" s="2">
        <f>IF($A54&lt;=S$4,0.5*(T53+T54)*EXP(-'BDT Tree'!S65*T$3)," ")</f>
        <v>0.9997764807145183</v>
      </c>
      <c r="T54" s="2">
        <f t="shared" si="4"/>
        <v>1</v>
      </c>
      <c r="U54" s="2">
        <f>IF($A54&lt;=U$4,0.5*(V53+V54)*EXP(-'BDT Tree'!U65*V$3)," ")</f>
        <v>0.99938276352079169</v>
      </c>
      <c r="V54" s="2">
        <f>IF($A54&lt;=V$4,0.5*(W53+W54)*EXP(-'BDT Tree'!V65*W$3)," ")</f>
        <v>0.99957682693622141</v>
      </c>
      <c r="W54" s="2">
        <f>IF($A54&lt;=W$4,0.5*(X53+X54)*EXP(-'BDT Tree'!W65*X$3)," ")</f>
        <v>0.99974608522470054</v>
      </c>
      <c r="X54" s="2">
        <f>IF($A54&lt;=X$4,0.5*(Y53+Y54)*EXP(-'BDT Tree'!X65*Y$3)," ")</f>
        <v>0.99986045241887345</v>
      </c>
      <c r="Y54" s="2">
        <f>IF($A54&lt;=Y$4,0.5*(Z53+Z54)*EXP(-'BDT Tree'!Y65*Z$3)," ")</f>
        <v>0.99993713314346322</v>
      </c>
      <c r="Z54" s="2">
        <f t="shared" si="5"/>
        <v>1</v>
      </c>
      <c r="AA54" s="2">
        <f>IF($A54&lt;=AA$4,0.5*(AB53+AB54)*EXP(-'BDT Tree'!AA65*AB$3)," ")</f>
        <v>0.99969689450720411</v>
      </c>
      <c r="AB54" s="2">
        <f>IF($A54&lt;=AB$4,0.5*(AC53+AC54)*EXP(-'BDT Tree'!AB65*AC$3)," ")</f>
        <v>0.99979007525828845</v>
      </c>
      <c r="AC54" s="2">
        <f>IF($A54&lt;=AC$4,0.5*(AD53+AD54)*EXP(-'BDT Tree'!AC65*AD$3)," ")</f>
        <v>0.99987136385002839</v>
      </c>
      <c r="AD54" s="2">
        <f>IF($A54&lt;=AD$4,0.5*(AE53+AE54)*EXP(-'BDT Tree'!AD65*AE$3)," ")</f>
        <v>0.99991767810029497</v>
      </c>
      <c r="AE54" s="2">
        <f>IF($A54&lt;=AE$4,0.5*(AF53+AF54)*EXP(-'BDT Tree'!AE65*AF$3)," ")</f>
        <v>0.99996425300578018</v>
      </c>
      <c r="AF54" s="2">
        <f t="shared" si="6"/>
        <v>1</v>
      </c>
      <c r="AG54" s="2">
        <f>IF($A54&lt;=AG$4,0.5*(AH53+AH54)*EXP(-'BDT Tree'!AG65*AH$3)," ")</f>
        <v>0.99990238521999697</v>
      </c>
      <c r="AH54" s="2">
        <f>IF($A54&lt;=AH$4,0.5*(AI53+AI54)*EXP(-'BDT Tree'!AH65*AI$3)," ")</f>
        <v>0.99993345612748918</v>
      </c>
      <c r="AI54" s="2">
        <f>IF($A54&lt;=AI$4,0.5*(AJ53+AJ54)*EXP(-'BDT Tree'!AI65*AJ$3)," ")</f>
        <v>0.9999589125995525</v>
      </c>
      <c r="AJ54" s="2">
        <f>IF($A54&lt;=AJ$4,0.5*(AK53+AK54)*EXP(-'BDT Tree'!AJ65*AK$3)," ")</f>
        <v>0.99997706320021962</v>
      </c>
      <c r="AK54" s="2">
        <f>IF($A54&lt;=AK$4,0.5*(AL53+AL54)*EXP(-'BDT Tree'!AK65*AL$3)," ")</f>
        <v>0.99999003051926139</v>
      </c>
      <c r="AL54" s="2">
        <f t="shared" si="10"/>
        <v>1</v>
      </c>
      <c r="AM54" s="2">
        <f>IF($A54&lt;=AM$4,0.5*(AN53+AN54)*EXP(-'BDT Tree'!AM65*AN$3)," ")</f>
        <v>0.99995419754731385</v>
      </c>
      <c r="AN54" s="2">
        <f>IF($A54&lt;=AN$4,0.5*(AO53+AO54)*EXP(-'BDT Tree'!AN65*AO$3)," ")</f>
        <v>0.99996941916083981</v>
      </c>
      <c r="AO54" s="2">
        <f>IF($A54&lt;=AO$4,0.5*(AP53+AP54)*EXP(-'BDT Tree'!AO65*AP$3)," ")</f>
        <v>0.99998114890042078</v>
      </c>
      <c r="AP54" s="2">
        <f>IF($A54&lt;=AP$4,0.5*(AQ53+AQ54)*EXP(-'BDT Tree'!AP65*AQ$3)," ")</f>
        <v>0.9999881368686635</v>
      </c>
      <c r="AQ54" s="2">
        <f>IF($A54&lt;=AQ$4,0.5*(AR53+AR54)*EXP(-'BDT Tree'!AQ65*AR$3)," ")</f>
        <v>0.99999479509456968</v>
      </c>
      <c r="AR54" s="2">
        <f t="shared" si="8"/>
        <v>1</v>
      </c>
      <c r="AS54" s="2">
        <f>IF($A54&lt;=AS$4,0.5*(AT53+AT54)*EXP(-'BDT Tree'!AS65*AT$3)," ")</f>
        <v>0.99998558038133911</v>
      </c>
      <c r="AT54" s="2">
        <f>IF($A54&lt;=AT$4,0.5*(AU53+AU54)*EXP(-'BDT Tree'!AT65*AU$3)," ")</f>
        <v>0.99999022659898784</v>
      </c>
      <c r="AU54" s="2">
        <f>IF($A54&lt;=AU$4,0.5*(AV53+AV54)*EXP(-'BDT Tree'!AU65*AV$3)," ")</f>
        <v>0.99999390853507064</v>
      </c>
      <c r="AV54" s="2">
        <f>IF($A54&lt;=AV$4,0.5*(AW53+AW54)*EXP(-'BDT Tree'!AV65*AW$3)," ")</f>
        <v>0.999996192209197</v>
      </c>
      <c r="AW54" s="2">
        <f>IF($A54&lt;=AW$4,0.5*(AX53+AX54)*EXP(-'BDT Tree'!AW65*AX$3)," ")</f>
        <v>0.99999856154075462</v>
      </c>
      <c r="AX54" s="2">
        <f t="shared" si="9"/>
        <v>1</v>
      </c>
    </row>
    <row r="55" spans="1:50" x14ac:dyDescent="0.25">
      <c r="A55" s="30">
        <v>1</v>
      </c>
      <c r="B55" s="37" t="str">
        <f>IF($A55&lt;=B$4,0.5*(C54+C55)*EXP(-'BDT Tree'!B66*C$3)," ")</f>
        <v xml:space="preserve"> </v>
      </c>
      <c r="C55" s="2">
        <f>IF($A55&lt;=C$4,0.5*(D54+D55)*EXP(-'BDT Tree'!C66*D$3)," ")</f>
        <v>0.99147329525145367</v>
      </c>
      <c r="D55" s="2">
        <f>IF($A55&lt;=D$4,0.5*(E54+E55)*EXP(-'BDT Tree'!D66*E$3)," ")</f>
        <v>0.9938814247627753</v>
      </c>
      <c r="E55" s="2">
        <f>IF($A55&lt;=E$4,0.5*(F54+F55)*EXP(-'BDT Tree'!E66*F$3)," ")</f>
        <v>0.9958737387720964</v>
      </c>
      <c r="F55" s="2">
        <f>IF($A55&lt;=F$4,0.5*(G54+G55)*EXP(-'BDT Tree'!F66*G$3)," ")</f>
        <v>0.99748635486746207</v>
      </c>
      <c r="G55" s="2">
        <f>IF($A55&lt;=G$4,0.5*(H54+H55)*EXP(-'BDT Tree'!G66*H$3)," ")</f>
        <v>0.99887933234244097</v>
      </c>
      <c r="H55" s="2">
        <f t="shared" si="2"/>
        <v>1</v>
      </c>
      <c r="I55" s="2">
        <f>IF($A55&lt;=I$4,0.5*(J54+J55)*EXP(-'BDT Tree'!I66*J$3)," ")</f>
        <v>0.99595171274817962</v>
      </c>
      <c r="J55" s="2">
        <f>IF($A55&lt;=J$4,0.5*(K54+K55)*EXP(-'BDT Tree'!J66*K$3)," ")</f>
        <v>0.99711644132249866</v>
      </c>
      <c r="K55" s="2">
        <f>IF($A55&lt;=K$4,0.5*(L54+L55)*EXP(-'BDT Tree'!K66*L$3)," ")</f>
        <v>0.99806865724422322</v>
      </c>
      <c r="L55" s="2">
        <f>IF($A55&lt;=L$4,0.5*(M54+M55)*EXP(-'BDT Tree'!L66*M$3)," ")</f>
        <v>0.99888805261358293</v>
      </c>
      <c r="M55" s="2">
        <f>IF($A55&lt;=M$4,0.5*(N54+N55)*EXP(-'BDT Tree'!M66*N$3)," ")</f>
        <v>0.9994741902952492</v>
      </c>
      <c r="N55" s="2">
        <f t="shared" si="3"/>
        <v>1</v>
      </c>
      <c r="O55" s="2">
        <f>IF($A55&lt;=O$4,0.5*(P54+P55)*EXP(-'BDT Tree'!O66*P$3)," ")</f>
        <v>0.99843632468748211</v>
      </c>
      <c r="P55" s="2">
        <f>IF($A55&lt;=P$4,0.5*(Q54+Q55)*EXP(-'BDT Tree'!P66*Q$3)," ")</f>
        <v>0.99890125238294658</v>
      </c>
      <c r="Q55" s="2">
        <f>IF($A55&lt;=Q$4,0.5*(R54+R55)*EXP(-'BDT Tree'!Q66*R$3)," ")</f>
        <v>0.99931904914872394</v>
      </c>
      <c r="R55" s="2">
        <f>IF($A55&lt;=R$4,0.5*(S54+S55)*EXP(-'BDT Tree'!R66*S$3)," ")</f>
        <v>0.99958216198146088</v>
      </c>
      <c r="S55" s="2">
        <f>IF($A55&lt;=S$4,0.5*(T54+T55)*EXP(-'BDT Tree'!S66*T$3)," ")</f>
        <v>0.99982636882950826</v>
      </c>
      <c r="T55" s="2">
        <f t="shared" si="4"/>
        <v>1</v>
      </c>
      <c r="U55" s="2">
        <f>IF($A55&lt;=U$4,0.5*(V54+V55)*EXP(-'BDT Tree'!U66*V$3)," ")</f>
        <v>0.99953334715609188</v>
      </c>
      <c r="V55" s="2">
        <f>IF($A55&lt;=V$4,0.5*(W54+W55)*EXP(-'BDT Tree'!V66*W$3)," ")</f>
        <v>0.99968033824785163</v>
      </c>
      <c r="W55" s="2">
        <f>IF($A55&lt;=W$4,0.5*(X54+X55)*EXP(-'BDT Tree'!W66*X$3)," ")</f>
        <v>0.99980965904973107</v>
      </c>
      <c r="X55" s="2">
        <f>IF($A55&lt;=X$4,0.5*(Y54+Y55)*EXP(-'BDT Tree'!X66*Y$3)," ")</f>
        <v>0.99989555852398027</v>
      </c>
      <c r="Y55" s="2">
        <f>IF($A55&lt;=Y$4,0.5*(Z54+Z55)*EXP(-'BDT Tree'!Y66*Z$3)," ")</f>
        <v>0.99995273991351075</v>
      </c>
      <c r="Z55" s="2">
        <f t="shared" si="5"/>
        <v>1</v>
      </c>
      <c r="AA55" s="2">
        <f>IF($A55&lt;=AA$4,0.5*(AB54+AB55)*EXP(-'BDT Tree'!AA66*AB$3)," ")</f>
        <v>0.99976834627239286</v>
      </c>
      <c r="AB55" s="2">
        <f>IF($A55&lt;=AB$4,0.5*(AC54+AC55)*EXP(-'BDT Tree'!AB66*AC$3)," ")</f>
        <v>0.99983955444393069</v>
      </c>
      <c r="AC55" s="2">
        <f>IF($A55&lt;=AC$4,0.5*(AD54+AD55)*EXP(-'BDT Tree'!AC66*AD$3)," ")</f>
        <v>0.99990185256132369</v>
      </c>
      <c r="AD55" s="2">
        <f>IF($A55&lt;=AD$4,0.5*(AE54+AE55)*EXP(-'BDT Tree'!AD66*AE$3)," ")</f>
        <v>0.99993685821146272</v>
      </c>
      <c r="AE55" s="2">
        <f>IF($A55&lt;=AE$4,0.5*(AF54+AF55)*EXP(-'BDT Tree'!AE66*AF$3)," ")</f>
        <v>0.9999726455141712</v>
      </c>
      <c r="AF55" s="2">
        <f t="shared" si="6"/>
        <v>1</v>
      </c>
      <c r="AG55" s="2">
        <f>IF($A55&lt;=AG$4,0.5*(AH54+AH55)*EXP(-'BDT Tree'!AG66*AH$3)," ")</f>
        <v>0.9999266878356301</v>
      </c>
      <c r="AH55" s="2">
        <f>IF($A55&lt;=AH$4,0.5*(AI54+AI55)*EXP(-'BDT Tree'!AH66*AI$3)," ")</f>
        <v>0.99995005730154563</v>
      </c>
      <c r="AI55" s="2">
        <f>IF($A55&lt;=AI$4,0.5*(AJ54+AJ55)*EXP(-'BDT Tree'!AI66*AJ$3)," ")</f>
        <v>0.99996925843583939</v>
      </c>
      <c r="AJ55" s="2">
        <f>IF($A55&lt;=AJ$4,0.5*(AK54+AK55)*EXP(-'BDT Tree'!AJ66*AK$3)," ")</f>
        <v>0.99998286703031558</v>
      </c>
      <c r="AK55" s="2">
        <f>IF($A55&lt;=AK$4,0.5*(AL54+AL55)*EXP(-'BDT Tree'!AK66*AL$3)," ")</f>
        <v>0.99999255316652791</v>
      </c>
      <c r="AL55" s="2">
        <f t="shared" si="10"/>
        <v>1</v>
      </c>
      <c r="AM55" s="2">
        <f>IF($A55&lt;=AM$4,0.5*(AN54+AN55)*EXP(-'BDT Tree'!AM66*AN$3)," ")</f>
        <v>0.99996532384852066</v>
      </c>
      <c r="AN55" s="2">
        <f>IF($A55&lt;=AN$4,0.5*(AO54+AO55)*EXP(-'BDT Tree'!AN66*AO$3)," ")</f>
        <v>0.9999768864157631</v>
      </c>
      <c r="AO55" s="2">
        <f>IF($A55&lt;=AO$4,0.5*(AP54+AP55)*EXP(-'BDT Tree'!AO66*AP$3)," ")</f>
        <v>0.99998576750406099</v>
      </c>
      <c r="AP55" s="2">
        <f>IF($A55&lt;=AP$4,0.5*(AQ54+AQ55)*EXP(-'BDT Tree'!AP66*AQ$3)," ")</f>
        <v>0.99999100965661081</v>
      </c>
      <c r="AQ55" s="2">
        <f>IF($A55&lt;=AQ$4,0.5*(AR54+AR55)*EXP(-'BDT Tree'!AQ66*AR$3)," ")</f>
        <v>0.99999605552296911</v>
      </c>
      <c r="AR55" s="2">
        <f t="shared" si="8"/>
        <v>1</v>
      </c>
      <c r="AS55" s="2">
        <f>IF($A55&lt;=AS$4,0.5*(AT54+AT55)*EXP(-'BDT Tree'!AS66*AT$3)," ")</f>
        <v>0.99998922340465735</v>
      </c>
      <c r="AT55" s="2">
        <f>IF($A55&lt;=AT$4,0.5*(AU54+AU55)*EXP(-'BDT Tree'!AT66*AU$3)," ")</f>
        <v>0.9999926978882181</v>
      </c>
      <c r="AU55" s="2">
        <f>IF($A55&lt;=AU$4,0.5*(AV54+AV55)*EXP(-'BDT Tree'!AU66*AV$3)," ")</f>
        <v>0.99999545116648503</v>
      </c>
      <c r="AV55" s="2">
        <f>IF($A55&lt;=AV$4,0.5*(AW54+AW55)*EXP(-'BDT Tree'!AV66*AW$3)," ")</f>
        <v>0.99999714873705581</v>
      </c>
      <c r="AW55" s="2">
        <f>IF($A55&lt;=AW$4,0.5*(AX54+AX55)*EXP(-'BDT Tree'!AW66*AX$3)," ")</f>
        <v>0.99999892868632101</v>
      </c>
      <c r="AX55" s="2">
        <f t="shared" si="9"/>
        <v>1</v>
      </c>
    </row>
    <row r="56" spans="1:50" x14ac:dyDescent="0.25">
      <c r="A56" s="30">
        <v>0</v>
      </c>
      <c r="B56" s="37">
        <f>IF($A56&lt;=B$4,0.5*(C55+C56)*EXP(-'BDT Tree'!B67*C$3)," ")</f>
        <v>0.9905445678003546</v>
      </c>
      <c r="C56" s="2">
        <f>IF($A56&lt;=C$4,0.5*(D55+D56)*EXP(-'BDT Tree'!C67*D$3)," ")</f>
        <v>0.99289975175527612</v>
      </c>
      <c r="D56" s="2">
        <f>IF($A56&lt;=D$4,0.5*(E55+E56)*EXP(-'BDT Tree'!D67*E$3)," ")</f>
        <v>0.99490446067694305</v>
      </c>
      <c r="E56" s="2">
        <f>IF($A56&lt;=E$4,0.5*(F55+F56)*EXP(-'BDT Tree'!E67*F$3)," ")</f>
        <v>0.99656244608255162</v>
      </c>
      <c r="F56" s="2">
        <f>IF($A56&lt;=F$4,0.5*(G55+G56)*EXP(-'BDT Tree'!F67*G$3)," ")</f>
        <v>0.99790720540280675</v>
      </c>
      <c r="G56" s="2">
        <f>IF($A56&lt;=G$4,0.5*(H55+H56)*EXP(-'BDT Tree'!G67*H$3)," ")</f>
        <v>0.99906849940545994</v>
      </c>
      <c r="H56" s="2">
        <f t="shared" ref="H56" si="11">IF($A56&lt;=H$4,1," ")</f>
        <v>1</v>
      </c>
      <c r="I56" s="2">
        <f>IF($A56&lt;=I$4,0.5*(J55+J56)*EXP(-'BDT Tree'!I67*J$3)," ")</f>
        <v>0.99666470655770545</v>
      </c>
      <c r="J56" s="2">
        <f>IF($A56&lt;=J$4,0.5*(K55+K56)*EXP(-'BDT Tree'!J67*K$3)," ")</f>
        <v>0.99762864983890553</v>
      </c>
      <c r="K56" s="2">
        <f>IF($A56&lt;=K$4,0.5*(L55+L56)*EXP(-'BDT Tree'!K67*L$3)," ")</f>
        <v>0.99841466221950881</v>
      </c>
      <c r="L56" s="2">
        <f>IF($A56&lt;=L$4,0.5*(M55+M56)*EXP(-'BDT Tree'!L67*M$3)," ")</f>
        <v>0.99908824435856081</v>
      </c>
      <c r="M56" s="2">
        <f>IF($A56&lt;=M$4,0.5*(N55+N56)*EXP(-'BDT Tree'!M67*N$3)," ")</f>
        <v>0.99956623747474893</v>
      </c>
      <c r="N56" s="2">
        <f t="shared" ref="N56" si="12">IF($A56&lt;=N$4,1," ")</f>
        <v>1</v>
      </c>
      <c r="O56" s="2">
        <f>IF($A56&lt;=O$4,0.5*(P55+P56)*EXP(-'BDT Tree'!O67*P$3)," ")</f>
        <v>0.99876863428576634</v>
      </c>
      <c r="P56" s="2">
        <f>IF($A56&lt;=P$4,0.5*(Q55+Q56)*EXP(-'BDT Tree'!P67*Q$3)," ")</f>
        <v>0.99913594207226453</v>
      </c>
      <c r="Q56" s="2">
        <f>IF($A56&lt;=Q$4,0.5*(R55+R56)*EXP(-'BDT Tree'!Q67*R$3)," ")</f>
        <v>0.99946856685582086</v>
      </c>
      <c r="R56" s="2">
        <f>IF($A56&lt;=R$4,0.5*(S55+S56)*EXP(-'BDT Tree'!R67*S$3)," ")</f>
        <v>0.99967326571433246</v>
      </c>
      <c r="S56" s="2">
        <f>IF($A56&lt;=S$4,0.5*(T55+T56)*EXP(-'BDT Tree'!S67*T$3)," ")</f>
        <v>0.99986512297844787</v>
      </c>
      <c r="T56" s="2">
        <f t="shared" ref="T56" si="13">IF($A56&lt;=T$4,1," ")</f>
        <v>1</v>
      </c>
      <c r="U56" s="2">
        <f>IF($A56&lt;=U$4,0.5*(V55+V56)*EXP(-'BDT Tree'!U67*V$3)," ")</f>
        <v>0.99964715774626778</v>
      </c>
      <c r="V56" s="2">
        <f>IF($A56&lt;=V$4,0.5*(W55+W56)*EXP(-'BDT Tree'!V67*W$3)," ")</f>
        <v>0.99975849715186771</v>
      </c>
      <c r="W56" s="2">
        <f>IF($A56&lt;=W$4,0.5*(X55+X56)*EXP(-'BDT Tree'!W67*X$3)," ")</f>
        <v>0.9998573141050634</v>
      </c>
      <c r="X56" s="2">
        <f>IF($A56&lt;=X$4,0.5*(Y55+Y56)*EXP(-'BDT Tree'!X67*Y$3)," ")</f>
        <v>0.99992183159664305</v>
      </c>
      <c r="Y56" s="2">
        <f>IF($A56&lt;=Y$4,0.5*(Z55+Z56)*EXP(-'BDT Tree'!Y67*Z$3)," ")</f>
        <v>0.99996447235362196</v>
      </c>
      <c r="Z56" s="2">
        <f t="shared" ref="Z56" si="14">IF($A56&lt;=Z$4,1," ")</f>
        <v>1</v>
      </c>
      <c r="AA56" s="2">
        <f>IF($A56&lt;=AA$4,0.5*(AB55+AB56)*EXP(-'BDT Tree'!AA67*AB$3)," ")</f>
        <v>0.99982294670027294</v>
      </c>
      <c r="AB56" s="2">
        <f>IF($A56&lt;=AB$4,0.5*(AC55+AC56)*EXP(-'BDT Tree'!AB67*AC$3)," ")</f>
        <v>0.99987736406579131</v>
      </c>
      <c r="AC56" s="2">
        <f>IF($A56&lt;=AC$4,0.5*(AD55+AD56)*EXP(-'BDT Tree'!AC67*AD$3)," ")</f>
        <v>0.99992510910602717</v>
      </c>
      <c r="AD56" s="2">
        <f>IF($A56&lt;=AD$4,0.5*(AE55+AE56)*EXP(-'BDT Tree'!AD67*AE$3)," ")</f>
        <v>0.99995156941089447</v>
      </c>
      <c r="AE56" s="2">
        <f>IF($A56&lt;=AE$4,0.5*(AF55+AF56)*EXP(-'BDT Tree'!AE67*AF$3)," ")</f>
        <v>0.99997906769019074</v>
      </c>
      <c r="AF56" s="2">
        <f t="shared" ref="AF56" si="15">IF($A56&lt;=AF$4,1," ")</f>
        <v>1</v>
      </c>
      <c r="AG56" s="2">
        <f>IF($A56&lt;=AG$4,0.5*(AH55+AH56)*EXP(-'BDT Tree'!AG67*AH$3)," ")</f>
        <v>0.99994493878813673</v>
      </c>
      <c r="AH56" s="2">
        <f>IF($A56&lt;=AH$4,0.5*(AI55+AI56)*EXP(-'BDT Tree'!AH67*AI$3)," ")</f>
        <v>0.99996251587442353</v>
      </c>
      <c r="AI56" s="2">
        <f>IF($A56&lt;=AI$4,0.5*(AJ55+AJ56)*EXP(-'BDT Tree'!AI67*AJ$3)," ")</f>
        <v>0.99997699909609117</v>
      </c>
      <c r="AJ56" s="2">
        <f>IF($A56&lt;=AJ$4,0.5*(AK55+AK56)*EXP(-'BDT Tree'!AJ67*AK$3)," ")</f>
        <v>0.99998720229341931</v>
      </c>
      <c r="AK56" s="2">
        <f>IF($A56&lt;=AK$4,0.5*(AL55+AL56)*EXP(-'BDT Tree'!AK67*AL$3)," ")</f>
        <v>0.99999443749253192</v>
      </c>
      <c r="AL56" s="2">
        <f t="shared" si="10"/>
        <v>1</v>
      </c>
      <c r="AM56" s="2">
        <f>IF($A56&lt;=AM$4,0.5*(AN55+AN56)*EXP(-'BDT Tree'!AM67*AN$3)," ")</f>
        <v>0.99997374651130844</v>
      </c>
      <c r="AN56" s="2">
        <f>IF($A56&lt;=AN$4,0.5*(AO55+AO56)*EXP(-'BDT Tree'!AN67*AO$3)," ")</f>
        <v>0.99998252979133107</v>
      </c>
      <c r="AO56" s="2">
        <f>IF($A56&lt;=AO$4,0.5*(AP55+AP56)*EXP(-'BDT Tree'!AO67*AP$3)," ")</f>
        <v>0.99998925412335693</v>
      </c>
      <c r="AP56" s="2">
        <f>IF($A56&lt;=AP$4,0.5*(AQ55+AQ56)*EXP(-'BDT Tree'!AP67*AQ$3)," ")</f>
        <v>0.99999318676968918</v>
      </c>
      <c r="AQ56" s="2">
        <f>IF($A56&lt;=AQ$4,0.5*(AR55+AR56)*EXP(-'BDT Tree'!AQ67*AR$3)," ")</f>
        <v>0.99999701072442493</v>
      </c>
      <c r="AR56" s="2">
        <f t="shared" si="8"/>
        <v>1</v>
      </c>
      <c r="AS56" s="2">
        <f>IF($A56&lt;=AS$4,0.5*(AT55+AT56)*EXP(-'BDT Tree'!AS67*AT$3)," ")</f>
        <v>0.99999194586620244</v>
      </c>
      <c r="AT56" s="2">
        <f>IF($A56&lt;=AT$4,0.5*(AU55+AU56)*EXP(-'BDT Tree'!AT67*AU$3)," ")</f>
        <v>0.99999454414139188</v>
      </c>
      <c r="AU56" s="2">
        <f>IF($A56&lt;=AU$4,0.5*(AV55+AV56)*EXP(-'BDT Tree'!AU67*AV$3)," ")</f>
        <v>0.99999660300986326</v>
      </c>
      <c r="AV56" s="2">
        <f>IF($A56&lt;=AV$4,0.5*(AW55+AW56)*EXP(-'BDT Tree'!AV67*AW$3)," ")</f>
        <v>0.9999978649335195</v>
      </c>
      <c r="AW56" s="2">
        <f>IF($A56&lt;=AW$4,0.5*(AX55+AX56)*EXP(-'BDT Tree'!AW67*AX$3)," ")</f>
        <v>0.99999920212341864</v>
      </c>
      <c r="AX56" s="2">
        <f t="shared" si="9"/>
        <v>1</v>
      </c>
    </row>
    <row r="59" spans="1:50" x14ac:dyDescent="0.25">
      <c r="A59" s="35" t="s">
        <v>77</v>
      </c>
    </row>
    <row r="60" spans="1:50" x14ac:dyDescent="0.25">
      <c r="A60" s="35" t="s">
        <v>70</v>
      </c>
    </row>
    <row r="61" spans="1:50" x14ac:dyDescent="0.25">
      <c r="A61" s="53">
        <v>48</v>
      </c>
      <c r="B61" s="2" t="str">
        <f>IF($A61&lt;=B$4,0.5*(C60+C61)*EXP(-'BDT Tree'!B19*C$3)," ")</f>
        <v xml:space="preserve"> </v>
      </c>
      <c r="C61" s="2" t="str">
        <f>IF($A61&lt;=C$4,0.5*(D60+D61)*EXP(-'BDT Tree'!C19*D$3)," ")</f>
        <v xml:space="preserve"> </v>
      </c>
      <c r="D61" s="2" t="str">
        <f>IF($A61&lt;=D$4,0.5*(E60+E61)*EXP(-'BDT Tree'!D19*E$3)," ")</f>
        <v xml:space="preserve"> </v>
      </c>
      <c r="E61" s="2" t="str">
        <f t="shared" ref="E61:E108" si="16">IF($A61&lt;=E$4,1," ")</f>
        <v xml:space="preserve"> </v>
      </c>
      <c r="F61" s="2" t="str">
        <f>IF($A61&lt;=F$4,0.5*(G60+G61)*EXP(-'BDT Tree'!F19*G$3)," ")</f>
        <v xml:space="preserve"> </v>
      </c>
      <c r="G61" s="2" t="str">
        <f>IF($A61&lt;=G$4,0.5*(H60+H61)*EXP(-'BDT Tree'!G19*H$3)," ")</f>
        <v xml:space="preserve"> </v>
      </c>
      <c r="H61" s="2" t="str">
        <f>IF($A61&lt;=H$4,0.5*(I60+I61)*EXP(-'BDT Tree'!H19*I$3)," ")</f>
        <v xml:space="preserve"> </v>
      </c>
      <c r="I61" s="2" t="str">
        <f>IF($A61&lt;=I$4,0.5*(J60+J61)*EXP(-'BDT Tree'!I19*J$3)," ")</f>
        <v xml:space="preserve"> </v>
      </c>
      <c r="J61" s="2" t="str">
        <f>IF($A61&lt;=J$4,0.5*(K60+K61)*EXP(-'BDT Tree'!J19*K$3)," ")</f>
        <v xml:space="preserve"> </v>
      </c>
      <c r="K61" s="2" t="str">
        <f t="shared" ref="K61:K108" si="17">IF($A61&lt;=K$4,1," ")</f>
        <v xml:space="preserve"> </v>
      </c>
      <c r="L61" s="2" t="str">
        <f>IF($A61&lt;=L$4,0.5*(M60+M61)*EXP(-'BDT Tree'!L19*M$3)," ")</f>
        <v xml:space="preserve"> </v>
      </c>
      <c r="M61" s="2" t="str">
        <f>IF($A61&lt;=M$4,0.5*(N60+N61)*EXP(-'BDT Tree'!M19*N$3)," ")</f>
        <v xml:space="preserve"> </v>
      </c>
      <c r="N61" s="2" t="str">
        <f>IF($A61&lt;=N$4,0.5*(O60+O61)*EXP(-'BDT Tree'!N19*O$3)," ")</f>
        <v xml:space="preserve"> </v>
      </c>
      <c r="O61" s="2" t="str">
        <f>IF($A61&lt;=O$4,0.5*(P60+P61)*EXP(-'BDT Tree'!O19*P$3)," ")</f>
        <v xml:space="preserve"> </v>
      </c>
      <c r="P61" s="2" t="str">
        <f>IF($A61&lt;=P$4,0.5*(Q60+Q61)*EXP(-'BDT Tree'!P19*Q$3)," ")</f>
        <v xml:space="preserve"> </v>
      </c>
      <c r="Q61" s="2" t="str">
        <f t="shared" ref="Q61:Q108" si="18">IF($A61&lt;=Q$4,1," ")</f>
        <v xml:space="preserve"> </v>
      </c>
      <c r="R61" s="2" t="str">
        <f>IF($A61&lt;=R$4,0.5*(S60+S61)*EXP(-'BDT Tree'!R19*S$3)," ")</f>
        <v xml:space="preserve"> </v>
      </c>
      <c r="S61" s="2" t="str">
        <f>IF($A61&lt;=S$4,0.5*(T60+T61)*EXP(-'BDT Tree'!S19*T$3)," ")</f>
        <v xml:space="preserve"> </v>
      </c>
      <c r="T61" s="2" t="str">
        <f>IF($A61&lt;=T$4,0.5*(U60+U61)*EXP(-'BDT Tree'!T19*U$3)," ")</f>
        <v xml:space="preserve"> </v>
      </c>
      <c r="U61" s="2" t="str">
        <f>IF($A61&lt;=U$4,0.5*(V60+V61)*EXP(-'BDT Tree'!U19*V$3)," ")</f>
        <v xml:space="preserve"> </v>
      </c>
      <c r="V61" s="2" t="str">
        <f>IF($A61&lt;=V$4,0.5*(W60+W61)*EXP(-'BDT Tree'!V19*W$3)," ")</f>
        <v xml:space="preserve"> </v>
      </c>
      <c r="W61" s="2" t="str">
        <f t="shared" ref="W61:W108" si="19">IF($A61&lt;=W$4,1," ")</f>
        <v xml:space="preserve"> </v>
      </c>
      <c r="X61" s="2" t="str">
        <f>IF($A61&lt;=X$4,0.5*(Y60+Y61)*EXP(-'BDT Tree'!X19*Y$3)," ")</f>
        <v xml:space="preserve"> </v>
      </c>
      <c r="Y61" s="2" t="str">
        <f>IF($A61&lt;=Y$4,0.5*(Z60+Z61)*EXP(-'BDT Tree'!Y19*Z$3)," ")</f>
        <v xml:space="preserve"> </v>
      </c>
      <c r="Z61" s="2" t="str">
        <f>IF($A61&lt;=Z$4,0.5*(AA60+AA61)*EXP(-'BDT Tree'!Z19*AA$3)," ")</f>
        <v xml:space="preserve"> </v>
      </c>
      <c r="AA61" s="2" t="str">
        <f>IF($A61&lt;=AA$4,0.5*(AB60+AB61)*EXP(-'BDT Tree'!AA19*AB$3)," ")</f>
        <v xml:space="preserve"> </v>
      </c>
      <c r="AB61" s="2" t="str">
        <f>IF($A61&lt;=AB$4,0.5*(AC60+AC61)*EXP(-'BDT Tree'!AB19*AC$3)," ")</f>
        <v xml:space="preserve"> </v>
      </c>
      <c r="AC61" s="2" t="str">
        <f t="shared" ref="AC61:AC108" si="20">IF($A61&lt;=AC$4,1," ")</f>
        <v xml:space="preserve"> </v>
      </c>
      <c r="AD61" s="2" t="str">
        <f>IF($A61&lt;=AD$4,0.5*(AE60+AE61)*EXP(-'BDT Tree'!AD19*AE$3)," ")</f>
        <v xml:space="preserve"> </v>
      </c>
      <c r="AE61" s="2" t="str">
        <f>IF($A61&lt;=AE$4,0.5*(AF60+AF61)*EXP(-'BDT Tree'!AE19*AF$3)," ")</f>
        <v xml:space="preserve"> </v>
      </c>
      <c r="AF61" s="2" t="str">
        <f>IF($A61&lt;=AF$4,0.5*(AG60+AG61)*EXP(-'BDT Tree'!AF19*AG$3)," ")</f>
        <v xml:space="preserve"> </v>
      </c>
      <c r="AG61" s="2" t="str">
        <f>IF($A61&lt;=AG$4,0.5*(AH60+AH61)*EXP(-'BDT Tree'!AG19*AH$3)," ")</f>
        <v xml:space="preserve"> </v>
      </c>
      <c r="AH61" s="2" t="str">
        <f>IF($A61&lt;=AH$4,0.5*(AI60+AI61)*EXP(-'BDT Tree'!AH19*AI$3)," ")</f>
        <v xml:space="preserve"> </v>
      </c>
      <c r="AI61" s="2" t="str">
        <f t="shared" ref="AI61:AI108" si="21">IF($A61&lt;=AI$4,1," ")</f>
        <v xml:space="preserve"> </v>
      </c>
      <c r="AJ61" s="2" t="str">
        <f>IF($A61&lt;=AJ$4,0.5*(AK60+AK61)*EXP(-'BDT Tree'!AJ19*AK$3)," ")</f>
        <v xml:space="preserve"> </v>
      </c>
      <c r="AK61" s="2" t="str">
        <f>IF($A61&lt;=AK$4,0.5*(AL60+AL61)*EXP(-'BDT Tree'!AK19*AL$3)," ")</f>
        <v xml:space="preserve"> </v>
      </c>
      <c r="AL61" s="2" t="str">
        <f>IF($A61&lt;=AL$4,0.5*(AM60+AM61)*EXP(-'BDT Tree'!AL19*AM$3)," ")</f>
        <v xml:space="preserve"> </v>
      </c>
      <c r="AM61" s="2" t="str">
        <f>IF($A61&lt;=AM$4,0.5*(AN60+AN61)*EXP(-'BDT Tree'!AM19*AN$3)," ")</f>
        <v xml:space="preserve"> </v>
      </c>
      <c r="AN61" s="2" t="str">
        <f>IF($A61&lt;=AN$4,0.5*(AO60+AO61)*EXP(-'BDT Tree'!AN19*AO$3)," ")</f>
        <v xml:space="preserve"> </v>
      </c>
      <c r="AO61" s="2" t="str">
        <f t="shared" ref="AO61:AO109" si="22">IF($A61&lt;=AO$4,1," ")</f>
        <v xml:space="preserve"> </v>
      </c>
      <c r="AP61" s="2" t="str">
        <f>IF($A61&lt;=AP$4,0.5*(AQ60+AQ61)*EXP(-'BDT Tree'!AP19*AQ$3)," ")</f>
        <v xml:space="preserve"> </v>
      </c>
      <c r="AQ61" s="2" t="str">
        <f>IF($A61&lt;=AQ$4,0.5*(AR60+AR61)*EXP(-'BDT Tree'!AQ19*AR$3)," ")</f>
        <v xml:space="preserve"> </v>
      </c>
      <c r="AR61" s="2" t="str">
        <f>IF($A61&lt;=AR$4,0.5*(AS60+AS61)*EXP(-'BDT Tree'!AR19*AS$3)," ")</f>
        <v xml:space="preserve"> </v>
      </c>
      <c r="AS61" s="2" t="str">
        <f>IF($A61&lt;=AS$4,0.5*(AT60+AT61)*EXP(-'BDT Tree'!AS19*AT$3)," ")</f>
        <v xml:space="preserve"> </v>
      </c>
      <c r="AT61" s="2" t="str">
        <f>IF($A61&lt;=AT$4,0.5*(AU60+AU61)*EXP(-'BDT Tree'!AT19*AU$3)," ")</f>
        <v xml:space="preserve"> </v>
      </c>
      <c r="AU61" s="2" t="str">
        <f t="shared" ref="AU61:AU109" si="23">IF($A61&lt;=AU$4,1," ")</f>
        <v xml:space="preserve"> </v>
      </c>
    </row>
    <row r="62" spans="1:50" x14ac:dyDescent="0.25">
      <c r="A62" s="53">
        <v>47</v>
      </c>
      <c r="B62" s="2" t="str">
        <f>IF($A62&lt;=B$4,0.5*(C61+C62)*EXP(-'BDT Tree'!B20*C$3)," ")</f>
        <v xml:space="preserve"> </v>
      </c>
      <c r="C62" s="2" t="str">
        <f>IF($A62&lt;=C$4,0.5*(D61+D62)*EXP(-'BDT Tree'!C20*D$3)," ")</f>
        <v xml:space="preserve"> </v>
      </c>
      <c r="D62" s="2" t="str">
        <f>IF($A62&lt;=D$4,0.5*(E61+E62)*EXP(-'BDT Tree'!D20*E$3)," ")</f>
        <v xml:space="preserve"> </v>
      </c>
      <c r="E62" s="2" t="str">
        <f t="shared" si="16"/>
        <v xml:space="preserve"> </v>
      </c>
      <c r="F62" s="2" t="str">
        <f>IF($A62&lt;=F$4,0.5*(G61+G62)*EXP(-'BDT Tree'!F20*G$3)," ")</f>
        <v xml:space="preserve"> </v>
      </c>
      <c r="G62" s="2" t="str">
        <f>IF($A62&lt;=G$4,0.5*(H61+H62)*EXP(-'BDT Tree'!G20*H$3)," ")</f>
        <v xml:space="preserve"> </v>
      </c>
      <c r="H62" s="2" t="str">
        <f>IF($A62&lt;=H$4,0.5*(I61+I62)*EXP(-'BDT Tree'!H20*I$3)," ")</f>
        <v xml:space="preserve"> </v>
      </c>
      <c r="I62" s="2" t="str">
        <f>IF($A62&lt;=I$4,0.5*(J61+J62)*EXP(-'BDT Tree'!I20*J$3)," ")</f>
        <v xml:space="preserve"> </v>
      </c>
      <c r="J62" s="2" t="str">
        <f>IF($A62&lt;=J$4,0.5*(K61+K62)*EXP(-'BDT Tree'!J20*K$3)," ")</f>
        <v xml:space="preserve"> </v>
      </c>
      <c r="K62" s="2" t="str">
        <f t="shared" si="17"/>
        <v xml:space="preserve"> </v>
      </c>
      <c r="L62" s="2" t="str">
        <f>IF($A62&lt;=L$4,0.5*(M61+M62)*EXP(-'BDT Tree'!L20*M$3)," ")</f>
        <v xml:space="preserve"> </v>
      </c>
      <c r="M62" s="2" t="str">
        <f>IF($A62&lt;=M$4,0.5*(N61+N62)*EXP(-'BDT Tree'!M20*N$3)," ")</f>
        <v xml:space="preserve"> </v>
      </c>
      <c r="N62" s="2" t="str">
        <f>IF($A62&lt;=N$4,0.5*(O61+O62)*EXP(-'BDT Tree'!N20*O$3)," ")</f>
        <v xml:space="preserve"> </v>
      </c>
      <c r="O62" s="2" t="str">
        <f>IF($A62&lt;=O$4,0.5*(P61+P62)*EXP(-'BDT Tree'!O20*P$3)," ")</f>
        <v xml:space="preserve"> </v>
      </c>
      <c r="P62" s="2" t="str">
        <f>IF($A62&lt;=P$4,0.5*(Q61+Q62)*EXP(-'BDT Tree'!P20*Q$3)," ")</f>
        <v xml:space="preserve"> </v>
      </c>
      <c r="Q62" s="2" t="str">
        <f t="shared" si="18"/>
        <v xml:space="preserve"> </v>
      </c>
      <c r="R62" s="2" t="str">
        <f>IF($A62&lt;=R$4,0.5*(S61+S62)*EXP(-'BDT Tree'!R20*S$3)," ")</f>
        <v xml:space="preserve"> </v>
      </c>
      <c r="S62" s="2" t="str">
        <f>IF($A62&lt;=S$4,0.5*(T61+T62)*EXP(-'BDT Tree'!S20*T$3)," ")</f>
        <v xml:space="preserve"> </v>
      </c>
      <c r="T62" s="2" t="str">
        <f>IF($A62&lt;=T$4,0.5*(U61+U62)*EXP(-'BDT Tree'!T20*U$3)," ")</f>
        <v xml:space="preserve"> </v>
      </c>
      <c r="U62" s="2" t="str">
        <f>IF($A62&lt;=U$4,0.5*(V61+V62)*EXP(-'BDT Tree'!U20*V$3)," ")</f>
        <v xml:space="preserve"> </v>
      </c>
      <c r="V62" s="2" t="str">
        <f>IF($A62&lt;=V$4,0.5*(W61+W62)*EXP(-'BDT Tree'!V20*W$3)," ")</f>
        <v xml:space="preserve"> </v>
      </c>
      <c r="W62" s="2" t="str">
        <f t="shared" si="19"/>
        <v xml:space="preserve"> </v>
      </c>
      <c r="X62" s="2" t="str">
        <f>IF($A62&lt;=X$4,0.5*(Y61+Y62)*EXP(-'BDT Tree'!X20*Y$3)," ")</f>
        <v xml:space="preserve"> </v>
      </c>
      <c r="Y62" s="2" t="str">
        <f>IF($A62&lt;=Y$4,0.5*(Z61+Z62)*EXP(-'BDT Tree'!Y20*Z$3)," ")</f>
        <v xml:space="preserve"> </v>
      </c>
      <c r="Z62" s="2" t="str">
        <f>IF($A62&lt;=Z$4,0.5*(AA61+AA62)*EXP(-'BDT Tree'!Z20*AA$3)," ")</f>
        <v xml:space="preserve"> </v>
      </c>
      <c r="AA62" s="2" t="str">
        <f>IF($A62&lt;=AA$4,0.5*(AB61+AB62)*EXP(-'BDT Tree'!AA20*AB$3)," ")</f>
        <v xml:space="preserve"> </v>
      </c>
      <c r="AB62" s="2" t="str">
        <f>IF($A62&lt;=AB$4,0.5*(AC61+AC62)*EXP(-'BDT Tree'!AB20*AC$3)," ")</f>
        <v xml:space="preserve"> </v>
      </c>
      <c r="AC62" s="2" t="str">
        <f t="shared" si="20"/>
        <v xml:space="preserve"> </v>
      </c>
      <c r="AD62" s="2" t="str">
        <f>IF($A62&lt;=AD$4,0.5*(AE61+AE62)*EXP(-'BDT Tree'!AD20*AE$3)," ")</f>
        <v xml:space="preserve"> </v>
      </c>
      <c r="AE62" s="2" t="str">
        <f>IF($A62&lt;=AE$4,0.5*(AF61+AF62)*EXP(-'BDT Tree'!AE20*AF$3)," ")</f>
        <v xml:space="preserve"> </v>
      </c>
      <c r="AF62" s="2" t="str">
        <f>IF($A62&lt;=AF$4,0.5*(AG61+AG62)*EXP(-'BDT Tree'!AF20*AG$3)," ")</f>
        <v xml:space="preserve"> </v>
      </c>
      <c r="AG62" s="2" t="str">
        <f>IF($A62&lt;=AG$4,0.5*(AH61+AH62)*EXP(-'BDT Tree'!AG20*AH$3)," ")</f>
        <v xml:space="preserve"> </v>
      </c>
      <c r="AH62" s="2" t="str">
        <f>IF($A62&lt;=AH$4,0.5*(AI61+AI62)*EXP(-'BDT Tree'!AH20*AI$3)," ")</f>
        <v xml:space="preserve"> </v>
      </c>
      <c r="AI62" s="2" t="str">
        <f t="shared" si="21"/>
        <v xml:space="preserve"> </v>
      </c>
      <c r="AJ62" s="2" t="str">
        <f>IF($A62&lt;=AJ$4,0.5*(AK61+AK62)*EXP(-'BDT Tree'!AJ20*AK$3)," ")</f>
        <v xml:space="preserve"> </v>
      </c>
      <c r="AK62" s="2" t="str">
        <f>IF($A62&lt;=AK$4,0.5*(AL61+AL62)*EXP(-'BDT Tree'!AK20*AL$3)," ")</f>
        <v xml:space="preserve"> </v>
      </c>
      <c r="AL62" s="2" t="str">
        <f>IF($A62&lt;=AL$4,0.5*(AM61+AM62)*EXP(-'BDT Tree'!AL20*AM$3)," ")</f>
        <v xml:space="preserve"> </v>
      </c>
      <c r="AM62" s="2" t="str">
        <f>IF($A62&lt;=AM$4,0.5*(AN61+AN62)*EXP(-'BDT Tree'!AM20*AN$3)," ")</f>
        <v xml:space="preserve"> </v>
      </c>
      <c r="AN62" s="2" t="str">
        <f>IF($A62&lt;=AN$4,0.5*(AO61+AO62)*EXP(-'BDT Tree'!AN20*AO$3)," ")</f>
        <v xml:space="preserve"> </v>
      </c>
      <c r="AO62" s="2" t="str">
        <f t="shared" si="22"/>
        <v xml:space="preserve"> </v>
      </c>
      <c r="AP62" s="2" t="str">
        <f>IF($A62&lt;=AP$4,0.5*(AQ61+AQ62)*EXP(-'BDT Tree'!AP20*AQ$3)," ")</f>
        <v xml:space="preserve"> </v>
      </c>
      <c r="AQ62" s="2" t="str">
        <f>IF($A62&lt;=AQ$4,0.5*(AR61+AR62)*EXP(-'BDT Tree'!AQ20*AR$3)," ")</f>
        <v xml:space="preserve"> </v>
      </c>
      <c r="AR62" s="2" t="str">
        <f>IF($A62&lt;=AR$4,0.5*(AS61+AS62)*EXP(-'BDT Tree'!AR20*AS$3)," ")</f>
        <v xml:space="preserve"> </v>
      </c>
      <c r="AS62" s="2" t="str">
        <f>IF($A62&lt;=AS$4,0.5*(AT61+AT62)*EXP(-'BDT Tree'!AS20*AT$3)," ")</f>
        <v xml:space="preserve"> </v>
      </c>
      <c r="AT62" s="2" t="str">
        <f>IF($A62&lt;=AT$4,0.5*(AU61+AU62)*EXP(-'BDT Tree'!AT20*AU$3)," ")</f>
        <v xml:space="preserve"> </v>
      </c>
      <c r="AU62" s="2" t="str">
        <f t="shared" si="23"/>
        <v xml:space="preserve"> </v>
      </c>
    </row>
    <row r="63" spans="1:50" x14ac:dyDescent="0.25">
      <c r="A63" s="53">
        <v>46</v>
      </c>
      <c r="B63" s="2" t="str">
        <f>IF($A63&lt;=B$4,0.5*(C62+C63)*EXP(-'BDT Tree'!B21*C$3)," ")</f>
        <v xml:space="preserve"> </v>
      </c>
      <c r="C63" s="2" t="str">
        <f>IF($A63&lt;=C$4,0.5*(D62+D63)*EXP(-'BDT Tree'!C21*D$3)," ")</f>
        <v xml:space="preserve"> </v>
      </c>
      <c r="D63" s="2" t="str">
        <f>IF($A63&lt;=D$4,0.5*(E62+E63)*EXP(-'BDT Tree'!D21*E$3)," ")</f>
        <v xml:space="preserve"> </v>
      </c>
      <c r="E63" s="2" t="str">
        <f t="shared" si="16"/>
        <v xml:space="preserve"> </v>
      </c>
      <c r="F63" s="2" t="str">
        <f>IF($A63&lt;=F$4,0.5*(G62+G63)*EXP(-'BDT Tree'!F21*G$3)," ")</f>
        <v xml:space="preserve"> </v>
      </c>
      <c r="G63" s="2" t="str">
        <f>IF($A63&lt;=G$4,0.5*(H62+H63)*EXP(-'BDT Tree'!G21*H$3)," ")</f>
        <v xml:space="preserve"> </v>
      </c>
      <c r="H63" s="2" t="str">
        <f>IF($A63&lt;=H$4,0.5*(I62+I63)*EXP(-'BDT Tree'!H21*I$3)," ")</f>
        <v xml:space="preserve"> </v>
      </c>
      <c r="I63" s="2" t="str">
        <f>IF($A63&lt;=I$4,0.5*(J62+J63)*EXP(-'BDT Tree'!I21*J$3)," ")</f>
        <v xml:space="preserve"> </v>
      </c>
      <c r="J63" s="2" t="str">
        <f>IF($A63&lt;=J$4,0.5*(K62+K63)*EXP(-'BDT Tree'!J21*K$3)," ")</f>
        <v xml:space="preserve"> </v>
      </c>
      <c r="K63" s="2" t="str">
        <f t="shared" si="17"/>
        <v xml:space="preserve"> </v>
      </c>
      <c r="L63" s="2" t="str">
        <f>IF($A63&lt;=L$4,0.5*(M62+M63)*EXP(-'BDT Tree'!L21*M$3)," ")</f>
        <v xml:space="preserve"> </v>
      </c>
      <c r="M63" s="2" t="str">
        <f>IF($A63&lt;=M$4,0.5*(N62+N63)*EXP(-'BDT Tree'!M21*N$3)," ")</f>
        <v xml:space="preserve"> </v>
      </c>
      <c r="N63" s="2" t="str">
        <f>IF($A63&lt;=N$4,0.5*(O62+O63)*EXP(-'BDT Tree'!N21*O$3)," ")</f>
        <v xml:space="preserve"> </v>
      </c>
      <c r="O63" s="2" t="str">
        <f>IF($A63&lt;=O$4,0.5*(P62+P63)*EXP(-'BDT Tree'!O21*P$3)," ")</f>
        <v xml:space="preserve"> </v>
      </c>
      <c r="P63" s="2" t="str">
        <f>IF($A63&lt;=P$4,0.5*(Q62+Q63)*EXP(-'BDT Tree'!P21*Q$3)," ")</f>
        <v xml:space="preserve"> </v>
      </c>
      <c r="Q63" s="2" t="str">
        <f t="shared" si="18"/>
        <v xml:space="preserve"> </v>
      </c>
      <c r="R63" s="2" t="str">
        <f>IF($A63&lt;=R$4,0.5*(S62+S63)*EXP(-'BDT Tree'!R21*S$3)," ")</f>
        <v xml:space="preserve"> </v>
      </c>
      <c r="S63" s="2" t="str">
        <f>IF($A63&lt;=S$4,0.5*(T62+T63)*EXP(-'BDT Tree'!S21*T$3)," ")</f>
        <v xml:space="preserve"> </v>
      </c>
      <c r="T63" s="2" t="str">
        <f>IF($A63&lt;=T$4,0.5*(U62+U63)*EXP(-'BDT Tree'!T21*U$3)," ")</f>
        <v xml:space="preserve"> </v>
      </c>
      <c r="U63" s="2" t="str">
        <f>IF($A63&lt;=U$4,0.5*(V62+V63)*EXP(-'BDT Tree'!U21*V$3)," ")</f>
        <v xml:space="preserve"> </v>
      </c>
      <c r="V63" s="2" t="str">
        <f>IF($A63&lt;=V$4,0.5*(W62+W63)*EXP(-'BDT Tree'!V21*W$3)," ")</f>
        <v xml:space="preserve"> </v>
      </c>
      <c r="W63" s="2" t="str">
        <f t="shared" si="19"/>
        <v xml:space="preserve"> </v>
      </c>
      <c r="X63" s="2" t="str">
        <f>IF($A63&lt;=X$4,0.5*(Y62+Y63)*EXP(-'BDT Tree'!X21*Y$3)," ")</f>
        <v xml:space="preserve"> </v>
      </c>
      <c r="Y63" s="2" t="str">
        <f>IF($A63&lt;=Y$4,0.5*(Z62+Z63)*EXP(-'BDT Tree'!Y21*Z$3)," ")</f>
        <v xml:space="preserve"> </v>
      </c>
      <c r="Z63" s="2" t="str">
        <f>IF($A63&lt;=Z$4,0.5*(AA62+AA63)*EXP(-'BDT Tree'!Z21*AA$3)," ")</f>
        <v xml:space="preserve"> </v>
      </c>
      <c r="AA63" s="2" t="str">
        <f>IF($A63&lt;=AA$4,0.5*(AB62+AB63)*EXP(-'BDT Tree'!AA21*AB$3)," ")</f>
        <v xml:space="preserve"> </v>
      </c>
      <c r="AB63" s="2" t="str">
        <f>IF($A63&lt;=AB$4,0.5*(AC62+AC63)*EXP(-'BDT Tree'!AB21*AC$3)," ")</f>
        <v xml:space="preserve"> </v>
      </c>
      <c r="AC63" s="2" t="str">
        <f t="shared" si="20"/>
        <v xml:space="preserve"> </v>
      </c>
      <c r="AD63" s="2" t="str">
        <f>IF($A63&lt;=AD$4,0.5*(AE62+AE63)*EXP(-'BDT Tree'!AD21*AE$3)," ")</f>
        <v xml:space="preserve"> </v>
      </c>
      <c r="AE63" s="2" t="str">
        <f>IF($A63&lt;=AE$4,0.5*(AF62+AF63)*EXP(-'BDT Tree'!AE21*AF$3)," ")</f>
        <v xml:space="preserve"> </v>
      </c>
      <c r="AF63" s="2" t="str">
        <f>IF($A63&lt;=AF$4,0.5*(AG62+AG63)*EXP(-'BDT Tree'!AF21*AG$3)," ")</f>
        <v xml:space="preserve"> </v>
      </c>
      <c r="AG63" s="2" t="str">
        <f>IF($A63&lt;=AG$4,0.5*(AH62+AH63)*EXP(-'BDT Tree'!AG21*AH$3)," ")</f>
        <v xml:space="preserve"> </v>
      </c>
      <c r="AH63" s="2" t="str">
        <f>IF($A63&lt;=AH$4,0.5*(AI62+AI63)*EXP(-'BDT Tree'!AH21*AI$3)," ")</f>
        <v xml:space="preserve"> </v>
      </c>
      <c r="AI63" s="2" t="str">
        <f t="shared" si="21"/>
        <v xml:space="preserve"> </v>
      </c>
      <c r="AJ63" s="2" t="str">
        <f>IF($A63&lt;=AJ$4,0.5*(AK62+AK63)*EXP(-'BDT Tree'!AJ21*AK$3)," ")</f>
        <v xml:space="preserve"> </v>
      </c>
      <c r="AK63" s="2" t="str">
        <f>IF($A63&lt;=AK$4,0.5*(AL62+AL63)*EXP(-'BDT Tree'!AK21*AL$3)," ")</f>
        <v xml:space="preserve"> </v>
      </c>
      <c r="AL63" s="2" t="str">
        <f>IF($A63&lt;=AL$4,0.5*(AM62+AM63)*EXP(-'BDT Tree'!AL21*AM$3)," ")</f>
        <v xml:space="preserve"> </v>
      </c>
      <c r="AM63" s="2" t="str">
        <f>IF($A63&lt;=AM$4,0.5*(AN62+AN63)*EXP(-'BDT Tree'!AM21*AN$3)," ")</f>
        <v xml:space="preserve"> </v>
      </c>
      <c r="AN63" s="2" t="str">
        <f>IF($A63&lt;=AN$4,0.5*(AO62+AO63)*EXP(-'BDT Tree'!AN21*AO$3)," ")</f>
        <v xml:space="preserve"> </v>
      </c>
      <c r="AO63" s="2" t="str">
        <f t="shared" si="22"/>
        <v xml:space="preserve"> </v>
      </c>
      <c r="AP63" s="2" t="str">
        <f>IF($A63&lt;=AP$4,0.5*(AQ62+AQ63)*EXP(-'BDT Tree'!AP21*AQ$3)," ")</f>
        <v xml:space="preserve"> </v>
      </c>
      <c r="AQ63" s="2" t="str">
        <f>IF($A63&lt;=AQ$4,0.5*(AR62+AR63)*EXP(-'BDT Tree'!AQ21*AR$3)," ")</f>
        <v xml:space="preserve"> </v>
      </c>
      <c r="AR63" s="2" t="str">
        <f>IF($A63&lt;=AR$4,0.5*(AS62+AS63)*EXP(-'BDT Tree'!AR21*AS$3)," ")</f>
        <v xml:space="preserve"> </v>
      </c>
      <c r="AS63" s="2" t="str">
        <f>IF($A63&lt;=AS$4,0.5*(AT62+AT63)*EXP(-'BDT Tree'!AS21*AT$3)," ")</f>
        <v xml:space="preserve"> </v>
      </c>
      <c r="AT63" s="2" t="str">
        <f>IF($A63&lt;=AT$4,0.5*(AU62+AU63)*EXP(-'BDT Tree'!AT21*AU$3)," ")</f>
        <v xml:space="preserve"> </v>
      </c>
      <c r="AU63" s="2" t="str">
        <f t="shared" si="23"/>
        <v xml:space="preserve"> </v>
      </c>
    </row>
    <row r="64" spans="1:50" x14ac:dyDescent="0.25">
      <c r="A64" s="53">
        <v>45</v>
      </c>
      <c r="B64" s="2" t="str">
        <f>IF($A64&lt;=B$4,0.5*(C63+C64)*EXP(-'BDT Tree'!B22*C$3)," ")</f>
        <v xml:space="preserve"> </v>
      </c>
      <c r="C64" s="2" t="str">
        <f>IF($A64&lt;=C$4,0.5*(D63+D64)*EXP(-'BDT Tree'!C22*D$3)," ")</f>
        <v xml:space="preserve"> </v>
      </c>
      <c r="D64" s="2" t="str">
        <f>IF($A64&lt;=D$4,0.5*(E63+E64)*EXP(-'BDT Tree'!D22*E$3)," ")</f>
        <v xml:space="preserve"> </v>
      </c>
      <c r="E64" s="2" t="str">
        <f t="shared" si="16"/>
        <v xml:space="preserve"> </v>
      </c>
      <c r="F64" s="2" t="str">
        <f>IF($A64&lt;=F$4,0.5*(G63+G64)*EXP(-'BDT Tree'!F22*G$3)," ")</f>
        <v xml:space="preserve"> </v>
      </c>
      <c r="G64" s="2" t="str">
        <f>IF($A64&lt;=G$4,0.5*(H63+H64)*EXP(-'BDT Tree'!G22*H$3)," ")</f>
        <v xml:space="preserve"> </v>
      </c>
      <c r="H64" s="2" t="str">
        <f>IF($A64&lt;=H$4,0.5*(I63+I64)*EXP(-'BDT Tree'!H22*I$3)," ")</f>
        <v xml:space="preserve"> </v>
      </c>
      <c r="I64" s="2" t="str">
        <f>IF($A64&lt;=I$4,0.5*(J63+J64)*EXP(-'BDT Tree'!I22*J$3)," ")</f>
        <v xml:space="preserve"> </v>
      </c>
      <c r="J64" s="2" t="str">
        <f>IF($A64&lt;=J$4,0.5*(K63+K64)*EXP(-'BDT Tree'!J22*K$3)," ")</f>
        <v xml:space="preserve"> </v>
      </c>
      <c r="K64" s="2" t="str">
        <f t="shared" si="17"/>
        <v xml:space="preserve"> </v>
      </c>
      <c r="L64" s="2" t="str">
        <f>IF($A64&lt;=L$4,0.5*(M63+M64)*EXP(-'BDT Tree'!L22*M$3)," ")</f>
        <v xml:space="preserve"> </v>
      </c>
      <c r="M64" s="2" t="str">
        <f>IF($A64&lt;=M$4,0.5*(N63+N64)*EXP(-'BDT Tree'!M22*N$3)," ")</f>
        <v xml:space="preserve"> </v>
      </c>
      <c r="N64" s="2" t="str">
        <f>IF($A64&lt;=N$4,0.5*(O63+O64)*EXP(-'BDT Tree'!N22*O$3)," ")</f>
        <v xml:space="preserve"> </v>
      </c>
      <c r="O64" s="2" t="str">
        <f>IF($A64&lt;=O$4,0.5*(P63+P64)*EXP(-'BDT Tree'!O22*P$3)," ")</f>
        <v xml:space="preserve"> </v>
      </c>
      <c r="P64" s="2" t="str">
        <f>IF($A64&lt;=P$4,0.5*(Q63+Q64)*EXP(-'BDT Tree'!P22*Q$3)," ")</f>
        <v xml:space="preserve"> </v>
      </c>
      <c r="Q64" s="2" t="str">
        <f t="shared" si="18"/>
        <v xml:space="preserve"> </v>
      </c>
      <c r="R64" s="2" t="str">
        <f>IF($A64&lt;=R$4,0.5*(S63+S64)*EXP(-'BDT Tree'!R22*S$3)," ")</f>
        <v xml:space="preserve"> </v>
      </c>
      <c r="S64" s="2" t="str">
        <f>IF($A64&lt;=S$4,0.5*(T63+T64)*EXP(-'BDT Tree'!S22*T$3)," ")</f>
        <v xml:space="preserve"> </v>
      </c>
      <c r="T64" s="2" t="str">
        <f>IF($A64&lt;=T$4,0.5*(U63+U64)*EXP(-'BDT Tree'!T22*U$3)," ")</f>
        <v xml:space="preserve"> </v>
      </c>
      <c r="U64" s="2" t="str">
        <f>IF($A64&lt;=U$4,0.5*(V63+V64)*EXP(-'BDT Tree'!U22*V$3)," ")</f>
        <v xml:space="preserve"> </v>
      </c>
      <c r="V64" s="2" t="str">
        <f>IF($A64&lt;=V$4,0.5*(W63+W64)*EXP(-'BDT Tree'!V22*W$3)," ")</f>
        <v xml:space="preserve"> </v>
      </c>
      <c r="W64" s="2" t="str">
        <f t="shared" si="19"/>
        <v xml:space="preserve"> </v>
      </c>
      <c r="X64" s="2" t="str">
        <f>IF($A64&lt;=X$4,0.5*(Y63+Y64)*EXP(-'BDT Tree'!X22*Y$3)," ")</f>
        <v xml:space="preserve"> </v>
      </c>
      <c r="Y64" s="2" t="str">
        <f>IF($A64&lt;=Y$4,0.5*(Z63+Z64)*EXP(-'BDT Tree'!Y22*Z$3)," ")</f>
        <v xml:space="preserve"> </v>
      </c>
      <c r="Z64" s="2" t="str">
        <f>IF($A64&lt;=Z$4,0.5*(AA63+AA64)*EXP(-'BDT Tree'!Z22*AA$3)," ")</f>
        <v xml:space="preserve"> </v>
      </c>
      <c r="AA64" s="2" t="str">
        <f>IF($A64&lt;=AA$4,0.5*(AB63+AB64)*EXP(-'BDT Tree'!AA22*AB$3)," ")</f>
        <v xml:space="preserve"> </v>
      </c>
      <c r="AB64" s="2" t="str">
        <f>IF($A64&lt;=AB$4,0.5*(AC63+AC64)*EXP(-'BDT Tree'!AB22*AC$3)," ")</f>
        <v xml:space="preserve"> </v>
      </c>
      <c r="AC64" s="2" t="str">
        <f t="shared" si="20"/>
        <v xml:space="preserve"> </v>
      </c>
      <c r="AD64" s="2" t="str">
        <f>IF($A64&lt;=AD$4,0.5*(AE63+AE64)*EXP(-'BDT Tree'!AD22*AE$3)," ")</f>
        <v xml:space="preserve"> </v>
      </c>
      <c r="AE64" s="2" t="str">
        <f>IF($A64&lt;=AE$4,0.5*(AF63+AF64)*EXP(-'BDT Tree'!AE22*AF$3)," ")</f>
        <v xml:space="preserve"> </v>
      </c>
      <c r="AF64" s="2" t="str">
        <f>IF($A64&lt;=AF$4,0.5*(AG63+AG64)*EXP(-'BDT Tree'!AF22*AG$3)," ")</f>
        <v xml:space="preserve"> </v>
      </c>
      <c r="AG64" s="2" t="str">
        <f>IF($A64&lt;=AG$4,0.5*(AH63+AH64)*EXP(-'BDT Tree'!AG22*AH$3)," ")</f>
        <v xml:space="preserve"> </v>
      </c>
      <c r="AH64" s="2" t="str">
        <f>IF($A64&lt;=AH$4,0.5*(AI63+AI64)*EXP(-'BDT Tree'!AH22*AI$3)," ")</f>
        <v xml:space="preserve"> </v>
      </c>
      <c r="AI64" s="2" t="str">
        <f t="shared" si="21"/>
        <v xml:space="preserve"> </v>
      </c>
      <c r="AJ64" s="2" t="str">
        <f>IF($A64&lt;=AJ$4,0.5*(AK63+AK64)*EXP(-'BDT Tree'!AJ22*AK$3)," ")</f>
        <v xml:space="preserve"> </v>
      </c>
      <c r="AK64" s="2" t="str">
        <f>IF($A64&lt;=AK$4,0.5*(AL63+AL64)*EXP(-'BDT Tree'!AK22*AL$3)," ")</f>
        <v xml:space="preserve"> </v>
      </c>
      <c r="AL64" s="2" t="str">
        <f>IF($A64&lt;=AL$4,0.5*(AM63+AM64)*EXP(-'BDT Tree'!AL22*AM$3)," ")</f>
        <v xml:space="preserve"> </v>
      </c>
      <c r="AM64" s="2" t="str">
        <f>IF($A64&lt;=AM$4,0.5*(AN63+AN64)*EXP(-'BDT Tree'!AM22*AN$3)," ")</f>
        <v xml:space="preserve"> </v>
      </c>
      <c r="AN64" s="2" t="str">
        <f>IF($A64&lt;=AN$4,0.5*(AO63+AO64)*EXP(-'BDT Tree'!AN22*AO$3)," ")</f>
        <v xml:space="preserve"> </v>
      </c>
      <c r="AO64" s="2" t="str">
        <f t="shared" si="22"/>
        <v xml:space="preserve"> </v>
      </c>
      <c r="AP64" s="2" t="str">
        <f>IF($A64&lt;=AP$4,0.5*(AQ63+AQ64)*EXP(-'BDT Tree'!AP22*AQ$3)," ")</f>
        <v xml:space="preserve"> </v>
      </c>
      <c r="AQ64" s="2" t="str">
        <f>IF($A64&lt;=AQ$4,0.5*(AR63+AR64)*EXP(-'BDT Tree'!AQ22*AR$3)," ")</f>
        <v xml:space="preserve"> </v>
      </c>
      <c r="AR64" s="2" t="str">
        <f>IF($A64&lt;=AR$4,0.5*(AS63+AS64)*EXP(-'BDT Tree'!AR22*AS$3)," ")</f>
        <v xml:space="preserve"> </v>
      </c>
      <c r="AS64" s="2" t="str">
        <f>IF($A64&lt;=AS$4,0.5*(AT63+AT64)*EXP(-'BDT Tree'!AS22*AT$3)," ")</f>
        <v xml:space="preserve"> </v>
      </c>
      <c r="AT64" s="2" t="str">
        <f>IF($A64&lt;=AT$4,0.5*(AU63+AU64)*EXP(-'BDT Tree'!AT22*AU$3)," ")</f>
        <v xml:space="preserve"> </v>
      </c>
      <c r="AU64" s="2">
        <f t="shared" si="23"/>
        <v>1</v>
      </c>
    </row>
    <row r="65" spans="1:47" x14ac:dyDescent="0.25">
      <c r="A65" s="53">
        <v>44</v>
      </c>
      <c r="B65" s="2" t="str">
        <f>IF($A65&lt;=B$4,0.5*(C64+C65)*EXP(-'BDT Tree'!B23*C$3)," ")</f>
        <v xml:space="preserve"> </v>
      </c>
      <c r="C65" s="2" t="str">
        <f>IF($A65&lt;=C$4,0.5*(D64+D65)*EXP(-'BDT Tree'!C23*D$3)," ")</f>
        <v xml:space="preserve"> </v>
      </c>
      <c r="D65" s="2" t="str">
        <f>IF($A65&lt;=D$4,0.5*(E64+E65)*EXP(-'BDT Tree'!D23*E$3)," ")</f>
        <v xml:space="preserve"> </v>
      </c>
      <c r="E65" s="2" t="str">
        <f t="shared" si="16"/>
        <v xml:space="preserve"> </v>
      </c>
      <c r="F65" s="2" t="str">
        <f>IF($A65&lt;=F$4,0.5*(G64+G65)*EXP(-'BDT Tree'!F23*G$3)," ")</f>
        <v xml:space="preserve"> </v>
      </c>
      <c r="G65" s="2" t="str">
        <f>IF($A65&lt;=G$4,0.5*(H64+H65)*EXP(-'BDT Tree'!G23*H$3)," ")</f>
        <v xml:space="preserve"> </v>
      </c>
      <c r="H65" s="2" t="str">
        <f>IF($A65&lt;=H$4,0.5*(I64+I65)*EXP(-'BDT Tree'!H23*I$3)," ")</f>
        <v xml:space="preserve"> </v>
      </c>
      <c r="I65" s="2" t="str">
        <f>IF($A65&lt;=I$4,0.5*(J64+J65)*EXP(-'BDT Tree'!I23*J$3)," ")</f>
        <v xml:space="preserve"> </v>
      </c>
      <c r="J65" s="2" t="str">
        <f>IF($A65&lt;=J$4,0.5*(K64+K65)*EXP(-'BDT Tree'!J23*K$3)," ")</f>
        <v xml:space="preserve"> </v>
      </c>
      <c r="K65" s="2" t="str">
        <f t="shared" si="17"/>
        <v xml:space="preserve"> </v>
      </c>
      <c r="L65" s="2" t="str">
        <f>IF($A65&lt;=L$4,0.5*(M64+M65)*EXP(-'BDT Tree'!L23*M$3)," ")</f>
        <v xml:space="preserve"> </v>
      </c>
      <c r="M65" s="2" t="str">
        <f>IF($A65&lt;=M$4,0.5*(N64+N65)*EXP(-'BDT Tree'!M23*N$3)," ")</f>
        <v xml:space="preserve"> </v>
      </c>
      <c r="N65" s="2" t="str">
        <f>IF($A65&lt;=N$4,0.5*(O64+O65)*EXP(-'BDT Tree'!N23*O$3)," ")</f>
        <v xml:space="preserve"> </v>
      </c>
      <c r="O65" s="2" t="str">
        <f>IF($A65&lt;=O$4,0.5*(P64+P65)*EXP(-'BDT Tree'!O23*P$3)," ")</f>
        <v xml:space="preserve"> </v>
      </c>
      <c r="P65" s="2" t="str">
        <f>IF($A65&lt;=P$4,0.5*(Q64+Q65)*EXP(-'BDT Tree'!P23*Q$3)," ")</f>
        <v xml:space="preserve"> </v>
      </c>
      <c r="Q65" s="2" t="str">
        <f t="shared" si="18"/>
        <v xml:space="preserve"> </v>
      </c>
      <c r="R65" s="2" t="str">
        <f>IF($A65&lt;=R$4,0.5*(S64+S65)*EXP(-'BDT Tree'!R23*S$3)," ")</f>
        <v xml:space="preserve"> </v>
      </c>
      <c r="S65" s="2" t="str">
        <f>IF($A65&lt;=S$4,0.5*(T64+T65)*EXP(-'BDT Tree'!S23*T$3)," ")</f>
        <v xml:space="preserve"> </v>
      </c>
      <c r="T65" s="2" t="str">
        <f>IF($A65&lt;=T$4,0.5*(U64+U65)*EXP(-'BDT Tree'!T23*U$3)," ")</f>
        <v xml:space="preserve"> </v>
      </c>
      <c r="U65" s="2" t="str">
        <f>IF($A65&lt;=U$4,0.5*(V64+V65)*EXP(-'BDT Tree'!U23*V$3)," ")</f>
        <v xml:space="preserve"> </v>
      </c>
      <c r="V65" s="2" t="str">
        <f>IF($A65&lt;=V$4,0.5*(W64+W65)*EXP(-'BDT Tree'!V23*W$3)," ")</f>
        <v xml:space="preserve"> </v>
      </c>
      <c r="W65" s="2" t="str">
        <f t="shared" si="19"/>
        <v xml:space="preserve"> </v>
      </c>
      <c r="X65" s="2" t="str">
        <f>IF($A65&lt;=X$4,0.5*(Y64+Y65)*EXP(-'BDT Tree'!X23*Y$3)," ")</f>
        <v xml:space="preserve"> </v>
      </c>
      <c r="Y65" s="2" t="str">
        <f>IF($A65&lt;=Y$4,0.5*(Z64+Z65)*EXP(-'BDT Tree'!Y23*Z$3)," ")</f>
        <v xml:space="preserve"> </v>
      </c>
      <c r="Z65" s="2" t="str">
        <f>IF($A65&lt;=Z$4,0.5*(AA64+AA65)*EXP(-'BDT Tree'!Z23*AA$3)," ")</f>
        <v xml:space="preserve"> </v>
      </c>
      <c r="AA65" s="2" t="str">
        <f>IF($A65&lt;=AA$4,0.5*(AB64+AB65)*EXP(-'BDT Tree'!AA23*AB$3)," ")</f>
        <v xml:space="preserve"> </v>
      </c>
      <c r="AB65" s="2" t="str">
        <f>IF($A65&lt;=AB$4,0.5*(AC64+AC65)*EXP(-'BDT Tree'!AB23*AC$3)," ")</f>
        <v xml:space="preserve"> </v>
      </c>
      <c r="AC65" s="2" t="str">
        <f t="shared" si="20"/>
        <v xml:space="preserve"> </v>
      </c>
      <c r="AD65" s="2" t="str">
        <f>IF($A65&lt;=AD$4,0.5*(AE64+AE65)*EXP(-'BDT Tree'!AD23*AE$3)," ")</f>
        <v xml:space="preserve"> </v>
      </c>
      <c r="AE65" s="2" t="str">
        <f>IF($A65&lt;=AE$4,0.5*(AF64+AF65)*EXP(-'BDT Tree'!AE23*AF$3)," ")</f>
        <v xml:space="preserve"> </v>
      </c>
      <c r="AF65" s="2" t="str">
        <f>IF($A65&lt;=AF$4,0.5*(AG64+AG65)*EXP(-'BDT Tree'!AF23*AG$3)," ")</f>
        <v xml:space="preserve"> </v>
      </c>
      <c r="AG65" s="2" t="str">
        <f>IF($A65&lt;=AG$4,0.5*(AH64+AH65)*EXP(-'BDT Tree'!AG23*AH$3)," ")</f>
        <v xml:space="preserve"> </v>
      </c>
      <c r="AH65" s="2" t="str">
        <f>IF($A65&lt;=AH$4,0.5*(AI64+AI65)*EXP(-'BDT Tree'!AH23*AI$3)," ")</f>
        <v xml:space="preserve"> </v>
      </c>
      <c r="AI65" s="2" t="str">
        <f t="shared" si="21"/>
        <v xml:space="preserve"> </v>
      </c>
      <c r="AJ65" s="2" t="str">
        <f>IF($A65&lt;=AJ$4,0.5*(AK64+AK65)*EXP(-'BDT Tree'!AJ23*AK$3)," ")</f>
        <v xml:space="preserve"> </v>
      </c>
      <c r="AK65" s="2" t="str">
        <f>IF($A65&lt;=AK$4,0.5*(AL64+AL65)*EXP(-'BDT Tree'!AK23*AL$3)," ")</f>
        <v xml:space="preserve"> </v>
      </c>
      <c r="AL65" s="2" t="str">
        <f>IF($A65&lt;=AL$4,0.5*(AM64+AM65)*EXP(-'BDT Tree'!AL23*AM$3)," ")</f>
        <v xml:space="preserve"> </v>
      </c>
      <c r="AM65" s="2" t="str">
        <f>IF($A65&lt;=AM$4,0.5*(AN64+AN65)*EXP(-'BDT Tree'!AM23*AN$3)," ")</f>
        <v xml:space="preserve"> </v>
      </c>
      <c r="AN65" s="2" t="str">
        <f>IF($A65&lt;=AN$4,0.5*(AO64+AO65)*EXP(-'BDT Tree'!AN23*AO$3)," ")</f>
        <v xml:space="preserve"> </v>
      </c>
      <c r="AO65" s="2" t="str">
        <f t="shared" si="22"/>
        <v xml:space="preserve"> </v>
      </c>
      <c r="AP65" s="2" t="str">
        <f>IF($A65&lt;=AP$4,0.5*(AQ64+AQ65)*EXP(-'BDT Tree'!AP23*AQ$3)," ")</f>
        <v xml:space="preserve"> </v>
      </c>
      <c r="AQ65" s="2" t="str">
        <f>IF($A65&lt;=AQ$4,0.5*(AR64+AR65)*EXP(-'BDT Tree'!AQ23*AR$3)," ")</f>
        <v xml:space="preserve"> </v>
      </c>
      <c r="AR65" s="2" t="str">
        <f>IF($A65&lt;=AR$4,0.5*(AS64+AS65)*EXP(-'BDT Tree'!AR23*AS$3)," ")</f>
        <v xml:space="preserve"> </v>
      </c>
      <c r="AS65" s="2" t="str">
        <f>IF($A65&lt;=AS$4,0.5*(AT64+AT65)*EXP(-'BDT Tree'!AS23*AT$3)," ")</f>
        <v xml:space="preserve"> </v>
      </c>
      <c r="AT65" s="2">
        <f>IF($A65&lt;=AT$4,0.5*(AU64+AU65)*EXP(-'BDT Tree'!AT23*AU$3)," ")</f>
        <v>0.596063747644755</v>
      </c>
      <c r="AU65" s="2">
        <f t="shared" si="23"/>
        <v>1</v>
      </c>
    </row>
    <row r="66" spans="1:47" x14ac:dyDescent="0.25">
      <c r="A66" s="53">
        <v>43</v>
      </c>
      <c r="B66" s="2" t="str">
        <f>IF($A66&lt;=B$4,0.5*(C65+C66)*EXP(-'BDT Tree'!B24*C$3)," ")</f>
        <v xml:space="preserve"> </v>
      </c>
      <c r="C66" s="2" t="str">
        <f>IF($A66&lt;=C$4,0.5*(D65+D66)*EXP(-'BDT Tree'!C24*D$3)," ")</f>
        <v xml:space="preserve"> </v>
      </c>
      <c r="D66" s="2" t="str">
        <f>IF($A66&lt;=D$4,0.5*(E65+E66)*EXP(-'BDT Tree'!D24*E$3)," ")</f>
        <v xml:space="preserve"> </v>
      </c>
      <c r="E66" s="2" t="str">
        <f t="shared" si="16"/>
        <v xml:space="preserve"> </v>
      </c>
      <c r="F66" s="2" t="str">
        <f>IF($A66&lt;=F$4,0.5*(G65+G66)*EXP(-'BDT Tree'!F24*G$3)," ")</f>
        <v xml:space="preserve"> </v>
      </c>
      <c r="G66" s="2" t="str">
        <f>IF($A66&lt;=G$4,0.5*(H65+H66)*EXP(-'BDT Tree'!G24*H$3)," ")</f>
        <v xml:space="preserve"> </v>
      </c>
      <c r="H66" s="2" t="str">
        <f>IF($A66&lt;=H$4,0.5*(I65+I66)*EXP(-'BDT Tree'!H24*I$3)," ")</f>
        <v xml:space="preserve"> </v>
      </c>
      <c r="I66" s="2" t="str">
        <f>IF($A66&lt;=I$4,0.5*(J65+J66)*EXP(-'BDT Tree'!I24*J$3)," ")</f>
        <v xml:space="preserve"> </v>
      </c>
      <c r="J66" s="2" t="str">
        <f>IF($A66&lt;=J$4,0.5*(K65+K66)*EXP(-'BDT Tree'!J24*K$3)," ")</f>
        <v xml:space="preserve"> </v>
      </c>
      <c r="K66" s="2" t="str">
        <f t="shared" si="17"/>
        <v xml:space="preserve"> </v>
      </c>
      <c r="L66" s="2" t="str">
        <f>IF($A66&lt;=L$4,0.5*(M65+M66)*EXP(-'BDT Tree'!L24*M$3)," ")</f>
        <v xml:space="preserve"> </v>
      </c>
      <c r="M66" s="2" t="str">
        <f>IF($A66&lt;=M$4,0.5*(N65+N66)*EXP(-'BDT Tree'!M24*N$3)," ")</f>
        <v xml:space="preserve"> </v>
      </c>
      <c r="N66" s="2" t="str">
        <f>IF($A66&lt;=N$4,0.5*(O65+O66)*EXP(-'BDT Tree'!N24*O$3)," ")</f>
        <v xml:space="preserve"> </v>
      </c>
      <c r="O66" s="2" t="str">
        <f>IF($A66&lt;=O$4,0.5*(P65+P66)*EXP(-'BDT Tree'!O24*P$3)," ")</f>
        <v xml:space="preserve"> </v>
      </c>
      <c r="P66" s="2" t="str">
        <f>IF($A66&lt;=P$4,0.5*(Q65+Q66)*EXP(-'BDT Tree'!P24*Q$3)," ")</f>
        <v xml:space="preserve"> </v>
      </c>
      <c r="Q66" s="2" t="str">
        <f t="shared" si="18"/>
        <v xml:space="preserve"> </v>
      </c>
      <c r="R66" s="2" t="str">
        <f>IF($A66&lt;=R$4,0.5*(S65+S66)*EXP(-'BDT Tree'!R24*S$3)," ")</f>
        <v xml:space="preserve"> </v>
      </c>
      <c r="S66" s="2" t="str">
        <f>IF($A66&lt;=S$4,0.5*(T65+T66)*EXP(-'BDT Tree'!S24*T$3)," ")</f>
        <v xml:space="preserve"> </v>
      </c>
      <c r="T66" s="2" t="str">
        <f>IF($A66&lt;=T$4,0.5*(U65+U66)*EXP(-'BDT Tree'!T24*U$3)," ")</f>
        <v xml:space="preserve"> </v>
      </c>
      <c r="U66" s="2" t="str">
        <f>IF($A66&lt;=U$4,0.5*(V65+V66)*EXP(-'BDT Tree'!U24*V$3)," ")</f>
        <v xml:space="preserve"> </v>
      </c>
      <c r="V66" s="2" t="str">
        <f>IF($A66&lt;=V$4,0.5*(W65+W66)*EXP(-'BDT Tree'!V24*W$3)," ")</f>
        <v xml:space="preserve"> </v>
      </c>
      <c r="W66" s="2" t="str">
        <f t="shared" si="19"/>
        <v xml:space="preserve"> </v>
      </c>
      <c r="X66" s="2" t="str">
        <f>IF($A66&lt;=X$4,0.5*(Y65+Y66)*EXP(-'BDT Tree'!X24*Y$3)," ")</f>
        <v xml:space="preserve"> </v>
      </c>
      <c r="Y66" s="2" t="str">
        <f>IF($A66&lt;=Y$4,0.5*(Z65+Z66)*EXP(-'BDT Tree'!Y24*Z$3)," ")</f>
        <v xml:space="preserve"> </v>
      </c>
      <c r="Z66" s="2" t="str">
        <f>IF($A66&lt;=Z$4,0.5*(AA65+AA66)*EXP(-'BDT Tree'!Z24*AA$3)," ")</f>
        <v xml:space="preserve"> </v>
      </c>
      <c r="AA66" s="2" t="str">
        <f>IF($A66&lt;=AA$4,0.5*(AB65+AB66)*EXP(-'BDT Tree'!AA24*AB$3)," ")</f>
        <v xml:space="preserve"> </v>
      </c>
      <c r="AB66" s="2" t="str">
        <f>IF($A66&lt;=AB$4,0.5*(AC65+AC66)*EXP(-'BDT Tree'!AB24*AC$3)," ")</f>
        <v xml:space="preserve"> </v>
      </c>
      <c r="AC66" s="2" t="str">
        <f t="shared" si="20"/>
        <v xml:space="preserve"> </v>
      </c>
      <c r="AD66" s="2" t="str">
        <f>IF($A66&lt;=AD$4,0.5*(AE65+AE66)*EXP(-'BDT Tree'!AD24*AE$3)," ")</f>
        <v xml:space="preserve"> </v>
      </c>
      <c r="AE66" s="2" t="str">
        <f>IF($A66&lt;=AE$4,0.5*(AF65+AF66)*EXP(-'BDT Tree'!AE24*AF$3)," ")</f>
        <v xml:space="preserve"> </v>
      </c>
      <c r="AF66" s="2" t="str">
        <f>IF($A66&lt;=AF$4,0.5*(AG65+AG66)*EXP(-'BDT Tree'!AF24*AG$3)," ")</f>
        <v xml:space="preserve"> </v>
      </c>
      <c r="AG66" s="2" t="str">
        <f>IF($A66&lt;=AG$4,0.5*(AH65+AH66)*EXP(-'BDT Tree'!AG24*AH$3)," ")</f>
        <v xml:space="preserve"> </v>
      </c>
      <c r="AH66" s="2" t="str">
        <f>IF($A66&lt;=AH$4,0.5*(AI65+AI66)*EXP(-'BDT Tree'!AH24*AI$3)," ")</f>
        <v xml:space="preserve"> </v>
      </c>
      <c r="AI66" s="2" t="str">
        <f t="shared" si="21"/>
        <v xml:space="preserve"> </v>
      </c>
      <c r="AJ66" s="2" t="str">
        <f>IF($A66&lt;=AJ$4,0.5*(AK65+AK66)*EXP(-'BDT Tree'!AJ24*AK$3)," ")</f>
        <v xml:space="preserve"> </v>
      </c>
      <c r="AK66" s="2" t="str">
        <f>IF($A66&lt;=AK$4,0.5*(AL65+AL66)*EXP(-'BDT Tree'!AK24*AL$3)," ")</f>
        <v xml:space="preserve"> </v>
      </c>
      <c r="AL66" s="2" t="str">
        <f>IF($A66&lt;=AL$4,0.5*(AM65+AM66)*EXP(-'BDT Tree'!AL24*AM$3)," ")</f>
        <v xml:space="preserve"> </v>
      </c>
      <c r="AM66" s="2" t="str">
        <f>IF($A66&lt;=AM$4,0.5*(AN65+AN66)*EXP(-'BDT Tree'!AM24*AN$3)," ")</f>
        <v xml:space="preserve"> </v>
      </c>
      <c r="AN66" s="2" t="str">
        <f>IF($A66&lt;=AN$4,0.5*(AO65+AO66)*EXP(-'BDT Tree'!AN24*AO$3)," ")</f>
        <v xml:space="preserve"> </v>
      </c>
      <c r="AO66" s="2" t="str">
        <f t="shared" si="22"/>
        <v xml:space="preserve"> </v>
      </c>
      <c r="AP66" s="2" t="str">
        <f>IF($A66&lt;=AP$4,0.5*(AQ65+AQ66)*EXP(-'BDT Tree'!AP24*AQ$3)," ")</f>
        <v xml:space="preserve"> </v>
      </c>
      <c r="AQ66" s="2" t="str">
        <f>IF($A66&lt;=AQ$4,0.5*(AR65+AR66)*EXP(-'BDT Tree'!AQ24*AR$3)," ")</f>
        <v xml:space="preserve"> </v>
      </c>
      <c r="AR66" s="2" t="str">
        <f>IF($A66&lt;=AR$4,0.5*(AS65+AS66)*EXP(-'BDT Tree'!AR24*AS$3)," ")</f>
        <v xml:space="preserve"> </v>
      </c>
      <c r="AS66" s="2">
        <f>IF($A66&lt;=AS$4,0.5*(AT65+AT66)*EXP(-'BDT Tree'!AS24*AT$3)," ")</f>
        <v>0.41169885769393844</v>
      </c>
      <c r="AT66" s="2">
        <f>IF($A66&lt;=AT$4,0.5*(AU65+AU66)*EXP(-'BDT Tree'!AT24*AU$3)," ")</f>
        <v>0.67899951919550605</v>
      </c>
      <c r="AU66" s="2">
        <f t="shared" si="23"/>
        <v>1</v>
      </c>
    </row>
    <row r="67" spans="1:47" x14ac:dyDescent="0.25">
      <c r="A67" s="30">
        <v>42</v>
      </c>
      <c r="B67" s="2" t="str">
        <f>IF($A67&lt;=B$4,0.5*(C66+C67)*EXP(-'BDT Tree'!B25*C$3)," ")</f>
        <v xml:space="preserve"> </v>
      </c>
      <c r="C67" s="2" t="str">
        <f>IF($A67&lt;=C$4,0.5*(D66+D67)*EXP(-'BDT Tree'!C25*D$3)," ")</f>
        <v xml:space="preserve"> </v>
      </c>
      <c r="D67" s="2" t="str">
        <f>IF($A67&lt;=D$4,0.5*(E66+E67)*EXP(-'BDT Tree'!D25*E$3)," ")</f>
        <v xml:space="preserve"> </v>
      </c>
      <c r="E67" s="2" t="str">
        <f t="shared" si="16"/>
        <v xml:space="preserve"> </v>
      </c>
      <c r="F67" s="2" t="str">
        <f>IF($A67&lt;=F$4,0.5*(G66+G67)*EXP(-'BDT Tree'!F25*G$3)," ")</f>
        <v xml:space="preserve"> </v>
      </c>
      <c r="G67" s="2" t="str">
        <f>IF($A67&lt;=G$4,0.5*(H66+H67)*EXP(-'BDT Tree'!G25*H$3)," ")</f>
        <v xml:space="preserve"> </v>
      </c>
      <c r="H67" s="2" t="str">
        <f>IF($A67&lt;=H$4,0.5*(I66+I67)*EXP(-'BDT Tree'!H25*I$3)," ")</f>
        <v xml:space="preserve"> </v>
      </c>
      <c r="I67" s="2" t="str">
        <f>IF($A67&lt;=I$4,0.5*(J66+J67)*EXP(-'BDT Tree'!I25*J$3)," ")</f>
        <v xml:space="preserve"> </v>
      </c>
      <c r="J67" s="2" t="str">
        <f>IF($A67&lt;=J$4,0.5*(K66+K67)*EXP(-'BDT Tree'!J25*K$3)," ")</f>
        <v xml:space="preserve"> </v>
      </c>
      <c r="K67" s="2" t="str">
        <f t="shared" si="17"/>
        <v xml:space="preserve"> </v>
      </c>
      <c r="L67" s="2" t="str">
        <f>IF($A67&lt;=L$4,0.5*(M66+M67)*EXP(-'BDT Tree'!L25*M$3)," ")</f>
        <v xml:space="preserve"> </v>
      </c>
      <c r="M67" s="2" t="str">
        <f>IF($A67&lt;=M$4,0.5*(N66+N67)*EXP(-'BDT Tree'!M25*N$3)," ")</f>
        <v xml:space="preserve"> </v>
      </c>
      <c r="N67" s="2" t="str">
        <f>IF($A67&lt;=N$4,0.5*(O66+O67)*EXP(-'BDT Tree'!N25*O$3)," ")</f>
        <v xml:space="preserve"> </v>
      </c>
      <c r="O67" s="2" t="str">
        <f>IF($A67&lt;=O$4,0.5*(P66+P67)*EXP(-'BDT Tree'!O25*P$3)," ")</f>
        <v xml:space="preserve"> </v>
      </c>
      <c r="P67" s="2" t="str">
        <f>IF($A67&lt;=P$4,0.5*(Q66+Q67)*EXP(-'BDT Tree'!P25*Q$3)," ")</f>
        <v xml:space="preserve"> </v>
      </c>
      <c r="Q67" s="2" t="str">
        <f t="shared" si="18"/>
        <v xml:space="preserve"> </v>
      </c>
      <c r="R67" s="2" t="str">
        <f>IF($A67&lt;=R$4,0.5*(S66+S67)*EXP(-'BDT Tree'!R25*S$3)," ")</f>
        <v xml:space="preserve"> </v>
      </c>
      <c r="S67" s="2" t="str">
        <f>IF($A67&lt;=S$4,0.5*(T66+T67)*EXP(-'BDT Tree'!S25*T$3)," ")</f>
        <v xml:space="preserve"> </v>
      </c>
      <c r="T67" s="2" t="str">
        <f>IF($A67&lt;=T$4,0.5*(U66+U67)*EXP(-'BDT Tree'!T25*U$3)," ")</f>
        <v xml:space="preserve"> </v>
      </c>
      <c r="U67" s="2" t="str">
        <f>IF($A67&lt;=U$4,0.5*(V66+V67)*EXP(-'BDT Tree'!U25*V$3)," ")</f>
        <v xml:space="preserve"> </v>
      </c>
      <c r="V67" s="2" t="str">
        <f>IF($A67&lt;=V$4,0.5*(W66+W67)*EXP(-'BDT Tree'!V25*W$3)," ")</f>
        <v xml:space="preserve"> </v>
      </c>
      <c r="W67" s="2" t="str">
        <f t="shared" si="19"/>
        <v xml:space="preserve"> </v>
      </c>
      <c r="X67" s="2" t="str">
        <f>IF($A67&lt;=X$4,0.5*(Y66+Y67)*EXP(-'BDT Tree'!X25*Y$3)," ")</f>
        <v xml:space="preserve"> </v>
      </c>
      <c r="Y67" s="2" t="str">
        <f>IF($A67&lt;=Y$4,0.5*(Z66+Z67)*EXP(-'BDT Tree'!Y25*Z$3)," ")</f>
        <v xml:space="preserve"> </v>
      </c>
      <c r="Z67" s="2" t="str">
        <f>IF($A67&lt;=Z$4,0.5*(AA66+AA67)*EXP(-'BDT Tree'!Z25*AA$3)," ")</f>
        <v xml:space="preserve"> </v>
      </c>
      <c r="AA67" s="2" t="str">
        <f>IF($A67&lt;=AA$4,0.5*(AB66+AB67)*EXP(-'BDT Tree'!AA25*AB$3)," ")</f>
        <v xml:space="preserve"> </v>
      </c>
      <c r="AB67" s="2" t="str">
        <f>IF($A67&lt;=AB$4,0.5*(AC66+AC67)*EXP(-'BDT Tree'!AB25*AC$3)," ")</f>
        <v xml:space="preserve"> </v>
      </c>
      <c r="AC67" s="2" t="str">
        <f t="shared" si="20"/>
        <v xml:space="preserve"> </v>
      </c>
      <c r="AD67" s="2" t="str">
        <f>IF($A67&lt;=AD$4,0.5*(AE66+AE67)*EXP(-'BDT Tree'!AD25*AE$3)," ")</f>
        <v xml:space="preserve"> </v>
      </c>
      <c r="AE67" s="2" t="str">
        <f>IF($A67&lt;=AE$4,0.5*(AF66+AF67)*EXP(-'BDT Tree'!AE25*AF$3)," ")</f>
        <v xml:space="preserve"> </v>
      </c>
      <c r="AF67" s="2" t="str">
        <f>IF($A67&lt;=AF$4,0.5*(AG66+AG67)*EXP(-'BDT Tree'!AF25*AG$3)," ")</f>
        <v xml:space="preserve"> </v>
      </c>
      <c r="AG67" s="2" t="str">
        <f>IF($A67&lt;=AG$4,0.5*(AH66+AH67)*EXP(-'BDT Tree'!AG25*AH$3)," ")</f>
        <v xml:space="preserve"> </v>
      </c>
      <c r="AH67" s="2" t="str">
        <f>IF($A67&lt;=AH$4,0.5*(AI66+AI67)*EXP(-'BDT Tree'!AH25*AI$3)," ")</f>
        <v xml:space="preserve"> </v>
      </c>
      <c r="AI67" s="2" t="str">
        <f t="shared" si="21"/>
        <v xml:space="preserve"> </v>
      </c>
      <c r="AJ67" s="2" t="str">
        <f>IF($A67&lt;=AJ$4,0.5*(AK66+AK67)*EXP(-'BDT Tree'!AJ25*AK$3)," ")</f>
        <v xml:space="preserve"> </v>
      </c>
      <c r="AK67" s="2" t="str">
        <f>IF($A67&lt;=AK$4,0.5*(AL66+AL67)*EXP(-'BDT Tree'!AK25*AL$3)," ")</f>
        <v xml:space="preserve"> </v>
      </c>
      <c r="AL67" s="2" t="str">
        <f>IF($A67&lt;=AL$4,0.5*(AM66+AM67)*EXP(-'BDT Tree'!AL25*AM$3)," ")</f>
        <v xml:space="preserve"> </v>
      </c>
      <c r="AM67" s="2" t="str">
        <f>IF($A67&lt;=AM$4,0.5*(AN66+AN67)*EXP(-'BDT Tree'!AM25*AN$3)," ")</f>
        <v xml:space="preserve"> </v>
      </c>
      <c r="AN67" s="2" t="str">
        <f>IF($A67&lt;=AN$4,0.5*(AO66+AO67)*EXP(-'BDT Tree'!AN25*AO$3)," ")</f>
        <v xml:space="preserve"> </v>
      </c>
      <c r="AO67" s="2" t="str">
        <f t="shared" si="22"/>
        <v xml:space="preserve"> </v>
      </c>
      <c r="AP67" s="2" t="str">
        <f>IF($A67&lt;=AP$4,0.5*(AQ66+AQ67)*EXP(-'BDT Tree'!AP25*AQ$3)," ")</f>
        <v xml:space="preserve"> </v>
      </c>
      <c r="AQ67" s="2" t="str">
        <f>IF($A67&lt;=AQ$4,0.5*(AR66+AR67)*EXP(-'BDT Tree'!AQ25*AR$3)," ")</f>
        <v xml:space="preserve"> </v>
      </c>
      <c r="AR67" s="2">
        <f>IF($A67&lt;=AR$4,0.5*(AS66+AS67)*EXP(-'BDT Tree'!AR25*AS$3)," ")</f>
        <v>0.32782462025877418</v>
      </c>
      <c r="AS67" s="2">
        <f>IF($A67&lt;=AS$4,0.5*(AT66+AT67)*EXP(-'BDT Tree'!AS25*AT$3)," ")</f>
        <v>0.51457352886884367</v>
      </c>
      <c r="AT67" s="2">
        <f>IF($A67&lt;=AT$4,0.5*(AU66+AU67)*EXP(-'BDT Tree'!AT25*AU$3)," ")</f>
        <v>0.74851643330307671</v>
      </c>
      <c r="AU67" s="2">
        <f t="shared" si="23"/>
        <v>1</v>
      </c>
    </row>
    <row r="68" spans="1:47" x14ac:dyDescent="0.25">
      <c r="A68" s="30">
        <v>41</v>
      </c>
      <c r="B68" s="2" t="str">
        <f>IF($A68&lt;=B$4,0.5*(C67+C68)*EXP(-'BDT Tree'!B26*C$3)," ")</f>
        <v xml:space="preserve"> </v>
      </c>
      <c r="C68" s="2" t="str">
        <f>IF($A68&lt;=C$4,0.5*(D67+D68)*EXP(-'BDT Tree'!C26*D$3)," ")</f>
        <v xml:space="preserve"> </v>
      </c>
      <c r="D68" s="2" t="str">
        <f>IF($A68&lt;=D$4,0.5*(E67+E68)*EXP(-'BDT Tree'!D26*E$3)," ")</f>
        <v xml:space="preserve"> </v>
      </c>
      <c r="E68" s="2" t="str">
        <f t="shared" si="16"/>
        <v xml:space="preserve"> </v>
      </c>
      <c r="F68" s="2" t="str">
        <f>IF($A68&lt;=F$4,0.5*(G67+G68)*EXP(-'BDT Tree'!F26*G$3)," ")</f>
        <v xml:space="preserve"> </v>
      </c>
      <c r="G68" s="2" t="str">
        <f>IF($A68&lt;=G$4,0.5*(H67+H68)*EXP(-'BDT Tree'!G26*H$3)," ")</f>
        <v xml:space="preserve"> </v>
      </c>
      <c r="H68" s="2" t="str">
        <f>IF($A68&lt;=H$4,0.5*(I67+I68)*EXP(-'BDT Tree'!H26*I$3)," ")</f>
        <v xml:space="preserve"> </v>
      </c>
      <c r="I68" s="2" t="str">
        <f>IF($A68&lt;=I$4,0.5*(J67+J68)*EXP(-'BDT Tree'!I26*J$3)," ")</f>
        <v xml:space="preserve"> </v>
      </c>
      <c r="J68" s="2" t="str">
        <f>IF($A68&lt;=J$4,0.5*(K67+K68)*EXP(-'BDT Tree'!J26*K$3)," ")</f>
        <v xml:space="preserve"> </v>
      </c>
      <c r="K68" s="2" t="str">
        <f t="shared" si="17"/>
        <v xml:space="preserve"> </v>
      </c>
      <c r="L68" s="2" t="str">
        <f>IF($A68&lt;=L$4,0.5*(M67+M68)*EXP(-'BDT Tree'!L26*M$3)," ")</f>
        <v xml:space="preserve"> </v>
      </c>
      <c r="M68" s="2" t="str">
        <f>IF($A68&lt;=M$4,0.5*(N67+N68)*EXP(-'BDT Tree'!M26*N$3)," ")</f>
        <v xml:space="preserve"> </v>
      </c>
      <c r="N68" s="2" t="str">
        <f>IF($A68&lt;=N$4,0.5*(O67+O68)*EXP(-'BDT Tree'!N26*O$3)," ")</f>
        <v xml:space="preserve"> </v>
      </c>
      <c r="O68" s="2" t="str">
        <f>IF($A68&lt;=O$4,0.5*(P67+P68)*EXP(-'BDT Tree'!O26*P$3)," ")</f>
        <v xml:space="preserve"> </v>
      </c>
      <c r="P68" s="2" t="str">
        <f>IF($A68&lt;=P$4,0.5*(Q67+Q68)*EXP(-'BDT Tree'!P26*Q$3)," ")</f>
        <v xml:space="preserve"> </v>
      </c>
      <c r="Q68" s="2" t="str">
        <f t="shared" si="18"/>
        <v xml:space="preserve"> </v>
      </c>
      <c r="R68" s="2" t="str">
        <f>IF($A68&lt;=R$4,0.5*(S67+S68)*EXP(-'BDT Tree'!R26*S$3)," ")</f>
        <v xml:space="preserve"> </v>
      </c>
      <c r="S68" s="2" t="str">
        <f>IF($A68&lt;=S$4,0.5*(T67+T68)*EXP(-'BDT Tree'!S26*T$3)," ")</f>
        <v xml:space="preserve"> </v>
      </c>
      <c r="T68" s="2" t="str">
        <f>IF($A68&lt;=T$4,0.5*(U67+U68)*EXP(-'BDT Tree'!T26*U$3)," ")</f>
        <v xml:space="preserve"> </v>
      </c>
      <c r="U68" s="2" t="str">
        <f>IF($A68&lt;=U$4,0.5*(V67+V68)*EXP(-'BDT Tree'!U26*V$3)," ")</f>
        <v xml:space="preserve"> </v>
      </c>
      <c r="V68" s="2" t="str">
        <f>IF($A68&lt;=V$4,0.5*(W67+W68)*EXP(-'BDT Tree'!V26*W$3)," ")</f>
        <v xml:space="preserve"> </v>
      </c>
      <c r="W68" s="2" t="str">
        <f t="shared" si="19"/>
        <v xml:space="preserve"> </v>
      </c>
      <c r="X68" s="2" t="str">
        <f>IF($A68&lt;=X$4,0.5*(Y67+Y68)*EXP(-'BDT Tree'!X26*Y$3)," ")</f>
        <v xml:space="preserve"> </v>
      </c>
      <c r="Y68" s="2" t="str">
        <f>IF($A68&lt;=Y$4,0.5*(Z67+Z68)*EXP(-'BDT Tree'!Y26*Z$3)," ")</f>
        <v xml:space="preserve"> </v>
      </c>
      <c r="Z68" s="2" t="str">
        <f>IF($A68&lt;=Z$4,0.5*(AA67+AA68)*EXP(-'BDT Tree'!Z26*AA$3)," ")</f>
        <v xml:space="preserve"> </v>
      </c>
      <c r="AA68" s="2" t="str">
        <f>IF($A68&lt;=AA$4,0.5*(AB67+AB68)*EXP(-'BDT Tree'!AA26*AB$3)," ")</f>
        <v xml:space="preserve"> </v>
      </c>
      <c r="AB68" s="2" t="str">
        <f>IF($A68&lt;=AB$4,0.5*(AC67+AC68)*EXP(-'BDT Tree'!AB26*AC$3)," ")</f>
        <v xml:space="preserve"> </v>
      </c>
      <c r="AC68" s="2" t="str">
        <f t="shared" si="20"/>
        <v xml:space="preserve"> </v>
      </c>
      <c r="AD68" s="2" t="str">
        <f>IF($A68&lt;=AD$4,0.5*(AE67+AE68)*EXP(-'BDT Tree'!AD26*AE$3)," ")</f>
        <v xml:space="preserve"> </v>
      </c>
      <c r="AE68" s="2" t="str">
        <f>IF($A68&lt;=AE$4,0.5*(AF67+AF68)*EXP(-'BDT Tree'!AE26*AF$3)," ")</f>
        <v xml:space="preserve"> </v>
      </c>
      <c r="AF68" s="2" t="str">
        <f>IF($A68&lt;=AF$4,0.5*(AG67+AG68)*EXP(-'BDT Tree'!AF26*AG$3)," ")</f>
        <v xml:space="preserve"> </v>
      </c>
      <c r="AG68" s="2" t="str">
        <f>IF($A68&lt;=AG$4,0.5*(AH67+AH68)*EXP(-'BDT Tree'!AG26*AH$3)," ")</f>
        <v xml:space="preserve"> </v>
      </c>
      <c r="AH68" s="2" t="str">
        <f>IF($A68&lt;=AH$4,0.5*(AI67+AI68)*EXP(-'BDT Tree'!AH26*AI$3)," ")</f>
        <v xml:space="preserve"> </v>
      </c>
      <c r="AI68" s="2" t="str">
        <f t="shared" si="21"/>
        <v xml:space="preserve"> </v>
      </c>
      <c r="AJ68" s="2" t="str">
        <f>IF($A68&lt;=AJ$4,0.5*(AK67+AK68)*EXP(-'BDT Tree'!AJ26*AK$3)," ")</f>
        <v xml:space="preserve"> </v>
      </c>
      <c r="AK68" s="2" t="str">
        <f>IF($A68&lt;=AK$4,0.5*(AL67+AL68)*EXP(-'BDT Tree'!AK26*AL$3)," ")</f>
        <v xml:space="preserve"> </v>
      </c>
      <c r="AL68" s="2" t="str">
        <f>IF($A68&lt;=AL$4,0.5*(AM67+AM68)*EXP(-'BDT Tree'!AL26*AM$3)," ")</f>
        <v xml:space="preserve"> </v>
      </c>
      <c r="AM68" s="2" t="str">
        <f>IF($A68&lt;=AM$4,0.5*(AN67+AN68)*EXP(-'BDT Tree'!AM26*AN$3)," ")</f>
        <v xml:space="preserve"> </v>
      </c>
      <c r="AN68" s="2" t="str">
        <f>IF($A68&lt;=AN$4,0.5*(AO67+AO68)*EXP(-'BDT Tree'!AN26*AO$3)," ")</f>
        <v xml:space="preserve"> </v>
      </c>
      <c r="AO68" s="2" t="str">
        <f t="shared" si="22"/>
        <v xml:space="preserve"> </v>
      </c>
      <c r="AP68" s="2" t="str">
        <f>IF($A68&lt;=AP$4,0.5*(AQ67+AQ68)*EXP(-'BDT Tree'!AP26*AQ$3)," ")</f>
        <v xml:space="preserve"> </v>
      </c>
      <c r="AQ68" s="2">
        <f>IF($A68&lt;=AQ$4,0.5*(AR67+AR68)*EXP(-'BDT Tree'!AQ26*AR$3)," ")</f>
        <v>0.2936497745645108</v>
      </c>
      <c r="AR68" s="2">
        <f>IF($A68&lt;=AR$4,0.5*(AS67+AS68)*EXP(-'BDT Tree'!AR26*AS$3)," ")</f>
        <v>0.43293631347926931</v>
      </c>
      <c r="AS68" s="2">
        <f>IF($A68&lt;=AS$4,0.5*(AT67+AT68)*EXP(-'BDT Tree'!AS26*AT$3)," ")</f>
        <v>0.60813790175677029</v>
      </c>
      <c r="AT68" s="2">
        <f>IF($A68&lt;=AT$4,0.5*(AU67+AU68)*EXP(-'BDT Tree'!AT26*AU$3)," ")</f>
        <v>0.80514648560973034</v>
      </c>
      <c r="AU68" s="2">
        <f t="shared" si="23"/>
        <v>1</v>
      </c>
    </row>
    <row r="69" spans="1:47" x14ac:dyDescent="0.25">
      <c r="A69" s="30">
        <v>40</v>
      </c>
      <c r="B69" s="2" t="str">
        <f>IF($A69&lt;=B$4,0.5*(C68+C69)*EXP(-'BDT Tree'!B27*C$3)," ")</f>
        <v xml:space="preserve"> </v>
      </c>
      <c r="C69" s="2" t="str">
        <f>IF($A69&lt;=C$4,0.5*(D68+D69)*EXP(-'BDT Tree'!C27*D$3)," ")</f>
        <v xml:space="preserve"> </v>
      </c>
      <c r="D69" s="2" t="str">
        <f>IF($A69&lt;=D$4,0.5*(E68+E69)*EXP(-'BDT Tree'!D27*E$3)," ")</f>
        <v xml:space="preserve"> </v>
      </c>
      <c r="E69" s="2" t="str">
        <f t="shared" si="16"/>
        <v xml:space="preserve"> </v>
      </c>
      <c r="F69" s="2" t="str">
        <f>IF($A69&lt;=F$4,0.5*(G68+G69)*EXP(-'BDT Tree'!F27*G$3)," ")</f>
        <v xml:space="preserve"> </v>
      </c>
      <c r="G69" s="2" t="str">
        <f>IF($A69&lt;=G$4,0.5*(H68+H69)*EXP(-'BDT Tree'!G27*H$3)," ")</f>
        <v xml:space="preserve"> </v>
      </c>
      <c r="H69" s="2" t="str">
        <f>IF($A69&lt;=H$4,0.5*(I68+I69)*EXP(-'BDT Tree'!H27*I$3)," ")</f>
        <v xml:space="preserve"> </v>
      </c>
      <c r="I69" s="2" t="str">
        <f>IF($A69&lt;=I$4,0.5*(J68+J69)*EXP(-'BDT Tree'!I27*J$3)," ")</f>
        <v xml:space="preserve"> </v>
      </c>
      <c r="J69" s="2" t="str">
        <f>IF($A69&lt;=J$4,0.5*(K68+K69)*EXP(-'BDT Tree'!J27*K$3)," ")</f>
        <v xml:space="preserve"> </v>
      </c>
      <c r="K69" s="2" t="str">
        <f t="shared" si="17"/>
        <v xml:space="preserve"> </v>
      </c>
      <c r="L69" s="2" t="str">
        <f>IF($A69&lt;=L$4,0.5*(M68+M69)*EXP(-'BDT Tree'!L27*M$3)," ")</f>
        <v xml:space="preserve"> </v>
      </c>
      <c r="M69" s="2" t="str">
        <f>IF($A69&lt;=M$4,0.5*(N68+N69)*EXP(-'BDT Tree'!M27*N$3)," ")</f>
        <v xml:space="preserve"> </v>
      </c>
      <c r="N69" s="2" t="str">
        <f>IF($A69&lt;=N$4,0.5*(O68+O69)*EXP(-'BDT Tree'!N27*O$3)," ")</f>
        <v xml:space="preserve"> </v>
      </c>
      <c r="O69" s="2" t="str">
        <f>IF($A69&lt;=O$4,0.5*(P68+P69)*EXP(-'BDT Tree'!O27*P$3)," ")</f>
        <v xml:space="preserve"> </v>
      </c>
      <c r="P69" s="2" t="str">
        <f>IF($A69&lt;=P$4,0.5*(Q68+Q69)*EXP(-'BDT Tree'!P27*Q$3)," ")</f>
        <v xml:space="preserve"> </v>
      </c>
      <c r="Q69" s="2" t="str">
        <f t="shared" si="18"/>
        <v xml:space="preserve"> </v>
      </c>
      <c r="R69" s="2" t="str">
        <f>IF($A69&lt;=R$4,0.5*(S68+S69)*EXP(-'BDT Tree'!R27*S$3)," ")</f>
        <v xml:space="preserve"> </v>
      </c>
      <c r="S69" s="2" t="str">
        <f>IF($A69&lt;=S$4,0.5*(T68+T69)*EXP(-'BDT Tree'!S27*T$3)," ")</f>
        <v xml:space="preserve"> </v>
      </c>
      <c r="T69" s="2" t="str">
        <f>IF($A69&lt;=T$4,0.5*(U68+U69)*EXP(-'BDT Tree'!T27*U$3)," ")</f>
        <v xml:space="preserve"> </v>
      </c>
      <c r="U69" s="2" t="str">
        <f>IF($A69&lt;=U$4,0.5*(V68+V69)*EXP(-'BDT Tree'!U27*V$3)," ")</f>
        <v xml:space="preserve"> </v>
      </c>
      <c r="V69" s="2" t="str">
        <f>IF($A69&lt;=V$4,0.5*(W68+W69)*EXP(-'BDT Tree'!V27*W$3)," ")</f>
        <v xml:space="preserve"> </v>
      </c>
      <c r="W69" s="2" t="str">
        <f t="shared" si="19"/>
        <v xml:space="preserve"> </v>
      </c>
      <c r="X69" s="2" t="str">
        <f>IF($A69&lt;=X$4,0.5*(Y68+Y69)*EXP(-'BDT Tree'!X27*Y$3)," ")</f>
        <v xml:space="preserve"> </v>
      </c>
      <c r="Y69" s="2" t="str">
        <f>IF($A69&lt;=Y$4,0.5*(Z68+Z69)*EXP(-'BDT Tree'!Y27*Z$3)," ")</f>
        <v xml:space="preserve"> </v>
      </c>
      <c r="Z69" s="2" t="str">
        <f>IF($A69&lt;=Z$4,0.5*(AA68+AA69)*EXP(-'BDT Tree'!Z27*AA$3)," ")</f>
        <v xml:space="preserve"> </v>
      </c>
      <c r="AA69" s="2" t="str">
        <f>IF($A69&lt;=AA$4,0.5*(AB68+AB69)*EXP(-'BDT Tree'!AA27*AB$3)," ")</f>
        <v xml:space="preserve"> </v>
      </c>
      <c r="AB69" s="2" t="str">
        <f>IF($A69&lt;=AB$4,0.5*(AC68+AC69)*EXP(-'BDT Tree'!AB27*AC$3)," ")</f>
        <v xml:space="preserve"> </v>
      </c>
      <c r="AC69" s="2" t="str">
        <f t="shared" si="20"/>
        <v xml:space="preserve"> </v>
      </c>
      <c r="AD69" s="2" t="str">
        <f>IF($A69&lt;=AD$4,0.5*(AE68+AE69)*EXP(-'BDT Tree'!AD27*AE$3)," ")</f>
        <v xml:space="preserve"> </v>
      </c>
      <c r="AE69" s="2" t="str">
        <f>IF($A69&lt;=AE$4,0.5*(AF68+AF69)*EXP(-'BDT Tree'!AE27*AF$3)," ")</f>
        <v xml:space="preserve"> </v>
      </c>
      <c r="AF69" s="2" t="str">
        <f>IF($A69&lt;=AF$4,0.5*(AG68+AG69)*EXP(-'BDT Tree'!AF27*AG$3)," ")</f>
        <v xml:space="preserve"> </v>
      </c>
      <c r="AG69" s="2" t="str">
        <f>IF($A69&lt;=AG$4,0.5*(AH68+AH69)*EXP(-'BDT Tree'!AG27*AH$3)," ")</f>
        <v xml:space="preserve"> </v>
      </c>
      <c r="AH69" s="2" t="str">
        <f>IF($A69&lt;=AH$4,0.5*(AI68+AI69)*EXP(-'BDT Tree'!AH27*AI$3)," ")</f>
        <v xml:space="preserve"> </v>
      </c>
      <c r="AI69" s="2" t="str">
        <f t="shared" si="21"/>
        <v xml:space="preserve"> </v>
      </c>
      <c r="AJ69" s="2" t="str">
        <f>IF($A69&lt;=AJ$4,0.5*(AK68+AK69)*EXP(-'BDT Tree'!AJ27*AK$3)," ")</f>
        <v xml:space="preserve"> </v>
      </c>
      <c r="AK69" s="2" t="str">
        <f>IF($A69&lt;=AK$4,0.5*(AL68+AL69)*EXP(-'BDT Tree'!AK27*AL$3)," ")</f>
        <v xml:space="preserve"> </v>
      </c>
      <c r="AL69" s="2" t="str">
        <f>IF($A69&lt;=AL$4,0.5*(AM68+AM69)*EXP(-'BDT Tree'!AL27*AM$3)," ")</f>
        <v xml:space="preserve"> </v>
      </c>
      <c r="AM69" s="2" t="str">
        <f>IF($A69&lt;=AM$4,0.5*(AN68+AN69)*EXP(-'BDT Tree'!AM27*AN$3)," ")</f>
        <v xml:space="preserve"> </v>
      </c>
      <c r="AN69" s="2" t="str">
        <f>IF($A69&lt;=AN$4,0.5*(AO68+AO69)*EXP(-'BDT Tree'!AN27*AO$3)," ")</f>
        <v xml:space="preserve"> </v>
      </c>
      <c r="AO69" s="2" t="str">
        <f t="shared" si="22"/>
        <v xml:space="preserve"> </v>
      </c>
      <c r="AP69" s="2">
        <f>IF($A69&lt;=AP$4,0.5*(AQ68+AQ69)*EXP(-'BDT Tree'!AP27*AQ$3)," ")</f>
        <v>0.27733705548389453</v>
      </c>
      <c r="AQ69" s="2">
        <f>IF($A69&lt;=AQ$4,0.5*(AR68+AR69)*EXP(-'BDT Tree'!AQ27*AR$3)," ")</f>
        <v>0.39720161226272294</v>
      </c>
      <c r="AR69" s="2">
        <f>IF($A69&lt;=AR$4,0.5*(AS68+AS69)*EXP(-'BDT Tree'!AR27*AS$3)," ")</f>
        <v>0.53358912455621021</v>
      </c>
      <c r="AS69" s="2">
        <f>IF($A69&lt;=AS$4,0.5*(AT68+AT69)*EXP(-'BDT Tree'!AS27*AT$3)," ")</f>
        <v>0.68917833892958114</v>
      </c>
      <c r="AT69" s="2">
        <f>IF($A69&lt;=AT$4,0.5*(AU68+AU69)*EXP(-'BDT Tree'!AT27*AU$3)," ")</f>
        <v>0.85030297870584348</v>
      </c>
      <c r="AU69" s="2">
        <f t="shared" si="23"/>
        <v>1</v>
      </c>
    </row>
    <row r="70" spans="1:47" x14ac:dyDescent="0.25">
      <c r="A70" s="30">
        <v>39</v>
      </c>
      <c r="B70" s="2" t="str">
        <f>IF($A70&lt;=B$4,0.5*(C69+C70)*EXP(-'BDT Tree'!B28*C$3)," ")</f>
        <v xml:space="preserve"> </v>
      </c>
      <c r="C70" s="2" t="str">
        <f>IF($A70&lt;=C$4,0.5*(D69+D70)*EXP(-'BDT Tree'!C28*D$3)," ")</f>
        <v xml:space="preserve"> </v>
      </c>
      <c r="D70" s="2" t="str">
        <f>IF($A70&lt;=D$4,0.5*(E69+E70)*EXP(-'BDT Tree'!D28*E$3)," ")</f>
        <v xml:space="preserve"> </v>
      </c>
      <c r="E70" s="2" t="str">
        <f t="shared" si="16"/>
        <v xml:space="preserve"> </v>
      </c>
      <c r="F70" s="2" t="str">
        <f>IF($A70&lt;=F$4,0.5*(G69+G70)*EXP(-'BDT Tree'!F28*G$3)," ")</f>
        <v xml:space="preserve"> </v>
      </c>
      <c r="G70" s="2" t="str">
        <f>IF($A70&lt;=G$4,0.5*(H69+H70)*EXP(-'BDT Tree'!G28*H$3)," ")</f>
        <v xml:space="preserve"> </v>
      </c>
      <c r="H70" s="2" t="str">
        <f>IF($A70&lt;=H$4,0.5*(I69+I70)*EXP(-'BDT Tree'!H28*I$3)," ")</f>
        <v xml:space="preserve"> </v>
      </c>
      <c r="I70" s="2" t="str">
        <f>IF($A70&lt;=I$4,0.5*(J69+J70)*EXP(-'BDT Tree'!I28*J$3)," ")</f>
        <v xml:space="preserve"> </v>
      </c>
      <c r="J70" s="2" t="str">
        <f>IF($A70&lt;=J$4,0.5*(K69+K70)*EXP(-'BDT Tree'!J28*K$3)," ")</f>
        <v xml:space="preserve"> </v>
      </c>
      <c r="K70" s="2" t="str">
        <f t="shared" si="17"/>
        <v xml:space="preserve"> </v>
      </c>
      <c r="L70" s="2" t="str">
        <f>IF($A70&lt;=L$4,0.5*(M69+M70)*EXP(-'BDT Tree'!L28*M$3)," ")</f>
        <v xml:space="preserve"> </v>
      </c>
      <c r="M70" s="2" t="str">
        <f>IF($A70&lt;=M$4,0.5*(N69+N70)*EXP(-'BDT Tree'!M28*N$3)," ")</f>
        <v xml:space="preserve"> </v>
      </c>
      <c r="N70" s="2" t="str">
        <f>IF($A70&lt;=N$4,0.5*(O69+O70)*EXP(-'BDT Tree'!N28*O$3)," ")</f>
        <v xml:space="preserve"> </v>
      </c>
      <c r="O70" s="2" t="str">
        <f>IF($A70&lt;=O$4,0.5*(P69+P70)*EXP(-'BDT Tree'!O28*P$3)," ")</f>
        <v xml:space="preserve"> </v>
      </c>
      <c r="P70" s="2" t="str">
        <f>IF($A70&lt;=P$4,0.5*(Q69+Q70)*EXP(-'BDT Tree'!P28*Q$3)," ")</f>
        <v xml:space="preserve"> </v>
      </c>
      <c r="Q70" s="2" t="str">
        <f t="shared" si="18"/>
        <v xml:space="preserve"> </v>
      </c>
      <c r="R70" s="2" t="str">
        <f>IF($A70&lt;=R$4,0.5*(S69+S70)*EXP(-'BDT Tree'!R28*S$3)," ")</f>
        <v xml:space="preserve"> </v>
      </c>
      <c r="S70" s="2" t="str">
        <f>IF($A70&lt;=S$4,0.5*(T69+T70)*EXP(-'BDT Tree'!S28*T$3)," ")</f>
        <v xml:space="preserve"> </v>
      </c>
      <c r="T70" s="2" t="str">
        <f>IF($A70&lt;=T$4,0.5*(U69+U70)*EXP(-'BDT Tree'!T28*U$3)," ")</f>
        <v xml:space="preserve"> </v>
      </c>
      <c r="U70" s="2" t="str">
        <f>IF($A70&lt;=U$4,0.5*(V69+V70)*EXP(-'BDT Tree'!U28*V$3)," ")</f>
        <v xml:space="preserve"> </v>
      </c>
      <c r="V70" s="2" t="str">
        <f>IF($A70&lt;=V$4,0.5*(W69+W70)*EXP(-'BDT Tree'!V28*W$3)," ")</f>
        <v xml:space="preserve"> </v>
      </c>
      <c r="W70" s="2" t="str">
        <f t="shared" si="19"/>
        <v xml:space="preserve"> </v>
      </c>
      <c r="X70" s="2" t="str">
        <f>IF($A70&lt;=X$4,0.5*(Y69+Y70)*EXP(-'BDT Tree'!X28*Y$3)," ")</f>
        <v xml:space="preserve"> </v>
      </c>
      <c r="Y70" s="2" t="str">
        <f>IF($A70&lt;=Y$4,0.5*(Z69+Z70)*EXP(-'BDT Tree'!Y28*Z$3)," ")</f>
        <v xml:space="preserve"> </v>
      </c>
      <c r="Z70" s="2" t="str">
        <f>IF($A70&lt;=Z$4,0.5*(AA69+AA70)*EXP(-'BDT Tree'!Z28*AA$3)," ")</f>
        <v xml:space="preserve"> </v>
      </c>
      <c r="AA70" s="2" t="str">
        <f>IF($A70&lt;=AA$4,0.5*(AB69+AB70)*EXP(-'BDT Tree'!AA28*AB$3)," ")</f>
        <v xml:space="preserve"> </v>
      </c>
      <c r="AB70" s="2" t="str">
        <f>IF($A70&lt;=AB$4,0.5*(AC69+AC70)*EXP(-'BDT Tree'!AB28*AC$3)," ")</f>
        <v xml:space="preserve"> </v>
      </c>
      <c r="AC70" s="2" t="str">
        <f t="shared" si="20"/>
        <v xml:space="preserve"> </v>
      </c>
      <c r="AD70" s="2" t="str">
        <f>IF($A70&lt;=AD$4,0.5*(AE69+AE70)*EXP(-'BDT Tree'!AD28*AE$3)," ")</f>
        <v xml:space="preserve"> </v>
      </c>
      <c r="AE70" s="2" t="str">
        <f>IF($A70&lt;=AE$4,0.5*(AF69+AF70)*EXP(-'BDT Tree'!AE28*AF$3)," ")</f>
        <v xml:space="preserve"> </v>
      </c>
      <c r="AF70" s="2" t="str">
        <f>IF($A70&lt;=AF$4,0.5*(AG69+AG70)*EXP(-'BDT Tree'!AF28*AG$3)," ")</f>
        <v xml:space="preserve"> </v>
      </c>
      <c r="AG70" s="2" t="str">
        <f>IF($A70&lt;=AG$4,0.5*(AH69+AH70)*EXP(-'BDT Tree'!AG28*AH$3)," ")</f>
        <v xml:space="preserve"> </v>
      </c>
      <c r="AH70" s="2" t="str">
        <f>IF($A70&lt;=AH$4,0.5*(AI69+AI70)*EXP(-'BDT Tree'!AH28*AI$3)," ")</f>
        <v xml:space="preserve"> </v>
      </c>
      <c r="AI70" s="2" t="str">
        <f t="shared" si="21"/>
        <v xml:space="preserve"> </v>
      </c>
      <c r="AJ70" s="2" t="str">
        <f>IF($A70&lt;=AJ$4,0.5*(AK69+AK70)*EXP(-'BDT Tree'!AJ28*AK$3)," ")</f>
        <v xml:space="preserve"> </v>
      </c>
      <c r="AK70" s="2" t="str">
        <f>IF($A70&lt;=AK$4,0.5*(AL69+AL70)*EXP(-'BDT Tree'!AK28*AL$3)," ")</f>
        <v xml:space="preserve"> </v>
      </c>
      <c r="AL70" s="2" t="str">
        <f>IF($A70&lt;=AL$4,0.5*(AM69+AM70)*EXP(-'BDT Tree'!AL28*AM$3)," ")</f>
        <v xml:space="preserve"> </v>
      </c>
      <c r="AM70" s="2" t="str">
        <f>IF($A70&lt;=AM$4,0.5*(AN69+AN70)*EXP(-'BDT Tree'!AM28*AN$3)," ")</f>
        <v xml:space="preserve"> </v>
      </c>
      <c r="AN70" s="2" t="str">
        <f>IF($A70&lt;=AN$4,0.5*(AO69+AO70)*EXP(-'BDT Tree'!AN28*AO$3)," ")</f>
        <v xml:space="preserve"> </v>
      </c>
      <c r="AO70" s="2">
        <f t="shared" si="22"/>
        <v>1</v>
      </c>
      <c r="AP70" s="2">
        <f>IF($A70&lt;=AP$4,0.5*(AQ69+AQ70)*EXP(-'BDT Tree'!AP28*AQ$3)," ")</f>
        <v>0.37941221834801853</v>
      </c>
      <c r="AQ70" s="2">
        <f>IF($A70&lt;=AQ$4,0.5*(AR69+AR70)*EXP(-'BDT Tree'!AQ28*AR$3)," ")</f>
        <v>0.49898546801231525</v>
      </c>
      <c r="AR70" s="2">
        <f>IF($A70&lt;=AR$4,0.5*(AS69+AS70)*EXP(-'BDT Tree'!AR28*AS$3)," ")</f>
        <v>0.62429388770264937</v>
      </c>
      <c r="AS70" s="2">
        <f>IF($A70&lt;=AS$4,0.5*(AT69+AT70)*EXP(-'BDT Tree'!AS28*AT$3)," ")</f>
        <v>0.75684336529461504</v>
      </c>
      <c r="AT70" s="2">
        <f>IF($A70&lt;=AT$4,0.5*(AU69+AU70)*EXP(-'BDT Tree'!AT28*AU$3)," ")</f>
        <v>0.88573869986983578</v>
      </c>
      <c r="AU70" s="2">
        <f t="shared" si="23"/>
        <v>1</v>
      </c>
    </row>
    <row r="71" spans="1:47" x14ac:dyDescent="0.25">
      <c r="A71" s="30">
        <v>38</v>
      </c>
      <c r="B71" s="2" t="str">
        <f>IF($A71&lt;=B$4,0.5*(C70+C71)*EXP(-'BDT Tree'!B29*C$3)," ")</f>
        <v xml:space="preserve"> </v>
      </c>
      <c r="C71" s="2" t="str">
        <f>IF($A71&lt;=C$4,0.5*(D70+D71)*EXP(-'BDT Tree'!C29*D$3)," ")</f>
        <v xml:space="preserve"> </v>
      </c>
      <c r="D71" s="2" t="str">
        <f>IF($A71&lt;=D$4,0.5*(E70+E71)*EXP(-'BDT Tree'!D29*E$3)," ")</f>
        <v xml:space="preserve"> </v>
      </c>
      <c r="E71" s="2" t="str">
        <f t="shared" si="16"/>
        <v xml:space="preserve"> </v>
      </c>
      <c r="F71" s="2" t="str">
        <f>IF($A71&lt;=F$4,0.5*(G70+G71)*EXP(-'BDT Tree'!F29*G$3)," ")</f>
        <v xml:space="preserve"> </v>
      </c>
      <c r="G71" s="2" t="str">
        <f>IF($A71&lt;=G$4,0.5*(H70+H71)*EXP(-'BDT Tree'!G29*H$3)," ")</f>
        <v xml:space="preserve"> </v>
      </c>
      <c r="H71" s="2" t="str">
        <f>IF($A71&lt;=H$4,0.5*(I70+I71)*EXP(-'BDT Tree'!H29*I$3)," ")</f>
        <v xml:space="preserve"> </v>
      </c>
      <c r="I71" s="2" t="str">
        <f>IF($A71&lt;=I$4,0.5*(J70+J71)*EXP(-'BDT Tree'!I29*J$3)," ")</f>
        <v xml:space="preserve"> </v>
      </c>
      <c r="J71" s="2" t="str">
        <f>IF($A71&lt;=J$4,0.5*(K70+K71)*EXP(-'BDT Tree'!J29*K$3)," ")</f>
        <v xml:space="preserve"> </v>
      </c>
      <c r="K71" s="2" t="str">
        <f t="shared" si="17"/>
        <v xml:space="preserve"> </v>
      </c>
      <c r="L71" s="2" t="str">
        <f>IF($A71&lt;=L$4,0.5*(M70+M71)*EXP(-'BDT Tree'!L29*M$3)," ")</f>
        <v xml:space="preserve"> </v>
      </c>
      <c r="M71" s="2" t="str">
        <f>IF($A71&lt;=M$4,0.5*(N70+N71)*EXP(-'BDT Tree'!M29*N$3)," ")</f>
        <v xml:space="preserve"> </v>
      </c>
      <c r="N71" s="2" t="str">
        <f>IF($A71&lt;=N$4,0.5*(O70+O71)*EXP(-'BDT Tree'!N29*O$3)," ")</f>
        <v xml:space="preserve"> </v>
      </c>
      <c r="O71" s="2" t="str">
        <f>IF($A71&lt;=O$4,0.5*(P70+P71)*EXP(-'BDT Tree'!O29*P$3)," ")</f>
        <v xml:space="preserve"> </v>
      </c>
      <c r="P71" s="2" t="str">
        <f>IF($A71&lt;=P$4,0.5*(Q70+Q71)*EXP(-'BDT Tree'!P29*Q$3)," ")</f>
        <v xml:space="preserve"> </v>
      </c>
      <c r="Q71" s="2" t="str">
        <f t="shared" si="18"/>
        <v xml:space="preserve"> </v>
      </c>
      <c r="R71" s="2" t="str">
        <f>IF($A71&lt;=R$4,0.5*(S70+S71)*EXP(-'BDT Tree'!R29*S$3)," ")</f>
        <v xml:space="preserve"> </v>
      </c>
      <c r="S71" s="2" t="str">
        <f>IF($A71&lt;=S$4,0.5*(T70+T71)*EXP(-'BDT Tree'!S29*T$3)," ")</f>
        <v xml:space="preserve"> </v>
      </c>
      <c r="T71" s="2" t="str">
        <f>IF($A71&lt;=T$4,0.5*(U70+U71)*EXP(-'BDT Tree'!T29*U$3)," ")</f>
        <v xml:space="preserve"> </v>
      </c>
      <c r="U71" s="2" t="str">
        <f>IF($A71&lt;=U$4,0.5*(V70+V71)*EXP(-'BDT Tree'!U29*V$3)," ")</f>
        <v xml:space="preserve"> </v>
      </c>
      <c r="V71" s="2" t="str">
        <f>IF($A71&lt;=V$4,0.5*(W70+W71)*EXP(-'BDT Tree'!V29*W$3)," ")</f>
        <v xml:space="preserve"> </v>
      </c>
      <c r="W71" s="2" t="str">
        <f t="shared" si="19"/>
        <v xml:space="preserve"> </v>
      </c>
      <c r="X71" s="2" t="str">
        <f>IF($A71&lt;=X$4,0.5*(Y70+Y71)*EXP(-'BDT Tree'!X29*Y$3)," ")</f>
        <v xml:space="preserve"> </v>
      </c>
      <c r="Y71" s="2" t="str">
        <f>IF($A71&lt;=Y$4,0.5*(Z70+Z71)*EXP(-'BDT Tree'!Y29*Z$3)," ")</f>
        <v xml:space="preserve"> </v>
      </c>
      <c r="Z71" s="2" t="str">
        <f>IF($A71&lt;=Z$4,0.5*(AA70+AA71)*EXP(-'BDT Tree'!Z29*AA$3)," ")</f>
        <v xml:space="preserve"> </v>
      </c>
      <c r="AA71" s="2" t="str">
        <f>IF($A71&lt;=AA$4,0.5*(AB70+AB71)*EXP(-'BDT Tree'!AA29*AB$3)," ")</f>
        <v xml:space="preserve"> </v>
      </c>
      <c r="AB71" s="2" t="str">
        <f>IF($A71&lt;=AB$4,0.5*(AC70+AC71)*EXP(-'BDT Tree'!AB29*AC$3)," ")</f>
        <v xml:space="preserve"> </v>
      </c>
      <c r="AC71" s="2" t="str">
        <f t="shared" si="20"/>
        <v xml:space="preserve"> </v>
      </c>
      <c r="AD71" s="2" t="str">
        <f>IF($A71&lt;=AD$4,0.5*(AE70+AE71)*EXP(-'BDT Tree'!AD29*AE$3)," ")</f>
        <v xml:space="preserve"> </v>
      </c>
      <c r="AE71" s="2" t="str">
        <f>IF($A71&lt;=AE$4,0.5*(AF70+AF71)*EXP(-'BDT Tree'!AE29*AF$3)," ")</f>
        <v xml:space="preserve"> </v>
      </c>
      <c r="AF71" s="2" t="str">
        <f>IF($A71&lt;=AF$4,0.5*(AG70+AG71)*EXP(-'BDT Tree'!AF29*AG$3)," ")</f>
        <v xml:space="preserve"> </v>
      </c>
      <c r="AG71" s="2" t="str">
        <f>IF($A71&lt;=AG$4,0.5*(AH70+AH71)*EXP(-'BDT Tree'!AG29*AH$3)," ")</f>
        <v xml:space="preserve"> </v>
      </c>
      <c r="AH71" s="2" t="str">
        <f>IF($A71&lt;=AH$4,0.5*(AI70+AI71)*EXP(-'BDT Tree'!AH29*AI$3)," ")</f>
        <v xml:space="preserve"> </v>
      </c>
      <c r="AI71" s="2" t="str">
        <f t="shared" si="21"/>
        <v xml:space="preserve"> </v>
      </c>
      <c r="AJ71" s="2" t="str">
        <f>IF($A71&lt;=AJ$4,0.5*(AK70+AK71)*EXP(-'BDT Tree'!AJ29*AK$3)," ")</f>
        <v xml:space="preserve"> </v>
      </c>
      <c r="AK71" s="2" t="str">
        <f>IF($A71&lt;=AK$4,0.5*(AL70+AL71)*EXP(-'BDT Tree'!AK29*AL$3)," ")</f>
        <v xml:space="preserve"> </v>
      </c>
      <c r="AL71" s="2" t="str">
        <f>IF($A71&lt;=AL$4,0.5*(AM70+AM71)*EXP(-'BDT Tree'!AL29*AM$3)," ")</f>
        <v xml:space="preserve"> </v>
      </c>
      <c r="AM71" s="2" t="str">
        <f>IF($A71&lt;=AM$4,0.5*(AN70+AN71)*EXP(-'BDT Tree'!AM29*AN$3)," ")</f>
        <v xml:space="preserve"> </v>
      </c>
      <c r="AN71" s="2">
        <f>IF($A71&lt;=AN$4,0.5*(AO70+AO71)*EXP(-'BDT Tree'!AN29*AO$3)," ")</f>
        <v>0.82964664337746785</v>
      </c>
      <c r="AO71" s="2">
        <f t="shared" si="22"/>
        <v>1</v>
      </c>
      <c r="AP71" s="2">
        <f>IF($A71&lt;=AP$4,0.5*(AQ70+AQ71)*EXP(-'BDT Tree'!AP29*AQ$3)," ")</f>
        <v>0.48116904623561052</v>
      </c>
      <c r="AQ71" s="2">
        <f>IF($A71&lt;=AQ$4,0.5*(AR70+AR71)*EXP(-'BDT Tree'!AQ29*AR$3)," ")</f>
        <v>0.59267365887856072</v>
      </c>
      <c r="AR71" s="2">
        <f>IF($A71&lt;=AR$4,0.5*(AS70+AS71)*EXP(-'BDT Tree'!AR29*AS$3)," ")</f>
        <v>0.70237218673054991</v>
      </c>
      <c r="AS71" s="2">
        <f>IF($A71&lt;=AS$4,0.5*(AT70+AT71)*EXP(-'BDT Tree'!AS29*AT$3)," ")</f>
        <v>0.81180702634016</v>
      </c>
      <c r="AT71" s="2">
        <f>IF($A71&lt;=AT$4,0.5*(AU70+AU71)*EXP(-'BDT Tree'!AT29*AU$3)," ")</f>
        <v>0.91321492553110284</v>
      </c>
      <c r="AU71" s="2">
        <f t="shared" si="23"/>
        <v>1</v>
      </c>
    </row>
    <row r="72" spans="1:47" x14ac:dyDescent="0.25">
      <c r="A72" s="30">
        <v>37</v>
      </c>
      <c r="B72" s="2" t="str">
        <f>IF($A72&lt;=B$4,0.5*(C71+C72)*EXP(-'BDT Tree'!B30*C$3)," ")</f>
        <v xml:space="preserve"> </v>
      </c>
      <c r="C72" s="2" t="str">
        <f>IF($A72&lt;=C$4,0.5*(D71+D72)*EXP(-'BDT Tree'!C30*D$3)," ")</f>
        <v xml:space="preserve"> </v>
      </c>
      <c r="D72" s="2" t="str">
        <f>IF($A72&lt;=D$4,0.5*(E71+E72)*EXP(-'BDT Tree'!D30*E$3)," ")</f>
        <v xml:space="preserve"> </v>
      </c>
      <c r="E72" s="2" t="str">
        <f t="shared" si="16"/>
        <v xml:space="preserve"> </v>
      </c>
      <c r="F72" s="2" t="str">
        <f>IF($A72&lt;=F$4,0.5*(G71+G72)*EXP(-'BDT Tree'!F30*G$3)," ")</f>
        <v xml:space="preserve"> </v>
      </c>
      <c r="G72" s="2" t="str">
        <f>IF($A72&lt;=G$4,0.5*(H71+H72)*EXP(-'BDT Tree'!G30*H$3)," ")</f>
        <v xml:space="preserve"> </v>
      </c>
      <c r="H72" s="2" t="str">
        <f>IF($A72&lt;=H$4,0.5*(I71+I72)*EXP(-'BDT Tree'!H30*I$3)," ")</f>
        <v xml:space="preserve"> </v>
      </c>
      <c r="I72" s="2" t="str">
        <f>IF($A72&lt;=I$4,0.5*(J71+J72)*EXP(-'BDT Tree'!I30*J$3)," ")</f>
        <v xml:space="preserve"> </v>
      </c>
      <c r="J72" s="2" t="str">
        <f>IF($A72&lt;=J$4,0.5*(K71+K72)*EXP(-'BDT Tree'!J30*K$3)," ")</f>
        <v xml:space="preserve"> </v>
      </c>
      <c r="K72" s="2" t="str">
        <f t="shared" si="17"/>
        <v xml:space="preserve"> </v>
      </c>
      <c r="L72" s="2" t="str">
        <f>IF($A72&lt;=L$4,0.5*(M71+M72)*EXP(-'BDT Tree'!L30*M$3)," ")</f>
        <v xml:space="preserve"> </v>
      </c>
      <c r="M72" s="2" t="str">
        <f>IF($A72&lt;=M$4,0.5*(N71+N72)*EXP(-'BDT Tree'!M30*N$3)," ")</f>
        <v xml:space="preserve"> </v>
      </c>
      <c r="N72" s="2" t="str">
        <f>IF($A72&lt;=N$4,0.5*(O71+O72)*EXP(-'BDT Tree'!N30*O$3)," ")</f>
        <v xml:space="preserve"> </v>
      </c>
      <c r="O72" s="2" t="str">
        <f>IF($A72&lt;=O$4,0.5*(P71+P72)*EXP(-'BDT Tree'!O30*P$3)," ")</f>
        <v xml:space="preserve"> </v>
      </c>
      <c r="P72" s="2" t="str">
        <f>IF($A72&lt;=P$4,0.5*(Q71+Q72)*EXP(-'BDT Tree'!P30*Q$3)," ")</f>
        <v xml:space="preserve"> </v>
      </c>
      <c r="Q72" s="2" t="str">
        <f t="shared" si="18"/>
        <v xml:space="preserve"> </v>
      </c>
      <c r="R72" s="2" t="str">
        <f>IF($A72&lt;=R$4,0.5*(S71+S72)*EXP(-'BDT Tree'!R30*S$3)," ")</f>
        <v xml:space="preserve"> </v>
      </c>
      <c r="S72" s="2" t="str">
        <f>IF($A72&lt;=S$4,0.5*(T71+T72)*EXP(-'BDT Tree'!S30*T$3)," ")</f>
        <v xml:space="preserve"> </v>
      </c>
      <c r="T72" s="2" t="str">
        <f>IF($A72&lt;=T$4,0.5*(U71+U72)*EXP(-'BDT Tree'!T30*U$3)," ")</f>
        <v xml:space="preserve"> </v>
      </c>
      <c r="U72" s="2" t="str">
        <f>IF($A72&lt;=U$4,0.5*(V71+V72)*EXP(-'BDT Tree'!U30*V$3)," ")</f>
        <v xml:space="preserve"> </v>
      </c>
      <c r="V72" s="2" t="str">
        <f>IF($A72&lt;=V$4,0.5*(W71+W72)*EXP(-'BDT Tree'!V30*W$3)," ")</f>
        <v xml:space="preserve"> </v>
      </c>
      <c r="W72" s="2" t="str">
        <f t="shared" si="19"/>
        <v xml:space="preserve"> </v>
      </c>
      <c r="X72" s="2" t="str">
        <f>IF($A72&lt;=X$4,0.5*(Y71+Y72)*EXP(-'BDT Tree'!X30*Y$3)," ")</f>
        <v xml:space="preserve"> </v>
      </c>
      <c r="Y72" s="2" t="str">
        <f>IF($A72&lt;=Y$4,0.5*(Z71+Z72)*EXP(-'BDT Tree'!Y30*Z$3)," ")</f>
        <v xml:space="preserve"> </v>
      </c>
      <c r="Z72" s="2" t="str">
        <f>IF($A72&lt;=Z$4,0.5*(AA71+AA72)*EXP(-'BDT Tree'!Z30*AA$3)," ")</f>
        <v xml:space="preserve"> </v>
      </c>
      <c r="AA72" s="2" t="str">
        <f>IF($A72&lt;=AA$4,0.5*(AB71+AB72)*EXP(-'BDT Tree'!AA30*AB$3)," ")</f>
        <v xml:space="preserve"> </v>
      </c>
      <c r="AB72" s="2" t="str">
        <f>IF($A72&lt;=AB$4,0.5*(AC71+AC72)*EXP(-'BDT Tree'!AB30*AC$3)," ")</f>
        <v xml:space="preserve"> </v>
      </c>
      <c r="AC72" s="2" t="str">
        <f t="shared" si="20"/>
        <v xml:space="preserve"> </v>
      </c>
      <c r="AD72" s="2" t="str">
        <f>IF($A72&lt;=AD$4,0.5*(AE71+AE72)*EXP(-'BDT Tree'!AD30*AE$3)," ")</f>
        <v xml:space="preserve"> </v>
      </c>
      <c r="AE72" s="2" t="str">
        <f>IF($A72&lt;=AE$4,0.5*(AF71+AF72)*EXP(-'BDT Tree'!AE30*AF$3)," ")</f>
        <v xml:space="preserve"> </v>
      </c>
      <c r="AF72" s="2" t="str">
        <f>IF($A72&lt;=AF$4,0.5*(AG71+AG72)*EXP(-'BDT Tree'!AF30*AG$3)," ")</f>
        <v xml:space="preserve"> </v>
      </c>
      <c r="AG72" s="2" t="str">
        <f>IF($A72&lt;=AG$4,0.5*(AH71+AH72)*EXP(-'BDT Tree'!AG30*AH$3)," ")</f>
        <v xml:space="preserve"> </v>
      </c>
      <c r="AH72" s="2" t="str">
        <f>IF($A72&lt;=AH$4,0.5*(AI71+AI72)*EXP(-'BDT Tree'!AH30*AI$3)," ")</f>
        <v xml:space="preserve"> </v>
      </c>
      <c r="AI72" s="2" t="str">
        <f t="shared" si="21"/>
        <v xml:space="preserve"> </v>
      </c>
      <c r="AJ72" s="2" t="str">
        <f>IF($A72&lt;=AJ$4,0.5*(AK71+AK72)*EXP(-'BDT Tree'!AJ30*AK$3)," ")</f>
        <v xml:space="preserve"> </v>
      </c>
      <c r="AK72" s="2" t="str">
        <f>IF($A72&lt;=AK$4,0.5*(AL71+AL72)*EXP(-'BDT Tree'!AK30*AL$3)," ")</f>
        <v xml:space="preserve"> </v>
      </c>
      <c r="AL72" s="2" t="str">
        <f>IF($A72&lt;=AL$4,0.5*(AM71+AM72)*EXP(-'BDT Tree'!AL30*AM$3)," ")</f>
        <v xml:space="preserve"> </v>
      </c>
      <c r="AM72" s="2">
        <f>IF($A72&lt;=AM$4,0.5*(AN71+AN72)*EXP(-'BDT Tree'!AM30*AN$3)," ")</f>
        <v>0.73602617045201579</v>
      </c>
      <c r="AN72" s="2">
        <f>IF($A72&lt;=AN$4,0.5*(AO71+AO72)*EXP(-'BDT Tree'!AN30*AO$3)," ")</f>
        <v>0.86801283857088285</v>
      </c>
      <c r="AO72" s="2">
        <f t="shared" si="22"/>
        <v>1</v>
      </c>
      <c r="AP72" s="2">
        <f>IF($A72&lt;=AP$4,0.5*(AQ71+AQ72)*EXP(-'BDT Tree'!AP30*AQ$3)," ")</f>
        <v>0.57594504468905827</v>
      </c>
      <c r="AQ72" s="2">
        <f>IF($A72&lt;=AQ$4,0.5*(AR71+AR72)*EXP(-'BDT Tree'!AQ30*AR$3)," ")</f>
        <v>0.67471486260642199</v>
      </c>
      <c r="AR72" s="2">
        <f>IF($A72&lt;=AR$4,0.5*(AS71+AS72)*EXP(-'BDT Tree'!AR30*AS$3)," ")</f>
        <v>0.76730066694259591</v>
      </c>
      <c r="AS72" s="2">
        <f>IF($A72&lt;=AS$4,0.5*(AT71+AT72)*EXP(-'BDT Tree'!AS30*AT$3)," ")</f>
        <v>0.85554176864654263</v>
      </c>
      <c r="AT72" s="2">
        <f>IF($A72&lt;=AT$4,0.5*(AU71+AU72)*EXP(-'BDT Tree'!AT30*AU$3)," ")</f>
        <v>0.93432920273050668</v>
      </c>
      <c r="AU72" s="2">
        <f t="shared" si="23"/>
        <v>1</v>
      </c>
    </row>
    <row r="73" spans="1:47" x14ac:dyDescent="0.25">
      <c r="A73" s="30">
        <v>36</v>
      </c>
      <c r="B73" s="2" t="str">
        <f>IF($A73&lt;=B$4,0.5*(C72+C73)*EXP(-'BDT Tree'!B31*C$3)," ")</f>
        <v xml:space="preserve"> </v>
      </c>
      <c r="C73" s="2" t="str">
        <f>IF($A73&lt;=C$4,0.5*(D72+D73)*EXP(-'BDT Tree'!C31*D$3)," ")</f>
        <v xml:space="preserve"> </v>
      </c>
      <c r="D73" s="2" t="str">
        <f>IF($A73&lt;=D$4,0.5*(E72+E73)*EXP(-'BDT Tree'!D31*E$3)," ")</f>
        <v xml:space="preserve"> </v>
      </c>
      <c r="E73" s="2" t="str">
        <f t="shared" si="16"/>
        <v xml:space="preserve"> </v>
      </c>
      <c r="F73" s="2" t="str">
        <f>IF($A73&lt;=F$4,0.5*(G72+G73)*EXP(-'BDT Tree'!F31*G$3)," ")</f>
        <v xml:space="preserve"> </v>
      </c>
      <c r="G73" s="2" t="str">
        <f>IF($A73&lt;=G$4,0.5*(H72+H73)*EXP(-'BDT Tree'!G31*H$3)," ")</f>
        <v xml:space="preserve"> </v>
      </c>
      <c r="H73" s="2" t="str">
        <f>IF($A73&lt;=H$4,0.5*(I72+I73)*EXP(-'BDT Tree'!H31*I$3)," ")</f>
        <v xml:space="preserve"> </v>
      </c>
      <c r="I73" s="2" t="str">
        <f>IF($A73&lt;=I$4,0.5*(J72+J73)*EXP(-'BDT Tree'!I31*J$3)," ")</f>
        <v xml:space="preserve"> </v>
      </c>
      <c r="J73" s="2" t="str">
        <f>IF($A73&lt;=J$4,0.5*(K72+K73)*EXP(-'BDT Tree'!J31*K$3)," ")</f>
        <v xml:space="preserve"> </v>
      </c>
      <c r="K73" s="2" t="str">
        <f t="shared" si="17"/>
        <v xml:space="preserve"> </v>
      </c>
      <c r="L73" s="2" t="str">
        <f>IF($A73&lt;=L$4,0.5*(M72+M73)*EXP(-'BDT Tree'!L31*M$3)," ")</f>
        <v xml:space="preserve"> </v>
      </c>
      <c r="M73" s="2" t="str">
        <f>IF($A73&lt;=M$4,0.5*(N72+N73)*EXP(-'BDT Tree'!M31*N$3)," ")</f>
        <v xml:space="preserve"> </v>
      </c>
      <c r="N73" s="2" t="str">
        <f>IF($A73&lt;=N$4,0.5*(O72+O73)*EXP(-'BDT Tree'!N31*O$3)," ")</f>
        <v xml:space="preserve"> </v>
      </c>
      <c r="O73" s="2" t="str">
        <f>IF($A73&lt;=O$4,0.5*(P72+P73)*EXP(-'BDT Tree'!O31*P$3)," ")</f>
        <v xml:space="preserve"> </v>
      </c>
      <c r="P73" s="2" t="str">
        <f>IF($A73&lt;=P$4,0.5*(Q72+Q73)*EXP(-'BDT Tree'!P31*Q$3)," ")</f>
        <v xml:space="preserve"> </v>
      </c>
      <c r="Q73" s="2" t="str">
        <f t="shared" si="18"/>
        <v xml:space="preserve"> </v>
      </c>
      <c r="R73" s="2" t="str">
        <f>IF($A73&lt;=R$4,0.5*(S72+S73)*EXP(-'BDT Tree'!R31*S$3)," ")</f>
        <v xml:space="preserve"> </v>
      </c>
      <c r="S73" s="2" t="str">
        <f>IF($A73&lt;=S$4,0.5*(T72+T73)*EXP(-'BDT Tree'!S31*T$3)," ")</f>
        <v xml:space="preserve"> </v>
      </c>
      <c r="T73" s="2" t="str">
        <f>IF($A73&lt;=T$4,0.5*(U72+U73)*EXP(-'BDT Tree'!T31*U$3)," ")</f>
        <v xml:space="preserve"> </v>
      </c>
      <c r="U73" s="2" t="str">
        <f>IF($A73&lt;=U$4,0.5*(V72+V73)*EXP(-'BDT Tree'!U31*V$3)," ")</f>
        <v xml:space="preserve"> </v>
      </c>
      <c r="V73" s="2" t="str">
        <f>IF($A73&lt;=V$4,0.5*(W72+W73)*EXP(-'BDT Tree'!V31*W$3)," ")</f>
        <v xml:space="preserve"> </v>
      </c>
      <c r="W73" s="2" t="str">
        <f t="shared" si="19"/>
        <v xml:space="preserve"> </v>
      </c>
      <c r="X73" s="2" t="str">
        <f>IF($A73&lt;=X$4,0.5*(Y72+Y73)*EXP(-'BDT Tree'!X31*Y$3)," ")</f>
        <v xml:space="preserve"> </v>
      </c>
      <c r="Y73" s="2" t="str">
        <f>IF($A73&lt;=Y$4,0.5*(Z72+Z73)*EXP(-'BDT Tree'!Y31*Z$3)," ")</f>
        <v xml:space="preserve"> </v>
      </c>
      <c r="Z73" s="2" t="str">
        <f>IF($A73&lt;=Z$4,0.5*(AA72+AA73)*EXP(-'BDT Tree'!Z31*AA$3)," ")</f>
        <v xml:space="preserve"> </v>
      </c>
      <c r="AA73" s="2" t="str">
        <f>IF($A73&lt;=AA$4,0.5*(AB72+AB73)*EXP(-'BDT Tree'!AA31*AB$3)," ")</f>
        <v xml:space="preserve"> </v>
      </c>
      <c r="AB73" s="2" t="str">
        <f>IF($A73&lt;=AB$4,0.5*(AC72+AC73)*EXP(-'BDT Tree'!AB31*AC$3)," ")</f>
        <v xml:space="preserve"> </v>
      </c>
      <c r="AC73" s="2" t="str">
        <f t="shared" si="20"/>
        <v xml:space="preserve"> </v>
      </c>
      <c r="AD73" s="2" t="str">
        <f>IF($A73&lt;=AD$4,0.5*(AE72+AE73)*EXP(-'BDT Tree'!AD31*AE$3)," ")</f>
        <v xml:space="preserve"> </v>
      </c>
      <c r="AE73" s="2" t="str">
        <f>IF($A73&lt;=AE$4,0.5*(AF72+AF73)*EXP(-'BDT Tree'!AE31*AF$3)," ")</f>
        <v xml:space="preserve"> </v>
      </c>
      <c r="AF73" s="2" t="str">
        <f>IF($A73&lt;=AF$4,0.5*(AG72+AG73)*EXP(-'BDT Tree'!AF31*AG$3)," ")</f>
        <v xml:space="preserve"> </v>
      </c>
      <c r="AG73" s="2" t="str">
        <f>IF($A73&lt;=AG$4,0.5*(AH72+AH73)*EXP(-'BDT Tree'!AG31*AH$3)," ")</f>
        <v xml:space="preserve"> </v>
      </c>
      <c r="AH73" s="2" t="str">
        <f>IF($A73&lt;=AH$4,0.5*(AI72+AI73)*EXP(-'BDT Tree'!AH31*AI$3)," ")</f>
        <v xml:space="preserve"> </v>
      </c>
      <c r="AI73" s="2" t="str">
        <f t="shared" si="21"/>
        <v xml:space="preserve"> </v>
      </c>
      <c r="AJ73" s="2" t="str">
        <f>IF($A73&lt;=AJ$4,0.5*(AK72+AK73)*EXP(-'BDT Tree'!AJ31*AK$3)," ")</f>
        <v xml:space="preserve"> </v>
      </c>
      <c r="AK73" s="2" t="str">
        <f>IF($A73&lt;=AK$4,0.5*(AL72+AL73)*EXP(-'BDT Tree'!AK31*AL$3)," ")</f>
        <v xml:space="preserve"> </v>
      </c>
      <c r="AL73" s="2">
        <f>IF($A73&lt;=AL$4,0.5*(AM72+AM73)*EXP(-'BDT Tree'!AL31*AM$3)," ")</f>
        <v>0.65753939335132139</v>
      </c>
      <c r="AM73" s="2">
        <f>IF($A73&lt;=AM$4,0.5*(AN72+AN73)*EXP(-'BDT Tree'!AM31*AN$3)," ")</f>
        <v>0.79227143980220627</v>
      </c>
      <c r="AN73" s="2">
        <f>IF($A73&lt;=AN$4,0.5*(AO72+AO73)*EXP(-'BDT Tree'!AN31*AO$3)," ")</f>
        <v>0.89826961904388924</v>
      </c>
      <c r="AO73" s="2">
        <f t="shared" si="22"/>
        <v>1</v>
      </c>
      <c r="AP73" s="2">
        <f>IF($A73&lt;=AP$4,0.5*(AQ72+AQ73)*EXP(-'BDT Tree'!AP31*AQ$3)," ")</f>
        <v>0.65975604635009555</v>
      </c>
      <c r="AQ73" s="2">
        <f>IF($A73&lt;=AQ$4,0.5*(AR72+AR73)*EXP(-'BDT Tree'!AQ31*AR$3)," ")</f>
        <v>0.74389404639347256</v>
      </c>
      <c r="AR73" s="2">
        <f>IF($A73&lt;=AR$4,0.5*(AS72+AS73)*EXP(-'BDT Tree'!AR31*AS$3)," ")</f>
        <v>0.81990948339458325</v>
      </c>
      <c r="AS73" s="2">
        <f>IF($A73&lt;=AS$4,0.5*(AT72+AT73)*EXP(-'BDT Tree'!AS31*AT$3)," ")</f>
        <v>0.88980771572965689</v>
      </c>
      <c r="AT73" s="2">
        <f>IF($A73&lt;=AT$4,0.5*(AU72+AU73)*EXP(-'BDT Tree'!AT31*AU$3)," ")</f>
        <v>0.9504459986501077</v>
      </c>
      <c r="AU73" s="2">
        <f t="shared" si="23"/>
        <v>1</v>
      </c>
    </row>
    <row r="74" spans="1:47" x14ac:dyDescent="0.25">
      <c r="A74" s="30">
        <v>35</v>
      </c>
      <c r="B74" s="2" t="str">
        <f>IF($A74&lt;=B$4,0.5*(C73+C74)*EXP(-'BDT Tree'!B32*C$3)," ")</f>
        <v xml:space="preserve"> </v>
      </c>
      <c r="C74" s="2" t="str">
        <f>IF($A74&lt;=C$4,0.5*(D73+D74)*EXP(-'BDT Tree'!C32*D$3)," ")</f>
        <v xml:space="preserve"> </v>
      </c>
      <c r="D74" s="2" t="str">
        <f>IF($A74&lt;=D$4,0.5*(E73+E74)*EXP(-'BDT Tree'!D32*E$3)," ")</f>
        <v xml:space="preserve"> </v>
      </c>
      <c r="E74" s="2" t="str">
        <f t="shared" si="16"/>
        <v xml:space="preserve"> </v>
      </c>
      <c r="F74" s="2" t="str">
        <f>IF($A74&lt;=F$4,0.5*(G73+G74)*EXP(-'BDT Tree'!F32*G$3)," ")</f>
        <v xml:space="preserve"> </v>
      </c>
      <c r="G74" s="2" t="str">
        <f>IF($A74&lt;=G$4,0.5*(H73+H74)*EXP(-'BDT Tree'!G32*H$3)," ")</f>
        <v xml:space="preserve"> </v>
      </c>
      <c r="H74" s="2" t="str">
        <f>IF($A74&lt;=H$4,0.5*(I73+I74)*EXP(-'BDT Tree'!H32*I$3)," ")</f>
        <v xml:space="preserve"> </v>
      </c>
      <c r="I74" s="2" t="str">
        <f>IF($A74&lt;=I$4,0.5*(J73+J74)*EXP(-'BDT Tree'!I32*J$3)," ")</f>
        <v xml:space="preserve"> </v>
      </c>
      <c r="J74" s="2" t="str">
        <f>IF($A74&lt;=J$4,0.5*(K73+K74)*EXP(-'BDT Tree'!J32*K$3)," ")</f>
        <v xml:space="preserve"> </v>
      </c>
      <c r="K74" s="2" t="str">
        <f t="shared" si="17"/>
        <v xml:space="preserve"> </v>
      </c>
      <c r="L74" s="2" t="str">
        <f>IF($A74&lt;=L$4,0.5*(M73+M74)*EXP(-'BDT Tree'!L32*M$3)," ")</f>
        <v xml:space="preserve"> </v>
      </c>
      <c r="M74" s="2" t="str">
        <f>IF($A74&lt;=M$4,0.5*(N73+N74)*EXP(-'BDT Tree'!M32*N$3)," ")</f>
        <v xml:space="preserve"> </v>
      </c>
      <c r="N74" s="2" t="str">
        <f>IF($A74&lt;=N$4,0.5*(O73+O74)*EXP(-'BDT Tree'!N32*O$3)," ")</f>
        <v xml:space="preserve"> </v>
      </c>
      <c r="O74" s="2" t="str">
        <f>IF($A74&lt;=O$4,0.5*(P73+P74)*EXP(-'BDT Tree'!O32*P$3)," ")</f>
        <v xml:space="preserve"> </v>
      </c>
      <c r="P74" s="2" t="str">
        <f>IF($A74&lt;=P$4,0.5*(Q73+Q74)*EXP(-'BDT Tree'!P32*Q$3)," ")</f>
        <v xml:space="preserve"> </v>
      </c>
      <c r="Q74" s="2" t="str">
        <f t="shared" si="18"/>
        <v xml:space="preserve"> </v>
      </c>
      <c r="R74" s="2" t="str">
        <f>IF($A74&lt;=R$4,0.5*(S73+S74)*EXP(-'BDT Tree'!R32*S$3)," ")</f>
        <v xml:space="preserve"> </v>
      </c>
      <c r="S74" s="2" t="str">
        <f>IF($A74&lt;=S$4,0.5*(T73+T74)*EXP(-'BDT Tree'!S32*T$3)," ")</f>
        <v xml:space="preserve"> </v>
      </c>
      <c r="T74" s="2" t="str">
        <f>IF($A74&lt;=T$4,0.5*(U73+U74)*EXP(-'BDT Tree'!T32*U$3)," ")</f>
        <v xml:space="preserve"> </v>
      </c>
      <c r="U74" s="2" t="str">
        <f>IF($A74&lt;=U$4,0.5*(V73+V74)*EXP(-'BDT Tree'!U32*V$3)," ")</f>
        <v xml:space="preserve"> </v>
      </c>
      <c r="V74" s="2" t="str">
        <f>IF($A74&lt;=V$4,0.5*(W73+W74)*EXP(-'BDT Tree'!V32*W$3)," ")</f>
        <v xml:space="preserve"> </v>
      </c>
      <c r="W74" s="2" t="str">
        <f t="shared" si="19"/>
        <v xml:space="preserve"> </v>
      </c>
      <c r="X74" s="2" t="str">
        <f>IF($A74&lt;=X$4,0.5*(Y73+Y74)*EXP(-'BDT Tree'!X32*Y$3)," ")</f>
        <v xml:space="preserve"> </v>
      </c>
      <c r="Y74" s="2" t="str">
        <f>IF($A74&lt;=Y$4,0.5*(Z73+Z74)*EXP(-'BDT Tree'!Y32*Z$3)," ")</f>
        <v xml:space="preserve"> </v>
      </c>
      <c r="Z74" s="2" t="str">
        <f>IF($A74&lt;=Z$4,0.5*(AA73+AA74)*EXP(-'BDT Tree'!Z32*AA$3)," ")</f>
        <v xml:space="preserve"> </v>
      </c>
      <c r="AA74" s="2" t="str">
        <f>IF($A74&lt;=AA$4,0.5*(AB73+AB74)*EXP(-'BDT Tree'!AA32*AB$3)," ")</f>
        <v xml:space="preserve"> </v>
      </c>
      <c r="AB74" s="2" t="str">
        <f>IF($A74&lt;=AB$4,0.5*(AC73+AC74)*EXP(-'BDT Tree'!AB32*AC$3)," ")</f>
        <v xml:space="preserve"> </v>
      </c>
      <c r="AC74" s="2" t="str">
        <f t="shared" si="20"/>
        <v xml:space="preserve"> </v>
      </c>
      <c r="AD74" s="2" t="str">
        <f>IF($A74&lt;=AD$4,0.5*(AE73+AE74)*EXP(-'BDT Tree'!AD32*AE$3)," ")</f>
        <v xml:space="preserve"> </v>
      </c>
      <c r="AE74" s="2" t="str">
        <f>IF($A74&lt;=AE$4,0.5*(AF73+AF74)*EXP(-'BDT Tree'!AE32*AF$3)," ")</f>
        <v xml:space="preserve"> </v>
      </c>
      <c r="AF74" s="2" t="str">
        <f>IF($A74&lt;=AF$4,0.5*(AG73+AG74)*EXP(-'BDT Tree'!AF32*AG$3)," ")</f>
        <v xml:space="preserve"> </v>
      </c>
      <c r="AG74" s="2" t="str">
        <f>IF($A74&lt;=AG$4,0.5*(AH73+AH74)*EXP(-'BDT Tree'!AG32*AH$3)," ")</f>
        <v xml:space="preserve"> </v>
      </c>
      <c r="AH74" s="2" t="str">
        <f>IF($A74&lt;=AH$4,0.5*(AI73+AI74)*EXP(-'BDT Tree'!AH32*AI$3)," ")</f>
        <v xml:space="preserve"> </v>
      </c>
      <c r="AI74" s="2" t="str">
        <f t="shared" si="21"/>
        <v xml:space="preserve"> </v>
      </c>
      <c r="AJ74" s="2" t="str">
        <f>IF($A74&lt;=AJ$4,0.5*(AK73+AK74)*EXP(-'BDT Tree'!AJ32*AK$3)," ")</f>
        <v xml:space="preserve"> </v>
      </c>
      <c r="AK74" s="2">
        <f>IF($A74&lt;=AK$4,0.5*(AL73+AL74)*EXP(-'BDT Tree'!AK32*AL$3)," ")</f>
        <v>0.59553736233476917</v>
      </c>
      <c r="AL74" s="2">
        <f>IF($A74&lt;=AL$4,0.5*(AM73+AM74)*EXP(-'BDT Tree'!AL32*AM$3)," ")</f>
        <v>0.72808416251858554</v>
      </c>
      <c r="AM74" s="2">
        <f>IF($A74&lt;=AM$4,0.5*(AN73+AN74)*EXP(-'BDT Tree'!AM32*AN$3)," ")</f>
        <v>0.83786551226128936</v>
      </c>
      <c r="AN74" s="2">
        <f>IF($A74&lt;=AN$4,0.5*(AO73+AO74)*EXP(-'BDT Tree'!AN32*AO$3)," ")</f>
        <v>0.92190301660977392</v>
      </c>
      <c r="AO74" s="2">
        <f t="shared" si="22"/>
        <v>1</v>
      </c>
      <c r="AP74" s="2">
        <f>IF($A74&lt;=AP$4,0.5*(AQ73+AQ74)*EXP(-'BDT Tree'!AP32*AQ$3)," ")</f>
        <v>0.73100250482654938</v>
      </c>
      <c r="AQ74" s="2">
        <f>IF($A74&lt;=AQ$4,0.5*(AR73+AR74)*EXP(-'BDT Tree'!AQ32*AR$3)," ")</f>
        <v>0.80058612894228265</v>
      </c>
      <c r="AR74" s="2">
        <f>IF($A74&lt;=AR$4,0.5*(AS73+AS74)*EXP(-'BDT Tree'!AR32*AS$3)," ")</f>
        <v>0.8617120682279783</v>
      </c>
      <c r="AS74" s="2">
        <f>IF($A74&lt;=AS$4,0.5*(AT73+AT74)*EXP(-'BDT Tree'!AS32*AT$3)," ")</f>
        <v>0.91634576515963162</v>
      </c>
      <c r="AT74" s="2">
        <f>IF($A74&lt;=AT$4,0.5*(AU73+AU74)*EXP(-'BDT Tree'!AT32*AU$3)," ")</f>
        <v>0.96268647380340466</v>
      </c>
      <c r="AU74" s="2">
        <f t="shared" si="23"/>
        <v>1</v>
      </c>
    </row>
    <row r="75" spans="1:47" x14ac:dyDescent="0.25">
      <c r="A75" s="30">
        <v>34</v>
      </c>
      <c r="B75" s="2" t="str">
        <f>IF($A75&lt;=B$4,0.5*(C74+C75)*EXP(-'BDT Tree'!B33*C$3)," ")</f>
        <v xml:space="preserve"> </v>
      </c>
      <c r="C75" s="2" t="str">
        <f>IF($A75&lt;=C$4,0.5*(D74+D75)*EXP(-'BDT Tree'!C33*D$3)," ")</f>
        <v xml:space="preserve"> </v>
      </c>
      <c r="D75" s="2" t="str">
        <f>IF($A75&lt;=D$4,0.5*(E74+E75)*EXP(-'BDT Tree'!D33*E$3)," ")</f>
        <v xml:space="preserve"> </v>
      </c>
      <c r="E75" s="2" t="str">
        <f t="shared" si="16"/>
        <v xml:space="preserve"> </v>
      </c>
      <c r="F75" s="2" t="str">
        <f>IF($A75&lt;=F$4,0.5*(G74+G75)*EXP(-'BDT Tree'!F33*G$3)," ")</f>
        <v xml:space="preserve"> </v>
      </c>
      <c r="G75" s="2" t="str">
        <f>IF($A75&lt;=G$4,0.5*(H74+H75)*EXP(-'BDT Tree'!G33*H$3)," ")</f>
        <v xml:space="preserve"> </v>
      </c>
      <c r="H75" s="2" t="str">
        <f>IF($A75&lt;=H$4,0.5*(I74+I75)*EXP(-'BDT Tree'!H33*I$3)," ")</f>
        <v xml:space="preserve"> </v>
      </c>
      <c r="I75" s="2" t="str">
        <f>IF($A75&lt;=I$4,0.5*(J74+J75)*EXP(-'BDT Tree'!I33*J$3)," ")</f>
        <v xml:space="preserve"> </v>
      </c>
      <c r="J75" s="2" t="str">
        <f>IF($A75&lt;=J$4,0.5*(K74+K75)*EXP(-'BDT Tree'!J33*K$3)," ")</f>
        <v xml:space="preserve"> </v>
      </c>
      <c r="K75" s="2" t="str">
        <f t="shared" si="17"/>
        <v xml:space="preserve"> </v>
      </c>
      <c r="L75" s="2" t="str">
        <f>IF($A75&lt;=L$4,0.5*(M74+M75)*EXP(-'BDT Tree'!L33*M$3)," ")</f>
        <v xml:space="preserve"> </v>
      </c>
      <c r="M75" s="2" t="str">
        <f>IF($A75&lt;=M$4,0.5*(N74+N75)*EXP(-'BDT Tree'!M33*N$3)," ")</f>
        <v xml:space="preserve"> </v>
      </c>
      <c r="N75" s="2" t="str">
        <f>IF($A75&lt;=N$4,0.5*(O74+O75)*EXP(-'BDT Tree'!N33*O$3)," ")</f>
        <v xml:space="preserve"> </v>
      </c>
      <c r="O75" s="2" t="str">
        <f>IF($A75&lt;=O$4,0.5*(P74+P75)*EXP(-'BDT Tree'!O33*P$3)," ")</f>
        <v xml:space="preserve"> </v>
      </c>
      <c r="P75" s="2" t="str">
        <f>IF($A75&lt;=P$4,0.5*(Q74+Q75)*EXP(-'BDT Tree'!P33*Q$3)," ")</f>
        <v xml:space="preserve"> </v>
      </c>
      <c r="Q75" s="2" t="str">
        <f t="shared" si="18"/>
        <v xml:space="preserve"> </v>
      </c>
      <c r="R75" s="2" t="str">
        <f>IF($A75&lt;=R$4,0.5*(S74+S75)*EXP(-'BDT Tree'!R33*S$3)," ")</f>
        <v xml:space="preserve"> </v>
      </c>
      <c r="S75" s="2" t="str">
        <f>IF($A75&lt;=S$4,0.5*(T74+T75)*EXP(-'BDT Tree'!S33*T$3)," ")</f>
        <v xml:space="preserve"> </v>
      </c>
      <c r="T75" s="2" t="str">
        <f>IF($A75&lt;=T$4,0.5*(U74+U75)*EXP(-'BDT Tree'!T33*U$3)," ")</f>
        <v xml:space="preserve"> </v>
      </c>
      <c r="U75" s="2" t="str">
        <f>IF($A75&lt;=U$4,0.5*(V74+V75)*EXP(-'BDT Tree'!U33*V$3)," ")</f>
        <v xml:space="preserve"> </v>
      </c>
      <c r="V75" s="2" t="str">
        <f>IF($A75&lt;=V$4,0.5*(W74+W75)*EXP(-'BDT Tree'!V33*W$3)," ")</f>
        <v xml:space="preserve"> </v>
      </c>
      <c r="W75" s="2" t="str">
        <f t="shared" si="19"/>
        <v xml:space="preserve"> </v>
      </c>
      <c r="X75" s="2" t="str">
        <f>IF($A75&lt;=X$4,0.5*(Y74+Y75)*EXP(-'BDT Tree'!X33*Y$3)," ")</f>
        <v xml:space="preserve"> </v>
      </c>
      <c r="Y75" s="2" t="str">
        <f>IF($A75&lt;=Y$4,0.5*(Z74+Z75)*EXP(-'BDT Tree'!Y33*Z$3)," ")</f>
        <v xml:space="preserve"> </v>
      </c>
      <c r="Z75" s="2" t="str">
        <f>IF($A75&lt;=Z$4,0.5*(AA74+AA75)*EXP(-'BDT Tree'!Z33*AA$3)," ")</f>
        <v xml:space="preserve"> </v>
      </c>
      <c r="AA75" s="2" t="str">
        <f>IF($A75&lt;=AA$4,0.5*(AB74+AB75)*EXP(-'BDT Tree'!AA33*AB$3)," ")</f>
        <v xml:space="preserve"> </v>
      </c>
      <c r="AB75" s="2" t="str">
        <f>IF($A75&lt;=AB$4,0.5*(AC74+AC75)*EXP(-'BDT Tree'!AB33*AC$3)," ")</f>
        <v xml:space="preserve"> </v>
      </c>
      <c r="AC75" s="2" t="str">
        <f t="shared" si="20"/>
        <v xml:space="preserve"> </v>
      </c>
      <c r="AD75" s="2" t="str">
        <f>IF($A75&lt;=AD$4,0.5*(AE74+AE75)*EXP(-'BDT Tree'!AD33*AE$3)," ")</f>
        <v xml:space="preserve"> </v>
      </c>
      <c r="AE75" s="2" t="str">
        <f>IF($A75&lt;=AE$4,0.5*(AF74+AF75)*EXP(-'BDT Tree'!AE33*AF$3)," ")</f>
        <v xml:space="preserve"> </v>
      </c>
      <c r="AF75" s="2" t="str">
        <f>IF($A75&lt;=AF$4,0.5*(AG74+AG75)*EXP(-'BDT Tree'!AF33*AG$3)," ")</f>
        <v xml:space="preserve"> </v>
      </c>
      <c r="AG75" s="2" t="str">
        <f>IF($A75&lt;=AG$4,0.5*(AH74+AH75)*EXP(-'BDT Tree'!AG33*AH$3)," ")</f>
        <v xml:space="preserve"> </v>
      </c>
      <c r="AH75" s="2" t="str">
        <f>IF($A75&lt;=AH$4,0.5*(AI74+AI75)*EXP(-'BDT Tree'!AH33*AI$3)," ")</f>
        <v xml:space="preserve"> </v>
      </c>
      <c r="AI75" s="2" t="str">
        <f t="shared" si="21"/>
        <v xml:space="preserve"> </v>
      </c>
      <c r="AJ75" s="2">
        <f>IF($A75&lt;=AJ$4,0.5*(AK74+AK75)*EXP(-'BDT Tree'!AJ33*AK$3)," ")</f>
        <v>0.55962460980473105</v>
      </c>
      <c r="AK75" s="2">
        <f>IF($A75&lt;=AK$4,0.5*(AL74+AL75)*EXP(-'BDT Tree'!AK33*AL$3)," ")</f>
        <v>0.67636268866906313</v>
      </c>
      <c r="AL75" s="2">
        <f>IF($A75&lt;=AL$4,0.5*(AM74+AM75)*EXP(-'BDT Tree'!AL33*AM$3)," ")</f>
        <v>0.78648710634699326</v>
      </c>
      <c r="AM75" s="2">
        <f>IF($A75&lt;=AM$4,0.5*(AN74+AN75)*EXP(-'BDT Tree'!AM33*AN$3)," ")</f>
        <v>0.87425313034154239</v>
      </c>
      <c r="AN75" s="2">
        <f>IF($A75&lt;=AN$4,0.5*(AO74+AO75)*EXP(-'BDT Tree'!AN33*AO$3)," ")</f>
        <v>0.94022900372183682</v>
      </c>
      <c r="AO75" s="2">
        <f t="shared" si="22"/>
        <v>1</v>
      </c>
      <c r="AP75" s="2">
        <f>IF($A75&lt;=AP$4,0.5*(AQ74+AQ75)*EXP(-'BDT Tree'!AP33*AQ$3)," ")</f>
        <v>0.78978181970334549</v>
      </c>
      <c r="AQ75" s="2">
        <f>IF($A75&lt;=AQ$4,0.5*(AR74+AR75)*EXP(-'BDT Tree'!AQ33*AR$3)," ")</f>
        <v>0.84605530859166489</v>
      </c>
      <c r="AR75" s="2">
        <f>IF($A75&lt;=AR$4,0.5*(AS74+AS75)*EXP(-'BDT Tree'!AR33*AS$3)," ")</f>
        <v>0.89444467887903378</v>
      </c>
      <c r="AS75" s="2">
        <f>IF($A75&lt;=AS$4,0.5*(AT74+AT75)*EXP(-'BDT Tree'!AS33*AT$3)," ")</f>
        <v>0.93672127711588926</v>
      </c>
      <c r="AT75" s="2">
        <f>IF($A75&lt;=AT$4,0.5*(AU74+AU75)*EXP(-'BDT Tree'!AT33*AU$3)," ")</f>
        <v>0.97194803495245286</v>
      </c>
      <c r="AU75" s="2">
        <f t="shared" si="23"/>
        <v>1</v>
      </c>
    </row>
    <row r="76" spans="1:47" x14ac:dyDescent="0.25">
      <c r="A76" s="30">
        <v>33</v>
      </c>
      <c r="B76" s="2" t="str">
        <f>IF($A76&lt;=B$4,0.5*(C75+C76)*EXP(-'BDT Tree'!B34*C$3)," ")</f>
        <v xml:space="preserve"> </v>
      </c>
      <c r="C76" s="2" t="str">
        <f>IF($A76&lt;=C$4,0.5*(D75+D76)*EXP(-'BDT Tree'!C34*D$3)," ")</f>
        <v xml:space="preserve"> </v>
      </c>
      <c r="D76" s="2" t="str">
        <f>IF($A76&lt;=D$4,0.5*(E75+E76)*EXP(-'BDT Tree'!D34*E$3)," ")</f>
        <v xml:space="preserve"> </v>
      </c>
      <c r="E76" s="2" t="str">
        <f t="shared" si="16"/>
        <v xml:space="preserve"> </v>
      </c>
      <c r="F76" s="2" t="str">
        <f>IF($A76&lt;=F$4,0.5*(G75+G76)*EXP(-'BDT Tree'!F34*G$3)," ")</f>
        <v xml:space="preserve"> </v>
      </c>
      <c r="G76" s="2" t="str">
        <f>IF($A76&lt;=G$4,0.5*(H75+H76)*EXP(-'BDT Tree'!G34*H$3)," ")</f>
        <v xml:space="preserve"> </v>
      </c>
      <c r="H76" s="2" t="str">
        <f>IF($A76&lt;=H$4,0.5*(I75+I76)*EXP(-'BDT Tree'!H34*I$3)," ")</f>
        <v xml:space="preserve"> </v>
      </c>
      <c r="I76" s="2" t="str">
        <f>IF($A76&lt;=I$4,0.5*(J75+J76)*EXP(-'BDT Tree'!I34*J$3)," ")</f>
        <v xml:space="preserve"> </v>
      </c>
      <c r="J76" s="2" t="str">
        <f>IF($A76&lt;=J$4,0.5*(K75+K76)*EXP(-'BDT Tree'!J34*K$3)," ")</f>
        <v xml:space="preserve"> </v>
      </c>
      <c r="K76" s="2" t="str">
        <f t="shared" si="17"/>
        <v xml:space="preserve"> </v>
      </c>
      <c r="L76" s="2" t="str">
        <f>IF($A76&lt;=L$4,0.5*(M75+M76)*EXP(-'BDT Tree'!L34*M$3)," ")</f>
        <v xml:space="preserve"> </v>
      </c>
      <c r="M76" s="2" t="str">
        <f>IF($A76&lt;=M$4,0.5*(N75+N76)*EXP(-'BDT Tree'!M34*N$3)," ")</f>
        <v xml:space="preserve"> </v>
      </c>
      <c r="N76" s="2" t="str">
        <f>IF($A76&lt;=N$4,0.5*(O75+O76)*EXP(-'BDT Tree'!N34*O$3)," ")</f>
        <v xml:space="preserve"> </v>
      </c>
      <c r="O76" s="2" t="str">
        <f>IF($A76&lt;=O$4,0.5*(P75+P76)*EXP(-'BDT Tree'!O34*P$3)," ")</f>
        <v xml:space="preserve"> </v>
      </c>
      <c r="P76" s="2" t="str">
        <f>IF($A76&lt;=P$4,0.5*(Q75+Q76)*EXP(-'BDT Tree'!P34*Q$3)," ")</f>
        <v xml:space="preserve"> </v>
      </c>
      <c r="Q76" s="2" t="str">
        <f t="shared" si="18"/>
        <v xml:space="preserve"> </v>
      </c>
      <c r="R76" s="2" t="str">
        <f>IF($A76&lt;=R$4,0.5*(S75+S76)*EXP(-'BDT Tree'!R34*S$3)," ")</f>
        <v xml:space="preserve"> </v>
      </c>
      <c r="S76" s="2" t="str">
        <f>IF($A76&lt;=S$4,0.5*(T75+T76)*EXP(-'BDT Tree'!S34*T$3)," ")</f>
        <v xml:space="preserve"> </v>
      </c>
      <c r="T76" s="2" t="str">
        <f>IF($A76&lt;=T$4,0.5*(U75+U76)*EXP(-'BDT Tree'!T34*U$3)," ")</f>
        <v xml:space="preserve"> </v>
      </c>
      <c r="U76" s="2" t="str">
        <f>IF($A76&lt;=U$4,0.5*(V75+V76)*EXP(-'BDT Tree'!U34*V$3)," ")</f>
        <v xml:space="preserve"> </v>
      </c>
      <c r="V76" s="2" t="str">
        <f>IF($A76&lt;=V$4,0.5*(W75+W76)*EXP(-'BDT Tree'!V34*W$3)," ")</f>
        <v xml:space="preserve"> </v>
      </c>
      <c r="W76" s="2" t="str">
        <f t="shared" si="19"/>
        <v xml:space="preserve"> </v>
      </c>
      <c r="X76" s="2" t="str">
        <f>IF($A76&lt;=X$4,0.5*(Y75+Y76)*EXP(-'BDT Tree'!X34*Y$3)," ")</f>
        <v xml:space="preserve"> </v>
      </c>
      <c r="Y76" s="2" t="str">
        <f>IF($A76&lt;=Y$4,0.5*(Z75+Z76)*EXP(-'BDT Tree'!Y34*Z$3)," ")</f>
        <v xml:space="preserve"> </v>
      </c>
      <c r="Z76" s="2" t="str">
        <f>IF($A76&lt;=Z$4,0.5*(AA75+AA76)*EXP(-'BDT Tree'!Z34*AA$3)," ")</f>
        <v xml:space="preserve"> </v>
      </c>
      <c r="AA76" s="2" t="str">
        <f>IF($A76&lt;=AA$4,0.5*(AB75+AB76)*EXP(-'BDT Tree'!AA34*AB$3)," ")</f>
        <v xml:space="preserve"> </v>
      </c>
      <c r="AB76" s="2" t="str">
        <f>IF($A76&lt;=AB$4,0.5*(AC75+AC76)*EXP(-'BDT Tree'!AB34*AC$3)," ")</f>
        <v xml:space="preserve"> </v>
      </c>
      <c r="AC76" s="2" t="str">
        <f t="shared" si="20"/>
        <v xml:space="preserve"> </v>
      </c>
      <c r="AD76" s="2" t="str">
        <f>IF($A76&lt;=AD$4,0.5*(AE75+AE76)*EXP(-'BDT Tree'!AD34*AE$3)," ")</f>
        <v xml:space="preserve"> </v>
      </c>
      <c r="AE76" s="2" t="str">
        <f>IF($A76&lt;=AE$4,0.5*(AF75+AF76)*EXP(-'BDT Tree'!AE34*AF$3)," ")</f>
        <v xml:space="preserve"> </v>
      </c>
      <c r="AF76" s="2" t="str">
        <f>IF($A76&lt;=AF$4,0.5*(AG75+AG76)*EXP(-'BDT Tree'!AF34*AG$3)," ")</f>
        <v xml:space="preserve"> </v>
      </c>
      <c r="AG76" s="2" t="str">
        <f>IF($A76&lt;=AG$4,0.5*(AH75+AH76)*EXP(-'BDT Tree'!AG34*AH$3)," ")</f>
        <v xml:space="preserve"> </v>
      </c>
      <c r="AH76" s="2" t="str">
        <f>IF($A76&lt;=AH$4,0.5*(AI75+AI76)*EXP(-'BDT Tree'!AH34*AI$3)," ")</f>
        <v xml:space="preserve"> </v>
      </c>
      <c r="AI76" s="2">
        <f t="shared" si="21"/>
        <v>1</v>
      </c>
      <c r="AJ76" s="2">
        <f>IF($A76&lt;=AJ$4,0.5*(AK75+AK76)*EXP(-'BDT Tree'!AJ34*AK$3)," ")</f>
        <v>0.64574973947969072</v>
      </c>
      <c r="AK76" s="2">
        <f>IF($A76&lt;=AK$4,0.5*(AL75+AL76)*EXP(-'BDT Tree'!AK34*AL$3)," ")</f>
        <v>0.74455915156307573</v>
      </c>
      <c r="AL76" s="2">
        <f>IF($A76&lt;=AL$4,0.5*(AM75+AM76)*EXP(-'BDT Tree'!AL34*AM$3)," ")</f>
        <v>0.83379321635927373</v>
      </c>
      <c r="AM76" s="2">
        <f>IF($A76&lt;=AM$4,0.5*(AN75+AN76)*EXP(-'BDT Tree'!AM34*AN$3)," ")</f>
        <v>0.90295074647397811</v>
      </c>
      <c r="AN76" s="2">
        <f>IF($A76&lt;=AN$4,0.5*(AO75+AO76)*EXP(-'BDT Tree'!AN34*AO$3)," ")</f>
        <v>0.95436124737299455</v>
      </c>
      <c r="AO76" s="2">
        <f t="shared" si="22"/>
        <v>1</v>
      </c>
      <c r="AP76" s="2">
        <f>IF($A76&lt;=AP$4,0.5*(AQ75+AQ76)*EXP(-'BDT Tree'!AP34*AQ$3)," ")</f>
        <v>0.83718926680536565</v>
      </c>
      <c r="AQ76" s="2">
        <f>IF($A76&lt;=AQ$4,0.5*(AR75+AR76)*EXP(-'BDT Tree'!AQ34*AR$3)," ")</f>
        <v>0.88193637862379237</v>
      </c>
      <c r="AR76" s="2">
        <f>IF($A76&lt;=AR$4,0.5*(AS75+AS76)*EXP(-'BDT Tree'!AR34*AS$3)," ")</f>
        <v>0.91979477778201424</v>
      </c>
      <c r="AS76" s="2">
        <f>IF($A76&lt;=AS$4,0.5*(AT75+AT76)*EXP(-'BDT Tree'!AS34*AT$3)," ")</f>
        <v>0.95226402845864733</v>
      </c>
      <c r="AT76" s="2">
        <f>IF($A76&lt;=AT$4,0.5*(AU75+AU76)*EXP(-'BDT Tree'!AT34*AU$3)," ")</f>
        <v>0.97893594970924935</v>
      </c>
      <c r="AU76" s="2">
        <f t="shared" si="23"/>
        <v>1</v>
      </c>
    </row>
    <row r="77" spans="1:47" x14ac:dyDescent="0.25">
      <c r="A77" s="30">
        <v>32</v>
      </c>
      <c r="B77" s="2" t="str">
        <f>IF($A77&lt;=B$4,0.5*(C76+C77)*EXP(-'BDT Tree'!B35*C$3)," ")</f>
        <v xml:space="preserve"> </v>
      </c>
      <c r="C77" s="2" t="str">
        <f>IF($A77&lt;=C$4,0.5*(D76+D77)*EXP(-'BDT Tree'!C35*D$3)," ")</f>
        <v xml:space="preserve"> </v>
      </c>
      <c r="D77" s="2" t="str">
        <f>IF($A77&lt;=D$4,0.5*(E76+E77)*EXP(-'BDT Tree'!D35*E$3)," ")</f>
        <v xml:space="preserve"> </v>
      </c>
      <c r="E77" s="2" t="str">
        <f t="shared" si="16"/>
        <v xml:space="preserve"> </v>
      </c>
      <c r="F77" s="2" t="str">
        <f>IF($A77&lt;=F$4,0.5*(G76+G77)*EXP(-'BDT Tree'!F35*G$3)," ")</f>
        <v xml:space="preserve"> </v>
      </c>
      <c r="G77" s="2" t="str">
        <f>IF($A77&lt;=G$4,0.5*(H76+H77)*EXP(-'BDT Tree'!G35*H$3)," ")</f>
        <v xml:space="preserve"> </v>
      </c>
      <c r="H77" s="2" t="str">
        <f>IF($A77&lt;=H$4,0.5*(I76+I77)*EXP(-'BDT Tree'!H35*I$3)," ")</f>
        <v xml:space="preserve"> </v>
      </c>
      <c r="I77" s="2" t="str">
        <f>IF($A77&lt;=I$4,0.5*(J76+J77)*EXP(-'BDT Tree'!I35*J$3)," ")</f>
        <v xml:space="preserve"> </v>
      </c>
      <c r="J77" s="2" t="str">
        <f>IF($A77&lt;=J$4,0.5*(K76+K77)*EXP(-'BDT Tree'!J35*K$3)," ")</f>
        <v xml:space="preserve"> </v>
      </c>
      <c r="K77" s="2" t="str">
        <f t="shared" si="17"/>
        <v xml:space="preserve"> </v>
      </c>
      <c r="L77" s="2" t="str">
        <f>IF($A77&lt;=L$4,0.5*(M76+M77)*EXP(-'BDT Tree'!L35*M$3)," ")</f>
        <v xml:space="preserve"> </v>
      </c>
      <c r="M77" s="2" t="str">
        <f>IF($A77&lt;=M$4,0.5*(N76+N77)*EXP(-'BDT Tree'!M35*N$3)," ")</f>
        <v xml:space="preserve"> </v>
      </c>
      <c r="N77" s="2" t="str">
        <f>IF($A77&lt;=N$4,0.5*(O76+O77)*EXP(-'BDT Tree'!N35*O$3)," ")</f>
        <v xml:space="preserve"> </v>
      </c>
      <c r="O77" s="2" t="str">
        <f>IF($A77&lt;=O$4,0.5*(P76+P77)*EXP(-'BDT Tree'!O35*P$3)," ")</f>
        <v xml:space="preserve"> </v>
      </c>
      <c r="P77" s="2" t="str">
        <f>IF($A77&lt;=P$4,0.5*(Q76+Q77)*EXP(-'BDT Tree'!P35*Q$3)," ")</f>
        <v xml:space="preserve"> </v>
      </c>
      <c r="Q77" s="2" t="str">
        <f t="shared" si="18"/>
        <v xml:space="preserve"> </v>
      </c>
      <c r="R77" s="2" t="str">
        <f>IF($A77&lt;=R$4,0.5*(S76+S77)*EXP(-'BDT Tree'!R35*S$3)," ")</f>
        <v xml:space="preserve"> </v>
      </c>
      <c r="S77" s="2" t="str">
        <f>IF($A77&lt;=S$4,0.5*(T76+T77)*EXP(-'BDT Tree'!S35*T$3)," ")</f>
        <v xml:space="preserve"> </v>
      </c>
      <c r="T77" s="2" t="str">
        <f>IF($A77&lt;=T$4,0.5*(U76+U77)*EXP(-'BDT Tree'!T35*U$3)," ")</f>
        <v xml:space="preserve"> </v>
      </c>
      <c r="U77" s="2" t="str">
        <f>IF($A77&lt;=U$4,0.5*(V76+V77)*EXP(-'BDT Tree'!U35*V$3)," ")</f>
        <v xml:space="preserve"> </v>
      </c>
      <c r="V77" s="2" t="str">
        <f>IF($A77&lt;=V$4,0.5*(W76+W77)*EXP(-'BDT Tree'!V35*W$3)," ")</f>
        <v xml:space="preserve"> </v>
      </c>
      <c r="W77" s="2" t="str">
        <f t="shared" si="19"/>
        <v xml:space="preserve"> </v>
      </c>
      <c r="X77" s="2" t="str">
        <f>IF($A77&lt;=X$4,0.5*(Y76+Y77)*EXP(-'BDT Tree'!X35*Y$3)," ")</f>
        <v xml:space="preserve"> </v>
      </c>
      <c r="Y77" s="2" t="str">
        <f>IF($A77&lt;=Y$4,0.5*(Z76+Z77)*EXP(-'BDT Tree'!Y35*Z$3)," ")</f>
        <v xml:space="preserve"> </v>
      </c>
      <c r="Z77" s="2" t="str">
        <f>IF($A77&lt;=Z$4,0.5*(AA76+AA77)*EXP(-'BDT Tree'!Z35*AA$3)," ")</f>
        <v xml:space="preserve"> </v>
      </c>
      <c r="AA77" s="2" t="str">
        <f>IF($A77&lt;=AA$4,0.5*(AB76+AB77)*EXP(-'BDT Tree'!AA35*AB$3)," ")</f>
        <v xml:space="preserve"> </v>
      </c>
      <c r="AB77" s="2" t="str">
        <f>IF($A77&lt;=AB$4,0.5*(AC76+AC77)*EXP(-'BDT Tree'!AB35*AC$3)," ")</f>
        <v xml:space="preserve"> </v>
      </c>
      <c r="AC77" s="2" t="str">
        <f t="shared" si="20"/>
        <v xml:space="preserve"> </v>
      </c>
      <c r="AD77" s="2" t="str">
        <f>IF($A77&lt;=AD$4,0.5*(AE76+AE77)*EXP(-'BDT Tree'!AD35*AE$3)," ")</f>
        <v xml:space="preserve"> </v>
      </c>
      <c r="AE77" s="2" t="str">
        <f>IF($A77&lt;=AE$4,0.5*(AF76+AF77)*EXP(-'BDT Tree'!AE35*AF$3)," ")</f>
        <v xml:space="preserve"> </v>
      </c>
      <c r="AF77" s="2" t="str">
        <f>IF($A77&lt;=AF$4,0.5*(AG76+AG77)*EXP(-'BDT Tree'!AF35*AG$3)," ")</f>
        <v xml:space="preserve"> </v>
      </c>
      <c r="AG77" s="2" t="str">
        <f>IF($A77&lt;=AG$4,0.5*(AH76+AH77)*EXP(-'BDT Tree'!AG35*AH$3)," ")</f>
        <v xml:space="preserve"> </v>
      </c>
      <c r="AH77" s="2">
        <f>IF($A77&lt;=AH$4,0.5*(AI76+AI77)*EXP(-'BDT Tree'!AH35*AI$3)," ")</f>
        <v>0.92306425082442356</v>
      </c>
      <c r="AI77" s="2">
        <f t="shared" si="21"/>
        <v>1</v>
      </c>
      <c r="AJ77" s="2">
        <f>IF($A77&lt;=AJ$4,0.5*(AK76+AK77)*EXP(-'BDT Tree'!AJ35*AK$3)," ")</f>
        <v>0.71935600359061413</v>
      </c>
      <c r="AK77" s="2">
        <f>IF($A77&lt;=AK$4,0.5*(AL76+AL77)*EXP(-'BDT Tree'!AK35*AL$3)," ")</f>
        <v>0.80053458960016111</v>
      </c>
      <c r="AL77" s="2">
        <f>IF($A77&lt;=AL$4,0.5*(AM76+AM77)*EXP(-'BDT Tree'!AL35*AM$3)," ")</f>
        <v>0.87148184752235192</v>
      </c>
      <c r="AM77" s="2">
        <f>IF($A77&lt;=AM$4,0.5*(AN76+AN77)*EXP(-'BDT Tree'!AM35*AN$3)," ")</f>
        <v>0.9253803241491213</v>
      </c>
      <c r="AN77" s="2">
        <f>IF($A77&lt;=AN$4,0.5*(AO76+AO77)*EXP(-'BDT Tree'!AN35*AO$3)," ")</f>
        <v>0.96521393530805311</v>
      </c>
      <c r="AO77" s="2">
        <f t="shared" si="22"/>
        <v>1</v>
      </c>
      <c r="AP77" s="2">
        <f>IF($A77&lt;=AP$4,0.5*(AQ76+AQ77)*EXP(-'BDT Tree'!AP35*AQ$3)," ")</f>
        <v>0.87477605697246441</v>
      </c>
      <c r="AQ77" s="2">
        <f>IF($A77&lt;=AQ$4,0.5*(AR76+AR77)*EXP(-'BDT Tree'!AQ35*AR$3)," ")</f>
        <v>0.90990750855814018</v>
      </c>
      <c r="AR77" s="2">
        <f>IF($A77&lt;=AR$4,0.5*(AS76+AS77)*EXP(-'BDT Tree'!AR35*AS$3)," ")</f>
        <v>0.93926603980591883</v>
      </c>
      <c r="AS77" s="2">
        <f>IF($A77&lt;=AS$4,0.5*(AT76+AT77)*EXP(-'BDT Tree'!AS35*AT$3)," ")</f>
        <v>0.9640627824897493</v>
      </c>
      <c r="AT77" s="2">
        <f>IF($A77&lt;=AT$4,0.5*(AU76+AU77)*EXP(-'BDT Tree'!AT35*AU$3)," ")</f>
        <v>0.98419728737276835</v>
      </c>
      <c r="AU77" s="2">
        <f t="shared" si="23"/>
        <v>1</v>
      </c>
    </row>
    <row r="78" spans="1:47" x14ac:dyDescent="0.25">
      <c r="A78" s="30">
        <v>31</v>
      </c>
      <c r="B78" s="2" t="str">
        <f>IF($A78&lt;=B$4,0.5*(C77+C78)*EXP(-'BDT Tree'!B36*C$3)," ")</f>
        <v xml:space="preserve"> </v>
      </c>
      <c r="C78" s="2" t="str">
        <f>IF($A78&lt;=C$4,0.5*(D77+D78)*EXP(-'BDT Tree'!C36*D$3)," ")</f>
        <v xml:space="preserve"> </v>
      </c>
      <c r="D78" s="2" t="str">
        <f>IF($A78&lt;=D$4,0.5*(E77+E78)*EXP(-'BDT Tree'!D36*E$3)," ")</f>
        <v xml:space="preserve"> </v>
      </c>
      <c r="E78" s="2" t="str">
        <f t="shared" si="16"/>
        <v xml:space="preserve"> </v>
      </c>
      <c r="F78" s="2" t="str">
        <f>IF($A78&lt;=F$4,0.5*(G77+G78)*EXP(-'BDT Tree'!F36*G$3)," ")</f>
        <v xml:space="preserve"> </v>
      </c>
      <c r="G78" s="2" t="str">
        <f>IF($A78&lt;=G$4,0.5*(H77+H78)*EXP(-'BDT Tree'!G36*H$3)," ")</f>
        <v xml:space="preserve"> </v>
      </c>
      <c r="H78" s="2" t="str">
        <f>IF($A78&lt;=H$4,0.5*(I77+I78)*EXP(-'BDT Tree'!H36*I$3)," ")</f>
        <v xml:space="preserve"> </v>
      </c>
      <c r="I78" s="2" t="str">
        <f>IF($A78&lt;=I$4,0.5*(J77+J78)*EXP(-'BDT Tree'!I36*J$3)," ")</f>
        <v xml:space="preserve"> </v>
      </c>
      <c r="J78" s="2" t="str">
        <f>IF($A78&lt;=J$4,0.5*(K77+K78)*EXP(-'BDT Tree'!J36*K$3)," ")</f>
        <v xml:space="preserve"> </v>
      </c>
      <c r="K78" s="2" t="str">
        <f t="shared" si="17"/>
        <v xml:space="preserve"> </v>
      </c>
      <c r="L78" s="2" t="str">
        <f>IF($A78&lt;=L$4,0.5*(M77+M78)*EXP(-'BDT Tree'!L36*M$3)," ")</f>
        <v xml:space="preserve"> </v>
      </c>
      <c r="M78" s="2" t="str">
        <f>IF($A78&lt;=M$4,0.5*(N77+N78)*EXP(-'BDT Tree'!M36*N$3)," ")</f>
        <v xml:space="preserve"> </v>
      </c>
      <c r="N78" s="2" t="str">
        <f>IF($A78&lt;=N$4,0.5*(O77+O78)*EXP(-'BDT Tree'!N36*O$3)," ")</f>
        <v xml:space="preserve"> </v>
      </c>
      <c r="O78" s="2" t="str">
        <f>IF($A78&lt;=O$4,0.5*(P77+P78)*EXP(-'BDT Tree'!O36*P$3)," ")</f>
        <v xml:space="preserve"> </v>
      </c>
      <c r="P78" s="2" t="str">
        <f>IF($A78&lt;=P$4,0.5*(Q77+Q78)*EXP(-'BDT Tree'!P36*Q$3)," ")</f>
        <v xml:space="preserve"> </v>
      </c>
      <c r="Q78" s="2" t="str">
        <f t="shared" si="18"/>
        <v xml:space="preserve"> </v>
      </c>
      <c r="R78" s="2" t="str">
        <f>IF($A78&lt;=R$4,0.5*(S77+S78)*EXP(-'BDT Tree'!R36*S$3)," ")</f>
        <v xml:space="preserve"> </v>
      </c>
      <c r="S78" s="2" t="str">
        <f>IF($A78&lt;=S$4,0.5*(T77+T78)*EXP(-'BDT Tree'!S36*T$3)," ")</f>
        <v xml:space="preserve"> </v>
      </c>
      <c r="T78" s="2" t="str">
        <f>IF($A78&lt;=T$4,0.5*(U77+U78)*EXP(-'BDT Tree'!T36*U$3)," ")</f>
        <v xml:space="preserve"> </v>
      </c>
      <c r="U78" s="2" t="str">
        <f>IF($A78&lt;=U$4,0.5*(V77+V78)*EXP(-'BDT Tree'!U36*V$3)," ")</f>
        <v xml:space="preserve"> </v>
      </c>
      <c r="V78" s="2" t="str">
        <f>IF($A78&lt;=V$4,0.5*(W77+W78)*EXP(-'BDT Tree'!V36*W$3)," ")</f>
        <v xml:space="preserve"> </v>
      </c>
      <c r="W78" s="2" t="str">
        <f t="shared" si="19"/>
        <v xml:space="preserve"> </v>
      </c>
      <c r="X78" s="2" t="str">
        <f>IF($A78&lt;=X$4,0.5*(Y77+Y78)*EXP(-'BDT Tree'!X36*Y$3)," ")</f>
        <v xml:space="preserve"> </v>
      </c>
      <c r="Y78" s="2" t="str">
        <f>IF($A78&lt;=Y$4,0.5*(Z77+Z78)*EXP(-'BDT Tree'!Y36*Z$3)," ")</f>
        <v xml:space="preserve"> </v>
      </c>
      <c r="Z78" s="2" t="str">
        <f>IF($A78&lt;=Z$4,0.5*(AA77+AA78)*EXP(-'BDT Tree'!Z36*AA$3)," ")</f>
        <v xml:space="preserve"> </v>
      </c>
      <c r="AA78" s="2" t="str">
        <f>IF($A78&lt;=AA$4,0.5*(AB77+AB78)*EXP(-'BDT Tree'!AA36*AB$3)," ")</f>
        <v xml:space="preserve"> </v>
      </c>
      <c r="AB78" s="2" t="str">
        <f>IF($A78&lt;=AB$4,0.5*(AC77+AC78)*EXP(-'BDT Tree'!AB36*AC$3)," ")</f>
        <v xml:space="preserve"> </v>
      </c>
      <c r="AC78" s="2" t="str">
        <f t="shared" si="20"/>
        <v xml:space="preserve"> </v>
      </c>
      <c r="AD78" s="2" t="str">
        <f>IF($A78&lt;=AD$4,0.5*(AE77+AE78)*EXP(-'BDT Tree'!AD36*AE$3)," ")</f>
        <v xml:space="preserve"> </v>
      </c>
      <c r="AE78" s="2" t="str">
        <f>IF($A78&lt;=AE$4,0.5*(AF77+AF78)*EXP(-'BDT Tree'!AE36*AF$3)," ")</f>
        <v xml:space="preserve"> </v>
      </c>
      <c r="AF78" s="2" t="str">
        <f>IF($A78&lt;=AF$4,0.5*(AG77+AG78)*EXP(-'BDT Tree'!AF36*AG$3)," ")</f>
        <v xml:space="preserve"> </v>
      </c>
      <c r="AG78" s="2">
        <f>IF($A78&lt;=AG$4,0.5*(AH77+AH78)*EXP(-'BDT Tree'!AG36*AH$3)," ")</f>
        <v>0.86504201947290771</v>
      </c>
      <c r="AH78" s="2">
        <f>IF($A78&lt;=AH$4,0.5*(AI77+AI78)*EXP(-'BDT Tree'!AH36*AI$3)," ")</f>
        <v>0.9412324374775819</v>
      </c>
      <c r="AI78" s="2">
        <f t="shared" si="21"/>
        <v>1</v>
      </c>
      <c r="AJ78" s="2">
        <f>IF($A78&lt;=AJ$4,0.5*(AK77+AK78)*EXP(-'BDT Tree'!AJ36*AK$3)," ")</f>
        <v>0.78032509634349645</v>
      </c>
      <c r="AK78" s="2">
        <f>IF($A78&lt;=AK$4,0.5*(AL77+AL78)*EXP(-'BDT Tree'!AK36*AL$3)," ")</f>
        <v>0.84553115265935752</v>
      </c>
      <c r="AL78" s="2">
        <f>IF($A78&lt;=AL$4,0.5*(AM77+AM78)*EXP(-'BDT Tree'!AL36*AM$3)," ")</f>
        <v>0.90113419577502063</v>
      </c>
      <c r="AM78" s="2">
        <f>IF($A78&lt;=AM$4,0.5*(AN77+AN78)*EXP(-'BDT Tree'!AM36*AN$3)," ")</f>
        <v>0.9427911679563129</v>
      </c>
      <c r="AN78" s="2">
        <f>IF($A78&lt;=AN$4,0.5*(AO77+AO78)*EXP(-'BDT Tree'!AN36*AO$3)," ")</f>
        <v>0.97352172894419708</v>
      </c>
      <c r="AO78" s="2">
        <f t="shared" si="22"/>
        <v>1</v>
      </c>
      <c r="AP78" s="2">
        <f>IF($A78&lt;=AP$4,0.5*(AQ77+AQ78)*EXP(-'BDT Tree'!AP36*AQ$3)," ")</f>
        <v>0.90419423542007193</v>
      </c>
      <c r="AQ78" s="2">
        <f>IF($A78&lt;=AQ$4,0.5*(AR77+AR78)*EXP(-'BDT Tree'!AQ36*AR$3)," ")</f>
        <v>0.93151309789102676</v>
      </c>
      <c r="AR78" s="2">
        <f>IF($A78&lt;=AR$4,0.5*(AS77+AS78)*EXP(-'BDT Tree'!AR36*AS$3)," ")</f>
        <v>0.95412952275343188</v>
      </c>
      <c r="AS78" s="2">
        <f>IF($A78&lt;=AS$4,0.5*(AT77+AT78)*EXP(-'BDT Tree'!AS36*AT$3)," ")</f>
        <v>0.9729868786563598</v>
      </c>
      <c r="AT78" s="2">
        <f>IF($A78&lt;=AT$4,0.5*(AU77+AU78)*EXP(-'BDT Tree'!AT36*AU$3)," ")</f>
        <v>0.98815241225972195</v>
      </c>
      <c r="AU78" s="2">
        <f t="shared" si="23"/>
        <v>1</v>
      </c>
    </row>
    <row r="79" spans="1:47" x14ac:dyDescent="0.25">
      <c r="A79" s="30">
        <v>30</v>
      </c>
      <c r="B79" s="2" t="str">
        <f>IF($A79&lt;=B$4,0.5*(C78+C79)*EXP(-'BDT Tree'!B37*C$3)," ")</f>
        <v xml:space="preserve"> </v>
      </c>
      <c r="C79" s="2" t="str">
        <f>IF($A79&lt;=C$4,0.5*(D78+D79)*EXP(-'BDT Tree'!C37*D$3)," ")</f>
        <v xml:space="preserve"> </v>
      </c>
      <c r="D79" s="2" t="str">
        <f>IF($A79&lt;=D$4,0.5*(E78+E79)*EXP(-'BDT Tree'!D37*E$3)," ")</f>
        <v xml:space="preserve"> </v>
      </c>
      <c r="E79" s="2" t="str">
        <f t="shared" si="16"/>
        <v xml:space="preserve"> </v>
      </c>
      <c r="F79" s="2" t="str">
        <f>IF($A79&lt;=F$4,0.5*(G78+G79)*EXP(-'BDT Tree'!F37*G$3)," ")</f>
        <v xml:space="preserve"> </v>
      </c>
      <c r="G79" s="2" t="str">
        <f>IF($A79&lt;=G$4,0.5*(H78+H79)*EXP(-'BDT Tree'!G37*H$3)," ")</f>
        <v xml:space="preserve"> </v>
      </c>
      <c r="H79" s="2" t="str">
        <f>IF($A79&lt;=H$4,0.5*(I78+I79)*EXP(-'BDT Tree'!H37*I$3)," ")</f>
        <v xml:space="preserve"> </v>
      </c>
      <c r="I79" s="2" t="str">
        <f>IF($A79&lt;=I$4,0.5*(J78+J79)*EXP(-'BDT Tree'!I37*J$3)," ")</f>
        <v xml:space="preserve"> </v>
      </c>
      <c r="J79" s="2" t="str">
        <f>IF($A79&lt;=J$4,0.5*(K78+K79)*EXP(-'BDT Tree'!J37*K$3)," ")</f>
        <v xml:space="preserve"> </v>
      </c>
      <c r="K79" s="2" t="str">
        <f t="shared" si="17"/>
        <v xml:space="preserve"> </v>
      </c>
      <c r="L79" s="2" t="str">
        <f>IF($A79&lt;=L$4,0.5*(M78+M79)*EXP(-'BDT Tree'!L37*M$3)," ")</f>
        <v xml:space="preserve"> </v>
      </c>
      <c r="M79" s="2" t="str">
        <f>IF($A79&lt;=M$4,0.5*(N78+N79)*EXP(-'BDT Tree'!M37*N$3)," ")</f>
        <v xml:space="preserve"> </v>
      </c>
      <c r="N79" s="2" t="str">
        <f>IF($A79&lt;=N$4,0.5*(O78+O79)*EXP(-'BDT Tree'!N37*O$3)," ")</f>
        <v xml:space="preserve"> </v>
      </c>
      <c r="O79" s="2" t="str">
        <f>IF($A79&lt;=O$4,0.5*(P78+P79)*EXP(-'BDT Tree'!O37*P$3)," ")</f>
        <v xml:space="preserve"> </v>
      </c>
      <c r="P79" s="2" t="str">
        <f>IF($A79&lt;=P$4,0.5*(Q78+Q79)*EXP(-'BDT Tree'!P37*Q$3)," ")</f>
        <v xml:space="preserve"> </v>
      </c>
      <c r="Q79" s="2" t="str">
        <f t="shared" si="18"/>
        <v xml:space="preserve"> </v>
      </c>
      <c r="R79" s="2" t="str">
        <f>IF($A79&lt;=R$4,0.5*(S78+S79)*EXP(-'BDT Tree'!R37*S$3)," ")</f>
        <v xml:space="preserve"> </v>
      </c>
      <c r="S79" s="2" t="str">
        <f>IF($A79&lt;=S$4,0.5*(T78+T79)*EXP(-'BDT Tree'!S37*T$3)," ")</f>
        <v xml:space="preserve"> </v>
      </c>
      <c r="T79" s="2" t="str">
        <f>IF($A79&lt;=T$4,0.5*(U78+U79)*EXP(-'BDT Tree'!T37*U$3)," ")</f>
        <v xml:space="preserve"> </v>
      </c>
      <c r="U79" s="2" t="str">
        <f>IF($A79&lt;=U$4,0.5*(V78+V79)*EXP(-'BDT Tree'!U37*V$3)," ")</f>
        <v xml:space="preserve"> </v>
      </c>
      <c r="V79" s="2" t="str">
        <f>IF($A79&lt;=V$4,0.5*(W78+W79)*EXP(-'BDT Tree'!V37*W$3)," ")</f>
        <v xml:space="preserve"> </v>
      </c>
      <c r="W79" s="2" t="str">
        <f t="shared" si="19"/>
        <v xml:space="preserve"> </v>
      </c>
      <c r="X79" s="2" t="str">
        <f>IF($A79&lt;=X$4,0.5*(Y78+Y79)*EXP(-'BDT Tree'!X37*Y$3)," ")</f>
        <v xml:space="preserve"> </v>
      </c>
      <c r="Y79" s="2" t="str">
        <f>IF($A79&lt;=Y$4,0.5*(Z78+Z79)*EXP(-'BDT Tree'!Y37*Z$3)," ")</f>
        <v xml:space="preserve"> </v>
      </c>
      <c r="Z79" s="2" t="str">
        <f>IF($A79&lt;=Z$4,0.5*(AA78+AA79)*EXP(-'BDT Tree'!Z37*AA$3)," ")</f>
        <v xml:space="preserve"> </v>
      </c>
      <c r="AA79" s="2" t="str">
        <f>IF($A79&lt;=AA$4,0.5*(AB78+AB79)*EXP(-'BDT Tree'!AA37*AB$3)," ")</f>
        <v xml:space="preserve"> </v>
      </c>
      <c r="AB79" s="2" t="str">
        <f>IF($A79&lt;=AB$4,0.5*(AC78+AC79)*EXP(-'BDT Tree'!AB37*AC$3)," ")</f>
        <v xml:space="preserve"> </v>
      </c>
      <c r="AC79" s="2" t="str">
        <f t="shared" si="20"/>
        <v xml:space="preserve"> </v>
      </c>
      <c r="AD79" s="2" t="str">
        <f>IF($A79&lt;=AD$4,0.5*(AE78+AE79)*EXP(-'BDT Tree'!AD37*AE$3)," ")</f>
        <v xml:space="preserve"> </v>
      </c>
      <c r="AE79" s="2" t="str">
        <f>IF($A79&lt;=AE$4,0.5*(AF78+AF79)*EXP(-'BDT Tree'!AE37*AF$3)," ")</f>
        <v xml:space="preserve"> </v>
      </c>
      <c r="AF79" s="2">
        <f>IF($A79&lt;=AF$4,0.5*(AG78+AG79)*EXP(-'BDT Tree'!AF37*AG$3)," ")</f>
        <v>0.82312501405351357</v>
      </c>
      <c r="AG79" s="2">
        <f>IF($A79&lt;=AG$4,0.5*(AH78+AH79)*EXP(-'BDT Tree'!AG37*AH$3)," ")</f>
        <v>0.89634636822707658</v>
      </c>
      <c r="AH79" s="2">
        <f>IF($A79&lt;=AH$4,0.5*(AI78+AI79)*EXP(-'BDT Tree'!AH37*AI$3)," ")</f>
        <v>0.95521445129795646</v>
      </c>
      <c r="AI79" s="2">
        <f t="shared" si="21"/>
        <v>1</v>
      </c>
      <c r="AJ79" s="2">
        <f>IF($A79&lt;=AJ$4,0.5*(AK78+AK79)*EXP(-'BDT Tree'!AJ37*AK$3)," ")</f>
        <v>0.82964644755804928</v>
      </c>
      <c r="AK79" s="2">
        <f>IF($A79&lt;=AK$4,0.5*(AL78+AL79)*EXP(-'BDT Tree'!AK37*AL$3)," ")</f>
        <v>0.88113730668685275</v>
      </c>
      <c r="AL79" s="2">
        <f>IF($A79&lt;=AL$4,0.5*(AM78+AM79)*EXP(-'BDT Tree'!AL37*AM$3)," ")</f>
        <v>0.92424351907356639</v>
      </c>
      <c r="AM79" s="2">
        <f>IF($A79&lt;=AM$4,0.5*(AN78+AN79)*EXP(-'BDT Tree'!AM37*AN$3)," ")</f>
        <v>0.95623605301474091</v>
      </c>
      <c r="AN79" s="2">
        <f>IF($A79&lt;=AN$4,0.5*(AO78+AO79)*EXP(-'BDT Tree'!AN37*AO$3)," ")</f>
        <v>0.97986611578615823</v>
      </c>
      <c r="AO79" s="2">
        <f t="shared" si="22"/>
        <v>1</v>
      </c>
      <c r="AP79" s="2">
        <f>IF($A79&lt;=AP$4,0.5*(AQ78+AQ79)*EXP(-'BDT Tree'!AP37*AQ$3)," ")</f>
        <v>0.92699607838209874</v>
      </c>
      <c r="AQ79" s="2">
        <f>IF($A79&lt;=AQ$4,0.5*(AR78+AR79)*EXP(-'BDT Tree'!AQ37*AR$3)," ")</f>
        <v>0.94808700548975744</v>
      </c>
      <c r="AR79" s="2">
        <f>IF($A79&lt;=AR$4,0.5*(AS78+AS79)*EXP(-'BDT Tree'!AR37*AS$3)," ")</f>
        <v>0.96542311441454287</v>
      </c>
      <c r="AS79" s="2">
        <f>IF($A79&lt;=AS$4,0.5*(AT78+AT79)*EXP(-'BDT Tree'!AS37*AT$3)," ")</f>
        <v>0.97971834552827353</v>
      </c>
      <c r="AT79" s="2">
        <f>IF($A79&lt;=AT$4,0.5*(AU78+AU79)*EXP(-'BDT Tree'!AT37*AU$3)," ")</f>
        <v>0.99112210829810754</v>
      </c>
      <c r="AU79" s="2">
        <f t="shared" si="23"/>
        <v>1</v>
      </c>
    </row>
    <row r="80" spans="1:47" x14ac:dyDescent="0.25">
      <c r="A80" s="30">
        <v>29</v>
      </c>
      <c r="B80" s="2" t="str">
        <f>IF($A80&lt;=B$4,0.5*(C79+C80)*EXP(-'BDT Tree'!B38*C$3)," ")</f>
        <v xml:space="preserve"> </v>
      </c>
      <c r="C80" s="2" t="str">
        <f>IF($A80&lt;=C$4,0.5*(D79+D80)*EXP(-'BDT Tree'!C38*D$3)," ")</f>
        <v xml:space="preserve"> </v>
      </c>
      <c r="D80" s="2" t="str">
        <f>IF($A80&lt;=D$4,0.5*(E79+E80)*EXP(-'BDT Tree'!D38*E$3)," ")</f>
        <v xml:space="preserve"> </v>
      </c>
      <c r="E80" s="2" t="str">
        <f t="shared" si="16"/>
        <v xml:space="preserve"> </v>
      </c>
      <c r="F80" s="2" t="str">
        <f>IF($A80&lt;=F$4,0.5*(G79+G80)*EXP(-'BDT Tree'!F38*G$3)," ")</f>
        <v xml:space="preserve"> </v>
      </c>
      <c r="G80" s="2" t="str">
        <f>IF($A80&lt;=G$4,0.5*(H79+H80)*EXP(-'BDT Tree'!G38*H$3)," ")</f>
        <v xml:space="preserve"> </v>
      </c>
      <c r="H80" s="2" t="str">
        <f>IF($A80&lt;=H$4,0.5*(I79+I80)*EXP(-'BDT Tree'!H38*I$3)," ")</f>
        <v xml:space="preserve"> </v>
      </c>
      <c r="I80" s="2" t="str">
        <f>IF($A80&lt;=I$4,0.5*(J79+J80)*EXP(-'BDT Tree'!I38*J$3)," ")</f>
        <v xml:space="preserve"> </v>
      </c>
      <c r="J80" s="2" t="str">
        <f>IF($A80&lt;=J$4,0.5*(K79+K80)*EXP(-'BDT Tree'!J38*K$3)," ")</f>
        <v xml:space="preserve"> </v>
      </c>
      <c r="K80" s="2" t="str">
        <f t="shared" si="17"/>
        <v xml:space="preserve"> </v>
      </c>
      <c r="L80" s="2" t="str">
        <f>IF($A80&lt;=L$4,0.5*(M79+M80)*EXP(-'BDT Tree'!L38*M$3)," ")</f>
        <v xml:space="preserve"> </v>
      </c>
      <c r="M80" s="2" t="str">
        <f>IF($A80&lt;=M$4,0.5*(N79+N80)*EXP(-'BDT Tree'!M38*N$3)," ")</f>
        <v xml:space="preserve"> </v>
      </c>
      <c r="N80" s="2" t="str">
        <f>IF($A80&lt;=N$4,0.5*(O79+O80)*EXP(-'BDT Tree'!N38*O$3)," ")</f>
        <v xml:space="preserve"> </v>
      </c>
      <c r="O80" s="2" t="str">
        <f>IF($A80&lt;=O$4,0.5*(P79+P80)*EXP(-'BDT Tree'!O38*P$3)," ")</f>
        <v xml:space="preserve"> </v>
      </c>
      <c r="P80" s="2" t="str">
        <f>IF($A80&lt;=P$4,0.5*(Q79+Q80)*EXP(-'BDT Tree'!P38*Q$3)," ")</f>
        <v xml:space="preserve"> </v>
      </c>
      <c r="Q80" s="2" t="str">
        <f t="shared" si="18"/>
        <v xml:space="preserve"> </v>
      </c>
      <c r="R80" s="2" t="str">
        <f>IF($A80&lt;=R$4,0.5*(S79+S80)*EXP(-'BDT Tree'!R38*S$3)," ")</f>
        <v xml:space="preserve"> </v>
      </c>
      <c r="S80" s="2" t="str">
        <f>IF($A80&lt;=S$4,0.5*(T79+T80)*EXP(-'BDT Tree'!S38*T$3)," ")</f>
        <v xml:space="preserve"> </v>
      </c>
      <c r="T80" s="2" t="str">
        <f>IF($A80&lt;=T$4,0.5*(U79+U80)*EXP(-'BDT Tree'!T38*U$3)," ")</f>
        <v xml:space="preserve"> </v>
      </c>
      <c r="U80" s="2" t="str">
        <f>IF($A80&lt;=U$4,0.5*(V79+V80)*EXP(-'BDT Tree'!U38*V$3)," ")</f>
        <v xml:space="preserve"> </v>
      </c>
      <c r="V80" s="2" t="str">
        <f>IF($A80&lt;=V$4,0.5*(W79+W80)*EXP(-'BDT Tree'!V38*W$3)," ")</f>
        <v xml:space="preserve"> </v>
      </c>
      <c r="W80" s="2" t="str">
        <f t="shared" si="19"/>
        <v xml:space="preserve"> </v>
      </c>
      <c r="X80" s="2" t="str">
        <f>IF($A80&lt;=X$4,0.5*(Y79+Y80)*EXP(-'BDT Tree'!X38*Y$3)," ")</f>
        <v xml:space="preserve"> </v>
      </c>
      <c r="Y80" s="2" t="str">
        <f>IF($A80&lt;=Y$4,0.5*(Z79+Z80)*EXP(-'BDT Tree'!Y38*Z$3)," ")</f>
        <v xml:space="preserve"> </v>
      </c>
      <c r="Z80" s="2" t="str">
        <f>IF($A80&lt;=Z$4,0.5*(AA79+AA80)*EXP(-'BDT Tree'!Z38*AA$3)," ")</f>
        <v xml:space="preserve"> </v>
      </c>
      <c r="AA80" s="2" t="str">
        <f>IF($A80&lt;=AA$4,0.5*(AB79+AB80)*EXP(-'BDT Tree'!AA38*AB$3)," ")</f>
        <v xml:space="preserve"> </v>
      </c>
      <c r="AB80" s="2" t="str">
        <f>IF($A80&lt;=AB$4,0.5*(AC79+AC80)*EXP(-'BDT Tree'!AB38*AC$3)," ")</f>
        <v xml:space="preserve"> </v>
      </c>
      <c r="AC80" s="2" t="str">
        <f t="shared" si="20"/>
        <v xml:space="preserve"> </v>
      </c>
      <c r="AD80" s="2" t="str">
        <f>IF($A80&lt;=AD$4,0.5*(AE79+AE80)*EXP(-'BDT Tree'!AD38*AE$3)," ")</f>
        <v xml:space="preserve"> </v>
      </c>
      <c r="AE80" s="2">
        <f>IF($A80&lt;=AE$4,0.5*(AF79+AF80)*EXP(-'BDT Tree'!AE38*AF$3)," ")</f>
        <v>0.80288594593691809</v>
      </c>
      <c r="AF80" s="2">
        <f>IF($A80&lt;=AF$4,0.5*(AG79+AG80)*EXP(-'BDT Tree'!AF38*AG$3)," ")</f>
        <v>0.86344104553902556</v>
      </c>
      <c r="AG80" s="2">
        <f>IF($A80&lt;=AG$4,0.5*(AH79+AH80)*EXP(-'BDT Tree'!AG38*AH$3)," ")</f>
        <v>0.92072389511213359</v>
      </c>
      <c r="AH80" s="2">
        <f>IF($A80&lt;=AH$4,0.5*(AI79+AI80)*EXP(-'BDT Tree'!AH38*AI$3)," ")</f>
        <v>0.9659301146798146</v>
      </c>
      <c r="AI80" s="2">
        <f t="shared" si="21"/>
        <v>1</v>
      </c>
      <c r="AJ80" s="2">
        <f>IF($A80&lt;=AJ$4,0.5*(AK79+AK80)*EXP(-'BDT Tree'!AJ38*AK$3)," ")</f>
        <v>0.86883962703717366</v>
      </c>
      <c r="AK80" s="2">
        <f>IF($A80&lt;=AK$4,0.5*(AL79+AL80)*EXP(-'BDT Tree'!AK38*AL$3)," ")</f>
        <v>0.90898015841787561</v>
      </c>
      <c r="AL80" s="2">
        <f>IF($A80&lt;=AL$4,0.5*(AM79+AM80)*EXP(-'BDT Tree'!AL38*AM$3)," ")</f>
        <v>0.94212479005897487</v>
      </c>
      <c r="AM80" s="2">
        <f>IF($A80&lt;=AM$4,0.5*(AN79+AN80)*EXP(-'BDT Tree'!AM38*AN$3)," ")</f>
        <v>0.96657738695735096</v>
      </c>
      <c r="AN80" s="2">
        <f>IF($A80&lt;=AN$4,0.5*(AO79+AO80)*EXP(-'BDT Tree'!AN38*AO$3)," ")</f>
        <v>0.98470228984274721</v>
      </c>
      <c r="AO80" s="2">
        <f t="shared" si="22"/>
        <v>1</v>
      </c>
      <c r="AP80" s="2">
        <f>IF($A80&lt;=AP$4,0.5*(AQ79+AQ80)*EXP(-'BDT Tree'!AP38*AQ$3)," ")</f>
        <v>0.94454062251045323</v>
      </c>
      <c r="AQ80" s="2">
        <f>IF($A80&lt;=AQ$4,0.5*(AR79+AR80)*EXP(-'BDT Tree'!AQ38*AR$3)," ")</f>
        <v>0.96073532442547627</v>
      </c>
      <c r="AR80" s="2">
        <f>IF($A80&lt;=AR$4,0.5*(AS79+AS80)*EXP(-'BDT Tree'!AR38*AS$3)," ")</f>
        <v>0.97397444023668966</v>
      </c>
      <c r="AS80" s="2">
        <f>IF($A80&lt;=AS$4,0.5*(AT79+AT80)*EXP(-'BDT Tree'!AS38*AT$3)," ")</f>
        <v>0.98478556999070466</v>
      </c>
      <c r="AT80" s="2">
        <f>IF($A80&lt;=AT$4,0.5*(AU79+AU80)*EXP(-'BDT Tree'!AT38*AU$3)," ")</f>
        <v>0.99334993045817832</v>
      </c>
      <c r="AU80" s="2">
        <f t="shared" si="23"/>
        <v>1</v>
      </c>
    </row>
    <row r="81" spans="1:47" x14ac:dyDescent="0.25">
      <c r="A81" s="30">
        <v>28</v>
      </c>
      <c r="B81" s="2" t="str">
        <f>IF($A81&lt;=B$4,0.5*(C80+C81)*EXP(-'BDT Tree'!B39*C$3)," ")</f>
        <v xml:space="preserve"> </v>
      </c>
      <c r="C81" s="2" t="str">
        <f>IF($A81&lt;=C$4,0.5*(D80+D81)*EXP(-'BDT Tree'!C39*D$3)," ")</f>
        <v xml:space="preserve"> </v>
      </c>
      <c r="D81" s="2" t="str">
        <f>IF($A81&lt;=D$4,0.5*(E80+E81)*EXP(-'BDT Tree'!D39*E$3)," ")</f>
        <v xml:space="preserve"> </v>
      </c>
      <c r="E81" s="2" t="str">
        <f t="shared" si="16"/>
        <v xml:space="preserve"> </v>
      </c>
      <c r="F81" s="2" t="str">
        <f>IF($A81&lt;=F$4,0.5*(G80+G81)*EXP(-'BDT Tree'!F39*G$3)," ")</f>
        <v xml:space="preserve"> </v>
      </c>
      <c r="G81" s="2" t="str">
        <f>IF($A81&lt;=G$4,0.5*(H80+H81)*EXP(-'BDT Tree'!G39*H$3)," ")</f>
        <v xml:space="preserve"> </v>
      </c>
      <c r="H81" s="2" t="str">
        <f>IF($A81&lt;=H$4,0.5*(I80+I81)*EXP(-'BDT Tree'!H39*I$3)," ")</f>
        <v xml:space="preserve"> </v>
      </c>
      <c r="I81" s="2" t="str">
        <f>IF($A81&lt;=I$4,0.5*(J80+J81)*EXP(-'BDT Tree'!I39*J$3)," ")</f>
        <v xml:space="preserve"> </v>
      </c>
      <c r="J81" s="2" t="str">
        <f>IF($A81&lt;=J$4,0.5*(K80+K81)*EXP(-'BDT Tree'!J39*K$3)," ")</f>
        <v xml:space="preserve"> </v>
      </c>
      <c r="K81" s="2" t="str">
        <f t="shared" si="17"/>
        <v xml:space="preserve"> </v>
      </c>
      <c r="L81" s="2" t="str">
        <f>IF($A81&lt;=L$4,0.5*(M80+M81)*EXP(-'BDT Tree'!L39*M$3)," ")</f>
        <v xml:space="preserve"> </v>
      </c>
      <c r="M81" s="2" t="str">
        <f>IF($A81&lt;=M$4,0.5*(N80+N81)*EXP(-'BDT Tree'!M39*N$3)," ")</f>
        <v xml:space="preserve"> </v>
      </c>
      <c r="N81" s="2" t="str">
        <f>IF($A81&lt;=N$4,0.5*(O80+O81)*EXP(-'BDT Tree'!N39*O$3)," ")</f>
        <v xml:space="preserve"> </v>
      </c>
      <c r="O81" s="2" t="str">
        <f>IF($A81&lt;=O$4,0.5*(P80+P81)*EXP(-'BDT Tree'!O39*P$3)," ")</f>
        <v xml:space="preserve"> </v>
      </c>
      <c r="P81" s="2" t="str">
        <f>IF($A81&lt;=P$4,0.5*(Q80+Q81)*EXP(-'BDT Tree'!P39*Q$3)," ")</f>
        <v xml:space="preserve"> </v>
      </c>
      <c r="Q81" s="2" t="str">
        <f t="shared" si="18"/>
        <v xml:space="preserve"> </v>
      </c>
      <c r="R81" s="2" t="str">
        <f>IF($A81&lt;=R$4,0.5*(S80+S81)*EXP(-'BDT Tree'!R39*S$3)," ")</f>
        <v xml:space="preserve"> </v>
      </c>
      <c r="S81" s="2" t="str">
        <f>IF($A81&lt;=S$4,0.5*(T80+T81)*EXP(-'BDT Tree'!S39*T$3)," ")</f>
        <v xml:space="preserve"> </v>
      </c>
      <c r="T81" s="2" t="str">
        <f>IF($A81&lt;=T$4,0.5*(U80+U81)*EXP(-'BDT Tree'!T39*U$3)," ")</f>
        <v xml:space="preserve"> </v>
      </c>
      <c r="U81" s="2" t="str">
        <f>IF($A81&lt;=U$4,0.5*(V80+V81)*EXP(-'BDT Tree'!U39*V$3)," ")</f>
        <v xml:space="preserve"> </v>
      </c>
      <c r="V81" s="2" t="str">
        <f>IF($A81&lt;=V$4,0.5*(W80+W81)*EXP(-'BDT Tree'!V39*W$3)," ")</f>
        <v xml:space="preserve"> </v>
      </c>
      <c r="W81" s="2" t="str">
        <f t="shared" si="19"/>
        <v xml:space="preserve"> </v>
      </c>
      <c r="X81" s="2" t="str">
        <f>IF($A81&lt;=X$4,0.5*(Y80+Y81)*EXP(-'BDT Tree'!X39*Y$3)," ")</f>
        <v xml:space="preserve"> </v>
      </c>
      <c r="Y81" s="2" t="str">
        <f>IF($A81&lt;=Y$4,0.5*(Z80+Z81)*EXP(-'BDT Tree'!Y39*Z$3)," ")</f>
        <v xml:space="preserve"> </v>
      </c>
      <c r="Z81" s="2" t="str">
        <f>IF($A81&lt;=Z$4,0.5*(AA80+AA81)*EXP(-'BDT Tree'!Z39*AA$3)," ")</f>
        <v xml:space="preserve"> </v>
      </c>
      <c r="AA81" s="2" t="str">
        <f>IF($A81&lt;=AA$4,0.5*(AB80+AB81)*EXP(-'BDT Tree'!AA39*AB$3)," ")</f>
        <v xml:space="preserve"> </v>
      </c>
      <c r="AB81" s="2" t="str">
        <f>IF($A81&lt;=AB$4,0.5*(AC80+AC81)*EXP(-'BDT Tree'!AB39*AC$3)," ")</f>
        <v xml:space="preserve"> </v>
      </c>
      <c r="AC81" s="2" t="str">
        <f t="shared" si="20"/>
        <v xml:space="preserve"> </v>
      </c>
      <c r="AD81" s="2">
        <f>IF($A81&lt;=AD$4,0.5*(AE80+AE81)*EXP(-'BDT Tree'!AD39*AE$3)," ")</f>
        <v>0.79391944997158204</v>
      </c>
      <c r="AE81" s="2">
        <f>IF($A81&lt;=AE$4,0.5*(AF80+AF81)*EXP(-'BDT Tree'!AE39*AF$3)," ")</f>
        <v>0.84688246664868039</v>
      </c>
      <c r="AF81" s="2">
        <f>IF($A81&lt;=AF$4,0.5*(AG80+AG81)*EXP(-'BDT Tree'!AF39*AG$3)," ")</f>
        <v>0.89515981837446257</v>
      </c>
      <c r="AG81" s="2">
        <f>IF($A81&lt;=AG$4,0.5*(AH80+AH81)*EXP(-'BDT Tree'!AG39*AH$3)," ")</f>
        <v>0.93956235652279307</v>
      </c>
      <c r="AH81" s="2">
        <f>IF($A81&lt;=AH$4,0.5*(AI80+AI81)*EXP(-'BDT Tree'!AH39*AI$3)," ")</f>
        <v>0.97411664258602715</v>
      </c>
      <c r="AI81" s="2">
        <f t="shared" si="21"/>
        <v>1</v>
      </c>
      <c r="AJ81" s="2">
        <f>IF($A81&lt;=AJ$4,0.5*(AK80+AK81)*EXP(-'BDT Tree'!AJ39*AK$3)," ")</f>
        <v>0.89956837539460677</v>
      </c>
      <c r="AK81" s="2">
        <f>IF($A81&lt;=AK$4,0.5*(AL80+AL81)*EXP(-'BDT Tree'!AK39*AL$3)," ")</f>
        <v>0.93055835466607795</v>
      </c>
      <c r="AL81" s="2">
        <f>IF($A81&lt;=AL$4,0.5*(AM80+AM81)*EXP(-'BDT Tree'!AL39*AM$3)," ")</f>
        <v>0.95588588642599559</v>
      </c>
      <c r="AM81" s="2">
        <f>IF($A81&lt;=AM$4,0.5*(AN80+AN81)*EXP(-'BDT Tree'!AM39*AN$3)," ")</f>
        <v>0.97450772010373354</v>
      </c>
      <c r="AN81" s="2">
        <f>IF($A81&lt;=AN$4,0.5*(AO80+AO81)*EXP(-'BDT Tree'!AN39*AO$3)," ")</f>
        <v>0.98838369906911405</v>
      </c>
      <c r="AO81" s="2">
        <f t="shared" si="22"/>
        <v>1</v>
      </c>
      <c r="AP81" s="2">
        <f>IF($A81&lt;=AP$4,0.5*(AQ80+AQ81)*EXP(-'BDT Tree'!AP39*AQ$3)," ")</f>
        <v>0.95796581537931702</v>
      </c>
      <c r="AQ81" s="2">
        <f>IF($A81&lt;=AQ$4,0.5*(AR80+AR81)*EXP(-'BDT Tree'!AQ39*AR$3)," ")</f>
        <v>0.97035037337117935</v>
      </c>
      <c r="AR81" s="2">
        <f>IF($A81&lt;=AR$4,0.5*(AS80+AS81)*EXP(-'BDT Tree'!AR39*AS$3)," ")</f>
        <v>0.98043251943112253</v>
      </c>
      <c r="AS81" s="2">
        <f>IF($A81&lt;=AS$4,0.5*(AT80+AT81)*EXP(-'BDT Tree'!AS39*AT$3)," ")</f>
        <v>0.98859419545185667</v>
      </c>
      <c r="AT81" s="2">
        <f>IF($A81&lt;=AT$4,0.5*(AU80+AU81)*EXP(-'BDT Tree'!AT39*AU$3)," ")</f>
        <v>0.9950201065102422</v>
      </c>
      <c r="AU81" s="2">
        <f t="shared" si="23"/>
        <v>1</v>
      </c>
    </row>
    <row r="82" spans="1:47" x14ac:dyDescent="0.25">
      <c r="A82" s="30">
        <v>27</v>
      </c>
      <c r="B82" s="2" t="str">
        <f>IF($A82&lt;=B$4,0.5*(C81+C82)*EXP(-'BDT Tree'!B40*C$3)," ")</f>
        <v xml:space="preserve"> </v>
      </c>
      <c r="C82" s="2" t="str">
        <f>IF($A82&lt;=C$4,0.5*(D81+D82)*EXP(-'BDT Tree'!C40*D$3)," ")</f>
        <v xml:space="preserve"> </v>
      </c>
      <c r="D82" s="2" t="str">
        <f>IF($A82&lt;=D$4,0.5*(E81+E82)*EXP(-'BDT Tree'!D40*E$3)," ")</f>
        <v xml:space="preserve"> </v>
      </c>
      <c r="E82" s="2" t="str">
        <f t="shared" si="16"/>
        <v xml:space="preserve"> </v>
      </c>
      <c r="F82" s="2" t="str">
        <f>IF($A82&lt;=F$4,0.5*(G81+G82)*EXP(-'BDT Tree'!F40*G$3)," ")</f>
        <v xml:space="preserve"> </v>
      </c>
      <c r="G82" s="2" t="str">
        <f>IF($A82&lt;=G$4,0.5*(H81+H82)*EXP(-'BDT Tree'!G40*H$3)," ")</f>
        <v xml:space="preserve"> </v>
      </c>
      <c r="H82" s="2" t="str">
        <f>IF($A82&lt;=H$4,0.5*(I81+I82)*EXP(-'BDT Tree'!H40*I$3)," ")</f>
        <v xml:space="preserve"> </v>
      </c>
      <c r="I82" s="2" t="str">
        <f>IF($A82&lt;=I$4,0.5*(J81+J82)*EXP(-'BDT Tree'!I40*J$3)," ")</f>
        <v xml:space="preserve"> </v>
      </c>
      <c r="J82" s="2" t="str">
        <f>IF($A82&lt;=J$4,0.5*(K81+K82)*EXP(-'BDT Tree'!J40*K$3)," ")</f>
        <v xml:space="preserve"> </v>
      </c>
      <c r="K82" s="2" t="str">
        <f t="shared" si="17"/>
        <v xml:space="preserve"> </v>
      </c>
      <c r="L82" s="2" t="str">
        <f>IF($A82&lt;=L$4,0.5*(M81+M82)*EXP(-'BDT Tree'!L40*M$3)," ")</f>
        <v xml:space="preserve"> </v>
      </c>
      <c r="M82" s="2" t="str">
        <f>IF($A82&lt;=M$4,0.5*(N81+N82)*EXP(-'BDT Tree'!M40*N$3)," ")</f>
        <v xml:space="preserve"> </v>
      </c>
      <c r="N82" s="2" t="str">
        <f>IF($A82&lt;=N$4,0.5*(O81+O82)*EXP(-'BDT Tree'!N40*O$3)," ")</f>
        <v xml:space="preserve"> </v>
      </c>
      <c r="O82" s="2" t="str">
        <f>IF($A82&lt;=O$4,0.5*(P81+P82)*EXP(-'BDT Tree'!O40*P$3)," ")</f>
        <v xml:space="preserve"> </v>
      </c>
      <c r="P82" s="2" t="str">
        <f>IF($A82&lt;=P$4,0.5*(Q81+Q82)*EXP(-'BDT Tree'!P40*Q$3)," ")</f>
        <v xml:space="preserve"> </v>
      </c>
      <c r="Q82" s="2" t="str">
        <f t="shared" si="18"/>
        <v xml:space="preserve"> </v>
      </c>
      <c r="R82" s="2" t="str">
        <f>IF($A82&lt;=R$4,0.5*(S81+S82)*EXP(-'BDT Tree'!R40*S$3)," ")</f>
        <v xml:space="preserve"> </v>
      </c>
      <c r="S82" s="2" t="str">
        <f>IF($A82&lt;=S$4,0.5*(T81+T82)*EXP(-'BDT Tree'!S40*T$3)," ")</f>
        <v xml:space="preserve"> </v>
      </c>
      <c r="T82" s="2" t="str">
        <f>IF($A82&lt;=T$4,0.5*(U81+U82)*EXP(-'BDT Tree'!T40*U$3)," ")</f>
        <v xml:space="preserve"> </v>
      </c>
      <c r="U82" s="2" t="str">
        <f>IF($A82&lt;=U$4,0.5*(V81+V82)*EXP(-'BDT Tree'!U40*V$3)," ")</f>
        <v xml:space="preserve"> </v>
      </c>
      <c r="V82" s="2" t="str">
        <f>IF($A82&lt;=V$4,0.5*(W81+W82)*EXP(-'BDT Tree'!V40*W$3)," ")</f>
        <v xml:space="preserve"> </v>
      </c>
      <c r="W82" s="2" t="str">
        <f t="shared" si="19"/>
        <v xml:space="preserve"> </v>
      </c>
      <c r="X82" s="2" t="str">
        <f>IF($A82&lt;=X$4,0.5*(Y81+Y82)*EXP(-'BDT Tree'!X40*Y$3)," ")</f>
        <v xml:space="preserve"> </v>
      </c>
      <c r="Y82" s="2" t="str">
        <f>IF($A82&lt;=Y$4,0.5*(Z81+Z82)*EXP(-'BDT Tree'!Y40*Z$3)," ")</f>
        <v xml:space="preserve"> </v>
      </c>
      <c r="Z82" s="2" t="str">
        <f>IF($A82&lt;=Z$4,0.5*(AA81+AA82)*EXP(-'BDT Tree'!Z40*AA$3)," ")</f>
        <v xml:space="preserve"> </v>
      </c>
      <c r="AA82" s="2" t="str">
        <f>IF($A82&lt;=AA$4,0.5*(AB81+AB82)*EXP(-'BDT Tree'!AA40*AB$3)," ")</f>
        <v xml:space="preserve"> </v>
      </c>
      <c r="AB82" s="2" t="str">
        <f>IF($A82&lt;=AB$4,0.5*(AC81+AC82)*EXP(-'BDT Tree'!AB40*AC$3)," ")</f>
        <v xml:space="preserve"> </v>
      </c>
      <c r="AC82" s="2">
        <f t="shared" si="20"/>
        <v>1</v>
      </c>
      <c r="AD82" s="2">
        <f>IF($A82&lt;=AD$4,0.5*(AE81+AE82)*EXP(-'BDT Tree'!AD40*AE$3)," ")</f>
        <v>0.83928380641171507</v>
      </c>
      <c r="AE82" s="2">
        <f>IF($A82&lt;=AE$4,0.5*(AF81+AF82)*EXP(-'BDT Tree'!AE40*AF$3)," ")</f>
        <v>0.88179310772547825</v>
      </c>
      <c r="AF82" s="2">
        <f>IF($A82&lt;=AF$4,0.5*(AG81+AG82)*EXP(-'BDT Tree'!AF40*AG$3)," ")</f>
        <v>0.91985690620505645</v>
      </c>
      <c r="AG82" s="2">
        <f>IF($A82&lt;=AG$4,0.5*(AH81+AH82)*EXP(-'BDT Tree'!AG40*AH$3)," ")</f>
        <v>0.95403633170415258</v>
      </c>
      <c r="AH82" s="2">
        <f>IF($A82&lt;=AH$4,0.5*(AI81+AI82)*EXP(-'BDT Tree'!AH40*AI$3)," ")</f>
        <v>0.98035607193680352</v>
      </c>
      <c r="AI82" s="2">
        <f t="shared" si="21"/>
        <v>1</v>
      </c>
      <c r="AJ82" s="2">
        <f>IF($A82&lt;=AJ$4,0.5*(AK81+AK82)*EXP(-'BDT Tree'!AJ40*AK$3)," ")</f>
        <v>0.92341797991850116</v>
      </c>
      <c r="AK82" s="2">
        <f>IF($A82&lt;=AK$4,0.5*(AL81+AL82)*EXP(-'BDT Tree'!AK40*AL$3)," ")</f>
        <v>0.94716909318594411</v>
      </c>
      <c r="AL82" s="2">
        <f>IF($A82&lt;=AL$4,0.5*(AM81+AM82)*EXP(-'BDT Tree'!AL40*AM$3)," ")</f>
        <v>0.96643284411025077</v>
      </c>
      <c r="AM82" s="2">
        <f>IF($A82&lt;=AM$4,0.5*(AN81+AN82)*EXP(-'BDT Tree'!AM40*AN$3)," ")</f>
        <v>0.98057530296551321</v>
      </c>
      <c r="AN82" s="2">
        <f>IF($A82&lt;=AN$4,0.5*(AO81+AO82)*EXP(-'BDT Tree'!AN40*AO$3)," ")</f>
        <v>0.99118314066527036</v>
      </c>
      <c r="AO82" s="2">
        <f t="shared" si="22"/>
        <v>1</v>
      </c>
      <c r="AP82" s="2">
        <f>IF($A82&lt;=AP$4,0.5*(AQ81+AQ82)*EXP(-'BDT Tree'!AP40*AQ$3)," ")</f>
        <v>0.96819638585172163</v>
      </c>
      <c r="AQ82" s="2">
        <f>IF($A82&lt;=AQ$4,0.5*(AR81+AR82)*EXP(-'BDT Tree'!AQ40*AR$3)," ")</f>
        <v>0.97763829141677472</v>
      </c>
      <c r="AR82" s="2">
        <f>IF($A82&lt;=AR$4,0.5*(AS81+AS82)*EXP(-'BDT Tree'!AR40*AS$3)," ")</f>
        <v>0.98530024116696957</v>
      </c>
      <c r="AS82" s="2">
        <f>IF($A82&lt;=AS$4,0.5*(AT81+AT82)*EXP(-'BDT Tree'!AS40*AT$3)," ")</f>
        <v>0.99145356826307718</v>
      </c>
      <c r="AT82" s="2">
        <f>IF($A82&lt;=AT$4,0.5*(AU81+AU82)*EXP(-'BDT Tree'!AT40*AU$3)," ")</f>
        <v>0.99627160231746648</v>
      </c>
      <c r="AU82" s="2">
        <f t="shared" si="23"/>
        <v>1</v>
      </c>
    </row>
    <row r="83" spans="1:47" x14ac:dyDescent="0.25">
      <c r="A83" s="30">
        <v>26</v>
      </c>
      <c r="B83" s="2" t="str">
        <f>IF($A83&lt;=B$4,0.5*(C82+C83)*EXP(-'BDT Tree'!B41*C$3)," ")</f>
        <v xml:space="preserve"> </v>
      </c>
      <c r="C83" s="2" t="str">
        <f>IF($A83&lt;=C$4,0.5*(D82+D83)*EXP(-'BDT Tree'!C41*D$3)," ")</f>
        <v xml:space="preserve"> </v>
      </c>
      <c r="D83" s="2" t="str">
        <f>IF($A83&lt;=D$4,0.5*(E82+E83)*EXP(-'BDT Tree'!D41*E$3)," ")</f>
        <v xml:space="preserve"> </v>
      </c>
      <c r="E83" s="2" t="str">
        <f t="shared" si="16"/>
        <v xml:space="preserve"> </v>
      </c>
      <c r="F83" s="2" t="str">
        <f>IF($A83&lt;=F$4,0.5*(G82+G83)*EXP(-'BDT Tree'!F41*G$3)," ")</f>
        <v xml:space="preserve"> </v>
      </c>
      <c r="G83" s="2" t="str">
        <f>IF($A83&lt;=G$4,0.5*(H82+H83)*EXP(-'BDT Tree'!G41*H$3)," ")</f>
        <v xml:space="preserve"> </v>
      </c>
      <c r="H83" s="2" t="str">
        <f>IF($A83&lt;=H$4,0.5*(I82+I83)*EXP(-'BDT Tree'!H41*I$3)," ")</f>
        <v xml:space="preserve"> </v>
      </c>
      <c r="I83" s="2" t="str">
        <f>IF($A83&lt;=I$4,0.5*(J82+J83)*EXP(-'BDT Tree'!I41*J$3)," ")</f>
        <v xml:space="preserve"> </v>
      </c>
      <c r="J83" s="2" t="str">
        <f>IF($A83&lt;=J$4,0.5*(K82+K83)*EXP(-'BDT Tree'!J41*K$3)," ")</f>
        <v xml:space="preserve"> </v>
      </c>
      <c r="K83" s="2" t="str">
        <f t="shared" si="17"/>
        <v xml:space="preserve"> </v>
      </c>
      <c r="L83" s="2" t="str">
        <f>IF($A83&lt;=L$4,0.5*(M82+M83)*EXP(-'BDT Tree'!L41*M$3)," ")</f>
        <v xml:space="preserve"> </v>
      </c>
      <c r="M83" s="2" t="str">
        <f>IF($A83&lt;=M$4,0.5*(N82+N83)*EXP(-'BDT Tree'!M41*N$3)," ")</f>
        <v xml:space="preserve"> </v>
      </c>
      <c r="N83" s="2" t="str">
        <f>IF($A83&lt;=N$4,0.5*(O82+O83)*EXP(-'BDT Tree'!N41*O$3)," ")</f>
        <v xml:space="preserve"> </v>
      </c>
      <c r="O83" s="2" t="str">
        <f>IF($A83&lt;=O$4,0.5*(P82+P83)*EXP(-'BDT Tree'!O41*P$3)," ")</f>
        <v xml:space="preserve"> </v>
      </c>
      <c r="P83" s="2" t="str">
        <f>IF($A83&lt;=P$4,0.5*(Q82+Q83)*EXP(-'BDT Tree'!P41*Q$3)," ")</f>
        <v xml:space="preserve"> </v>
      </c>
      <c r="Q83" s="2" t="str">
        <f t="shared" si="18"/>
        <v xml:space="preserve"> </v>
      </c>
      <c r="R83" s="2" t="str">
        <f>IF($A83&lt;=R$4,0.5*(S82+S83)*EXP(-'BDT Tree'!R41*S$3)," ")</f>
        <v xml:space="preserve"> </v>
      </c>
      <c r="S83" s="2" t="str">
        <f>IF($A83&lt;=S$4,0.5*(T82+T83)*EXP(-'BDT Tree'!S41*T$3)," ")</f>
        <v xml:space="preserve"> </v>
      </c>
      <c r="T83" s="2" t="str">
        <f>IF($A83&lt;=T$4,0.5*(U82+U83)*EXP(-'BDT Tree'!T41*U$3)," ")</f>
        <v xml:space="preserve"> </v>
      </c>
      <c r="U83" s="2" t="str">
        <f>IF($A83&lt;=U$4,0.5*(V82+V83)*EXP(-'BDT Tree'!U41*V$3)," ")</f>
        <v xml:space="preserve"> </v>
      </c>
      <c r="V83" s="2" t="str">
        <f>IF($A83&lt;=V$4,0.5*(W82+W83)*EXP(-'BDT Tree'!V41*W$3)," ")</f>
        <v xml:space="preserve"> </v>
      </c>
      <c r="W83" s="2" t="str">
        <f t="shared" si="19"/>
        <v xml:space="preserve"> </v>
      </c>
      <c r="X83" s="2" t="str">
        <f>IF($A83&lt;=X$4,0.5*(Y82+Y83)*EXP(-'BDT Tree'!X41*Y$3)," ")</f>
        <v xml:space="preserve"> </v>
      </c>
      <c r="Y83" s="2" t="str">
        <f>IF($A83&lt;=Y$4,0.5*(Z82+Z83)*EXP(-'BDT Tree'!Y41*Z$3)," ")</f>
        <v xml:space="preserve"> </v>
      </c>
      <c r="Z83" s="2" t="str">
        <f>IF($A83&lt;=Z$4,0.5*(AA82+AA83)*EXP(-'BDT Tree'!Z41*AA$3)," ")</f>
        <v xml:space="preserve"> </v>
      </c>
      <c r="AA83" s="2" t="str">
        <f>IF($A83&lt;=AA$4,0.5*(AB82+AB83)*EXP(-'BDT Tree'!AA41*AB$3)," ")</f>
        <v xml:space="preserve"> </v>
      </c>
      <c r="AB83" s="2">
        <f>IF($A83&lt;=AB$4,0.5*(AC82+AC83)*EXP(-'BDT Tree'!AB41*AC$3)," ")</f>
        <v>0.96552176023429159</v>
      </c>
      <c r="AC83" s="2">
        <f t="shared" si="20"/>
        <v>1</v>
      </c>
      <c r="AD83" s="2">
        <f>IF($A83&lt;=AD$4,0.5*(AE82+AE83)*EXP(-'BDT Tree'!AD41*AE$3)," ")</f>
        <v>0.87546172054388804</v>
      </c>
      <c r="AE83" s="2">
        <f>IF($A83&lt;=AE$4,0.5*(AF82+AF83)*EXP(-'BDT Tree'!AE41*AF$3)," ")</f>
        <v>0.9091764394921551</v>
      </c>
      <c r="AF83" s="2">
        <f>IF($A83&lt;=AF$4,0.5*(AG82+AG83)*EXP(-'BDT Tree'!AF41*AG$3)," ")</f>
        <v>0.93893659450597755</v>
      </c>
      <c r="AG83" s="2">
        <f>IF($A83&lt;=AG$4,0.5*(AH82+AH83)*EXP(-'BDT Tree'!AG41*AH$3)," ")</f>
        <v>0.96510851038587075</v>
      </c>
      <c r="AH83" s="2">
        <f>IF($A83&lt;=AH$4,0.5*(AI82+AI83)*EXP(-'BDT Tree'!AH41*AI$3)," ")</f>
        <v>0.98510293264749738</v>
      </c>
      <c r="AI83" s="2">
        <f t="shared" si="21"/>
        <v>1</v>
      </c>
      <c r="AJ83" s="2">
        <f>IF($A83&lt;=AJ$4,0.5*(AK82+AK83)*EXP(-'BDT Tree'!AJ41*AK$3)," ")</f>
        <v>0.94178798381331086</v>
      </c>
      <c r="AK83" s="2">
        <f>IF($A83&lt;=AK$4,0.5*(AL82+AL83)*EXP(-'BDT Tree'!AK41*AL$3)," ")</f>
        <v>0.95989122364239932</v>
      </c>
      <c r="AL83" s="2">
        <f>IF($A83&lt;=AL$4,0.5*(AM82+AM83)*EXP(-'BDT Tree'!AL41*AM$3)," ")</f>
        <v>0.97449139718087019</v>
      </c>
      <c r="AM83" s="2">
        <f>IF($A83&lt;=AM$4,0.5*(AN82+AN83)*EXP(-'BDT Tree'!AM41*AN$3)," ")</f>
        <v>0.98520964431132585</v>
      </c>
      <c r="AN83" s="2">
        <f>IF($A83&lt;=AN$4,0.5*(AO82+AO83)*EXP(-'BDT Tree'!AN41*AO$3)," ")</f>
        <v>0.99331022132013547</v>
      </c>
      <c r="AO83" s="2">
        <f t="shared" si="22"/>
        <v>1</v>
      </c>
      <c r="AP83" s="2">
        <f>IF($A83&lt;=AP$4,0.5*(AQ82+AQ83)*EXP(-'BDT Tree'!AP41*AQ$3)," ")</f>
        <v>0.97596830297531323</v>
      </c>
      <c r="AQ83" s="2">
        <f>IF($A83&lt;=AQ$4,0.5*(AR82+AR83)*EXP(-'BDT Tree'!AQ41*AR$3)," ")</f>
        <v>0.98315025610538576</v>
      </c>
      <c r="AR83" s="2">
        <f>IF($A83&lt;=AR$4,0.5*(AS82+AS83)*EXP(-'BDT Tree'!AR41*AS$3)," ")</f>
        <v>0.98896388666319257</v>
      </c>
      <c r="AS83" s="2">
        <f>IF($A83&lt;=AS$4,0.5*(AT82+AT83)*EXP(-'BDT Tree'!AS41*AT$3)," ")</f>
        <v>0.99359844552740184</v>
      </c>
      <c r="AT83" s="2">
        <f>IF($A83&lt;=AT$4,0.5*(AU82+AU83)*EXP(-'BDT Tree'!AT41*AU$3)," ")</f>
        <v>0.99720902613759166</v>
      </c>
      <c r="AU83" s="2">
        <f t="shared" si="23"/>
        <v>1</v>
      </c>
    </row>
    <row r="84" spans="1:47" x14ac:dyDescent="0.25">
      <c r="A84" s="30">
        <v>25</v>
      </c>
      <c r="B84" s="2" t="str">
        <f>IF($A84&lt;=B$4,0.5*(C83+C84)*EXP(-'BDT Tree'!B42*C$3)," ")</f>
        <v xml:space="preserve"> </v>
      </c>
      <c r="C84" s="2" t="str">
        <f>IF($A84&lt;=C$4,0.5*(D83+D84)*EXP(-'BDT Tree'!C42*D$3)," ")</f>
        <v xml:space="preserve"> </v>
      </c>
      <c r="D84" s="2" t="str">
        <f>IF($A84&lt;=D$4,0.5*(E83+E84)*EXP(-'BDT Tree'!D42*E$3)," ")</f>
        <v xml:space="preserve"> </v>
      </c>
      <c r="E84" s="2" t="str">
        <f t="shared" si="16"/>
        <v xml:space="preserve"> </v>
      </c>
      <c r="F84" s="2" t="str">
        <f>IF($A84&lt;=F$4,0.5*(G83+G84)*EXP(-'BDT Tree'!F42*G$3)," ")</f>
        <v xml:space="preserve"> </v>
      </c>
      <c r="G84" s="2" t="str">
        <f>IF($A84&lt;=G$4,0.5*(H83+H84)*EXP(-'BDT Tree'!G42*H$3)," ")</f>
        <v xml:space="preserve"> </v>
      </c>
      <c r="H84" s="2" t="str">
        <f>IF($A84&lt;=H$4,0.5*(I83+I84)*EXP(-'BDT Tree'!H42*I$3)," ")</f>
        <v xml:space="preserve"> </v>
      </c>
      <c r="I84" s="2" t="str">
        <f>IF($A84&lt;=I$4,0.5*(J83+J84)*EXP(-'BDT Tree'!I42*J$3)," ")</f>
        <v xml:space="preserve"> </v>
      </c>
      <c r="J84" s="2" t="str">
        <f>IF($A84&lt;=J$4,0.5*(K83+K84)*EXP(-'BDT Tree'!J42*K$3)," ")</f>
        <v xml:space="preserve"> </v>
      </c>
      <c r="K84" s="2" t="str">
        <f t="shared" si="17"/>
        <v xml:space="preserve"> </v>
      </c>
      <c r="L84" s="2" t="str">
        <f>IF($A84&lt;=L$4,0.5*(M83+M84)*EXP(-'BDT Tree'!L42*M$3)," ")</f>
        <v xml:space="preserve"> </v>
      </c>
      <c r="M84" s="2" t="str">
        <f>IF($A84&lt;=M$4,0.5*(N83+N84)*EXP(-'BDT Tree'!M42*N$3)," ")</f>
        <v xml:space="preserve"> </v>
      </c>
      <c r="N84" s="2" t="str">
        <f>IF($A84&lt;=N$4,0.5*(O83+O84)*EXP(-'BDT Tree'!N42*O$3)," ")</f>
        <v xml:space="preserve"> </v>
      </c>
      <c r="O84" s="2" t="str">
        <f>IF($A84&lt;=O$4,0.5*(P83+P84)*EXP(-'BDT Tree'!O42*P$3)," ")</f>
        <v xml:space="preserve"> </v>
      </c>
      <c r="P84" s="2" t="str">
        <f>IF($A84&lt;=P$4,0.5*(Q83+Q84)*EXP(-'BDT Tree'!P42*Q$3)," ")</f>
        <v xml:space="preserve"> </v>
      </c>
      <c r="Q84" s="2" t="str">
        <f t="shared" si="18"/>
        <v xml:space="preserve"> </v>
      </c>
      <c r="R84" s="2" t="str">
        <f>IF($A84&lt;=R$4,0.5*(S83+S84)*EXP(-'BDT Tree'!R42*S$3)," ")</f>
        <v xml:space="preserve"> </v>
      </c>
      <c r="S84" s="2" t="str">
        <f>IF($A84&lt;=S$4,0.5*(T83+T84)*EXP(-'BDT Tree'!S42*T$3)," ")</f>
        <v xml:space="preserve"> </v>
      </c>
      <c r="T84" s="2" t="str">
        <f>IF($A84&lt;=T$4,0.5*(U83+U84)*EXP(-'BDT Tree'!T42*U$3)," ")</f>
        <v xml:space="preserve"> </v>
      </c>
      <c r="U84" s="2" t="str">
        <f>IF($A84&lt;=U$4,0.5*(V83+V84)*EXP(-'BDT Tree'!U42*V$3)," ")</f>
        <v xml:space="preserve"> </v>
      </c>
      <c r="V84" s="2" t="str">
        <f>IF($A84&lt;=V$4,0.5*(W83+W84)*EXP(-'BDT Tree'!V42*W$3)," ")</f>
        <v xml:space="preserve"> </v>
      </c>
      <c r="W84" s="2" t="str">
        <f t="shared" si="19"/>
        <v xml:space="preserve"> </v>
      </c>
      <c r="X84" s="2" t="str">
        <f>IF($A84&lt;=X$4,0.5*(Y83+Y84)*EXP(-'BDT Tree'!X42*Y$3)," ")</f>
        <v xml:space="preserve"> </v>
      </c>
      <c r="Y84" s="2" t="str">
        <f>IF($A84&lt;=Y$4,0.5*(Z83+Z84)*EXP(-'BDT Tree'!Y42*Z$3)," ")</f>
        <v xml:space="preserve"> </v>
      </c>
      <c r="Z84" s="2" t="str">
        <f>IF($A84&lt;=Z$4,0.5*(AA83+AA84)*EXP(-'BDT Tree'!Z42*AA$3)," ")</f>
        <v xml:space="preserve"> </v>
      </c>
      <c r="AA84" s="2">
        <f>IF($A84&lt;=AA$4,0.5*(AB83+AB84)*EXP(-'BDT Tree'!AA42*AB$3)," ")</f>
        <v>0.9412552421980398</v>
      </c>
      <c r="AB84" s="2">
        <f>IF($A84&lt;=AB$4,0.5*(AC83+AC84)*EXP(-'BDT Tree'!AB42*AC$3)," ")</f>
        <v>0.97342902282850774</v>
      </c>
      <c r="AC84" s="2">
        <f t="shared" si="20"/>
        <v>1</v>
      </c>
      <c r="AD84" s="2">
        <f>IF($A84&lt;=AD$4,0.5*(AE83+AE84)*EXP(-'BDT Tree'!AD42*AE$3)," ")</f>
        <v>0.90396940028280559</v>
      </c>
      <c r="AE84" s="2">
        <f>IF($A84&lt;=AE$4,0.5*(AF83+AF84)*EXP(-'BDT Tree'!AE42*AF$3)," ")</f>
        <v>0.93046870542672111</v>
      </c>
      <c r="AF84" s="2">
        <f>IF($A84&lt;=AF$4,0.5*(AG83+AG84)*EXP(-'BDT Tree'!AF42*AG$3)," ")</f>
        <v>0.9535896492320225</v>
      </c>
      <c r="AG84" s="2">
        <f>IF($A84&lt;=AG$4,0.5*(AH83+AH84)*EXP(-'BDT Tree'!AG42*AH$3)," ")</f>
        <v>0.97355053560993421</v>
      </c>
      <c r="AH84" s="2">
        <f>IF($A84&lt;=AH$4,0.5*(AI83+AI84)*EXP(-'BDT Tree'!AH42*AI$3)," ")</f>
        <v>0.98870934443018699</v>
      </c>
      <c r="AI84" s="2">
        <f t="shared" si="21"/>
        <v>1</v>
      </c>
      <c r="AJ84" s="2">
        <f>IF($A84&lt;=AJ$4,0.5*(AK83+AK84)*EXP(-'BDT Tree'!AJ42*AK$3)," ")</f>
        <v>0.955856598989545</v>
      </c>
      <c r="AK84" s="2">
        <f>IF($A84&lt;=AK$4,0.5*(AL83+AL84)*EXP(-'BDT Tree'!AK42*AL$3)," ")</f>
        <v>0.96959799800428892</v>
      </c>
      <c r="AL84" s="2">
        <f>IF($A84&lt;=AL$4,0.5*(AM83+AM84)*EXP(-'BDT Tree'!AL42*AM$3)," ")</f>
        <v>0.98063428890515358</v>
      </c>
      <c r="AM84" s="2">
        <f>IF($A84&lt;=AM$4,0.5*(AN83+AN84)*EXP(-'BDT Tree'!AM42*AN$3)," ")</f>
        <v>0.98874464602626899</v>
      </c>
      <c r="AN84" s="2">
        <f>IF($A84&lt;=AN$4,0.5*(AO83+AO84)*EXP(-'BDT Tree'!AN42*AO$3)," ")</f>
        <v>0.99492545433627499</v>
      </c>
      <c r="AO84" s="2">
        <f t="shared" si="22"/>
        <v>1</v>
      </c>
      <c r="AP84" s="2">
        <f>IF($A84&lt;=AP$4,0.5*(AQ83+AQ84)*EXP(-'BDT Tree'!AP42*AQ$3)," ")</f>
        <v>0.98185867929152681</v>
      </c>
      <c r="AQ84" s="2">
        <f>IF($A84&lt;=AQ$4,0.5*(AR83+AR84)*EXP(-'BDT Tree'!AQ42*AR$3)," ")</f>
        <v>0.98731222798972662</v>
      </c>
      <c r="AR84" s="2">
        <f>IF($A84&lt;=AR$4,0.5*(AS83+AS84)*EXP(-'BDT Tree'!AR42*AS$3)," ")</f>
        <v>0.99171828040514243</v>
      </c>
      <c r="AS84" s="2">
        <f>IF($A84&lt;=AS$4,0.5*(AT83+AT84)*EXP(-'BDT Tree'!AS42*AT$3)," ")</f>
        <v>0.99520633654757396</v>
      </c>
      <c r="AT84" s="2">
        <f>IF($A84&lt;=AT$4,0.5*(AU83+AU84)*EXP(-'BDT Tree'!AT42*AU$3)," ")</f>
        <v>0.99791100241196251</v>
      </c>
      <c r="AU84" s="2">
        <f t="shared" si="23"/>
        <v>1</v>
      </c>
    </row>
    <row r="85" spans="1:47" x14ac:dyDescent="0.25">
      <c r="A85" s="30">
        <v>24</v>
      </c>
      <c r="B85" s="2" t="str">
        <f>IF($A85&lt;=B$4,0.5*(C84+C85)*EXP(-'BDT Tree'!B43*C$3)," ")</f>
        <v xml:space="preserve"> </v>
      </c>
      <c r="C85" s="2" t="str">
        <f>IF($A85&lt;=C$4,0.5*(D84+D85)*EXP(-'BDT Tree'!C43*D$3)," ")</f>
        <v xml:space="preserve"> </v>
      </c>
      <c r="D85" s="2" t="str">
        <f>IF($A85&lt;=D$4,0.5*(E84+E85)*EXP(-'BDT Tree'!D43*E$3)," ")</f>
        <v xml:space="preserve"> </v>
      </c>
      <c r="E85" s="2" t="str">
        <f t="shared" si="16"/>
        <v xml:space="preserve"> </v>
      </c>
      <c r="F85" s="2" t="str">
        <f>IF($A85&lt;=F$4,0.5*(G84+G85)*EXP(-'BDT Tree'!F43*G$3)," ")</f>
        <v xml:space="preserve"> </v>
      </c>
      <c r="G85" s="2" t="str">
        <f>IF($A85&lt;=G$4,0.5*(H84+H85)*EXP(-'BDT Tree'!G43*H$3)," ")</f>
        <v xml:space="preserve"> </v>
      </c>
      <c r="H85" s="2" t="str">
        <f>IF($A85&lt;=H$4,0.5*(I84+I85)*EXP(-'BDT Tree'!H43*I$3)," ")</f>
        <v xml:space="preserve"> </v>
      </c>
      <c r="I85" s="2" t="str">
        <f>IF($A85&lt;=I$4,0.5*(J84+J85)*EXP(-'BDT Tree'!I43*J$3)," ")</f>
        <v xml:space="preserve"> </v>
      </c>
      <c r="J85" s="2" t="str">
        <f>IF($A85&lt;=J$4,0.5*(K84+K85)*EXP(-'BDT Tree'!J43*K$3)," ")</f>
        <v xml:space="preserve"> </v>
      </c>
      <c r="K85" s="2" t="str">
        <f t="shared" si="17"/>
        <v xml:space="preserve"> </v>
      </c>
      <c r="L85" s="2" t="str">
        <f>IF($A85&lt;=L$4,0.5*(M84+M85)*EXP(-'BDT Tree'!L43*M$3)," ")</f>
        <v xml:space="preserve"> </v>
      </c>
      <c r="M85" s="2" t="str">
        <f>IF($A85&lt;=M$4,0.5*(N84+N85)*EXP(-'BDT Tree'!M43*N$3)," ")</f>
        <v xml:space="preserve"> </v>
      </c>
      <c r="N85" s="2" t="str">
        <f>IF($A85&lt;=N$4,0.5*(O84+O85)*EXP(-'BDT Tree'!N43*O$3)," ")</f>
        <v xml:space="preserve"> </v>
      </c>
      <c r="O85" s="2" t="str">
        <f>IF($A85&lt;=O$4,0.5*(P84+P85)*EXP(-'BDT Tree'!O43*P$3)," ")</f>
        <v xml:space="preserve"> </v>
      </c>
      <c r="P85" s="2" t="str">
        <f>IF($A85&lt;=P$4,0.5*(Q84+Q85)*EXP(-'BDT Tree'!P43*Q$3)," ")</f>
        <v xml:space="preserve"> </v>
      </c>
      <c r="Q85" s="2" t="str">
        <f t="shared" si="18"/>
        <v xml:space="preserve"> </v>
      </c>
      <c r="R85" s="2" t="str">
        <f>IF($A85&lt;=R$4,0.5*(S84+S85)*EXP(-'BDT Tree'!R43*S$3)," ")</f>
        <v xml:space="preserve"> </v>
      </c>
      <c r="S85" s="2" t="str">
        <f>IF($A85&lt;=S$4,0.5*(T84+T85)*EXP(-'BDT Tree'!S43*T$3)," ")</f>
        <v xml:space="preserve"> </v>
      </c>
      <c r="T85" s="2" t="str">
        <f>IF($A85&lt;=T$4,0.5*(U84+U85)*EXP(-'BDT Tree'!T43*U$3)," ")</f>
        <v xml:space="preserve"> </v>
      </c>
      <c r="U85" s="2" t="str">
        <f>IF($A85&lt;=U$4,0.5*(V84+V85)*EXP(-'BDT Tree'!U43*V$3)," ")</f>
        <v xml:space="preserve"> </v>
      </c>
      <c r="V85" s="2" t="str">
        <f>IF($A85&lt;=V$4,0.5*(W84+W85)*EXP(-'BDT Tree'!V43*W$3)," ")</f>
        <v xml:space="preserve"> </v>
      </c>
      <c r="W85" s="2" t="str">
        <f t="shared" si="19"/>
        <v xml:space="preserve"> </v>
      </c>
      <c r="X85" s="2" t="str">
        <f>IF($A85&lt;=X$4,0.5*(Y84+Y85)*EXP(-'BDT Tree'!X43*Y$3)," ")</f>
        <v xml:space="preserve"> </v>
      </c>
      <c r="Y85" s="2" t="str">
        <f>IF($A85&lt;=Y$4,0.5*(Z84+Z85)*EXP(-'BDT Tree'!Y43*Z$3)," ")</f>
        <v xml:space="preserve"> </v>
      </c>
      <c r="Z85" s="2">
        <f>IF($A85&lt;=Z$4,0.5*(AA84+AA85)*EXP(-'BDT Tree'!Z43*AA$3)," ")</f>
        <v>0.92391529763132774</v>
      </c>
      <c r="AA85" s="2">
        <f>IF($A85&lt;=AA$4,0.5*(AB84+AB85)*EXP(-'BDT Tree'!AA43*AB$3)," ")</f>
        <v>0.95468859507656212</v>
      </c>
      <c r="AB85" s="2">
        <f>IF($A85&lt;=AB$4,0.5*(AC84+AC85)*EXP(-'BDT Tree'!AB43*AC$3)," ")</f>
        <v>0.97954205468143929</v>
      </c>
      <c r="AC85" s="2">
        <f t="shared" si="20"/>
        <v>1</v>
      </c>
      <c r="AD85" s="2">
        <f>IF($A85&lt;=AD$4,0.5*(AE84+AE85)*EXP(-'BDT Tree'!AD43*AE$3)," ")</f>
        <v>0.92622948214307876</v>
      </c>
      <c r="AE85" s="2">
        <f>IF($A85&lt;=AE$4,0.5*(AF84+AF85)*EXP(-'BDT Tree'!AE43*AF$3)," ")</f>
        <v>0.94691578902227458</v>
      </c>
      <c r="AF85" s="2">
        <f>IF($A85&lt;=AF$4,0.5*(AG84+AG85)*EXP(-'BDT Tree'!AF43*AG$3)," ")</f>
        <v>0.96479298125155988</v>
      </c>
      <c r="AG85" s="2">
        <f>IF($A85&lt;=AG$4,0.5*(AH84+AH85)*EXP(-'BDT Tree'!AG43*AH$3)," ")</f>
        <v>0.97997119983917502</v>
      </c>
      <c r="AH85" s="2">
        <f>IF($A85&lt;=AH$4,0.5*(AI84+AI85)*EXP(-'BDT Tree'!AH43*AI$3)," ")</f>
        <v>0.99144647583999457</v>
      </c>
      <c r="AI85" s="2">
        <f t="shared" si="21"/>
        <v>1</v>
      </c>
      <c r="AJ85" s="2">
        <f>IF($A85&lt;=AJ$4,0.5*(AK84+AK85)*EXP(-'BDT Tree'!AJ43*AK$3)," ")</f>
        <v>0.96658481452481382</v>
      </c>
      <c r="AK85" s="2">
        <f>IF($A85&lt;=AK$4,0.5*(AL84+AL85)*EXP(-'BDT Tree'!AK43*AL$3)," ")</f>
        <v>0.9769829396942975</v>
      </c>
      <c r="AL85" s="2">
        <f>IF($A85&lt;=AL$4,0.5*(AM84+AM85)*EXP(-'BDT Tree'!AL43*AM$3)," ")</f>
        <v>0.98530867455115223</v>
      </c>
      <c r="AM85" s="2">
        <f>IF($A85&lt;=AM$4,0.5*(AN84+AN85)*EXP(-'BDT Tree'!AM43*AN$3)," ")</f>
        <v>0.99143840215911838</v>
      </c>
      <c r="AN85" s="2">
        <f>IF($A85&lt;=AN$4,0.5*(AO84+AO85)*EXP(-'BDT Tree'!AN43*AO$3)," ")</f>
        <v>0.99615144831985869</v>
      </c>
      <c r="AO85" s="2">
        <f t="shared" si="22"/>
        <v>1</v>
      </c>
      <c r="AP85" s="2">
        <f>IF($A85&lt;=AP$4,0.5*(AQ84+AQ85)*EXP(-'BDT Tree'!AP43*AQ$3)," ")</f>
        <v>0.98631522852238929</v>
      </c>
      <c r="AQ85" s="2">
        <f>IF($A85&lt;=AQ$4,0.5*(AR84+AR85)*EXP(-'BDT Tree'!AQ43*AR$3)," ")</f>
        <v>0.99045100966576216</v>
      </c>
      <c r="AR85" s="2">
        <f>IF($A85&lt;=AR$4,0.5*(AS84+AS85)*EXP(-'BDT Tree'!AR43*AS$3)," ")</f>
        <v>0.99378738799667643</v>
      </c>
      <c r="AS85" s="2">
        <f>IF($A85&lt;=AS$4,0.5*(AT84+AT85)*EXP(-'BDT Tree'!AS43*AT$3)," ")</f>
        <v>0.9964111037440696</v>
      </c>
      <c r="AT85" s="2">
        <f>IF($A85&lt;=AT$4,0.5*(AU84+AU85)*EXP(-'BDT Tree'!AT43*AU$3)," ")</f>
        <v>0.998436558405559</v>
      </c>
      <c r="AU85" s="2">
        <f t="shared" si="23"/>
        <v>1</v>
      </c>
    </row>
    <row r="86" spans="1:47" x14ac:dyDescent="0.25">
      <c r="A86" s="30">
        <v>23</v>
      </c>
      <c r="B86" s="2" t="str">
        <f>IF($A86&lt;=B$4,0.5*(C85+C86)*EXP(-'BDT Tree'!B44*C$3)," ")</f>
        <v xml:space="preserve"> </v>
      </c>
      <c r="C86" s="2" t="str">
        <f>IF($A86&lt;=C$4,0.5*(D85+D86)*EXP(-'BDT Tree'!C44*D$3)," ")</f>
        <v xml:space="preserve"> </v>
      </c>
      <c r="D86" s="2" t="str">
        <f>IF($A86&lt;=D$4,0.5*(E85+E86)*EXP(-'BDT Tree'!D44*E$3)," ")</f>
        <v xml:space="preserve"> </v>
      </c>
      <c r="E86" s="2" t="str">
        <f t="shared" si="16"/>
        <v xml:space="preserve"> </v>
      </c>
      <c r="F86" s="2" t="str">
        <f>IF($A86&lt;=F$4,0.5*(G85+G86)*EXP(-'BDT Tree'!F44*G$3)," ")</f>
        <v xml:space="preserve"> </v>
      </c>
      <c r="G86" s="2" t="str">
        <f>IF($A86&lt;=G$4,0.5*(H85+H86)*EXP(-'BDT Tree'!G44*H$3)," ")</f>
        <v xml:space="preserve"> </v>
      </c>
      <c r="H86" s="2" t="str">
        <f>IF($A86&lt;=H$4,0.5*(I85+I86)*EXP(-'BDT Tree'!H44*I$3)," ")</f>
        <v xml:space="preserve"> </v>
      </c>
      <c r="I86" s="2" t="str">
        <f>IF($A86&lt;=I$4,0.5*(J85+J86)*EXP(-'BDT Tree'!I44*J$3)," ")</f>
        <v xml:space="preserve"> </v>
      </c>
      <c r="J86" s="2" t="str">
        <f>IF($A86&lt;=J$4,0.5*(K85+K86)*EXP(-'BDT Tree'!J44*K$3)," ")</f>
        <v xml:space="preserve"> </v>
      </c>
      <c r="K86" s="2" t="str">
        <f t="shared" si="17"/>
        <v xml:space="preserve"> </v>
      </c>
      <c r="L86" s="2" t="str">
        <f>IF($A86&lt;=L$4,0.5*(M85+M86)*EXP(-'BDT Tree'!L44*M$3)," ")</f>
        <v xml:space="preserve"> </v>
      </c>
      <c r="M86" s="2" t="str">
        <f>IF($A86&lt;=M$4,0.5*(N85+N86)*EXP(-'BDT Tree'!M44*N$3)," ")</f>
        <v xml:space="preserve"> </v>
      </c>
      <c r="N86" s="2" t="str">
        <f>IF($A86&lt;=N$4,0.5*(O85+O86)*EXP(-'BDT Tree'!N44*O$3)," ")</f>
        <v xml:space="preserve"> </v>
      </c>
      <c r="O86" s="2" t="str">
        <f>IF($A86&lt;=O$4,0.5*(P85+P86)*EXP(-'BDT Tree'!O44*P$3)," ")</f>
        <v xml:space="preserve"> </v>
      </c>
      <c r="P86" s="2" t="str">
        <f>IF($A86&lt;=P$4,0.5*(Q85+Q86)*EXP(-'BDT Tree'!P44*Q$3)," ")</f>
        <v xml:space="preserve"> </v>
      </c>
      <c r="Q86" s="2" t="str">
        <f t="shared" si="18"/>
        <v xml:space="preserve"> </v>
      </c>
      <c r="R86" s="2" t="str">
        <f>IF($A86&lt;=R$4,0.5*(S85+S86)*EXP(-'BDT Tree'!R44*S$3)," ")</f>
        <v xml:space="preserve"> </v>
      </c>
      <c r="S86" s="2" t="str">
        <f>IF($A86&lt;=S$4,0.5*(T85+T86)*EXP(-'BDT Tree'!S44*T$3)," ")</f>
        <v xml:space="preserve"> </v>
      </c>
      <c r="T86" s="2" t="str">
        <f>IF($A86&lt;=T$4,0.5*(U85+U86)*EXP(-'BDT Tree'!T44*U$3)," ")</f>
        <v xml:space="preserve"> </v>
      </c>
      <c r="U86" s="2" t="str">
        <f>IF($A86&lt;=U$4,0.5*(V85+V86)*EXP(-'BDT Tree'!U44*V$3)," ")</f>
        <v xml:space="preserve"> </v>
      </c>
      <c r="V86" s="2" t="str">
        <f>IF($A86&lt;=V$4,0.5*(W85+W86)*EXP(-'BDT Tree'!V44*W$3)," ")</f>
        <v xml:space="preserve"> </v>
      </c>
      <c r="W86" s="2" t="str">
        <f t="shared" si="19"/>
        <v xml:space="preserve"> </v>
      </c>
      <c r="X86" s="2" t="str">
        <f>IF($A86&lt;=X$4,0.5*(Y85+Y86)*EXP(-'BDT Tree'!X44*Y$3)," ")</f>
        <v xml:space="preserve"> </v>
      </c>
      <c r="Y86" s="2">
        <f>IF($A86&lt;=Y$4,0.5*(Z85+Z86)*EXP(-'BDT Tree'!Y44*Z$3)," ")</f>
        <v>0.90934650597251721</v>
      </c>
      <c r="Z86" s="2">
        <f>IF($A86&lt;=Z$4,0.5*(AA85+AA86)*EXP(-'BDT Tree'!Z44*AA$3)," ")</f>
        <v>0.94114547571220264</v>
      </c>
      <c r="AA86" s="2">
        <f>IF($A86&lt;=AA$4,0.5*(AB85+AB86)*EXP(-'BDT Tree'!AA44*AB$3)," ")</f>
        <v>0.96510719267672807</v>
      </c>
      <c r="AB86" s="2">
        <f>IF($A86&lt;=AB$4,0.5*(AC85+AC86)*EXP(-'BDT Tree'!AB44*AC$3)," ")</f>
        <v>0.98426007316281405</v>
      </c>
      <c r="AC86" s="2">
        <f t="shared" si="20"/>
        <v>1</v>
      </c>
      <c r="AD86" s="2">
        <f>IF($A86&lt;=AD$4,0.5*(AE85+AE86)*EXP(-'BDT Tree'!AD44*AE$3)," ")</f>
        <v>0.94349165332952833</v>
      </c>
      <c r="AE86" s="2">
        <f>IF($A86&lt;=AE$4,0.5*(AF85+AF86)*EXP(-'BDT Tree'!AE44*AF$3)," ")</f>
        <v>0.95955698424778302</v>
      </c>
      <c r="AF86" s="2">
        <f>IF($A86&lt;=AF$4,0.5*(AG85+AG86)*EXP(-'BDT Tree'!AF44*AG$3)," ")</f>
        <v>0.97332996772320568</v>
      </c>
      <c r="AG86" s="2">
        <f>IF($A86&lt;=AG$4,0.5*(AH85+AH86)*EXP(-'BDT Tree'!AG44*AH$3)," ")</f>
        <v>0.98484534418350089</v>
      </c>
      <c r="AH86" s="2">
        <f>IF($A86&lt;=AH$4,0.5*(AI85+AI86)*EXP(-'BDT Tree'!AH44*AI$3)," ")</f>
        <v>0.99352223361297176</v>
      </c>
      <c r="AI86" s="2">
        <f t="shared" si="21"/>
        <v>1</v>
      </c>
      <c r="AJ86" s="2">
        <f>IF($A86&lt;=AJ$4,0.5*(AK85+AK86)*EXP(-'BDT Tree'!AJ44*AK$3)," ")</f>
        <v>0.9747394569454213</v>
      </c>
      <c r="AK86" s="2">
        <f>IF($A86&lt;=AK$4,0.5*(AL85+AL86)*EXP(-'BDT Tree'!AK44*AL$3)," ")</f>
        <v>0.98258938700989962</v>
      </c>
      <c r="AL86" s="2">
        <f>IF($A86&lt;=AL$4,0.5*(AM85+AM86)*EXP(-'BDT Tree'!AL44*AM$3)," ")</f>
        <v>0.98886090637237101</v>
      </c>
      <c r="AM86" s="2">
        <f>IF($A86&lt;=AM$4,0.5*(AN85+AN86)*EXP(-'BDT Tree'!AM44*AN$3)," ")</f>
        <v>0.99348955770005098</v>
      </c>
      <c r="AN86" s="2">
        <f>IF($A86&lt;=AN$4,0.5*(AO85+AO86)*EXP(-'BDT Tree'!AN44*AO$3)," ")</f>
        <v>0.99708168051792923</v>
      </c>
      <c r="AO86" s="2">
        <f t="shared" si="22"/>
        <v>1</v>
      </c>
      <c r="AP86" s="2">
        <f>IF($A86&lt;=AP$4,0.5*(AQ85+AQ86)*EXP(-'BDT Tree'!AP44*AQ$3)," ")</f>
        <v>0.98968256528540388</v>
      </c>
      <c r="AQ86" s="2">
        <f>IF($A86&lt;=AQ$4,0.5*(AR85+AR86)*EXP(-'BDT Tree'!AQ44*AR$3)," ")</f>
        <v>0.99281598822489625</v>
      </c>
      <c r="AR86" s="2">
        <f>IF($A86&lt;=AR$4,0.5*(AS85+AS86)*EXP(-'BDT Tree'!AR44*AS$3)," ")</f>
        <v>0.99534075554666812</v>
      </c>
      <c r="AS86" s="2">
        <f>IF($A86&lt;=AS$4,0.5*(AT85+AT86)*EXP(-'BDT Tree'!AS44*AT$3)," ")</f>
        <v>0.99731349378261192</v>
      </c>
      <c r="AT86" s="2">
        <f>IF($A86&lt;=AT$4,0.5*(AU85+AU86)*EXP(-'BDT Tree'!AT44*AU$3)," ")</f>
        <v>0.99882997103229643</v>
      </c>
      <c r="AU86" s="2">
        <f t="shared" si="23"/>
        <v>1</v>
      </c>
    </row>
    <row r="87" spans="1:47" x14ac:dyDescent="0.25">
      <c r="A87" s="30">
        <v>22</v>
      </c>
      <c r="B87" s="2" t="str">
        <f>IF($A87&lt;=B$4,0.5*(C86+C87)*EXP(-'BDT Tree'!B45*C$3)," ")</f>
        <v xml:space="preserve"> </v>
      </c>
      <c r="C87" s="2" t="str">
        <f>IF($A87&lt;=C$4,0.5*(D86+D87)*EXP(-'BDT Tree'!C45*D$3)," ")</f>
        <v xml:space="preserve"> </v>
      </c>
      <c r="D87" s="2" t="str">
        <f>IF($A87&lt;=D$4,0.5*(E86+E87)*EXP(-'BDT Tree'!D45*E$3)," ")</f>
        <v xml:space="preserve"> </v>
      </c>
      <c r="E87" s="2" t="str">
        <f t="shared" si="16"/>
        <v xml:space="preserve"> </v>
      </c>
      <c r="F87" s="2" t="str">
        <f>IF($A87&lt;=F$4,0.5*(G86+G87)*EXP(-'BDT Tree'!F45*G$3)," ")</f>
        <v xml:space="preserve"> </v>
      </c>
      <c r="G87" s="2" t="str">
        <f>IF($A87&lt;=G$4,0.5*(H86+H87)*EXP(-'BDT Tree'!G45*H$3)," ")</f>
        <v xml:space="preserve"> </v>
      </c>
      <c r="H87" s="2" t="str">
        <f>IF($A87&lt;=H$4,0.5*(I86+I87)*EXP(-'BDT Tree'!H45*I$3)," ")</f>
        <v xml:space="preserve"> </v>
      </c>
      <c r="I87" s="2" t="str">
        <f>IF($A87&lt;=I$4,0.5*(J86+J87)*EXP(-'BDT Tree'!I45*J$3)," ")</f>
        <v xml:space="preserve"> </v>
      </c>
      <c r="J87" s="2" t="str">
        <f>IF($A87&lt;=J$4,0.5*(K86+K87)*EXP(-'BDT Tree'!J45*K$3)," ")</f>
        <v xml:space="preserve"> </v>
      </c>
      <c r="K87" s="2" t="str">
        <f t="shared" si="17"/>
        <v xml:space="preserve"> </v>
      </c>
      <c r="L87" s="2" t="str">
        <f>IF($A87&lt;=L$4,0.5*(M86+M87)*EXP(-'BDT Tree'!L45*M$3)," ")</f>
        <v xml:space="preserve"> </v>
      </c>
      <c r="M87" s="2" t="str">
        <f>IF($A87&lt;=M$4,0.5*(N86+N87)*EXP(-'BDT Tree'!M45*N$3)," ")</f>
        <v xml:space="preserve"> </v>
      </c>
      <c r="N87" s="2" t="str">
        <f>IF($A87&lt;=N$4,0.5*(O86+O87)*EXP(-'BDT Tree'!N45*O$3)," ")</f>
        <v xml:space="preserve"> </v>
      </c>
      <c r="O87" s="2" t="str">
        <f>IF($A87&lt;=O$4,0.5*(P86+P87)*EXP(-'BDT Tree'!O45*P$3)," ")</f>
        <v xml:space="preserve"> </v>
      </c>
      <c r="P87" s="2" t="str">
        <f>IF($A87&lt;=P$4,0.5*(Q86+Q87)*EXP(-'BDT Tree'!P45*Q$3)," ")</f>
        <v xml:space="preserve"> </v>
      </c>
      <c r="Q87" s="2" t="str">
        <f t="shared" si="18"/>
        <v xml:space="preserve"> </v>
      </c>
      <c r="R87" s="2" t="str">
        <f>IF($A87&lt;=R$4,0.5*(S86+S87)*EXP(-'BDT Tree'!R45*S$3)," ")</f>
        <v xml:space="preserve"> </v>
      </c>
      <c r="S87" s="2" t="str">
        <f>IF($A87&lt;=S$4,0.5*(T86+T87)*EXP(-'BDT Tree'!S45*T$3)," ")</f>
        <v xml:space="preserve"> </v>
      </c>
      <c r="T87" s="2" t="str">
        <f>IF($A87&lt;=T$4,0.5*(U86+U87)*EXP(-'BDT Tree'!T45*U$3)," ")</f>
        <v xml:space="preserve"> </v>
      </c>
      <c r="U87" s="2" t="str">
        <f>IF($A87&lt;=U$4,0.5*(V86+V87)*EXP(-'BDT Tree'!U45*V$3)," ")</f>
        <v xml:space="preserve"> </v>
      </c>
      <c r="V87" s="2" t="str">
        <f>IF($A87&lt;=V$4,0.5*(W86+W87)*EXP(-'BDT Tree'!V45*W$3)," ")</f>
        <v xml:space="preserve"> </v>
      </c>
      <c r="W87" s="2" t="str">
        <f t="shared" si="19"/>
        <v xml:space="preserve"> </v>
      </c>
      <c r="X87" s="2">
        <f>IF($A87&lt;=X$4,0.5*(Y86+Y87)*EXP(-'BDT Tree'!X45*Y$3)," ")</f>
        <v>0.89784460627683338</v>
      </c>
      <c r="Y87" s="2">
        <f>IF($A87&lt;=Y$4,0.5*(Z86+Z87)*EXP(-'BDT Tree'!Y45*Z$3)," ")</f>
        <v>0.93008799979070922</v>
      </c>
      <c r="Z87" s="2">
        <f>IF($A87&lt;=Z$4,0.5*(AA86+AA87)*EXP(-'BDT Tree'!Z45*AA$3)," ")</f>
        <v>0.95457057000953494</v>
      </c>
      <c r="AA87" s="2">
        <f>IF($A87&lt;=AA$4,0.5*(AB86+AB87)*EXP(-'BDT Tree'!AA45*AB$3)," ")</f>
        <v>0.97316393151785363</v>
      </c>
      <c r="AB87" s="2">
        <f>IF($A87&lt;=AB$4,0.5*(AC86+AC87)*EXP(-'BDT Tree'!AB45*AC$3)," ")</f>
        <v>0.98789674557454077</v>
      </c>
      <c r="AC87" s="2">
        <f t="shared" si="20"/>
        <v>1</v>
      </c>
      <c r="AD87" s="2">
        <f>IF($A87&lt;=AD$4,0.5*(AE86+AE87)*EXP(-'BDT Tree'!AD45*AE$3)," ")</f>
        <v>0.95680833664456422</v>
      </c>
      <c r="AE87" s="2">
        <f>IF($A87&lt;=AE$4,0.5*(AF86+AF87)*EXP(-'BDT Tree'!AE45*AF$3)," ")</f>
        <v>0.96923643343526311</v>
      </c>
      <c r="AF87" s="2">
        <f>IF($A87&lt;=AF$4,0.5*(AG86+AG87)*EXP(-'BDT Tree'!AF45*AG$3)," ")</f>
        <v>0.97981869859356996</v>
      </c>
      <c r="AG87" s="2">
        <f>IF($A87&lt;=AG$4,0.5*(AH86+AH87)*EXP(-'BDT Tree'!AG45*AH$3)," ")</f>
        <v>0.98854024057053003</v>
      </c>
      <c r="AH87" s="2">
        <f>IF($A87&lt;=AH$4,0.5*(AI86+AI87)*EXP(-'BDT Tree'!AH45*AI$3)," ")</f>
        <v>0.99509549538561981</v>
      </c>
      <c r="AI87" s="2">
        <f t="shared" si="21"/>
        <v>1</v>
      </c>
      <c r="AJ87" s="2">
        <f>IF($A87&lt;=AJ$4,0.5*(AK86+AK87)*EXP(-'BDT Tree'!AJ45*AK$3)," ")</f>
        <v>0.98092297539332562</v>
      </c>
      <c r="AK87" s="2">
        <f>IF($A87&lt;=AK$4,0.5*(AL86+AL87)*EXP(-'BDT Tree'!AK45*AL$3)," ")</f>
        <v>0.98683882927741295</v>
      </c>
      <c r="AL87" s="2">
        <f>IF($A87&lt;=AL$4,0.5*(AM86+AM87)*EXP(-'BDT Tree'!AL45*AM$3)," ")</f>
        <v>0.99155769137878114</v>
      </c>
      <c r="AM87" s="2">
        <f>IF($A87&lt;=AM$4,0.5*(AN86+AN87)*EXP(-'BDT Tree'!AM45*AN$3)," ")</f>
        <v>0.99505051157560442</v>
      </c>
      <c r="AN87" s="2">
        <f>IF($A87&lt;=AN$4,0.5*(AO86+AO87)*EXP(-'BDT Tree'!AN45*AO$3)," ")</f>
        <v>0.99778731632058182</v>
      </c>
      <c r="AO87" s="2">
        <f t="shared" si="22"/>
        <v>1</v>
      </c>
      <c r="AP87" s="2">
        <f>IF($A87&lt;=AP$4,0.5*(AQ86+AQ87)*EXP(-'BDT Tree'!AP45*AQ$3)," ")</f>
        <v>0.99222441947947726</v>
      </c>
      <c r="AQ87" s="2">
        <f>IF($A87&lt;=AQ$4,0.5*(AR86+AR87)*EXP(-'BDT Tree'!AQ45*AR$3)," ")</f>
        <v>0.99459672118435882</v>
      </c>
      <c r="AR87" s="2">
        <f>IF($A87&lt;=AR$4,0.5*(AS86+AS87)*EXP(-'BDT Tree'!AR45*AS$3)," ")</f>
        <v>0.99650640149702641</v>
      </c>
      <c r="AS87" s="2">
        <f>IF($A87&lt;=AS$4,0.5*(AT86+AT87)*EXP(-'BDT Tree'!AS45*AT$3)," ")</f>
        <v>0.99798921755834569</v>
      </c>
      <c r="AT87" s="2">
        <f>IF($A87&lt;=AT$4,0.5*(AU86+AU87)*EXP(-'BDT Tree'!AT45*AU$3)," ")</f>
        <v>0.99912443168606213</v>
      </c>
      <c r="AU87" s="2">
        <f t="shared" si="23"/>
        <v>1</v>
      </c>
    </row>
    <row r="88" spans="1:47" x14ac:dyDescent="0.25">
      <c r="A88" s="30">
        <v>21</v>
      </c>
      <c r="B88" s="2" t="str">
        <f>IF($A88&lt;=B$4,0.5*(C87+C88)*EXP(-'BDT Tree'!B46*C$3)," ")</f>
        <v xml:space="preserve"> </v>
      </c>
      <c r="C88" s="2" t="str">
        <f>IF($A88&lt;=C$4,0.5*(D87+D88)*EXP(-'BDT Tree'!C46*D$3)," ")</f>
        <v xml:space="preserve"> </v>
      </c>
      <c r="D88" s="2" t="str">
        <f>IF($A88&lt;=D$4,0.5*(E87+E88)*EXP(-'BDT Tree'!D46*E$3)," ")</f>
        <v xml:space="preserve"> </v>
      </c>
      <c r="E88" s="2" t="str">
        <f t="shared" si="16"/>
        <v xml:space="preserve"> </v>
      </c>
      <c r="F88" s="2" t="str">
        <f>IF($A88&lt;=F$4,0.5*(G87+G88)*EXP(-'BDT Tree'!F46*G$3)," ")</f>
        <v xml:space="preserve"> </v>
      </c>
      <c r="G88" s="2" t="str">
        <f>IF($A88&lt;=G$4,0.5*(H87+H88)*EXP(-'BDT Tree'!G46*H$3)," ")</f>
        <v xml:space="preserve"> </v>
      </c>
      <c r="H88" s="2" t="str">
        <f>IF($A88&lt;=H$4,0.5*(I87+I88)*EXP(-'BDT Tree'!H46*I$3)," ")</f>
        <v xml:space="preserve"> </v>
      </c>
      <c r="I88" s="2" t="str">
        <f>IF($A88&lt;=I$4,0.5*(J87+J88)*EXP(-'BDT Tree'!I46*J$3)," ")</f>
        <v xml:space="preserve"> </v>
      </c>
      <c r="J88" s="2" t="str">
        <f>IF($A88&lt;=J$4,0.5*(K87+K88)*EXP(-'BDT Tree'!J46*K$3)," ")</f>
        <v xml:space="preserve"> </v>
      </c>
      <c r="K88" s="2" t="str">
        <f t="shared" si="17"/>
        <v xml:space="preserve"> </v>
      </c>
      <c r="L88" s="2" t="str">
        <f>IF($A88&lt;=L$4,0.5*(M87+M88)*EXP(-'BDT Tree'!L46*M$3)," ")</f>
        <v xml:space="preserve"> </v>
      </c>
      <c r="M88" s="2" t="str">
        <f>IF($A88&lt;=M$4,0.5*(N87+N88)*EXP(-'BDT Tree'!M46*N$3)," ")</f>
        <v xml:space="preserve"> </v>
      </c>
      <c r="N88" s="2" t="str">
        <f>IF($A88&lt;=N$4,0.5*(O87+O88)*EXP(-'BDT Tree'!N46*O$3)," ")</f>
        <v xml:space="preserve"> </v>
      </c>
      <c r="O88" s="2" t="str">
        <f>IF($A88&lt;=O$4,0.5*(P87+P88)*EXP(-'BDT Tree'!O46*P$3)," ")</f>
        <v xml:space="preserve"> </v>
      </c>
      <c r="P88" s="2" t="str">
        <f>IF($A88&lt;=P$4,0.5*(Q87+Q88)*EXP(-'BDT Tree'!P46*Q$3)," ")</f>
        <v xml:space="preserve"> </v>
      </c>
      <c r="Q88" s="2" t="str">
        <f t="shared" si="18"/>
        <v xml:space="preserve"> </v>
      </c>
      <c r="R88" s="2" t="str">
        <f>IF($A88&lt;=R$4,0.5*(S87+S88)*EXP(-'BDT Tree'!R46*S$3)," ")</f>
        <v xml:space="preserve"> </v>
      </c>
      <c r="S88" s="2" t="str">
        <f>IF($A88&lt;=S$4,0.5*(T87+T88)*EXP(-'BDT Tree'!S46*T$3)," ")</f>
        <v xml:space="preserve"> </v>
      </c>
      <c r="T88" s="2" t="str">
        <f>IF($A88&lt;=T$4,0.5*(U87+U88)*EXP(-'BDT Tree'!T46*U$3)," ")</f>
        <v xml:space="preserve"> </v>
      </c>
      <c r="U88" s="2" t="str">
        <f>IF($A88&lt;=U$4,0.5*(V87+V88)*EXP(-'BDT Tree'!U46*V$3)," ")</f>
        <v xml:space="preserve"> </v>
      </c>
      <c r="V88" s="2" t="str">
        <f>IF($A88&lt;=V$4,0.5*(W87+W88)*EXP(-'BDT Tree'!V46*W$3)," ")</f>
        <v xml:space="preserve"> </v>
      </c>
      <c r="W88" s="2">
        <f t="shared" si="19"/>
        <v>1</v>
      </c>
      <c r="X88" s="2">
        <f>IF($A88&lt;=X$4,0.5*(Y87+Y88)*EXP(-'BDT Tree'!X46*Y$3)," ")</f>
        <v>0.9214882618045287</v>
      </c>
      <c r="Y88" s="2">
        <f>IF($A88&lt;=Y$4,0.5*(Z87+Z88)*EXP(-'BDT Tree'!Y46*Z$3)," ")</f>
        <v>0.94622242645925458</v>
      </c>
      <c r="Z88" s="2">
        <f>IF($A88&lt;=Z$4,0.5*(AA87+AA88)*EXP(-'BDT Tree'!Z46*AA$3)," ")</f>
        <v>0.96499077453381332</v>
      </c>
      <c r="AA88" s="2">
        <f>IF($A88&lt;=AA$4,0.5*(AB87+AB88)*EXP(-'BDT Tree'!AA46*AB$3)," ")</f>
        <v>0.97938024942582047</v>
      </c>
      <c r="AB88" s="2">
        <f>IF($A88&lt;=AB$4,0.5*(AC87+AC88)*EXP(-'BDT Tree'!AB46*AC$3)," ")</f>
        <v>0.99069714567287848</v>
      </c>
      <c r="AC88" s="2">
        <f t="shared" si="20"/>
        <v>1</v>
      </c>
      <c r="AD88" s="2">
        <f>IF($A88&lt;=AD$4,0.5*(AE87+AE88)*EXP(-'BDT Tree'!AD46*AE$3)," ")</f>
        <v>0.9670408488654535</v>
      </c>
      <c r="AE88" s="2">
        <f>IF($A88&lt;=AE$4,0.5*(AF87+AF88)*EXP(-'BDT Tree'!AE46*AF$3)," ")</f>
        <v>0.97662701596797108</v>
      </c>
      <c r="AF88" s="2">
        <f>IF($A88&lt;=AF$4,0.5*(AG87+AG88)*EXP(-'BDT Tree'!AF46*AG$3)," ")</f>
        <v>0.98474117843829956</v>
      </c>
      <c r="AG88" s="2">
        <f>IF($A88&lt;=AG$4,0.5*(AH87+AH88)*EXP(-'BDT Tree'!AG46*AH$3)," ")</f>
        <v>0.99133820912276727</v>
      </c>
      <c r="AH88" s="2">
        <f>IF($A88&lt;=AH$4,0.5*(AI87+AI88)*EXP(-'BDT Tree'!AH46*AI$3)," ")</f>
        <v>0.99628737144418511</v>
      </c>
      <c r="AI88" s="2">
        <f t="shared" si="21"/>
        <v>1</v>
      </c>
      <c r="AJ88" s="2">
        <f>IF($A88&lt;=AJ$4,0.5*(AK87+AK88)*EXP(-'BDT Tree'!AJ46*AK$3)," ")</f>
        <v>0.98560339551292042</v>
      </c>
      <c r="AK88" s="2">
        <f>IF($A88&lt;=AK$4,0.5*(AL87+AL88)*EXP(-'BDT Tree'!AK46*AL$3)," ")</f>
        <v>0.99005587228947867</v>
      </c>
      <c r="AL88" s="2">
        <f>IF($A88&lt;=AL$4,0.5*(AM87+AM88)*EXP(-'BDT Tree'!AL46*AM$3)," ")</f>
        <v>0.99360351395986046</v>
      </c>
      <c r="AM88" s="2">
        <f>IF($A88&lt;=AM$4,0.5*(AN87+AN88)*EXP(-'BDT Tree'!AM46*AN$3)," ")</f>
        <v>0.99623790075125851</v>
      </c>
      <c r="AN88" s="2">
        <f>IF($A88&lt;=AN$4,0.5*(AO87+AO88)*EXP(-'BDT Tree'!AN46*AO$3)," ")</f>
        <v>0.99832247626877368</v>
      </c>
      <c r="AO88" s="2">
        <f t="shared" si="22"/>
        <v>1</v>
      </c>
      <c r="AP88" s="2">
        <f>IF($A88&lt;=AP$4,0.5*(AQ87+AQ88)*EXP(-'BDT Tree'!AP46*AQ$3)," ")</f>
        <v>0.99414176059272874</v>
      </c>
      <c r="AQ88" s="2">
        <f>IF($A88&lt;=AQ$4,0.5*(AR87+AR88)*EXP(-'BDT Tree'!AQ46*AR$3)," ")</f>
        <v>0.99593686695457229</v>
      </c>
      <c r="AR88" s="2">
        <f>IF($A88&lt;=AR$4,0.5*(AS87+AS88)*EXP(-'BDT Tree'!AR46*AS$3)," ")</f>
        <v>0.99738080262062889</v>
      </c>
      <c r="AS88" s="2">
        <f>IF($A88&lt;=AS$4,0.5*(AT87+AT88)*EXP(-'BDT Tree'!AS46*AT$3)," ")</f>
        <v>0.99849510875810832</v>
      </c>
      <c r="AT88" s="2">
        <f>IF($A88&lt;=AT$4,0.5*(AU87+AU88)*EXP(-'BDT Tree'!AT46*AU$3)," ")</f>
        <v>0.99934480986784413</v>
      </c>
      <c r="AU88" s="2">
        <f t="shared" si="23"/>
        <v>1</v>
      </c>
    </row>
    <row r="89" spans="1:47" x14ac:dyDescent="0.25">
      <c r="A89" s="30">
        <v>20</v>
      </c>
      <c r="B89" s="2" t="str">
        <f>IF($A89&lt;=B$4,0.5*(C88+C89)*EXP(-'BDT Tree'!B47*C$3)," ")</f>
        <v xml:space="preserve"> </v>
      </c>
      <c r="C89" s="2" t="str">
        <f>IF($A89&lt;=C$4,0.5*(D88+D89)*EXP(-'BDT Tree'!C47*D$3)," ")</f>
        <v xml:space="preserve"> </v>
      </c>
      <c r="D89" s="2" t="str">
        <f>IF($A89&lt;=D$4,0.5*(E88+E89)*EXP(-'BDT Tree'!D47*E$3)," ")</f>
        <v xml:space="preserve"> </v>
      </c>
      <c r="E89" s="2" t="str">
        <f t="shared" si="16"/>
        <v xml:space="preserve"> </v>
      </c>
      <c r="F89" s="2" t="str">
        <f>IF($A89&lt;=F$4,0.5*(G88+G89)*EXP(-'BDT Tree'!F47*G$3)," ")</f>
        <v xml:space="preserve"> </v>
      </c>
      <c r="G89" s="2" t="str">
        <f>IF($A89&lt;=G$4,0.5*(H88+H89)*EXP(-'BDT Tree'!G47*H$3)," ")</f>
        <v xml:space="preserve"> </v>
      </c>
      <c r="H89" s="2" t="str">
        <f>IF($A89&lt;=H$4,0.5*(I88+I89)*EXP(-'BDT Tree'!H47*I$3)," ")</f>
        <v xml:space="preserve"> </v>
      </c>
      <c r="I89" s="2" t="str">
        <f>IF($A89&lt;=I$4,0.5*(J88+J89)*EXP(-'BDT Tree'!I47*J$3)," ")</f>
        <v xml:space="preserve"> </v>
      </c>
      <c r="J89" s="2" t="str">
        <f>IF($A89&lt;=J$4,0.5*(K88+K89)*EXP(-'BDT Tree'!J47*K$3)," ")</f>
        <v xml:space="preserve"> </v>
      </c>
      <c r="K89" s="2" t="str">
        <f t="shared" si="17"/>
        <v xml:space="preserve"> </v>
      </c>
      <c r="L89" s="2" t="str">
        <f>IF($A89&lt;=L$4,0.5*(M88+M89)*EXP(-'BDT Tree'!L47*M$3)," ")</f>
        <v xml:space="preserve"> </v>
      </c>
      <c r="M89" s="2" t="str">
        <f>IF($A89&lt;=M$4,0.5*(N88+N89)*EXP(-'BDT Tree'!M47*N$3)," ")</f>
        <v xml:space="preserve"> </v>
      </c>
      <c r="N89" s="2" t="str">
        <f>IF($A89&lt;=N$4,0.5*(O88+O89)*EXP(-'BDT Tree'!N47*O$3)," ")</f>
        <v xml:space="preserve"> </v>
      </c>
      <c r="O89" s="2" t="str">
        <f>IF($A89&lt;=O$4,0.5*(P88+P89)*EXP(-'BDT Tree'!O47*P$3)," ")</f>
        <v xml:space="preserve"> </v>
      </c>
      <c r="P89" s="2" t="str">
        <f>IF($A89&lt;=P$4,0.5*(Q88+Q89)*EXP(-'BDT Tree'!P47*Q$3)," ")</f>
        <v xml:space="preserve"> </v>
      </c>
      <c r="Q89" s="2" t="str">
        <f t="shared" si="18"/>
        <v xml:space="preserve"> </v>
      </c>
      <c r="R89" s="2" t="str">
        <f>IF($A89&lt;=R$4,0.5*(S88+S89)*EXP(-'BDT Tree'!R47*S$3)," ")</f>
        <v xml:space="preserve"> </v>
      </c>
      <c r="S89" s="2" t="str">
        <f>IF($A89&lt;=S$4,0.5*(T88+T89)*EXP(-'BDT Tree'!S47*T$3)," ")</f>
        <v xml:space="preserve"> </v>
      </c>
      <c r="T89" s="2" t="str">
        <f>IF($A89&lt;=T$4,0.5*(U88+U89)*EXP(-'BDT Tree'!T47*U$3)," ")</f>
        <v xml:space="preserve"> </v>
      </c>
      <c r="U89" s="2" t="str">
        <f>IF($A89&lt;=U$4,0.5*(V88+V89)*EXP(-'BDT Tree'!U47*V$3)," ")</f>
        <v xml:space="preserve"> </v>
      </c>
      <c r="V89" s="2">
        <f>IF($A89&lt;=V$4,0.5*(W88+W89)*EXP(-'BDT Tree'!V47*W$3)," ")</f>
        <v>0.98568952977869684</v>
      </c>
      <c r="W89" s="2">
        <f t="shared" si="19"/>
        <v>1</v>
      </c>
      <c r="X89" s="2">
        <f>IF($A89&lt;=X$4,0.5*(Y88+Y89)*EXP(-'BDT Tree'!X47*Y$3)," ")</f>
        <v>0.9398376027955414</v>
      </c>
      <c r="Y89" s="2">
        <f>IF($A89&lt;=Y$4,0.5*(Z88+Z89)*EXP(-'BDT Tree'!Y47*Z$3)," ")</f>
        <v>0.95871421330327344</v>
      </c>
      <c r="Z89" s="2">
        <f>IF($A89&lt;=Z$4,0.5*(AA88+AA89)*EXP(-'BDT Tree'!Z47*AA$3)," ")</f>
        <v>0.97305487905023857</v>
      </c>
      <c r="AA89" s="2">
        <f>IF($A89&lt;=AA$4,0.5*(AB88+AB89)*EXP(-'BDT Tree'!AA47*AB$3)," ")</f>
        <v>0.98416831321648723</v>
      </c>
      <c r="AB89" s="2">
        <f>IF($A89&lt;=AB$4,0.5*(AC88+AC89)*EXP(-'BDT Tree'!AB47*AC$3)," ")</f>
        <v>0.99285194571085733</v>
      </c>
      <c r="AC89" s="2">
        <f t="shared" si="20"/>
        <v>1</v>
      </c>
      <c r="AD89" s="2">
        <f>IF($A89&lt;=AD$4,0.5*(AE88+AE89)*EXP(-'BDT Tree'!AD47*AE$3)," ")</f>
        <v>0.97488009990996782</v>
      </c>
      <c r="AE89" s="2">
        <f>IF($A89&lt;=AE$4,0.5*(AF88+AF89)*EXP(-'BDT Tree'!AE47*AF$3)," ")</f>
        <v>0.9822579031976485</v>
      </c>
      <c r="AF89" s="2">
        <f>IF($A89&lt;=AF$4,0.5*(AG88+AG89)*EXP(-'BDT Tree'!AF47*AG$3)," ")</f>
        <v>0.98847008755489285</v>
      </c>
      <c r="AG89" s="2">
        <f>IF($A89&lt;=AG$4,0.5*(AH88+AH89)*EXP(-'BDT Tree'!AG47*AH$3)," ")</f>
        <v>0.99345527437488812</v>
      </c>
      <c r="AH89" s="2">
        <f>IF($A89&lt;=AH$4,0.5*(AI88+AI89)*EXP(-'BDT Tree'!AH47*AI$3)," ")</f>
        <v>0.99719001081486081</v>
      </c>
      <c r="AI89" s="2">
        <f t="shared" si="21"/>
        <v>1</v>
      </c>
      <c r="AJ89" s="2">
        <f>IF($A89&lt;=AJ$4,0.5*(AK88+AK89)*EXP(-'BDT Tree'!AJ47*AK$3)," ")</f>
        <v>0.98914134894192818</v>
      </c>
      <c r="AK89" s="2">
        <f>IF($A89&lt;=AK$4,0.5*(AL88+AL89)*EXP(-'BDT Tree'!AK47*AL$3)," ")</f>
        <v>0.99248917544025761</v>
      </c>
      <c r="AL89" s="2">
        <f>IF($A89&lt;=AL$4,0.5*(AM88+AM89)*EXP(-'BDT Tree'!AL47*AM$3)," ")</f>
        <v>0.99515464405272258</v>
      </c>
      <c r="AM89" s="2">
        <f>IF($A89&lt;=AM$4,0.5*(AN88+AN89)*EXP(-'BDT Tree'!AM47*AN$3)," ")</f>
        <v>0.99714082955709438</v>
      </c>
      <c r="AN89" s="2">
        <f>IF($A89&lt;=AN$4,0.5*(AO88+AO89)*EXP(-'BDT Tree'!AN47*AO$3)," ")</f>
        <v>0.99872828485250686</v>
      </c>
      <c r="AO89" s="2">
        <f t="shared" si="22"/>
        <v>1</v>
      </c>
      <c r="AP89" s="2">
        <f>IF($A89&lt;=AP$4,0.5*(AQ88+AQ89)*EXP(-'BDT Tree'!AP47*AQ$3)," ")</f>
        <v>0.99558724829402367</v>
      </c>
      <c r="AQ89" s="2">
        <f>IF($A89&lt;=AQ$4,0.5*(AR88+AR89)*EXP(-'BDT Tree'!AQ47*AR$3)," ")</f>
        <v>0.99694506109440151</v>
      </c>
      <c r="AR89" s="2">
        <f>IF($A89&lt;=AR$4,0.5*(AS88+AS89)*EXP(-'BDT Tree'!AR47*AS$3)," ")</f>
        <v>0.99803656137488461</v>
      </c>
      <c r="AS89" s="2">
        <f>IF($A89&lt;=AS$4,0.5*(AT88+AT89)*EXP(-'BDT Tree'!AS47*AT$3)," ")</f>
        <v>0.99887379538271182</v>
      </c>
      <c r="AT89" s="2">
        <f>IF($A89&lt;=AT$4,0.5*(AU88+AU89)*EXP(-'BDT Tree'!AT47*AU$3)," ")</f>
        <v>0.99950973306522728</v>
      </c>
      <c r="AU89" s="2">
        <f t="shared" si="23"/>
        <v>1</v>
      </c>
    </row>
    <row r="90" spans="1:47" x14ac:dyDescent="0.25">
      <c r="A90" s="30">
        <v>19</v>
      </c>
      <c r="B90" s="2" t="str">
        <f>IF($A90&lt;=B$4,0.5*(C89+C90)*EXP(-'BDT Tree'!B48*C$3)," ")</f>
        <v xml:space="preserve"> </v>
      </c>
      <c r="C90" s="2" t="str">
        <f>IF($A90&lt;=C$4,0.5*(D89+D90)*EXP(-'BDT Tree'!C48*D$3)," ")</f>
        <v xml:space="preserve"> </v>
      </c>
      <c r="D90" s="2" t="str">
        <f>IF($A90&lt;=D$4,0.5*(E89+E90)*EXP(-'BDT Tree'!D48*E$3)," ")</f>
        <v xml:space="preserve"> </v>
      </c>
      <c r="E90" s="2" t="str">
        <f t="shared" si="16"/>
        <v xml:space="preserve"> </v>
      </c>
      <c r="F90" s="2" t="str">
        <f>IF($A90&lt;=F$4,0.5*(G89+G90)*EXP(-'BDT Tree'!F48*G$3)," ")</f>
        <v xml:space="preserve"> </v>
      </c>
      <c r="G90" s="2" t="str">
        <f>IF($A90&lt;=G$4,0.5*(H89+H90)*EXP(-'BDT Tree'!G48*H$3)," ")</f>
        <v xml:space="preserve"> </v>
      </c>
      <c r="H90" s="2" t="str">
        <f>IF($A90&lt;=H$4,0.5*(I89+I90)*EXP(-'BDT Tree'!H48*I$3)," ")</f>
        <v xml:space="preserve"> </v>
      </c>
      <c r="I90" s="2" t="str">
        <f>IF($A90&lt;=I$4,0.5*(J89+J90)*EXP(-'BDT Tree'!I48*J$3)," ")</f>
        <v xml:space="preserve"> </v>
      </c>
      <c r="J90" s="2" t="str">
        <f>IF($A90&lt;=J$4,0.5*(K89+K90)*EXP(-'BDT Tree'!J48*K$3)," ")</f>
        <v xml:space="preserve"> </v>
      </c>
      <c r="K90" s="2" t="str">
        <f t="shared" si="17"/>
        <v xml:space="preserve"> </v>
      </c>
      <c r="L90" s="2" t="str">
        <f>IF($A90&lt;=L$4,0.5*(M89+M90)*EXP(-'BDT Tree'!L48*M$3)," ")</f>
        <v xml:space="preserve"> </v>
      </c>
      <c r="M90" s="2" t="str">
        <f>IF($A90&lt;=M$4,0.5*(N89+N90)*EXP(-'BDT Tree'!M48*N$3)," ")</f>
        <v xml:space="preserve"> </v>
      </c>
      <c r="N90" s="2" t="str">
        <f>IF($A90&lt;=N$4,0.5*(O89+O90)*EXP(-'BDT Tree'!N48*O$3)," ")</f>
        <v xml:space="preserve"> </v>
      </c>
      <c r="O90" s="2" t="str">
        <f>IF($A90&lt;=O$4,0.5*(P89+P90)*EXP(-'BDT Tree'!O48*P$3)," ")</f>
        <v xml:space="preserve"> </v>
      </c>
      <c r="P90" s="2" t="str">
        <f>IF($A90&lt;=P$4,0.5*(Q89+Q90)*EXP(-'BDT Tree'!P48*Q$3)," ")</f>
        <v xml:space="preserve"> </v>
      </c>
      <c r="Q90" s="2" t="str">
        <f t="shared" si="18"/>
        <v xml:space="preserve"> </v>
      </c>
      <c r="R90" s="2" t="str">
        <f>IF($A90&lt;=R$4,0.5*(S89+S90)*EXP(-'BDT Tree'!R48*S$3)," ")</f>
        <v xml:space="preserve"> </v>
      </c>
      <c r="S90" s="2" t="str">
        <f>IF($A90&lt;=S$4,0.5*(T89+T90)*EXP(-'BDT Tree'!S48*T$3)," ")</f>
        <v xml:space="preserve"> </v>
      </c>
      <c r="T90" s="2" t="str">
        <f>IF($A90&lt;=T$4,0.5*(U89+U90)*EXP(-'BDT Tree'!T48*U$3)," ")</f>
        <v xml:space="preserve"> </v>
      </c>
      <c r="U90" s="2">
        <f>IF($A90&lt;=U$4,0.5*(V89+V90)*EXP(-'BDT Tree'!U48*V$3)," ")</f>
        <v>0.97386112162382332</v>
      </c>
      <c r="V90" s="2">
        <f>IF($A90&lt;=V$4,0.5*(W89+W90)*EXP(-'BDT Tree'!V48*W$3)," ")</f>
        <v>0.98897975060375753</v>
      </c>
      <c r="W90" s="2">
        <f t="shared" si="19"/>
        <v>1</v>
      </c>
      <c r="X90" s="2">
        <f>IF($A90&lt;=X$4,0.5*(Y89+Y90)*EXP(-'BDT Tree'!X48*Y$3)," ")</f>
        <v>0.9540006758527747</v>
      </c>
      <c r="Y90" s="2">
        <f>IF($A90&lt;=Y$4,0.5*(Z89+Z90)*EXP(-'BDT Tree'!Y48*Z$3)," ")</f>
        <v>0.96835128961551409</v>
      </c>
      <c r="Z90" s="2">
        <f>IF($A90&lt;=Z$4,0.5*(AA89+AA90)*EXP(-'BDT Tree'!Z48*AA$3)," ")</f>
        <v>0.97928155021074059</v>
      </c>
      <c r="AA90" s="2">
        <f>IF($A90&lt;=AA$4,0.5*(AB89+AB90)*EXP(-'BDT Tree'!AA48*AB$3)," ")</f>
        <v>0.98785142379805546</v>
      </c>
      <c r="AB90" s="2">
        <f>IF($A90&lt;=AB$4,0.5*(AC89+AC90)*EXP(-'BDT Tree'!AB48*AC$3)," ")</f>
        <v>0.9945090175158221</v>
      </c>
      <c r="AC90" s="2">
        <f t="shared" si="20"/>
        <v>1</v>
      </c>
      <c r="AD90" s="2">
        <f>IF($A90&lt;=AD$4,0.5*(AE89+AE90)*EXP(-'BDT Tree'!AD48*AE$3)," ")</f>
        <v>0.98087238341610705</v>
      </c>
      <c r="AE90" s="2">
        <f>IF($A90&lt;=AE$4,0.5*(AF89+AF90)*EXP(-'BDT Tree'!AE48*AF$3)," ")</f>
        <v>0.98654117609458825</v>
      </c>
      <c r="AF90" s="2">
        <f>IF($A90&lt;=AF$4,0.5*(AG89+AG90)*EXP(-'BDT Tree'!AF48*AG$3)," ")</f>
        <v>0.99129176724436519</v>
      </c>
      <c r="AG90" s="2">
        <f>IF($A90&lt;=AG$4,0.5*(AH89+AH90)*EXP(-'BDT Tree'!AG48*AH$3)," ")</f>
        <v>0.99505616877558345</v>
      </c>
      <c r="AH90" s="2">
        <f>IF($A90&lt;=AH$4,0.5*(AI89+AI90)*EXP(-'BDT Tree'!AH48*AI$3)," ")</f>
        <v>0.99787342862147033</v>
      </c>
      <c r="AI90" s="2">
        <f t="shared" si="21"/>
        <v>1</v>
      </c>
      <c r="AJ90" s="2">
        <f>IF($A90&lt;=AJ$4,0.5*(AK89+AK90)*EXP(-'BDT Tree'!AJ48*AK$3)," ")</f>
        <v>0.99181304976462425</v>
      </c>
      <c r="AK90" s="2">
        <f>IF($A90&lt;=AK$4,0.5*(AL89+AL90)*EXP(-'BDT Tree'!AK48*AL$3)," ")</f>
        <v>0.99432846792675778</v>
      </c>
      <c r="AL90" s="2">
        <f>IF($A90&lt;=AL$4,0.5*(AM89+AM90)*EXP(-'BDT Tree'!AL48*AM$3)," ")</f>
        <v>0.99633021578816305</v>
      </c>
      <c r="AM90" s="2">
        <f>IF($A90&lt;=AM$4,0.5*(AN89+AN90)*EXP(-'BDT Tree'!AM48*AN$3)," ")</f>
        <v>0.99782727524555692</v>
      </c>
      <c r="AN90" s="2">
        <f>IF($A90&lt;=AN$4,0.5*(AO89+AO90)*EXP(-'BDT Tree'!AN48*AO$3)," ")</f>
        <v>0.99903597196718774</v>
      </c>
      <c r="AO90" s="2">
        <f t="shared" si="22"/>
        <v>1</v>
      </c>
      <c r="AP90" s="2">
        <f>IF($A90&lt;=AP$4,0.5*(AQ89+AQ90)*EXP(-'BDT Tree'!AP48*AQ$3)," ")</f>
        <v>0.99667657233770357</v>
      </c>
      <c r="AQ90" s="2">
        <f>IF($A90&lt;=AQ$4,0.5*(AR89+AR90)*EXP(-'BDT Tree'!AQ48*AR$3)," ")</f>
        <v>0.99770332117375149</v>
      </c>
      <c r="AR90" s="2">
        <f>IF($A90&lt;=AR$4,0.5*(AS89+AS90)*EXP(-'BDT Tree'!AR48*AS$3)," ")</f>
        <v>0.9985282555916728</v>
      </c>
      <c r="AS90" s="2">
        <f>IF($A90&lt;=AS$4,0.5*(AT89+AT90)*EXP(-'BDT Tree'!AS48*AT$3)," ")</f>
        <v>0.99915723079499374</v>
      </c>
      <c r="AT90" s="2">
        <f>IF($A90&lt;=AT$4,0.5*(AU89+AU90)*EXP(-'BDT Tree'!AT48*AU$3)," ")</f>
        <v>0.99963314973298301</v>
      </c>
      <c r="AU90" s="2">
        <f t="shared" si="23"/>
        <v>1</v>
      </c>
    </row>
    <row r="91" spans="1:47" x14ac:dyDescent="0.25">
      <c r="A91" s="30">
        <v>18</v>
      </c>
      <c r="B91" s="2" t="str">
        <f>IF($A91&lt;=B$4,0.5*(C90+C91)*EXP(-'BDT Tree'!B49*C$3)," ")</f>
        <v xml:space="preserve"> </v>
      </c>
      <c r="C91" s="2" t="str">
        <f>IF($A91&lt;=C$4,0.5*(D90+D91)*EXP(-'BDT Tree'!C49*D$3)," ")</f>
        <v xml:space="preserve"> </v>
      </c>
      <c r="D91" s="2" t="str">
        <f>IF($A91&lt;=D$4,0.5*(E90+E91)*EXP(-'BDT Tree'!D49*E$3)," ")</f>
        <v xml:space="preserve"> </v>
      </c>
      <c r="E91" s="2" t="str">
        <f t="shared" si="16"/>
        <v xml:space="preserve"> </v>
      </c>
      <c r="F91" s="2" t="str">
        <f>IF($A91&lt;=F$4,0.5*(G90+G91)*EXP(-'BDT Tree'!F49*G$3)," ")</f>
        <v xml:space="preserve"> </v>
      </c>
      <c r="G91" s="2" t="str">
        <f>IF($A91&lt;=G$4,0.5*(H90+H91)*EXP(-'BDT Tree'!G49*H$3)," ")</f>
        <v xml:space="preserve"> </v>
      </c>
      <c r="H91" s="2" t="str">
        <f>IF($A91&lt;=H$4,0.5*(I90+I91)*EXP(-'BDT Tree'!H49*I$3)," ")</f>
        <v xml:space="preserve"> </v>
      </c>
      <c r="I91" s="2" t="str">
        <f>IF($A91&lt;=I$4,0.5*(J90+J91)*EXP(-'BDT Tree'!I49*J$3)," ")</f>
        <v xml:space="preserve"> </v>
      </c>
      <c r="J91" s="2" t="str">
        <f>IF($A91&lt;=J$4,0.5*(K90+K91)*EXP(-'BDT Tree'!J49*K$3)," ")</f>
        <v xml:space="preserve"> </v>
      </c>
      <c r="K91" s="2" t="str">
        <f t="shared" si="17"/>
        <v xml:space="preserve"> </v>
      </c>
      <c r="L91" s="2" t="str">
        <f>IF($A91&lt;=L$4,0.5*(M90+M91)*EXP(-'BDT Tree'!L49*M$3)," ")</f>
        <v xml:space="preserve"> </v>
      </c>
      <c r="M91" s="2" t="str">
        <f>IF($A91&lt;=M$4,0.5*(N90+N91)*EXP(-'BDT Tree'!M49*N$3)," ")</f>
        <v xml:space="preserve"> </v>
      </c>
      <c r="N91" s="2" t="str">
        <f>IF($A91&lt;=N$4,0.5*(O90+O91)*EXP(-'BDT Tree'!N49*O$3)," ")</f>
        <v xml:space="preserve"> </v>
      </c>
      <c r="O91" s="2" t="str">
        <f>IF($A91&lt;=O$4,0.5*(P90+P91)*EXP(-'BDT Tree'!O49*P$3)," ")</f>
        <v xml:space="preserve"> </v>
      </c>
      <c r="P91" s="2" t="str">
        <f>IF($A91&lt;=P$4,0.5*(Q90+Q91)*EXP(-'BDT Tree'!P49*Q$3)," ")</f>
        <v xml:space="preserve"> </v>
      </c>
      <c r="Q91" s="2" t="str">
        <f t="shared" si="18"/>
        <v xml:space="preserve"> </v>
      </c>
      <c r="R91" s="2" t="str">
        <f>IF($A91&lt;=R$4,0.5*(S90+S91)*EXP(-'BDT Tree'!R49*S$3)," ")</f>
        <v xml:space="preserve"> </v>
      </c>
      <c r="S91" s="2" t="str">
        <f>IF($A91&lt;=S$4,0.5*(T90+T91)*EXP(-'BDT Tree'!S49*T$3)," ")</f>
        <v xml:space="preserve"> </v>
      </c>
      <c r="T91" s="2">
        <f>IF($A91&lt;=T$4,0.5*(U90+U91)*EXP(-'BDT Tree'!T49*U$3)," ")</f>
        <v>0.96441710455936647</v>
      </c>
      <c r="U91" s="2">
        <f>IF($A91&lt;=U$4,0.5*(V90+V91)*EXP(-'BDT Tree'!U49*V$3)," ")</f>
        <v>0.97997911261954729</v>
      </c>
      <c r="V91" s="2">
        <f>IF($A91&lt;=V$4,0.5*(W90+W91)*EXP(-'BDT Tree'!V49*W$3)," ")</f>
        <v>0.99151674991145688</v>
      </c>
      <c r="W91" s="2">
        <f t="shared" si="19"/>
        <v>1</v>
      </c>
      <c r="X91" s="2">
        <f>IF($A91&lt;=X$4,0.5*(Y90+Y91)*EXP(-'BDT Tree'!X49*Y$3)," ")</f>
        <v>0.9648878005335928</v>
      </c>
      <c r="Y91" s="2">
        <f>IF($A91&lt;=Y$4,0.5*(Z90+Z91)*EXP(-'BDT Tree'!Y49*Z$3)," ")</f>
        <v>0.97576594874166356</v>
      </c>
      <c r="Z91" s="2">
        <f>IF($A91&lt;=Z$4,0.5*(AA90+AA91)*EXP(-'BDT Tree'!Z49*AA$3)," ")</f>
        <v>0.98408114722372786</v>
      </c>
      <c r="AA91" s="2">
        <f>IF($A91&lt;=AA$4,0.5*(AB90+AB91)*EXP(-'BDT Tree'!AA49*AB$3)," ")</f>
        <v>0.99068172089688844</v>
      </c>
      <c r="AB91" s="2">
        <f>IF($A91&lt;=AB$4,0.5*(AC90+AC91)*EXP(-'BDT Tree'!AB49*AC$3)," ")</f>
        <v>0.99578276061716076</v>
      </c>
      <c r="AC91" s="2">
        <f t="shared" si="20"/>
        <v>1</v>
      </c>
      <c r="AD91" s="2">
        <f>IF($A91&lt;=AD$4,0.5*(AE90+AE91)*EXP(-'BDT Tree'!AD49*AE$3)," ")</f>
        <v>0.98544514006967332</v>
      </c>
      <c r="AE91" s="2">
        <f>IF($A91&lt;=AE$4,0.5*(AF90+AF91)*EXP(-'BDT Tree'!AE49*AF$3)," ")</f>
        <v>0.98979541929889903</v>
      </c>
      <c r="AF91" s="2">
        <f>IF($A91&lt;=AF$4,0.5*(AG90+AG91)*EXP(-'BDT Tree'!AF49*AG$3)," ")</f>
        <v>0.99342519606641488</v>
      </c>
      <c r="AG91" s="2">
        <f>IF($A91&lt;=AG$4,0.5*(AH90+AH91)*EXP(-'BDT Tree'!AG49*AH$3)," ")</f>
        <v>0.99626619059434429</v>
      </c>
      <c r="AH91" s="2">
        <f>IF($A91&lt;=AH$4,0.5*(AI90+AI91)*EXP(-'BDT Tree'!AH49*AI$3)," ")</f>
        <v>0.9983907664223105</v>
      </c>
      <c r="AI91" s="2">
        <f t="shared" si="21"/>
        <v>1</v>
      </c>
      <c r="AJ91" s="2">
        <f>IF($A91&lt;=AJ$4,0.5*(AK90+AK91)*EXP(-'BDT Tree'!AJ49*AK$3)," ")</f>
        <v>0.99382911774927707</v>
      </c>
      <c r="AK91" s="2">
        <f>IF($A91&lt;=AK$4,0.5*(AL90+AL91)*EXP(-'BDT Tree'!AK49*AL$3)," ")</f>
        <v>0.99571808975762399</v>
      </c>
      <c r="AL91" s="2">
        <f>IF($A91&lt;=AL$4,0.5*(AM90+AM91)*EXP(-'BDT Tree'!AL49*AM$3)," ")</f>
        <v>0.99722088748141646</v>
      </c>
      <c r="AM91" s="2">
        <f>IF($A91&lt;=AM$4,0.5*(AN90+AN91)*EXP(-'BDT Tree'!AM49*AN$3)," ")</f>
        <v>0.99834904340409603</v>
      </c>
      <c r="AN91" s="2">
        <f>IF($A91&lt;=AN$4,0.5*(AO90+AO91)*EXP(-'BDT Tree'!AN49*AO$3)," ")</f>
        <v>0.99926924247598536</v>
      </c>
      <c r="AO91" s="2">
        <f t="shared" si="22"/>
        <v>1</v>
      </c>
      <c r="AP91" s="2">
        <f>IF($A91&lt;=AP$4,0.5*(AQ90+AQ91)*EXP(-'BDT Tree'!AP49*AQ$3)," ")</f>
        <v>0.99749725198049677</v>
      </c>
      <c r="AQ91" s="2">
        <f>IF($A91&lt;=AQ$4,0.5*(AR90+AR91)*EXP(-'BDT Tree'!AQ49*AR$3)," ")</f>
        <v>0.9982734938901493</v>
      </c>
      <c r="AR91" s="2">
        <f>IF($A91&lt;=AR$4,0.5*(AS90+AS91)*EXP(-'BDT Tree'!AR49*AS$3)," ")</f>
        <v>0.99889688069087945</v>
      </c>
      <c r="AS91" s="2">
        <f>IF($A91&lt;=AS$4,0.5*(AT90+AT91)*EXP(-'BDT Tree'!AS49*AT$3)," ")</f>
        <v>0.99936935577637709</v>
      </c>
      <c r="AT91" s="2">
        <f>IF($A91&lt;=AT$4,0.5*(AU90+AU91)*EXP(-'BDT Tree'!AT49*AU$3)," ")</f>
        <v>0.99972550254299741</v>
      </c>
      <c r="AU91" s="2">
        <f t="shared" si="23"/>
        <v>1</v>
      </c>
    </row>
    <row r="92" spans="1:47" x14ac:dyDescent="0.25">
      <c r="A92" s="30">
        <v>17</v>
      </c>
      <c r="B92" s="2" t="str">
        <f>IF($A92&lt;=B$4,0.5*(C91+C92)*EXP(-'BDT Tree'!B50*C$3)," ")</f>
        <v xml:space="preserve"> </v>
      </c>
      <c r="C92" s="2" t="str">
        <f>IF($A92&lt;=C$4,0.5*(D91+D92)*EXP(-'BDT Tree'!C50*D$3)," ")</f>
        <v xml:space="preserve"> </v>
      </c>
      <c r="D92" s="2" t="str">
        <f>IF($A92&lt;=D$4,0.5*(E91+E92)*EXP(-'BDT Tree'!D50*E$3)," ")</f>
        <v xml:space="preserve"> </v>
      </c>
      <c r="E92" s="2" t="str">
        <f t="shared" si="16"/>
        <v xml:space="preserve"> </v>
      </c>
      <c r="F92" s="2" t="str">
        <f>IF($A92&lt;=F$4,0.5*(G91+G92)*EXP(-'BDT Tree'!F50*G$3)," ")</f>
        <v xml:space="preserve"> </v>
      </c>
      <c r="G92" s="2" t="str">
        <f>IF($A92&lt;=G$4,0.5*(H91+H92)*EXP(-'BDT Tree'!G50*H$3)," ")</f>
        <v xml:space="preserve"> </v>
      </c>
      <c r="H92" s="2" t="str">
        <f>IF($A92&lt;=H$4,0.5*(I91+I92)*EXP(-'BDT Tree'!H50*I$3)," ")</f>
        <v xml:space="preserve"> </v>
      </c>
      <c r="I92" s="2" t="str">
        <f>IF($A92&lt;=I$4,0.5*(J91+J92)*EXP(-'BDT Tree'!I50*J$3)," ")</f>
        <v xml:space="preserve"> </v>
      </c>
      <c r="J92" s="2" t="str">
        <f>IF($A92&lt;=J$4,0.5*(K91+K92)*EXP(-'BDT Tree'!J50*K$3)," ")</f>
        <v xml:space="preserve"> </v>
      </c>
      <c r="K92" s="2" t="str">
        <f t="shared" si="17"/>
        <v xml:space="preserve"> </v>
      </c>
      <c r="L92" s="2" t="str">
        <f>IF($A92&lt;=L$4,0.5*(M91+M92)*EXP(-'BDT Tree'!L50*M$3)," ")</f>
        <v xml:space="preserve"> </v>
      </c>
      <c r="M92" s="2" t="str">
        <f>IF($A92&lt;=M$4,0.5*(N91+N92)*EXP(-'BDT Tree'!M50*N$3)," ")</f>
        <v xml:space="preserve"> </v>
      </c>
      <c r="N92" s="2" t="str">
        <f>IF($A92&lt;=N$4,0.5*(O91+O92)*EXP(-'BDT Tree'!N50*O$3)," ")</f>
        <v xml:space="preserve"> </v>
      </c>
      <c r="O92" s="2" t="str">
        <f>IF($A92&lt;=O$4,0.5*(P91+P92)*EXP(-'BDT Tree'!O50*P$3)," ")</f>
        <v xml:space="preserve"> </v>
      </c>
      <c r="P92" s="2" t="str">
        <f>IF($A92&lt;=P$4,0.5*(Q91+Q92)*EXP(-'BDT Tree'!P50*Q$3)," ")</f>
        <v xml:space="preserve"> </v>
      </c>
      <c r="Q92" s="2" t="str">
        <f t="shared" si="18"/>
        <v xml:space="preserve"> </v>
      </c>
      <c r="R92" s="2" t="str">
        <f>IF($A92&lt;=R$4,0.5*(S91+S92)*EXP(-'BDT Tree'!R50*S$3)," ")</f>
        <v xml:space="preserve"> </v>
      </c>
      <c r="S92" s="2">
        <f>IF($A92&lt;=S$4,0.5*(T91+T92)*EXP(-'BDT Tree'!S50*T$3)," ")</f>
        <v>0.95905093128218777</v>
      </c>
      <c r="T92" s="2">
        <f>IF($A92&lt;=T$4,0.5*(U91+U92)*EXP(-'BDT Tree'!T50*U$3)," ")</f>
        <v>0.97273300067439261</v>
      </c>
      <c r="U92" s="2">
        <f>IF($A92&lt;=U$4,0.5*(V91+V92)*EXP(-'BDT Tree'!U50*V$3)," ")</f>
        <v>0.98467578791365418</v>
      </c>
      <c r="V92" s="2">
        <f>IF($A92&lt;=V$4,0.5*(W91+W92)*EXP(-'BDT Tree'!V50*W$3)," ")</f>
        <v>0.9934716283790811</v>
      </c>
      <c r="W92" s="2">
        <f t="shared" si="19"/>
        <v>1</v>
      </c>
      <c r="X92" s="2">
        <f>IF($A92&lt;=X$4,0.5*(Y91+Y92)*EXP(-'BDT Tree'!X50*Y$3)," ")</f>
        <v>0.97323101372077003</v>
      </c>
      <c r="Y92" s="2">
        <f>IF($A92&lt;=Y$4,0.5*(Z91+Z92)*EXP(-'BDT Tree'!Y50*Z$3)," ")</f>
        <v>0.98145904572653564</v>
      </c>
      <c r="Z92" s="2">
        <f>IF($A92&lt;=Z$4,0.5*(AA91+AA92)*EXP(-'BDT Tree'!Z50*AA$3)," ")</f>
        <v>0.98777584059021362</v>
      </c>
      <c r="AA92" s="2">
        <f>IF($A92&lt;=AA$4,0.5*(AB91+AB92)*EXP(-'BDT Tree'!AA50*AB$3)," ")</f>
        <v>0.99285499558429802</v>
      </c>
      <c r="AB92" s="2">
        <f>IF($A92&lt;=AB$4,0.5*(AC91+AC92)*EXP(-'BDT Tree'!AB50*AC$3)," ")</f>
        <v>0.99676151469007745</v>
      </c>
      <c r="AC92" s="2">
        <f t="shared" si="20"/>
        <v>1</v>
      </c>
      <c r="AD92" s="2">
        <f>IF($A92&lt;=AD$4,0.5*(AE91+AE92)*EXP(-'BDT Tree'!AD50*AE$3)," ")</f>
        <v>0.98893024491728088</v>
      </c>
      <c r="AE92" s="2">
        <f>IF($A92&lt;=AE$4,0.5*(AF91+AF92)*EXP(-'BDT Tree'!AE50*AF$3)," ")</f>
        <v>0.99226561735075758</v>
      </c>
      <c r="AF92" s="2">
        <f>IF($A92&lt;=AF$4,0.5*(AG91+AG92)*EXP(-'BDT Tree'!AF50*AG$3)," ")</f>
        <v>0.99503725529194043</v>
      </c>
      <c r="AG92" s="2">
        <f>IF($A92&lt;=AG$4,0.5*(AH91+AH92)*EXP(-'BDT Tree'!AG50*AH$3)," ")</f>
        <v>0.99718046148015038</v>
      </c>
      <c r="AH92" s="2">
        <f>IF($A92&lt;=AH$4,0.5*(AI91+AI92)*EXP(-'BDT Tree'!AH50*AI$3)," ")</f>
        <v>0.9987823265969723</v>
      </c>
      <c r="AI92" s="2">
        <f t="shared" si="21"/>
        <v>1</v>
      </c>
      <c r="AJ92" s="2">
        <f>IF($A92&lt;=AJ$4,0.5*(AK91+AK92)*EXP(-'BDT Tree'!AJ50*AK$3)," ")</f>
        <v>0.99534962813385708</v>
      </c>
      <c r="AK92" s="2">
        <f>IF($A92&lt;=AK$4,0.5*(AL91+AL92)*EXP(-'BDT Tree'!AK50*AL$3)," ")</f>
        <v>0.99676761054836038</v>
      </c>
      <c r="AL92" s="2">
        <f>IF($A92&lt;=AL$4,0.5*(AM91+AM92)*EXP(-'BDT Tree'!AL50*AM$3)," ")</f>
        <v>0.99789555419920206</v>
      </c>
      <c r="AM92" s="2">
        <f>IF($A92&lt;=AM$4,0.5*(AN91+AN92)*EXP(-'BDT Tree'!AM50*AN$3)," ")</f>
        <v>0.99874558411918557</v>
      </c>
      <c r="AN92" s="2">
        <f>IF($A92&lt;=AN$4,0.5*(AO91+AO92)*EXP(-'BDT Tree'!AN50*AO$3)," ")</f>
        <v>0.99944608304402427</v>
      </c>
      <c r="AO92" s="2">
        <f t="shared" si="22"/>
        <v>1</v>
      </c>
      <c r="AP92" s="2">
        <f>IF($A92&lt;=AP$4,0.5*(AQ91+AQ92)*EXP(-'BDT Tree'!AP50*AQ$3)," ")</f>
        <v>0.99811540911893604</v>
      </c>
      <c r="AQ92" s="2">
        <f>IF($A92&lt;=AQ$4,0.5*(AR91+AR92)*EXP(-'BDT Tree'!AQ50*AR$3)," ")</f>
        <v>0.99870217385078353</v>
      </c>
      <c r="AR92" s="2">
        <f>IF($A92&lt;=AR$4,0.5*(AS91+AS92)*EXP(-'BDT Tree'!AR50*AS$3)," ")</f>
        <v>0.99917321154551086</v>
      </c>
      <c r="AS92" s="2">
        <f>IF($A92&lt;=AS$4,0.5*(AT91+AT92)*EXP(-'BDT Tree'!AS50*AT$3)," ")</f>
        <v>0.99952810158296168</v>
      </c>
      <c r="AT92" s="2">
        <f>IF($A92&lt;=AT$4,0.5*(AU91+AU92)*EXP(-'BDT Tree'!AT50*AU$3)," ")</f>
        <v>0.99979460836081113</v>
      </c>
      <c r="AU92" s="2">
        <f t="shared" si="23"/>
        <v>1</v>
      </c>
    </row>
    <row r="93" spans="1:47" x14ac:dyDescent="0.25">
      <c r="A93" s="30">
        <v>16</v>
      </c>
      <c r="B93" s="2" t="str">
        <f>IF($A93&lt;=B$4,0.5*(C92+C93)*EXP(-'BDT Tree'!B51*C$3)," ")</f>
        <v xml:space="preserve"> </v>
      </c>
      <c r="C93" s="2" t="str">
        <f>IF($A93&lt;=C$4,0.5*(D92+D93)*EXP(-'BDT Tree'!C51*D$3)," ")</f>
        <v xml:space="preserve"> </v>
      </c>
      <c r="D93" s="2" t="str">
        <f>IF($A93&lt;=D$4,0.5*(E92+E93)*EXP(-'BDT Tree'!D51*E$3)," ")</f>
        <v xml:space="preserve"> </v>
      </c>
      <c r="E93" s="2" t="str">
        <f t="shared" si="16"/>
        <v xml:space="preserve"> </v>
      </c>
      <c r="F93" s="2" t="str">
        <f>IF($A93&lt;=F$4,0.5*(G92+G93)*EXP(-'BDT Tree'!F51*G$3)," ")</f>
        <v xml:space="preserve"> </v>
      </c>
      <c r="G93" s="2" t="str">
        <f>IF($A93&lt;=G$4,0.5*(H92+H93)*EXP(-'BDT Tree'!G51*H$3)," ")</f>
        <v xml:space="preserve"> </v>
      </c>
      <c r="H93" s="2" t="str">
        <f>IF($A93&lt;=H$4,0.5*(I92+I93)*EXP(-'BDT Tree'!H51*I$3)," ")</f>
        <v xml:space="preserve"> </v>
      </c>
      <c r="I93" s="2" t="str">
        <f>IF($A93&lt;=I$4,0.5*(J92+J93)*EXP(-'BDT Tree'!I51*J$3)," ")</f>
        <v xml:space="preserve"> </v>
      </c>
      <c r="J93" s="2" t="str">
        <f>IF($A93&lt;=J$4,0.5*(K92+K93)*EXP(-'BDT Tree'!J51*K$3)," ")</f>
        <v xml:space="preserve"> </v>
      </c>
      <c r="K93" s="2" t="str">
        <f t="shared" si="17"/>
        <v xml:space="preserve"> </v>
      </c>
      <c r="L93" s="2" t="str">
        <f>IF($A93&lt;=L$4,0.5*(M92+M93)*EXP(-'BDT Tree'!L51*M$3)," ")</f>
        <v xml:space="preserve"> </v>
      </c>
      <c r="M93" s="2" t="str">
        <f>IF($A93&lt;=M$4,0.5*(N92+N93)*EXP(-'BDT Tree'!M51*N$3)," ")</f>
        <v xml:space="preserve"> </v>
      </c>
      <c r="N93" s="2" t="str">
        <f>IF($A93&lt;=N$4,0.5*(O92+O93)*EXP(-'BDT Tree'!N51*O$3)," ")</f>
        <v xml:space="preserve"> </v>
      </c>
      <c r="O93" s="2" t="str">
        <f>IF($A93&lt;=O$4,0.5*(P92+P93)*EXP(-'BDT Tree'!O51*P$3)," ")</f>
        <v xml:space="preserve"> </v>
      </c>
      <c r="P93" s="2" t="str">
        <f>IF($A93&lt;=P$4,0.5*(Q92+Q93)*EXP(-'BDT Tree'!P51*Q$3)," ")</f>
        <v xml:space="preserve"> </v>
      </c>
      <c r="Q93" s="2" t="str">
        <f t="shared" si="18"/>
        <v xml:space="preserve"> </v>
      </c>
      <c r="R93" s="2">
        <f>IF($A93&lt;=R$4,0.5*(S92+S93)*EXP(-'BDT Tree'!R51*S$3)," ")</f>
        <v>0.95604721724073594</v>
      </c>
      <c r="S93" s="2">
        <f>IF($A93&lt;=S$4,0.5*(T92+T93)*EXP(-'BDT Tree'!S51*T$3)," ")</f>
        <v>0.96846692843404758</v>
      </c>
      <c r="T93" s="2">
        <f>IF($A93&lt;=T$4,0.5*(U92+U93)*EXP(-'BDT Tree'!T51*U$3)," ")</f>
        <v>0.97912605840718847</v>
      </c>
      <c r="U93" s="2">
        <f>IF($A93&lt;=U$4,0.5*(V92+V93)*EXP(-'BDT Tree'!U51*V$3)," ")</f>
        <v>0.98827678009507192</v>
      </c>
      <c r="V93" s="2">
        <f>IF($A93&lt;=V$4,0.5*(W92+W93)*EXP(-'BDT Tree'!V51*W$3)," ")</f>
        <v>0.99497716627608768</v>
      </c>
      <c r="W93" s="2">
        <f t="shared" si="19"/>
        <v>1</v>
      </c>
      <c r="X93" s="2">
        <f>IF($A93&lt;=X$4,0.5*(Y92+Y93)*EXP(-'BDT Tree'!X51*Y$3)," ")</f>
        <v>0.97961006450235688</v>
      </c>
      <c r="Y93" s="2">
        <f>IF($A93&lt;=Y$4,0.5*(Z92+Z93)*EXP(-'BDT Tree'!Y51*Z$3)," ")</f>
        <v>0.98582355894275175</v>
      </c>
      <c r="Z93" s="2">
        <f>IF($A93&lt;=Z$4,0.5*(AA92+AA93)*EXP(-'BDT Tree'!Z51*AA$3)," ")</f>
        <v>0.99061710419474625</v>
      </c>
      <c r="AA93" s="2">
        <f>IF($A93&lt;=AA$4,0.5*(AB92+AB93)*EXP(-'BDT Tree'!AA51*AB$3)," ")</f>
        <v>0.99452278555545492</v>
      </c>
      <c r="AB93" s="2">
        <f>IF($A93&lt;=AB$4,0.5*(AC92+AC93)*EXP(-'BDT Tree'!AB51*AC$3)," ")</f>
        <v>0.99751339917648396</v>
      </c>
      <c r="AC93" s="2">
        <f t="shared" si="20"/>
        <v>1</v>
      </c>
      <c r="AD93" s="2">
        <f>IF($A93&lt;=AD$4,0.5*(AE92+AE93)*EXP(-'BDT Tree'!AD51*AE$3)," ")</f>
        <v>0.9915839052410429</v>
      </c>
      <c r="AE93" s="2">
        <f>IF($A93&lt;=AE$4,0.5*(AF92+AF93)*EXP(-'BDT Tree'!AE51*AF$3)," ")</f>
        <v>0.99413940810834545</v>
      </c>
      <c r="AF93" s="2">
        <f>IF($A93&lt;=AF$4,0.5*(AG92+AG93)*EXP(-'BDT Tree'!AF51*AG$3)," ")</f>
        <v>0.99625479319018029</v>
      </c>
      <c r="AG93" s="2">
        <f>IF($A93&lt;=AG$4,0.5*(AH92+AH93)*EXP(-'BDT Tree'!AG51*AH$3)," ")</f>
        <v>0.99787109048175404</v>
      </c>
      <c r="AH93" s="2">
        <f>IF($A93&lt;=AH$4,0.5*(AI92+AI93)*EXP(-'BDT Tree'!AH51*AI$3)," ")</f>
        <v>0.99907865595673162</v>
      </c>
      <c r="AI93" s="2">
        <f t="shared" si="21"/>
        <v>1</v>
      </c>
      <c r="AJ93" s="2">
        <f>IF($A93&lt;=AJ$4,0.5*(AK92+AK93)*EXP(-'BDT Tree'!AJ51*AK$3)," ")</f>
        <v>0.99649594492447835</v>
      </c>
      <c r="AK93" s="2">
        <f>IF($A93&lt;=AK$4,0.5*(AL92+AL93)*EXP(-'BDT Tree'!AK51*AL$3)," ")</f>
        <v>0.99756007043288097</v>
      </c>
      <c r="AL93" s="2">
        <f>IF($A93&lt;=AL$4,0.5*(AM92+AM93)*EXP(-'BDT Tree'!AL51*AM$3)," ")</f>
        <v>0.99840651892208487</v>
      </c>
      <c r="AM93" s="2">
        <f>IF($A93&lt;=AM$4,0.5*(AN92+AN93)*EXP(-'BDT Tree'!AM51*AN$3)," ")</f>
        <v>0.99904692086434665</v>
      </c>
      <c r="AN93" s="2">
        <f>IF($A93&lt;=AN$4,0.5*(AO92+AO93)*EXP(-'BDT Tree'!AN51*AO$3)," ")</f>
        <v>0.99958013785137534</v>
      </c>
      <c r="AO93" s="2">
        <f t="shared" si="22"/>
        <v>1</v>
      </c>
      <c r="AP93" s="2">
        <f>IF($A93&lt;=AP$4,0.5*(AQ92+AQ93)*EXP(-'BDT Tree'!AP51*AQ$3)," ")</f>
        <v>0.99858095119921098</v>
      </c>
      <c r="AQ93" s="2">
        <f>IF($A93&lt;=AQ$4,0.5*(AR92+AR93)*EXP(-'BDT Tree'!AQ51*AR$3)," ")</f>
        <v>0.99902444149575553</v>
      </c>
      <c r="AR93" s="2">
        <f>IF($A93&lt;=AR$4,0.5*(AS92+AS93)*EXP(-'BDT Tree'!AR51*AS$3)," ")</f>
        <v>0.99938034031800593</v>
      </c>
      <c r="AS93" s="2">
        <f>IF($A93&lt;=AS$4,0.5*(AT92+AT93)*EXP(-'BDT Tree'!AS51*AT$3)," ")</f>
        <v>0.9996468949816788</v>
      </c>
      <c r="AT93" s="2">
        <f>IF($A93&lt;=AT$4,0.5*(AU92+AU93)*EXP(-'BDT Tree'!AT51*AU$3)," ")</f>
        <v>0.99984631785356282</v>
      </c>
      <c r="AU93" s="2">
        <f t="shared" si="23"/>
        <v>1</v>
      </c>
    </row>
    <row r="94" spans="1:47" x14ac:dyDescent="0.25">
      <c r="A94" s="30">
        <v>15</v>
      </c>
      <c r="B94" s="2" t="str">
        <f>IF($A94&lt;=B$4,0.5*(C93+C94)*EXP(-'BDT Tree'!B52*C$3)," ")</f>
        <v xml:space="preserve"> </v>
      </c>
      <c r="C94" s="2" t="str">
        <f>IF($A94&lt;=C$4,0.5*(D93+D94)*EXP(-'BDT Tree'!C52*D$3)," ")</f>
        <v xml:space="preserve"> </v>
      </c>
      <c r="D94" s="2" t="str">
        <f>IF($A94&lt;=D$4,0.5*(E93+E94)*EXP(-'BDT Tree'!D52*E$3)," ")</f>
        <v xml:space="preserve"> </v>
      </c>
      <c r="E94" s="2" t="str">
        <f t="shared" si="16"/>
        <v xml:space="preserve"> </v>
      </c>
      <c r="F94" s="2" t="str">
        <f>IF($A94&lt;=F$4,0.5*(G93+G94)*EXP(-'BDT Tree'!F52*G$3)," ")</f>
        <v xml:space="preserve"> </v>
      </c>
      <c r="G94" s="2" t="str">
        <f>IF($A94&lt;=G$4,0.5*(H93+H94)*EXP(-'BDT Tree'!G52*H$3)," ")</f>
        <v xml:space="preserve"> </v>
      </c>
      <c r="H94" s="2" t="str">
        <f>IF($A94&lt;=H$4,0.5*(I93+I94)*EXP(-'BDT Tree'!H52*I$3)," ")</f>
        <v xml:space="preserve"> </v>
      </c>
      <c r="I94" s="2" t="str">
        <f>IF($A94&lt;=I$4,0.5*(J93+J94)*EXP(-'BDT Tree'!I52*J$3)," ")</f>
        <v xml:space="preserve"> </v>
      </c>
      <c r="J94" s="2" t="str">
        <f>IF($A94&lt;=J$4,0.5*(K93+K94)*EXP(-'BDT Tree'!J52*K$3)," ")</f>
        <v xml:space="preserve"> </v>
      </c>
      <c r="K94" s="2" t="str">
        <f t="shared" si="17"/>
        <v xml:space="preserve"> </v>
      </c>
      <c r="L94" s="2" t="str">
        <f>IF($A94&lt;=L$4,0.5*(M93+M94)*EXP(-'BDT Tree'!L52*M$3)," ")</f>
        <v xml:space="preserve"> </v>
      </c>
      <c r="M94" s="2" t="str">
        <f>IF($A94&lt;=M$4,0.5*(N93+N94)*EXP(-'BDT Tree'!M52*N$3)," ")</f>
        <v xml:space="preserve"> </v>
      </c>
      <c r="N94" s="2" t="str">
        <f>IF($A94&lt;=N$4,0.5*(O93+O94)*EXP(-'BDT Tree'!N52*O$3)," ")</f>
        <v xml:space="preserve"> </v>
      </c>
      <c r="O94" s="2" t="str">
        <f>IF($A94&lt;=O$4,0.5*(P93+P94)*EXP(-'BDT Tree'!O52*P$3)," ")</f>
        <v xml:space="preserve"> </v>
      </c>
      <c r="P94" s="2" t="str">
        <f>IF($A94&lt;=P$4,0.5*(Q93+Q94)*EXP(-'BDT Tree'!P52*Q$3)," ")</f>
        <v xml:space="preserve"> </v>
      </c>
      <c r="Q94" s="2">
        <f t="shared" si="18"/>
        <v>1</v>
      </c>
      <c r="R94" s="2">
        <f>IF($A94&lt;=R$4,0.5*(S93+S94)*EXP(-'BDT Tree'!R52*S$3)," ")</f>
        <v>0.96598163540752868</v>
      </c>
      <c r="S94" s="2">
        <f>IF($A94&lt;=S$4,0.5*(T93+T94)*EXP(-'BDT Tree'!S52*T$3)," ")</f>
        <v>0.9757437020158326</v>
      </c>
      <c r="T94" s="2">
        <f>IF($A94&lt;=T$4,0.5*(U93+U94)*EXP(-'BDT Tree'!T52*U$3)," ")</f>
        <v>0.98403214387671034</v>
      </c>
      <c r="U94" s="2">
        <f>IF($A94&lt;=U$4,0.5*(V93+V94)*EXP(-'BDT Tree'!U52*V$3)," ")</f>
        <v>0.99103506038841838</v>
      </c>
      <c r="V94" s="2">
        <f>IF($A94&lt;=V$4,0.5*(W93+W94)*EXP(-'BDT Tree'!V52*W$3)," ")</f>
        <v>0.99613618039291618</v>
      </c>
      <c r="W94" s="2">
        <f t="shared" si="19"/>
        <v>1</v>
      </c>
      <c r="X94" s="2">
        <f>IF($A94&lt;=X$4,0.5*(Y93+Y94)*EXP(-'BDT Tree'!X52*Y$3)," ")</f>
        <v>0.98447904215098814</v>
      </c>
      <c r="Y94" s="2">
        <f>IF($A94&lt;=Y$4,0.5*(Z93+Z94)*EXP(-'BDT Tree'!Y52*Z$3)," ")</f>
        <v>0.98916565815968949</v>
      </c>
      <c r="Z94" s="2">
        <f>IF($A94&lt;=Z$4,0.5*(AA93+AA94)*EXP(-'BDT Tree'!Z52*AA$3)," ")</f>
        <v>0.99280037411630728</v>
      </c>
      <c r="AA94" s="2">
        <f>IF($A94&lt;=AA$4,0.5*(AB93+AB94)*EXP(-'BDT Tree'!AA52*AB$3)," ")</f>
        <v>0.99580208615639165</v>
      </c>
      <c r="AB94" s="2">
        <f>IF($A94&lt;=AB$4,0.5*(AC93+AC94)*EXP(-'BDT Tree'!AB52*AC$3)," ")</f>
        <v>0.99809088458528905</v>
      </c>
      <c r="AC94" s="2">
        <f t="shared" si="20"/>
        <v>1</v>
      </c>
      <c r="AD94" s="2">
        <f>IF($A94&lt;=AD$4,0.5*(AE93+AE94)*EXP(-'BDT Tree'!AD52*AE$3)," ")</f>
        <v>0.99360307379216906</v>
      </c>
      <c r="AE94" s="2">
        <f>IF($A94&lt;=AE$4,0.5*(AF93+AF94)*EXP(-'BDT Tree'!AE52*AF$3)," ")</f>
        <v>0.99556007968707783</v>
      </c>
      <c r="AF94" s="2">
        <f>IF($A94&lt;=AF$4,0.5*(AG93+AG94)*EXP(-'BDT Tree'!AF52*AG$3)," ")</f>
        <v>0.9971740410533817</v>
      </c>
      <c r="AG94" s="2">
        <f>IF($A94&lt;=AG$4,0.5*(AH93+AH94)*EXP(-'BDT Tree'!AG52*AH$3)," ")</f>
        <v>0.99839268250183788</v>
      </c>
      <c r="AH94" s="2">
        <f>IF($A94&lt;=AH$4,0.5*(AI93+AI94)*EXP(-'BDT Tree'!AH52*AI$3)," ")</f>
        <v>0.99930289665569794</v>
      </c>
      <c r="AI94" s="2">
        <f t="shared" si="21"/>
        <v>1</v>
      </c>
      <c r="AJ94" s="2">
        <f>IF($A94&lt;=AJ$4,0.5*(AK93+AK94)*EXP(-'BDT Tree'!AJ52*AK$3)," ")</f>
        <v>0.99735991617026654</v>
      </c>
      <c r="AK94" s="2">
        <f>IF($A94&lt;=AK$4,0.5*(AL93+AL94)*EXP(-'BDT Tree'!AK52*AL$3)," ")</f>
        <v>0.99815832766032098</v>
      </c>
      <c r="AL94" s="2">
        <f>IF($A94&lt;=AL$4,0.5*(AM93+AM94)*EXP(-'BDT Tree'!AL52*AM$3)," ")</f>
        <v>0.99879345824944921</v>
      </c>
      <c r="AM94" s="2">
        <f>IF($A94&lt;=AM$4,0.5*(AN93+AN94)*EXP(-'BDT Tree'!AM52*AN$3)," ")</f>
        <v>0.9992758927158113</v>
      </c>
      <c r="AN94" s="2">
        <f>IF($A94&lt;=AN$4,0.5*(AO93+AO94)*EXP(-'BDT Tree'!AN52*AO$3)," ")</f>
        <v>0.99968175488979905</v>
      </c>
      <c r="AO94" s="2">
        <f t="shared" si="22"/>
        <v>1</v>
      </c>
      <c r="AP94" s="2">
        <f>IF($A94&lt;=AP$4,0.5*(AQ93+AQ94)*EXP(-'BDT Tree'!AP52*AQ$3)," ")</f>
        <v>0.99893152020521148</v>
      </c>
      <c r="AQ94" s="2">
        <f>IF($A94&lt;=AQ$4,0.5*(AR93+AR94)*EXP(-'BDT Tree'!AQ52*AR$3)," ")</f>
        <v>0.99926669537096713</v>
      </c>
      <c r="AR94" s="2">
        <f>IF($A94&lt;=AR$4,0.5*(AS93+AS94)*EXP(-'BDT Tree'!AR52*AS$3)," ")</f>
        <v>0.99953558866066661</v>
      </c>
      <c r="AS94" s="2">
        <f>IF($A94&lt;=AS$4,0.5*(AT93+AT94)*EXP(-'BDT Tree'!AS52*AT$3)," ")</f>
        <v>0.99973578788504036</v>
      </c>
      <c r="AT94" s="2">
        <f>IF($A94&lt;=AT$4,0.5*(AU93+AU94)*EXP(-'BDT Tree'!AT52*AU$3)," ")</f>
        <v>0.99988500968948757</v>
      </c>
      <c r="AU94" s="2">
        <f t="shared" si="23"/>
        <v>1</v>
      </c>
    </row>
    <row r="95" spans="1:47" x14ac:dyDescent="0.25">
      <c r="A95" s="30">
        <v>14</v>
      </c>
      <c r="B95" s="2" t="str">
        <f>IF($A95&lt;=B$4,0.5*(C94+C95)*EXP(-'BDT Tree'!B53*C$3)," ")</f>
        <v xml:space="preserve"> </v>
      </c>
      <c r="C95" s="2" t="str">
        <f>IF($A95&lt;=C$4,0.5*(D94+D95)*EXP(-'BDT Tree'!C53*D$3)," ")</f>
        <v xml:space="preserve"> </v>
      </c>
      <c r="D95" s="2" t="str">
        <f>IF($A95&lt;=D$4,0.5*(E94+E95)*EXP(-'BDT Tree'!D53*E$3)," ")</f>
        <v xml:space="preserve"> </v>
      </c>
      <c r="E95" s="2" t="str">
        <f t="shared" si="16"/>
        <v xml:space="preserve"> </v>
      </c>
      <c r="F95" s="2" t="str">
        <f>IF($A95&lt;=F$4,0.5*(G94+G95)*EXP(-'BDT Tree'!F53*G$3)," ")</f>
        <v xml:space="preserve"> </v>
      </c>
      <c r="G95" s="2" t="str">
        <f>IF($A95&lt;=G$4,0.5*(H94+H95)*EXP(-'BDT Tree'!G53*H$3)," ")</f>
        <v xml:space="preserve"> </v>
      </c>
      <c r="H95" s="2" t="str">
        <f>IF($A95&lt;=H$4,0.5*(I94+I95)*EXP(-'BDT Tree'!H53*I$3)," ")</f>
        <v xml:space="preserve"> </v>
      </c>
      <c r="I95" s="2" t="str">
        <f>IF($A95&lt;=I$4,0.5*(J94+J95)*EXP(-'BDT Tree'!I53*J$3)," ")</f>
        <v xml:space="preserve"> </v>
      </c>
      <c r="J95" s="2" t="str">
        <f>IF($A95&lt;=J$4,0.5*(K94+K95)*EXP(-'BDT Tree'!J53*K$3)," ")</f>
        <v xml:space="preserve"> </v>
      </c>
      <c r="K95" s="2" t="str">
        <f t="shared" si="17"/>
        <v xml:space="preserve"> </v>
      </c>
      <c r="L95" s="2" t="str">
        <f>IF($A95&lt;=L$4,0.5*(M94+M95)*EXP(-'BDT Tree'!L53*M$3)," ")</f>
        <v xml:space="preserve"> </v>
      </c>
      <c r="M95" s="2" t="str">
        <f>IF($A95&lt;=M$4,0.5*(N94+N95)*EXP(-'BDT Tree'!M53*N$3)," ")</f>
        <v xml:space="preserve"> </v>
      </c>
      <c r="N95" s="2" t="str">
        <f>IF($A95&lt;=N$4,0.5*(O94+O95)*EXP(-'BDT Tree'!N53*O$3)," ")</f>
        <v xml:space="preserve"> </v>
      </c>
      <c r="O95" s="2" t="str">
        <f>IF($A95&lt;=O$4,0.5*(P94+P95)*EXP(-'BDT Tree'!O53*P$3)," ")</f>
        <v xml:space="preserve"> </v>
      </c>
      <c r="P95" s="2">
        <f>IF($A95&lt;=P$4,0.5*(Q94+Q95)*EXP(-'BDT Tree'!P53*Q$3)," ")</f>
        <v>0.99421748021275913</v>
      </c>
      <c r="Q95" s="2">
        <f t="shared" si="18"/>
        <v>1</v>
      </c>
      <c r="R95" s="2">
        <f>IF($A95&lt;=R$4,0.5*(S94+S95)*EXP(-'BDT Tree'!R53*S$3)," ")</f>
        <v>0.97369795848468454</v>
      </c>
      <c r="S95" s="2">
        <f>IF($A95&lt;=S$4,0.5*(T94+T95)*EXP(-'BDT Tree'!S53*T$3)," ")</f>
        <v>0.98135618835952099</v>
      </c>
      <c r="T95" s="2">
        <f>IF($A95&lt;=T$4,0.5*(U94+U95)*EXP(-'BDT Tree'!T53*U$3)," ")</f>
        <v>0.98779203040348806</v>
      </c>
      <c r="U95" s="2">
        <f>IF($A95&lt;=U$4,0.5*(V94+V95)*EXP(-'BDT Tree'!U53*V$3)," ")</f>
        <v>0.99314632161381999</v>
      </c>
      <c r="V95" s="2">
        <f>IF($A95&lt;=V$4,0.5*(W94+W95)*EXP(-'BDT Tree'!V53*W$3)," ")</f>
        <v>0.99702815254859778</v>
      </c>
      <c r="W95" s="2">
        <f t="shared" si="19"/>
        <v>1</v>
      </c>
      <c r="X95" s="2">
        <f>IF($A95&lt;=X$4,0.5*(Y94+Y95)*EXP(-'BDT Tree'!X53*Y$3)," ")</f>
        <v>0.988190742732028</v>
      </c>
      <c r="Y95" s="2">
        <f>IF($A95&lt;=Y$4,0.5*(Z94+Z95)*EXP(-'BDT Tree'!Y53*Z$3)," ")</f>
        <v>0.99172263056996413</v>
      </c>
      <c r="Z95" s="2">
        <f>IF($A95&lt;=Z$4,0.5*(AA94+AA95)*EXP(-'BDT Tree'!Z53*AA$3)," ")</f>
        <v>0.9944770351737795</v>
      </c>
      <c r="AA95" s="2">
        <f>IF($A95&lt;=AA$4,0.5*(AB94+AB95)*EXP(-'BDT Tree'!AA53*AB$3)," ")</f>
        <v>0.99678305361219721</v>
      </c>
      <c r="AB95" s="2">
        <f>IF($A95&lt;=AB$4,0.5*(AC94+AC95)*EXP(-'BDT Tree'!AB53*AC$3)," ")</f>
        <v>0.99853435395754919</v>
      </c>
      <c r="AC95" s="2">
        <f t="shared" si="20"/>
        <v>1</v>
      </c>
      <c r="AD95" s="2">
        <f>IF($A95&lt;=AD$4,0.5*(AE94+AE95)*EXP(-'BDT Tree'!AD53*AE$3)," ")</f>
        <v>0.99513867362045527</v>
      </c>
      <c r="AE95" s="2">
        <f>IF($A95&lt;=AE$4,0.5*(AF94+AF95)*EXP(-'BDT Tree'!AE53*AF$3)," ")</f>
        <v>0.9966368099248365</v>
      </c>
      <c r="AF95" s="2">
        <f>IF($A95&lt;=AF$4,0.5*(AG94+AG95)*EXP(-'BDT Tree'!AF53*AG$3)," ")</f>
        <v>0.9978678966852762</v>
      </c>
      <c r="AG95" s="2">
        <f>IF($A95&lt;=AG$4,0.5*(AH94+AH95)*EXP(-'BDT Tree'!AG53*AH$3)," ")</f>
        <v>0.99878655384468318</v>
      </c>
      <c r="AH95" s="2">
        <f>IF($A95&lt;=AH$4,0.5*(AI94+AI95)*EXP(-'BDT Tree'!AH53*AI$3)," ")</f>
        <v>0.99947257508929888</v>
      </c>
      <c r="AI95" s="2">
        <f t="shared" si="21"/>
        <v>1</v>
      </c>
      <c r="AJ95" s="2">
        <f>IF($A95&lt;=AJ$4,0.5*(AK94+AK95)*EXP(-'BDT Tree'!AJ53*AK$3)," ")</f>
        <v>0.99801095919362726</v>
      </c>
      <c r="AK95" s="2">
        <f>IF($A95&lt;=AK$4,0.5*(AL94+AL95)*EXP(-'BDT Tree'!AK53*AL$3)," ")</f>
        <v>0.99860992110931757</v>
      </c>
      <c r="AL95" s="2">
        <f>IF($A95&lt;=AL$4,0.5*(AM94+AM95)*EXP(-'BDT Tree'!AL53*AM$3)," ")</f>
        <v>0.99908645346486191</v>
      </c>
      <c r="AM95" s="2">
        <f>IF($A95&lt;=AM$4,0.5*(AN94+AN95)*EXP(-'BDT Tree'!AM53*AN$3)," ")</f>
        <v>0.99944986762008092</v>
      </c>
      <c r="AN95" s="2">
        <f>IF($A95&lt;=AN$4,0.5*(AO94+AO95)*EXP(-'BDT Tree'!AN53*AO$3)," ")</f>
        <v>0.99975878105575489</v>
      </c>
      <c r="AO95" s="2">
        <f t="shared" si="22"/>
        <v>1</v>
      </c>
      <c r="AP95" s="2">
        <f>IF($A95&lt;=AP$4,0.5*(AQ94+AQ95)*EXP(-'BDT Tree'!AP53*AQ$3)," ")</f>
        <v>0.99919549194451607</v>
      </c>
      <c r="AQ95" s="2">
        <f>IF($A95&lt;=AQ$4,0.5*(AR94+AR95)*EXP(-'BDT Tree'!AQ53*AR$3)," ")</f>
        <v>0.99944879354553062</v>
      </c>
      <c r="AR95" s="2">
        <f>IF($A95&lt;=AR$4,0.5*(AS94+AS95)*EXP(-'BDT Tree'!AR53*AS$3)," ")</f>
        <v>0.99965194651016498</v>
      </c>
      <c r="AS95" s="2">
        <f>IF($A95&lt;=AS$4,0.5*(AT94+AT95)*EXP(-'BDT Tree'!AS53*AT$3)," ")</f>
        <v>0.99980230454818786</v>
      </c>
      <c r="AT95" s="2">
        <f>IF($A95&lt;=AT$4,0.5*(AU94+AU95)*EXP(-'BDT Tree'!AT53*AU$3)," ")</f>
        <v>0.99991396068180094</v>
      </c>
      <c r="AU95" s="2">
        <f t="shared" si="23"/>
        <v>1</v>
      </c>
    </row>
    <row r="96" spans="1:47" x14ac:dyDescent="0.25">
      <c r="A96" s="30">
        <v>13</v>
      </c>
      <c r="B96" s="2" t="str">
        <f>IF($A96&lt;=B$4,0.5*(C95+C96)*EXP(-'BDT Tree'!B54*C$3)," ")</f>
        <v xml:space="preserve"> </v>
      </c>
      <c r="C96" s="2" t="str">
        <f>IF($A96&lt;=C$4,0.5*(D95+D96)*EXP(-'BDT Tree'!C54*D$3)," ")</f>
        <v xml:space="preserve"> </v>
      </c>
      <c r="D96" s="2" t="str">
        <f>IF($A96&lt;=D$4,0.5*(E95+E96)*EXP(-'BDT Tree'!D54*E$3)," ")</f>
        <v xml:space="preserve"> </v>
      </c>
      <c r="E96" s="2" t="str">
        <f t="shared" si="16"/>
        <v xml:space="preserve"> </v>
      </c>
      <c r="F96" s="2" t="str">
        <f>IF($A96&lt;=F$4,0.5*(G95+G96)*EXP(-'BDT Tree'!F54*G$3)," ")</f>
        <v xml:space="preserve"> </v>
      </c>
      <c r="G96" s="2" t="str">
        <f>IF($A96&lt;=G$4,0.5*(H95+H96)*EXP(-'BDT Tree'!G54*H$3)," ")</f>
        <v xml:space="preserve"> </v>
      </c>
      <c r="H96" s="2" t="str">
        <f>IF($A96&lt;=H$4,0.5*(I95+I96)*EXP(-'BDT Tree'!H54*I$3)," ")</f>
        <v xml:space="preserve"> </v>
      </c>
      <c r="I96" s="2" t="str">
        <f>IF($A96&lt;=I$4,0.5*(J95+J96)*EXP(-'BDT Tree'!I54*J$3)," ")</f>
        <v xml:space="preserve"> </v>
      </c>
      <c r="J96" s="2" t="str">
        <f>IF($A96&lt;=J$4,0.5*(K95+K96)*EXP(-'BDT Tree'!J54*K$3)," ")</f>
        <v xml:space="preserve"> </v>
      </c>
      <c r="K96" s="2" t="str">
        <f t="shared" si="17"/>
        <v xml:space="preserve"> </v>
      </c>
      <c r="L96" s="2" t="str">
        <f>IF($A96&lt;=L$4,0.5*(M95+M96)*EXP(-'BDT Tree'!L54*M$3)," ")</f>
        <v xml:space="preserve"> </v>
      </c>
      <c r="M96" s="2" t="str">
        <f>IF($A96&lt;=M$4,0.5*(N95+N96)*EXP(-'BDT Tree'!M54*N$3)," ")</f>
        <v xml:space="preserve"> </v>
      </c>
      <c r="N96" s="2" t="str">
        <f>IF($A96&lt;=N$4,0.5*(O95+O96)*EXP(-'BDT Tree'!N54*O$3)," ")</f>
        <v xml:space="preserve"> </v>
      </c>
      <c r="O96" s="2">
        <f>IF($A96&lt;=O$4,0.5*(P95+P96)*EXP(-'BDT Tree'!O54*P$3)," ")</f>
        <v>0.98962359143023726</v>
      </c>
      <c r="P96" s="2">
        <f>IF($A96&lt;=P$4,0.5*(Q95+Q96)*EXP(-'BDT Tree'!P54*Q$3)," ")</f>
        <v>0.99536744474288552</v>
      </c>
      <c r="Q96" s="2">
        <f t="shared" si="18"/>
        <v>1</v>
      </c>
      <c r="R96" s="2">
        <f>IF($A96&lt;=R$4,0.5*(S95+S96)*EXP(-'BDT Tree'!R54*S$3)," ")</f>
        <v>0.97967948393259008</v>
      </c>
      <c r="S96" s="2">
        <f>IF($A96&lt;=S$4,0.5*(T95+T96)*EXP(-'BDT Tree'!S54*T$3)," ")</f>
        <v>0.98567858028080879</v>
      </c>
      <c r="T96" s="2">
        <f>IF($A96&lt;=T$4,0.5*(U95+U96)*EXP(-'BDT Tree'!T54*U$3)," ")</f>
        <v>0.99067055287429673</v>
      </c>
      <c r="U96" s="2">
        <f>IF($A96&lt;=U$4,0.5*(V95+V96)*EXP(-'BDT Tree'!U54*V$3)," ")</f>
        <v>0.99476146605527049</v>
      </c>
      <c r="V96" s="2">
        <f>IF($A96&lt;=V$4,0.5*(W95+W96)*EXP(-'BDT Tree'!V54*W$3)," ")</f>
        <v>0.99771444700822909</v>
      </c>
      <c r="W96" s="2">
        <f t="shared" si="19"/>
        <v>1</v>
      </c>
      <c r="X96" s="2">
        <f>IF($A96&lt;=X$4,0.5*(Y95+Y96)*EXP(-'BDT Tree'!X54*Y$3)," ")</f>
        <v>0.9910176327513891</v>
      </c>
      <c r="Y96" s="2">
        <f>IF($A96&lt;=Y$4,0.5*(Z95+Z96)*EXP(-'BDT Tree'!Y54*Z$3)," ")</f>
        <v>0.99367765695235954</v>
      </c>
      <c r="Z96" s="2">
        <f>IF($A96&lt;=Z$4,0.5*(AA95+AA96)*EXP(-'BDT Tree'!Z54*AA$3)," ")</f>
        <v>0.99576405651572053</v>
      </c>
      <c r="AA96" s="2">
        <f>IF($A96&lt;=AA$4,0.5*(AB95+AB96)*EXP(-'BDT Tree'!AA54*AB$3)," ")</f>
        <v>0.99753506213554155</v>
      </c>
      <c r="AB96" s="2">
        <f>IF($A96&lt;=AB$4,0.5*(AC95+AC96)*EXP(-'BDT Tree'!AB54*AC$3)," ")</f>
        <v>0.99887486767323197</v>
      </c>
      <c r="AC96" s="2">
        <f t="shared" si="20"/>
        <v>1</v>
      </c>
      <c r="AD96" s="2">
        <f>IF($A96&lt;=AD$4,0.5*(AE95+AE96)*EXP(-'BDT Tree'!AD54*AE$3)," ")</f>
        <v>0.99630608215451599</v>
      </c>
      <c r="AE96" s="2">
        <f>IF($A96&lt;=AE$4,0.5*(AF95+AF96)*EXP(-'BDT Tree'!AE54*AF$3)," ")</f>
        <v>0.99745264835143632</v>
      </c>
      <c r="AF96" s="2">
        <f>IF($A96&lt;=AF$4,0.5*(AG95+AG96)*EXP(-'BDT Tree'!AF54*AG$3)," ")</f>
        <v>0.99839152170729106</v>
      </c>
      <c r="AG96" s="2">
        <f>IF($A96&lt;=AG$4,0.5*(AH95+AH96)*EXP(-'BDT Tree'!AG54*AH$3)," ")</f>
        <v>0.99908394707870019</v>
      </c>
      <c r="AH96" s="2">
        <f>IF($A96&lt;=AH$4,0.5*(AI95+AI96)*EXP(-'BDT Tree'!AH54*AI$3)," ")</f>
        <v>0.9996009611913067</v>
      </c>
      <c r="AI96" s="2">
        <f t="shared" si="21"/>
        <v>1</v>
      </c>
      <c r="AJ96" s="2">
        <f>IF($A96&lt;=AJ$4,0.5*(AK95+AK96)*EXP(-'BDT Tree'!AJ54*AK$3)," ")</f>
        <v>0.99850148658807947</v>
      </c>
      <c r="AK96" s="2">
        <f>IF($A96&lt;=AK$4,0.5*(AL95+AL96)*EXP(-'BDT Tree'!AK54*AL$3)," ")</f>
        <v>0.99895078018552019</v>
      </c>
      <c r="AL96" s="2">
        <f>IF($A96&lt;=AL$4,0.5*(AM95+AM96)*EXP(-'BDT Tree'!AL54*AM$3)," ")</f>
        <v>0.99930830146338501</v>
      </c>
      <c r="AM96" s="2">
        <f>IF($A96&lt;=AM$4,0.5*(AN95+AN96)*EXP(-'BDT Tree'!AM54*AN$3)," ")</f>
        <v>0.99958204961983632</v>
      </c>
      <c r="AN96" s="2">
        <f>IF($A96&lt;=AN$4,0.5*(AO95+AO96)*EXP(-'BDT Tree'!AN54*AO$3)," ")</f>
        <v>0.99981716596848635</v>
      </c>
      <c r="AO96" s="2">
        <f t="shared" si="22"/>
        <v>1</v>
      </c>
      <c r="AP96" s="2">
        <f>IF($A96&lt;=AP$4,0.5*(AQ95+AQ96)*EXP(-'BDT Tree'!AP54*AQ$3)," ")</f>
        <v>0.99939424867738802</v>
      </c>
      <c r="AQ96" s="2">
        <f>IF($A96&lt;=AQ$4,0.5*(AR95+AR96)*EXP(-'BDT Tree'!AQ54*AR$3)," ")</f>
        <v>0.99958567009651955</v>
      </c>
      <c r="AR96" s="2">
        <f>IF($A96&lt;=AR$4,0.5*(AS95+AS96)*EXP(-'BDT Tree'!AR54*AS$3)," ")</f>
        <v>0.99973915355706833</v>
      </c>
      <c r="AS96" s="2">
        <f>IF($A96&lt;=AS$4,0.5*(AT95+AT96)*EXP(-'BDT Tree'!AS54*AT$3)," ")</f>
        <v>0.99985207656889685</v>
      </c>
      <c r="AT96" s="2">
        <f>IF($A96&lt;=AT$4,0.5*(AU95+AU96)*EXP(-'BDT Tree'!AT54*AU$3)," ")</f>
        <v>0.99993562294717786</v>
      </c>
      <c r="AU96" s="2">
        <f t="shared" si="23"/>
        <v>1</v>
      </c>
    </row>
    <row r="97" spans="1:47" x14ac:dyDescent="0.25">
      <c r="A97" s="30">
        <v>12</v>
      </c>
      <c r="B97" s="2" t="str">
        <f>IF($A97&lt;=B$4,0.5*(C96+C97)*EXP(-'BDT Tree'!B55*C$3)," ")</f>
        <v xml:space="preserve"> </v>
      </c>
      <c r="C97" s="2" t="str">
        <f>IF($A97&lt;=C$4,0.5*(D96+D97)*EXP(-'BDT Tree'!C55*D$3)," ")</f>
        <v xml:space="preserve"> </v>
      </c>
      <c r="D97" s="2" t="str">
        <f>IF($A97&lt;=D$4,0.5*(E96+E97)*EXP(-'BDT Tree'!D55*E$3)," ")</f>
        <v xml:space="preserve"> </v>
      </c>
      <c r="E97" s="2" t="str">
        <f t="shared" si="16"/>
        <v xml:space="preserve"> </v>
      </c>
      <c r="F97" s="2" t="str">
        <f>IF($A97&lt;=F$4,0.5*(G96+G97)*EXP(-'BDT Tree'!F55*G$3)," ")</f>
        <v xml:space="preserve"> </v>
      </c>
      <c r="G97" s="2" t="str">
        <f>IF($A97&lt;=G$4,0.5*(H96+H97)*EXP(-'BDT Tree'!G55*H$3)," ")</f>
        <v xml:space="preserve"> </v>
      </c>
      <c r="H97" s="2" t="str">
        <f>IF($A97&lt;=H$4,0.5*(I96+I97)*EXP(-'BDT Tree'!H55*I$3)," ")</f>
        <v xml:space="preserve"> </v>
      </c>
      <c r="I97" s="2" t="str">
        <f>IF($A97&lt;=I$4,0.5*(J96+J97)*EXP(-'BDT Tree'!I55*J$3)," ")</f>
        <v xml:space="preserve"> </v>
      </c>
      <c r="J97" s="2" t="str">
        <f>IF($A97&lt;=J$4,0.5*(K96+K97)*EXP(-'BDT Tree'!J55*K$3)," ")</f>
        <v xml:space="preserve"> </v>
      </c>
      <c r="K97" s="2" t="str">
        <f t="shared" si="17"/>
        <v xml:space="preserve"> </v>
      </c>
      <c r="L97" s="2" t="str">
        <f>IF($A97&lt;=L$4,0.5*(M96+M97)*EXP(-'BDT Tree'!L55*M$3)," ")</f>
        <v xml:space="preserve"> </v>
      </c>
      <c r="M97" s="2" t="str">
        <f>IF($A97&lt;=M$4,0.5*(N96+N97)*EXP(-'BDT Tree'!M55*N$3)," ")</f>
        <v xml:space="preserve"> </v>
      </c>
      <c r="N97" s="2">
        <f>IF($A97&lt;=N$4,0.5*(O96+O97)*EXP(-'BDT Tree'!N55*O$3)," ")</f>
        <v>0.98578422095686002</v>
      </c>
      <c r="O97" s="2">
        <f>IF($A97&lt;=O$4,0.5*(P96+P97)*EXP(-'BDT Tree'!O55*P$3)," ")</f>
        <v>0.99172941799094638</v>
      </c>
      <c r="P97" s="2">
        <f>IF($A97&lt;=P$4,0.5*(Q96+Q97)*EXP(-'BDT Tree'!P55*Q$3)," ")</f>
        <v>0.99628914374730038</v>
      </c>
      <c r="Q97" s="2">
        <f t="shared" si="18"/>
        <v>1</v>
      </c>
      <c r="R97" s="2">
        <f>IF($A97&lt;=R$4,0.5*(S96+S97)*EXP(-'BDT Tree'!R55*S$3)," ")</f>
        <v>0.98430930201281153</v>
      </c>
      <c r="S97" s="2">
        <f>IF($A97&lt;=S$4,0.5*(T96+T97)*EXP(-'BDT Tree'!S55*T$3)," ")</f>
        <v>0.98900368371162517</v>
      </c>
      <c r="T97" s="2">
        <f>IF($A97&lt;=T$4,0.5*(U96+U97)*EXP(-'BDT Tree'!T55*U$3)," ")</f>
        <v>0.99287260811696409</v>
      </c>
      <c r="U97" s="2">
        <f>IF($A97&lt;=U$4,0.5*(V96+V97)*EXP(-'BDT Tree'!U55*V$3)," ")</f>
        <v>0.99599657845857492</v>
      </c>
      <c r="V97" s="2">
        <f>IF($A97&lt;=V$4,0.5*(W96+W97)*EXP(-'BDT Tree'!V55*W$3)," ")</f>
        <v>0.99824239386878688</v>
      </c>
      <c r="W97" s="2">
        <f t="shared" si="19"/>
        <v>1</v>
      </c>
      <c r="X97" s="2">
        <f>IF($A97&lt;=X$4,0.5*(Y96+Y97)*EXP(-'BDT Tree'!X55*Y$3)," ")</f>
        <v>0.99316921236360856</v>
      </c>
      <c r="Y97" s="2">
        <f>IF($A97&lt;=Y$4,0.5*(Z96+Z97)*EXP(-'BDT Tree'!Y55*Z$3)," ")</f>
        <v>0.99517173319644836</v>
      </c>
      <c r="Z97" s="2">
        <f>IF($A97&lt;=Z$4,0.5*(AA96+AA97)*EXP(-'BDT Tree'!Z55*AA$3)," ")</f>
        <v>0.99675164350257606</v>
      </c>
      <c r="AA97" s="2">
        <f>IF($A97&lt;=AA$4,0.5*(AB96+AB97)*EXP(-'BDT Tree'!AA55*AB$3)," ")</f>
        <v>0.99811143592340312</v>
      </c>
      <c r="AB97" s="2">
        <f>IF($A97&lt;=AB$4,0.5*(AC96+AC97)*EXP(-'BDT Tree'!AB55*AC$3)," ")</f>
        <v>0.99913630401307219</v>
      </c>
      <c r="AC97" s="2">
        <f t="shared" si="20"/>
        <v>1</v>
      </c>
      <c r="AD97" s="2">
        <f>IF($A97&lt;=AD$4,0.5*(AE96+AE97)*EXP(-'BDT Tree'!AD55*AE$3)," ")</f>
        <v>0.9971933472038077</v>
      </c>
      <c r="AE97" s="2">
        <f>IF($A97&lt;=AE$4,0.5*(AF96+AF97)*EXP(-'BDT Tree'!AE55*AF$3)," ")</f>
        <v>0.99807069081146527</v>
      </c>
      <c r="AF97" s="2">
        <f>IF($A97&lt;=AF$4,0.5*(AG96+AG97)*EXP(-'BDT Tree'!AF55*AG$3)," ")</f>
        <v>0.99878662249859596</v>
      </c>
      <c r="AG97" s="2">
        <f>IF($A97&lt;=AG$4,0.5*(AH96+AH97)*EXP(-'BDT Tree'!AG55*AH$3)," ")</f>
        <v>0.99930847640161935</v>
      </c>
      <c r="AH97" s="2">
        <f>IF($A97&lt;=AH$4,0.5*(AI96+AI97)*EXP(-'BDT Tree'!AH55*AI$3)," ")</f>
        <v>0.99969810018796024</v>
      </c>
      <c r="AI97" s="2">
        <f t="shared" si="21"/>
        <v>1</v>
      </c>
      <c r="AJ97" s="2">
        <f>IF($A97&lt;=AJ$4,0.5*(AK96+AK97)*EXP(-'BDT Tree'!AJ55*AK$3)," ")</f>
        <v>0.99887104293776197</v>
      </c>
      <c r="AK97" s="2">
        <f>IF($A97&lt;=AK$4,0.5*(AL96+AL97)*EXP(-'BDT Tree'!AK55*AL$3)," ")</f>
        <v>0.9992080469108876</v>
      </c>
      <c r="AL97" s="2">
        <f>IF($A97&lt;=AL$4,0.5*(AM96+AM97)*EXP(-'BDT Tree'!AL55*AM$3)," ")</f>
        <v>0.99947627335961198</v>
      </c>
      <c r="AM97" s="2">
        <f>IF($A97&lt;=AM$4,0.5*(AN96+AN97)*EXP(-'BDT Tree'!AM55*AN$3)," ")</f>
        <v>0.99968247519227516</v>
      </c>
      <c r="AN97" s="2">
        <f>IF($A97&lt;=AN$4,0.5*(AO96+AO97)*EXP(-'BDT Tree'!AN55*AO$3)," ")</f>
        <v>0.99986142030871084</v>
      </c>
      <c r="AO97" s="2">
        <f t="shared" si="22"/>
        <v>1</v>
      </c>
      <c r="AP97" s="2">
        <f>IF($A97&lt;=AP$4,0.5*(AQ96+AQ97)*EXP(-'BDT Tree'!AP55*AQ$3)," ")</f>
        <v>0.99954389813966182</v>
      </c>
      <c r="AQ97" s="2">
        <f>IF($A97&lt;=AQ$4,0.5*(AR96+AR97)*EXP(-'BDT Tree'!AQ55*AR$3)," ")</f>
        <v>0.99968855388906763</v>
      </c>
      <c r="AR97" s="2">
        <f>IF($A97&lt;=AR$4,0.5*(AS96+AS97)*EXP(-'BDT Tree'!AR55*AS$3)," ")</f>
        <v>0.99980451150509264</v>
      </c>
      <c r="AS97" s="2">
        <f>IF($A97&lt;=AS$4,0.5*(AT96+AT97)*EXP(-'BDT Tree'!AS55*AT$3)," ")</f>
        <v>0.99988931862916774</v>
      </c>
      <c r="AT97" s="2">
        <f>IF($A97&lt;=AT$4,0.5*(AU96+AU97)*EXP(-'BDT Tree'!AT55*AU$3)," ")</f>
        <v>0.99995183139854915</v>
      </c>
      <c r="AU97" s="2">
        <f t="shared" si="23"/>
        <v>1</v>
      </c>
    </row>
    <row r="98" spans="1:47" x14ac:dyDescent="0.25">
      <c r="A98" s="30">
        <v>11</v>
      </c>
      <c r="B98" s="2" t="str">
        <f>IF($A98&lt;=B$4,0.5*(C97+C98)*EXP(-'BDT Tree'!B56*C$3)," ")</f>
        <v xml:space="preserve"> </v>
      </c>
      <c r="C98" s="2" t="str">
        <f>IF($A98&lt;=C$4,0.5*(D97+D98)*EXP(-'BDT Tree'!C56*D$3)," ")</f>
        <v xml:space="preserve"> </v>
      </c>
      <c r="D98" s="2" t="str">
        <f>IF($A98&lt;=D$4,0.5*(E97+E98)*EXP(-'BDT Tree'!D56*E$3)," ")</f>
        <v xml:space="preserve"> </v>
      </c>
      <c r="E98" s="2" t="str">
        <f t="shared" si="16"/>
        <v xml:space="preserve"> </v>
      </c>
      <c r="F98" s="2" t="str">
        <f>IF($A98&lt;=F$4,0.5*(G97+G98)*EXP(-'BDT Tree'!F56*G$3)," ")</f>
        <v xml:space="preserve"> </v>
      </c>
      <c r="G98" s="2" t="str">
        <f>IF($A98&lt;=G$4,0.5*(H97+H98)*EXP(-'BDT Tree'!G56*H$3)," ")</f>
        <v xml:space="preserve"> </v>
      </c>
      <c r="H98" s="2" t="str">
        <f>IF($A98&lt;=H$4,0.5*(I97+I98)*EXP(-'BDT Tree'!H56*I$3)," ")</f>
        <v xml:space="preserve"> </v>
      </c>
      <c r="I98" s="2" t="str">
        <f>IF($A98&lt;=I$4,0.5*(J97+J98)*EXP(-'BDT Tree'!I56*J$3)," ")</f>
        <v xml:space="preserve"> </v>
      </c>
      <c r="J98" s="2" t="str">
        <f>IF($A98&lt;=J$4,0.5*(K97+K98)*EXP(-'BDT Tree'!J56*K$3)," ")</f>
        <v xml:space="preserve"> </v>
      </c>
      <c r="K98" s="2" t="str">
        <f t="shared" si="17"/>
        <v xml:space="preserve"> </v>
      </c>
      <c r="L98" s="2" t="str">
        <f>IF($A98&lt;=L$4,0.5*(M97+M98)*EXP(-'BDT Tree'!L56*M$3)," ")</f>
        <v xml:space="preserve"> </v>
      </c>
      <c r="M98" s="2">
        <f>IF($A98&lt;=M$4,0.5*(N97+N98)*EXP(-'BDT Tree'!M56*N$3)," ")</f>
        <v>0.98366836447697881</v>
      </c>
      <c r="N98" s="2">
        <f>IF($A98&lt;=N$4,0.5*(O97+O98)*EXP(-'BDT Tree'!N56*O$3)," ")</f>
        <v>0.98865760815759929</v>
      </c>
      <c r="O98" s="2">
        <f>IF($A98&lt;=O$4,0.5*(P97+P98)*EXP(-'BDT Tree'!O56*P$3)," ")</f>
        <v>0.99340910141243943</v>
      </c>
      <c r="P98" s="2">
        <f>IF($A98&lt;=P$4,0.5*(Q97+Q98)*EXP(-'BDT Tree'!P56*Q$3)," ")</f>
        <v>0.99702773421209478</v>
      </c>
      <c r="Q98" s="2">
        <f t="shared" si="18"/>
        <v>1</v>
      </c>
      <c r="R98" s="2">
        <f>IF($A98&lt;=R$4,0.5*(S97+S98)*EXP(-'BDT Tree'!R56*S$3)," ")</f>
        <v>0.98788889113724254</v>
      </c>
      <c r="S98" s="2">
        <f>IF($A98&lt;=S$4,0.5*(T97+T98)*EXP(-'BDT Tree'!S56*T$3)," ")</f>
        <v>0.99155944771692883</v>
      </c>
      <c r="T98" s="2">
        <f>IF($A98&lt;=T$4,0.5*(U97+U98)*EXP(-'BDT Tree'!T56*U$3)," ")</f>
        <v>0.99455618612492946</v>
      </c>
      <c r="U98" s="2">
        <f>IF($A98&lt;=U$4,0.5*(V97+V98)*EXP(-'BDT Tree'!U56*V$3)," ")</f>
        <v>0.99694079814066017</v>
      </c>
      <c r="V98" s="2">
        <f>IF($A98&lt;=V$4,0.5*(W97+W98)*EXP(-'BDT Tree'!V56*W$3)," ")</f>
        <v>0.9986484712765431</v>
      </c>
      <c r="W98" s="2">
        <f t="shared" si="19"/>
        <v>1</v>
      </c>
      <c r="X98" s="2">
        <f>IF($A98&lt;=X$4,0.5*(Y97+Y98)*EXP(-'BDT Tree'!X56*Y$3)," ")</f>
        <v>0.99480604054879462</v>
      </c>
      <c r="Y98" s="2">
        <f>IF($A98&lt;=Y$4,0.5*(Z97+Z98)*EXP(-'BDT Tree'!Y56*Z$3)," ")</f>
        <v>0.99631314558635986</v>
      </c>
      <c r="Z98" s="2">
        <f>IF($A98&lt;=Z$4,0.5*(AA97+AA98)*EXP(-'BDT Tree'!Z56*AA$3)," ")</f>
        <v>0.9975092605867405</v>
      </c>
      <c r="AA98" s="2">
        <f>IF($A98&lt;=AA$4,0.5*(AB97+AB98)*EXP(-'BDT Tree'!AA56*AB$3)," ")</f>
        <v>0.99855312814870645</v>
      </c>
      <c r="AB98" s="2">
        <f>IF($A98&lt;=AB$4,0.5*(AC97+AC98)*EXP(-'BDT Tree'!AB56*AC$3)," ")</f>
        <v>0.99933701302788669</v>
      </c>
      <c r="AC98" s="2">
        <f t="shared" si="20"/>
        <v>1</v>
      </c>
      <c r="AD98" s="2">
        <f>IF($A98&lt;=AD$4,0.5*(AE97+AE98)*EXP(-'BDT Tree'!AD56*AE$3)," ")</f>
        <v>0.99786757211741073</v>
      </c>
      <c r="AE98" s="2">
        <f>IF($A98&lt;=AE$4,0.5*(AF97+AF98)*EXP(-'BDT Tree'!AE56*AF$3)," ")</f>
        <v>0.99853882922733905</v>
      </c>
      <c r="AF98" s="2">
        <f>IF($A98&lt;=AF$4,0.5*(AG97+AG98)*EXP(-'BDT Tree'!AF56*AG$3)," ")</f>
        <v>0.99908471278143285</v>
      </c>
      <c r="AG98" s="2">
        <f>IF($A98&lt;=AG$4,0.5*(AH97+AH98)*EXP(-'BDT Tree'!AG56*AH$3)," ")</f>
        <v>0.99947798409404576</v>
      </c>
      <c r="AH98" s="2">
        <f>IF($A98&lt;=AH$4,0.5*(AI97+AI98)*EXP(-'BDT Tree'!AH56*AI$3)," ")</f>
        <v>0.99977159510184188</v>
      </c>
      <c r="AI98" s="2">
        <f t="shared" si="21"/>
        <v>1</v>
      </c>
      <c r="AJ98" s="2">
        <f>IF($A98&lt;=AJ$4,0.5*(AK97+AK98)*EXP(-'BDT Tree'!AJ56*AK$3)," ")</f>
        <v>0.99914944820896412</v>
      </c>
      <c r="AK98" s="2">
        <f>IF($A98&lt;=AK$4,0.5*(AL97+AL98)*EXP(-'BDT Tree'!AK56*AL$3)," ")</f>
        <v>0.99940221794200057</v>
      </c>
      <c r="AL98" s="2">
        <f>IF($A98&lt;=AL$4,0.5*(AM97+AM98)*EXP(-'BDT Tree'!AL56*AM$3)," ")</f>
        <v>0.99960345092443681</v>
      </c>
      <c r="AM98" s="2">
        <f>IF($A98&lt;=AM$4,0.5*(AN97+AN98)*EXP(-'BDT Tree'!AM56*AN$3)," ")</f>
        <v>0.99975877201676711</v>
      </c>
      <c r="AN98" s="2">
        <f>IF($A98&lt;=AN$4,0.5*(AO97+AO98)*EXP(-'BDT Tree'!AN56*AO$3)," ")</f>
        <v>0.99989496360275143</v>
      </c>
      <c r="AO98" s="2">
        <f t="shared" si="22"/>
        <v>1</v>
      </c>
      <c r="AP98" s="2">
        <f>IF($A98&lt;=AP$4,0.5*(AQ97+AQ98)*EXP(-'BDT Tree'!AP56*AQ$3)," ")</f>
        <v>0.99965657213382575</v>
      </c>
      <c r="AQ98" s="2">
        <f>IF($A98&lt;=AQ$4,0.5*(AR97+AR98)*EXP(-'BDT Tree'!AQ56*AR$3)," ")</f>
        <v>0.99976588668865063</v>
      </c>
      <c r="AR98" s="2">
        <f>IF($A98&lt;=AR$4,0.5*(AS97+AS98)*EXP(-'BDT Tree'!AR56*AS$3)," ")</f>
        <v>0.9998534937838055</v>
      </c>
      <c r="AS98" s="2">
        <f>IF($A98&lt;=AS$4,0.5*(AT97+AT98)*EXP(-'BDT Tree'!AS56*AT$3)," ")</f>
        <v>0.99991718480290592</v>
      </c>
      <c r="AT98" s="2">
        <f>IF($A98&lt;=AT$4,0.5*(AU97+AU98)*EXP(-'BDT Tree'!AT56*AU$3)," ")</f>
        <v>0.99996395906103985</v>
      </c>
      <c r="AU98" s="2">
        <f t="shared" si="23"/>
        <v>1</v>
      </c>
    </row>
    <row r="99" spans="1:47" x14ac:dyDescent="0.25">
      <c r="A99" s="30">
        <v>10</v>
      </c>
      <c r="B99" s="2" t="str">
        <f>IF($A99&lt;=B$4,0.5*(C98+C99)*EXP(-'BDT Tree'!B57*C$3)," ")</f>
        <v xml:space="preserve"> </v>
      </c>
      <c r="C99" s="2" t="str">
        <f>IF($A99&lt;=C$4,0.5*(D98+D99)*EXP(-'BDT Tree'!C57*D$3)," ")</f>
        <v xml:space="preserve"> </v>
      </c>
      <c r="D99" s="2" t="str">
        <f>IF($A99&lt;=D$4,0.5*(E98+E99)*EXP(-'BDT Tree'!D57*E$3)," ")</f>
        <v xml:space="preserve"> </v>
      </c>
      <c r="E99" s="2" t="str">
        <f t="shared" si="16"/>
        <v xml:space="preserve"> </v>
      </c>
      <c r="F99" s="2" t="str">
        <f>IF($A99&lt;=F$4,0.5*(G98+G99)*EXP(-'BDT Tree'!F57*G$3)," ")</f>
        <v xml:space="preserve"> </v>
      </c>
      <c r="G99" s="2" t="str">
        <f>IF($A99&lt;=G$4,0.5*(H98+H99)*EXP(-'BDT Tree'!G57*H$3)," ")</f>
        <v xml:space="preserve"> </v>
      </c>
      <c r="H99" s="2" t="str">
        <f>IF($A99&lt;=H$4,0.5*(I98+I99)*EXP(-'BDT Tree'!H57*I$3)," ")</f>
        <v xml:space="preserve"> </v>
      </c>
      <c r="I99" s="2" t="str">
        <f>IF($A99&lt;=I$4,0.5*(J98+J99)*EXP(-'BDT Tree'!I57*J$3)," ")</f>
        <v xml:space="preserve"> </v>
      </c>
      <c r="J99" s="2" t="str">
        <f>IF($A99&lt;=J$4,0.5*(K98+K99)*EXP(-'BDT Tree'!J57*K$3)," ")</f>
        <v xml:space="preserve"> </v>
      </c>
      <c r="K99" s="2" t="str">
        <f t="shared" si="17"/>
        <v xml:space="preserve"> </v>
      </c>
      <c r="L99" s="2">
        <f>IF($A99&lt;=L$4,0.5*(M98+M99)*EXP(-'BDT Tree'!L57*M$3)," ")</f>
        <v>0.98195333913575855</v>
      </c>
      <c r="M99" s="2">
        <f>IF($A99&lt;=M$4,0.5*(N98+N99)*EXP(-'BDT Tree'!M57*N$3)," ")</f>
        <v>0.98686604329493788</v>
      </c>
      <c r="N99" s="2">
        <f>IF($A99&lt;=N$4,0.5*(O98+O99)*EXP(-'BDT Tree'!N57*O$3)," ")</f>
        <v>0.990952700612999</v>
      </c>
      <c r="O99" s="2">
        <f>IF($A99&lt;=O$4,0.5*(P98+P99)*EXP(-'BDT Tree'!O57*P$3)," ")</f>
        <v>0.99474839704386764</v>
      </c>
      <c r="P99" s="2">
        <f>IF($A99&lt;=P$4,0.5*(Q98+Q99)*EXP(-'BDT Tree'!P57*Q$3)," ")</f>
        <v>0.99761949493744317</v>
      </c>
      <c r="Q99" s="2">
        <f t="shared" si="18"/>
        <v>1</v>
      </c>
      <c r="R99" s="2">
        <f>IF($A99&lt;=R$4,0.5*(S98+S99)*EXP(-'BDT Tree'!R57*S$3)," ")</f>
        <v>0.99065422858338736</v>
      </c>
      <c r="S99" s="2">
        <f>IF($A99&lt;=S$4,0.5*(T98+T99)*EXP(-'BDT Tree'!S57*T$3)," ")</f>
        <v>0.9935226484133991</v>
      </c>
      <c r="T99" s="2">
        <f>IF($A99&lt;=T$4,0.5*(U98+U99)*EXP(-'BDT Tree'!T57*U$3)," ")</f>
        <v>0.99584279893160665</v>
      </c>
      <c r="U99" s="2">
        <f>IF($A99&lt;=U$4,0.5*(V98+V99)*EXP(-'BDT Tree'!U57*V$3)," ")</f>
        <v>0.9976624803125671</v>
      </c>
      <c r="V99" s="2">
        <f>IF($A99&lt;=V$4,0.5*(W98+W99)*EXP(-'BDT Tree'!V57*W$3)," ")</f>
        <v>0.99896077737754907</v>
      </c>
      <c r="W99" s="2">
        <f t="shared" si="19"/>
        <v>1</v>
      </c>
      <c r="X99" s="2">
        <f>IF($A99&lt;=X$4,0.5*(Y98+Y99)*EXP(-'BDT Tree'!X57*Y$3)," ")</f>
        <v>0.99605087051892849</v>
      </c>
      <c r="Y99" s="2">
        <f>IF($A99&lt;=Y$4,0.5*(Z98+Z99)*EXP(-'BDT Tree'!Y57*Z$3)," ")</f>
        <v>0.99718492142340842</v>
      </c>
      <c r="Z99" s="2">
        <f>IF($A99&lt;=Z$4,0.5*(AA98+AA99)*EXP(-'BDT Tree'!Z57*AA$3)," ")</f>
        <v>0.99809034105291761</v>
      </c>
      <c r="AA99" s="2">
        <f>IF($A99&lt;=AA$4,0.5*(AB98+AB99)*EXP(-'BDT Tree'!AA57*AB$3)," ")</f>
        <v>0.99889157094666048</v>
      </c>
      <c r="AB99" s="2">
        <f>IF($A99&lt;=AB$4,0.5*(AC98+AC99)*EXP(-'BDT Tree'!AB57*AC$3)," ")</f>
        <v>0.99949109238394629</v>
      </c>
      <c r="AC99" s="2">
        <f t="shared" si="20"/>
        <v>1</v>
      </c>
      <c r="AD99" s="2">
        <f>IF($A99&lt;=AD$4,0.5*(AE98+AE99)*EXP(-'BDT Tree'!AD57*AE$3)," ")</f>
        <v>0.99837984795051127</v>
      </c>
      <c r="AE99" s="2">
        <f>IF($A99&lt;=AE$4,0.5*(AF98+AF99)*EXP(-'BDT Tree'!AE57*AF$3)," ")</f>
        <v>0.99889339020470869</v>
      </c>
      <c r="AF99" s="2">
        <f>IF($A99&lt;=AF$4,0.5*(AG98+AG99)*EXP(-'BDT Tree'!AF57*AG$3)," ")</f>
        <v>0.99930959356861382</v>
      </c>
      <c r="AG99" s="2">
        <f>IF($A99&lt;=AG$4,0.5*(AH98+AH99)*EXP(-'BDT Tree'!AG57*AH$3)," ")</f>
        <v>0.99960594784774159</v>
      </c>
      <c r="AH99" s="2">
        <f>IF($A99&lt;=AH$4,0.5*(AI98+AI99)*EXP(-'BDT Tree'!AH57*AI$3)," ")</f>
        <v>0.99982719985707491</v>
      </c>
      <c r="AI99" s="2">
        <f t="shared" si="21"/>
        <v>1</v>
      </c>
      <c r="AJ99" s="2">
        <f>IF($A99&lt;=AJ$4,0.5*(AK98+AK99)*EXP(-'BDT Tree'!AJ57*AK$3)," ")</f>
        <v>0.99935918052182959</v>
      </c>
      <c r="AK99" s="2">
        <f>IF($A99&lt;=AK$4,0.5*(AL98+AL99)*EXP(-'BDT Tree'!AK57*AL$3)," ")</f>
        <v>0.99954876775124957</v>
      </c>
      <c r="AL99" s="2">
        <f>IF($A99&lt;=AL$4,0.5*(AM98+AM99)*EXP(-'BDT Tree'!AL57*AM$3)," ")</f>
        <v>0.99969974114387672</v>
      </c>
      <c r="AM99" s="2">
        <f>IF($A99&lt;=AM$4,0.5*(AN98+AN99)*EXP(-'BDT Tree'!AM57*AN$3)," ")</f>
        <v>0.99981673646319835</v>
      </c>
      <c r="AN99" s="2">
        <f>IF($A99&lt;=AN$4,0.5*(AO98+AO99)*EXP(-'BDT Tree'!AN57*AO$3)," ")</f>
        <v>0.99992038804639971</v>
      </c>
      <c r="AO99" s="2">
        <f t="shared" si="22"/>
        <v>1</v>
      </c>
      <c r="AP99" s="2">
        <f>IF($A99&lt;=AP$4,0.5*(AQ98+AQ99)*EXP(-'BDT Tree'!AP57*AQ$3)," ")</f>
        <v>0.99974140657362842</v>
      </c>
      <c r="AQ99" s="2">
        <f>IF($A99&lt;=AQ$4,0.5*(AR98+AR99)*EXP(-'BDT Tree'!AQ57*AR$3)," ")</f>
        <v>0.99982401432681189</v>
      </c>
      <c r="AR99" s="2">
        <f>IF($A99&lt;=AR$4,0.5*(AS98+AS99)*EXP(-'BDT Tree'!AR57*AS$3)," ")</f>
        <v>0.99989020302597698</v>
      </c>
      <c r="AS99" s="2">
        <f>IF($A99&lt;=AS$4,0.5*(AT98+AT99)*EXP(-'BDT Tree'!AS57*AT$3)," ")</f>
        <v>0.99993803534752079</v>
      </c>
      <c r="AT99" s="2">
        <f>IF($A99&lt;=AT$4,0.5*(AU98+AU99)*EXP(-'BDT Tree'!AT57*AU$3)," ")</f>
        <v>0.9999730333192417</v>
      </c>
      <c r="AU99" s="2">
        <f t="shared" si="23"/>
        <v>1</v>
      </c>
    </row>
    <row r="100" spans="1:47" x14ac:dyDescent="0.25">
      <c r="A100" s="30">
        <v>9</v>
      </c>
      <c r="B100" s="2" t="str">
        <f>IF($A100&lt;=B$4,0.5*(C99+C100)*EXP(-'BDT Tree'!B58*C$3)," ")</f>
        <v xml:space="preserve"> </v>
      </c>
      <c r="C100" s="2" t="str">
        <f>IF($A100&lt;=C$4,0.5*(D99+D100)*EXP(-'BDT Tree'!C58*D$3)," ")</f>
        <v xml:space="preserve"> </v>
      </c>
      <c r="D100" s="2" t="str">
        <f>IF($A100&lt;=D$4,0.5*(E99+E100)*EXP(-'BDT Tree'!D58*E$3)," ")</f>
        <v xml:space="preserve"> </v>
      </c>
      <c r="E100" s="2" t="str">
        <f t="shared" si="16"/>
        <v xml:space="preserve"> </v>
      </c>
      <c r="F100" s="2" t="str">
        <f>IF($A100&lt;=F$4,0.5*(G99+G100)*EXP(-'BDT Tree'!F58*G$3)," ")</f>
        <v xml:space="preserve"> </v>
      </c>
      <c r="G100" s="2" t="str">
        <f>IF($A100&lt;=G$4,0.5*(H99+H100)*EXP(-'BDT Tree'!G58*H$3)," ")</f>
        <v xml:space="preserve"> </v>
      </c>
      <c r="H100" s="2" t="str">
        <f>IF($A100&lt;=H$4,0.5*(I99+I100)*EXP(-'BDT Tree'!H58*I$3)," ")</f>
        <v xml:space="preserve"> </v>
      </c>
      <c r="I100" s="2" t="str">
        <f>IF($A100&lt;=I$4,0.5*(J99+J100)*EXP(-'BDT Tree'!I58*J$3)," ")</f>
        <v xml:space="preserve"> </v>
      </c>
      <c r="J100" s="2" t="str">
        <f>IF($A100&lt;=J$4,0.5*(K99+K100)*EXP(-'BDT Tree'!J58*K$3)," ")</f>
        <v xml:space="preserve"> </v>
      </c>
      <c r="K100" s="2">
        <f t="shared" si="17"/>
        <v>1</v>
      </c>
      <c r="L100" s="2">
        <f>IF($A100&lt;=L$4,0.5*(M99+M100)*EXP(-'BDT Tree'!L58*M$3)," ")</f>
        <v>0.98544487015362903</v>
      </c>
      <c r="M100" s="2">
        <f>IF($A100&lt;=M$4,0.5*(N99+N100)*EXP(-'BDT Tree'!M58*N$3)," ")</f>
        <v>0.98943865027181299</v>
      </c>
      <c r="N100" s="2">
        <f>IF($A100&lt;=N$4,0.5*(O99+O100)*EXP(-'BDT Tree'!N58*O$3)," ")</f>
        <v>0.99278494359135183</v>
      </c>
      <c r="O100" s="2">
        <f>IF($A100&lt;=O$4,0.5*(P99+P100)*EXP(-'BDT Tree'!O58*P$3)," ")</f>
        <v>0.99581598634280011</v>
      </c>
      <c r="P100" s="2">
        <f>IF($A100&lt;=P$4,0.5*(Q99+Q100)*EXP(-'BDT Tree'!P58*Q$3)," ")</f>
        <v>0.99809355221868479</v>
      </c>
      <c r="Q100" s="2">
        <f t="shared" si="18"/>
        <v>1</v>
      </c>
      <c r="R100" s="2">
        <f>IF($A100&lt;=R$4,0.5*(S99+S100)*EXP(-'BDT Tree'!R58*S$3)," ")</f>
        <v>0.99278927658607441</v>
      </c>
      <c r="S100" s="2">
        <f>IF($A100&lt;=S$4,0.5*(T99+T100)*EXP(-'BDT Tree'!S58*T$3)," ")</f>
        <v>0.99502998025657563</v>
      </c>
      <c r="T100" s="2">
        <f>IF($A100&lt;=T$4,0.5*(U99+U100)*EXP(-'BDT Tree'!T58*U$3)," ")</f>
        <v>0.99682572368432965</v>
      </c>
      <c r="U100" s="2">
        <f>IF($A100&lt;=U$4,0.5*(V99+V100)*EXP(-'BDT Tree'!U58*V$3)," ")</f>
        <v>0.99821398844415421</v>
      </c>
      <c r="V100" s="2">
        <f>IF($A100&lt;=V$4,0.5*(W99+W100)*EXP(-'BDT Tree'!V58*W$3)," ")</f>
        <v>0.99920094584858787</v>
      </c>
      <c r="W100" s="2">
        <f t="shared" si="19"/>
        <v>1</v>
      </c>
      <c r="X100" s="2">
        <f>IF($A100&lt;=X$4,0.5*(Y99+Y100)*EXP(-'BDT Tree'!X58*Y$3)," ")</f>
        <v>0.9969973839112668</v>
      </c>
      <c r="Y100" s="2">
        <f>IF($A100&lt;=Y$4,0.5*(Z99+Z100)*EXP(-'BDT Tree'!Y58*Z$3)," ")</f>
        <v>0.99785064206927976</v>
      </c>
      <c r="Z100" s="2">
        <f>IF($A100&lt;=Z$4,0.5*(AA99+AA100)*EXP(-'BDT Tree'!Z58*AA$3)," ")</f>
        <v>0.99853595200177614</v>
      </c>
      <c r="AA100" s="2">
        <f>IF($A100&lt;=AA$4,0.5*(AB99+AB100)*EXP(-'BDT Tree'!AA58*AB$3)," ")</f>
        <v>0.99915087719238427</v>
      </c>
      <c r="AB100" s="2">
        <f>IF($A100&lt;=AB$4,0.5*(AC99+AC100)*EXP(-'BDT Tree'!AB58*AC$3)," ")</f>
        <v>0.99960937042118414</v>
      </c>
      <c r="AC100" s="2">
        <f t="shared" si="20"/>
        <v>1</v>
      </c>
      <c r="AD100" s="2">
        <f>IF($A100&lt;=AD$4,0.5*(AE99+AE100)*EXP(-'BDT Tree'!AD58*AE$3)," ")</f>
        <v>0.99876904622037765</v>
      </c>
      <c r="AE100" s="2">
        <f>IF($A100&lt;=AE$4,0.5*(AF99+AF100)*EXP(-'BDT Tree'!AE58*AF$3)," ")</f>
        <v>0.99916191388090747</v>
      </c>
      <c r="AF100" s="2">
        <f>IF($A100&lt;=AF$4,0.5*(AG99+AG100)*EXP(-'BDT Tree'!AF58*AG$3)," ")</f>
        <v>0.9994792345220016</v>
      </c>
      <c r="AG100" s="2">
        <f>IF($A100&lt;=AG$4,0.5*(AH99+AH100)*EXP(-'BDT Tree'!AG58*AH$3)," ")</f>
        <v>0.99970254646671253</v>
      </c>
      <c r="AH100" s="2">
        <f>IF($A100&lt;=AH$4,0.5*(AI99+AI100)*EXP(-'BDT Tree'!AH58*AI$3)," ")</f>
        <v>0.99986926862127112</v>
      </c>
      <c r="AI100" s="2">
        <f t="shared" si="21"/>
        <v>1</v>
      </c>
      <c r="AJ100" s="2">
        <f>IF($A100&lt;=AJ$4,0.5*(AK99+AK100)*EXP(-'BDT Tree'!AJ58*AK$3)," ")</f>
        <v>0.99951717910196747</v>
      </c>
      <c r="AK100" s="2">
        <f>IF($A100&lt;=AK$4,0.5*(AL99+AL100)*EXP(-'BDT Tree'!AK58*AL$3)," ")</f>
        <v>0.99965937715781084</v>
      </c>
      <c r="AL100" s="2">
        <f>IF($A100&lt;=AL$4,0.5*(AM99+AM100)*EXP(-'BDT Tree'!AL58*AM$3)," ")</f>
        <v>0.99977264582778658</v>
      </c>
      <c r="AM100" s="2">
        <f>IF($A100&lt;=AM$4,0.5*(AN99+AN100)*EXP(-'BDT Tree'!AM58*AN$3)," ")</f>
        <v>0.99986077290643605</v>
      </c>
      <c r="AN100" s="2">
        <f>IF($A100&lt;=AN$4,0.5*(AO99+AO100)*EXP(-'BDT Tree'!AN58*AO$3)," ")</f>
        <v>0.99993965859628098</v>
      </c>
      <c r="AO100" s="2">
        <f t="shared" si="22"/>
        <v>1</v>
      </c>
      <c r="AP100" s="2">
        <f>IF($A100&lt;=AP$4,0.5*(AQ99+AQ100)*EXP(-'BDT Tree'!AP58*AQ$3)," ")</f>
        <v>0.99980528059571505</v>
      </c>
      <c r="AQ100" s="2">
        <f>IF($A100&lt;=AQ$4,0.5*(AR99+AR100)*EXP(-'BDT Tree'!AQ58*AR$3)," ")</f>
        <v>0.99986770676737657</v>
      </c>
      <c r="AR100" s="2">
        <f>IF($A100&lt;=AR$4,0.5*(AS99+AS100)*EXP(-'BDT Tree'!AR58*AS$3)," ")</f>
        <v>0.99991771421061448</v>
      </c>
      <c r="AS100" s="2">
        <f>IF($A100&lt;=AS$4,0.5*(AT99+AT100)*EXP(-'BDT Tree'!AS58*AT$3)," ")</f>
        <v>0.99995363643197699</v>
      </c>
      <c r="AT100" s="2">
        <f>IF($A100&lt;=AT$4,0.5*(AU99+AU100)*EXP(-'BDT Tree'!AT58*AU$3)," ")</f>
        <v>0.99997982291634568</v>
      </c>
      <c r="AU100" s="2">
        <f t="shared" si="23"/>
        <v>1</v>
      </c>
    </row>
    <row r="101" spans="1:47" x14ac:dyDescent="0.25">
      <c r="A101" s="30">
        <v>8</v>
      </c>
      <c r="B101" s="2" t="str">
        <f>IF($A101&lt;=B$4,0.5*(C100+C101)*EXP(-'BDT Tree'!B59*C$3)," ")</f>
        <v xml:space="preserve"> </v>
      </c>
      <c r="C101" s="2" t="str">
        <f>IF($A101&lt;=C$4,0.5*(D100+D101)*EXP(-'BDT Tree'!C59*D$3)," ")</f>
        <v xml:space="preserve"> </v>
      </c>
      <c r="D101" s="2" t="str">
        <f>IF($A101&lt;=D$4,0.5*(E100+E101)*EXP(-'BDT Tree'!D59*E$3)," ")</f>
        <v xml:space="preserve"> </v>
      </c>
      <c r="E101" s="2" t="str">
        <f t="shared" si="16"/>
        <v xml:space="preserve"> </v>
      </c>
      <c r="F101" s="2" t="str">
        <f>IF($A101&lt;=F$4,0.5*(G100+G101)*EXP(-'BDT Tree'!F59*G$3)," ")</f>
        <v xml:space="preserve"> </v>
      </c>
      <c r="G101" s="2" t="str">
        <f>IF($A101&lt;=G$4,0.5*(H100+H101)*EXP(-'BDT Tree'!G59*H$3)," ")</f>
        <v xml:space="preserve"> </v>
      </c>
      <c r="H101" s="2" t="str">
        <f>IF($A101&lt;=H$4,0.5*(I100+I101)*EXP(-'BDT Tree'!H59*I$3)," ")</f>
        <v xml:space="preserve"> </v>
      </c>
      <c r="I101" s="2" t="str">
        <f>IF($A101&lt;=I$4,0.5*(J100+J101)*EXP(-'BDT Tree'!I59*J$3)," ")</f>
        <v xml:space="preserve"> </v>
      </c>
      <c r="J101" s="2">
        <f>IF($A101&lt;=J$4,0.5*(K100+K101)*EXP(-'BDT Tree'!J59*K$3)," ")</f>
        <v>0.99717963422530864</v>
      </c>
      <c r="K101" s="2">
        <f t="shared" si="17"/>
        <v>1</v>
      </c>
      <c r="L101" s="2">
        <f>IF($A101&lt;=L$4,0.5*(M100+M101)*EXP(-'BDT Tree'!L59*M$3)," ")</f>
        <v>0.98826248162888375</v>
      </c>
      <c r="M101" s="2">
        <f>IF($A101&lt;=M$4,0.5*(N100+N101)*EXP(-'BDT Tree'!M59*N$3)," ")</f>
        <v>0.99150759659403653</v>
      </c>
      <c r="N101" s="2">
        <f>IF($A101&lt;=N$4,0.5*(O100+O101)*EXP(-'BDT Tree'!N59*O$3)," ")</f>
        <v>0.99424708727928712</v>
      </c>
      <c r="O101" s="2">
        <f>IF($A101&lt;=O$4,0.5*(P100+P101)*EXP(-'BDT Tree'!O59*P$3)," ")</f>
        <v>0.996666807392945</v>
      </c>
      <c r="P101" s="2">
        <f>IF($A101&lt;=P$4,0.5*(Q100+Q101)*EXP(-'BDT Tree'!P59*Q$3)," ")</f>
        <v>0.99847327727896662</v>
      </c>
      <c r="Q101" s="2">
        <f t="shared" si="18"/>
        <v>1</v>
      </c>
      <c r="R101" s="2">
        <f>IF($A101&lt;=R$4,0.5*(S100+S101)*EXP(-'BDT Tree'!R59*S$3)," ")</f>
        <v>0.99443701331260592</v>
      </c>
      <c r="S101" s="2">
        <f>IF($A101&lt;=S$4,0.5*(T100+T101)*EXP(-'BDT Tree'!S59*T$3)," ")</f>
        <v>0.99618691362385159</v>
      </c>
      <c r="T101" s="2">
        <f>IF($A101&lt;=T$4,0.5*(U100+U101)*EXP(-'BDT Tree'!T59*U$3)," ")</f>
        <v>0.9975764596477128</v>
      </c>
      <c r="U101" s="2">
        <f>IF($A101&lt;=U$4,0.5*(V100+V101)*EXP(-'BDT Tree'!U59*V$3)," ")</f>
        <v>0.99863540464544109</v>
      </c>
      <c r="V101" s="2">
        <f>IF($A101&lt;=V$4,0.5*(W100+W101)*EXP(-'BDT Tree'!V59*W$3)," ")</f>
        <v>0.99938562750127868</v>
      </c>
      <c r="W101" s="2">
        <f t="shared" si="19"/>
        <v>1</v>
      </c>
      <c r="X101" s="2">
        <f>IF($A101&lt;=X$4,0.5*(Y100+Y101)*EXP(-'BDT Tree'!X59*Y$3)," ")</f>
        <v>0.99771698195742997</v>
      </c>
      <c r="Y101" s="2">
        <f>IF($A101&lt;=Y$4,0.5*(Z100+Z101)*EXP(-'BDT Tree'!Y59*Z$3)," ")</f>
        <v>0.99835895238306194</v>
      </c>
      <c r="Z101" s="2">
        <f>IF($A101&lt;=Z$4,0.5*(AA100+AA101)*EXP(-'BDT Tree'!Z59*AA$3)," ")</f>
        <v>0.99887763592252377</v>
      </c>
      <c r="AA101" s="2">
        <f>IF($A101&lt;=AA$4,0.5*(AB100+AB101)*EXP(-'BDT Tree'!AA59*AB$3)," ")</f>
        <v>0.99934953799849302</v>
      </c>
      <c r="AB101" s="2">
        <f>IF($A101&lt;=AB$4,0.5*(AC100+AC101)*EXP(-'BDT Tree'!AB59*AC$3)," ")</f>
        <v>0.99970016292814667</v>
      </c>
      <c r="AC101" s="2">
        <f t="shared" si="20"/>
        <v>1</v>
      </c>
      <c r="AD101" s="2">
        <f>IF($A101&lt;=AD$4,0.5*(AE100+AE101)*EXP(-'BDT Tree'!AD59*AE$3)," ")</f>
        <v>0.9990647257968589</v>
      </c>
      <c r="AE101" s="2">
        <f>IF($A101&lt;=AE$4,0.5*(AF100+AF101)*EXP(-'BDT Tree'!AE59*AF$3)," ")</f>
        <v>0.99936527132713449</v>
      </c>
      <c r="AF101" s="2">
        <f>IF($A101&lt;=AF$4,0.5*(AG100+AG101)*EXP(-'BDT Tree'!AF59*AG$3)," ")</f>
        <v>0.9996071991141301</v>
      </c>
      <c r="AG101" s="2">
        <f>IF($A101&lt;=AG$4,0.5*(AH100+AH101)*EXP(-'BDT Tree'!AG59*AH$3)," ")</f>
        <v>0.99977546621395452</v>
      </c>
      <c r="AH101" s="2">
        <f>IF($A101&lt;=AH$4,0.5*(AI100+AI101)*EXP(-'BDT Tree'!AH59*AI$3)," ")</f>
        <v>0.9999010961127659</v>
      </c>
      <c r="AI101" s="2">
        <f t="shared" si="21"/>
        <v>1</v>
      </c>
      <c r="AJ101" s="2">
        <f>IF($A101&lt;=AJ$4,0.5*(AK100+AK101)*EXP(-'BDT Tree'!AJ59*AK$3)," ")</f>
        <v>0.9996362066898441</v>
      </c>
      <c r="AK101" s="2">
        <f>IF($A101&lt;=AK$4,0.5*(AL100+AL101)*EXP(-'BDT Tree'!AK59*AL$3)," ")</f>
        <v>0.99974286233155574</v>
      </c>
      <c r="AL101" s="2">
        <f>IF($A101&lt;=AL$4,0.5*(AM100+AM101)*EXP(-'BDT Tree'!AL59*AM$3)," ")</f>
        <v>0.99982784507189371</v>
      </c>
      <c r="AM101" s="2">
        <f>IF($A101&lt;=AM$4,0.5*(AN100+AN101)*EXP(-'BDT Tree'!AM59*AN$3)," ")</f>
        <v>0.99989422780990234</v>
      </c>
      <c r="AN101" s="2">
        <f>IF($A101&lt;=AN$4,0.5*(AO100+AO101)*EXP(-'BDT Tree'!AN59*AO$3)," ")</f>
        <v>0.99995426470089688</v>
      </c>
      <c r="AO101" s="2">
        <f t="shared" si="22"/>
        <v>1</v>
      </c>
      <c r="AP101" s="2">
        <f>IF($A101&lt;=AP$4,0.5*(AQ100+AQ101)*EXP(-'BDT Tree'!AP59*AQ$3)," ")</f>
        <v>0.99985337367581695</v>
      </c>
      <c r="AQ101" s="2">
        <f>IF($A101&lt;=AQ$4,0.5*(AR100+AR101)*EXP(-'BDT Tree'!AQ59*AR$3)," ")</f>
        <v>0.9999005492899713</v>
      </c>
      <c r="AR101" s="2">
        <f>IF($A101&lt;=AR$4,0.5*(AS100+AS101)*EXP(-'BDT Tree'!AR59*AS$3)," ")</f>
        <v>0.99993833198528104</v>
      </c>
      <c r="AS101" s="2">
        <f>IF($A101&lt;=AS$4,0.5*(AT100+AT101)*EXP(-'BDT Tree'!AS59*AT$3)," ")</f>
        <v>0.99996530963849206</v>
      </c>
      <c r="AT101" s="2">
        <f>IF($A101&lt;=AT$4,0.5*(AU100+AU101)*EXP(-'BDT Tree'!AT59*AU$3)," ")</f>
        <v>0.99998490306017052</v>
      </c>
      <c r="AU101" s="2">
        <f t="shared" si="23"/>
        <v>1</v>
      </c>
    </row>
    <row r="102" spans="1:47" x14ac:dyDescent="0.25">
      <c r="A102" s="30">
        <v>7</v>
      </c>
      <c r="B102" s="2" t="str">
        <f>IF($A102&lt;=B$4,0.5*(C101+C102)*EXP(-'BDT Tree'!B60*C$3)," ")</f>
        <v xml:space="preserve"> </v>
      </c>
      <c r="C102" s="2" t="str">
        <f>IF($A102&lt;=C$4,0.5*(D101+D102)*EXP(-'BDT Tree'!C60*D$3)," ")</f>
        <v xml:space="preserve"> </v>
      </c>
      <c r="D102" s="2" t="str">
        <f>IF($A102&lt;=D$4,0.5*(E101+E102)*EXP(-'BDT Tree'!D60*E$3)," ")</f>
        <v xml:space="preserve"> </v>
      </c>
      <c r="E102" s="2" t="str">
        <f t="shared" si="16"/>
        <v xml:space="preserve"> </v>
      </c>
      <c r="F102" s="2" t="str">
        <f>IF($A102&lt;=F$4,0.5*(G101+G102)*EXP(-'BDT Tree'!F60*G$3)," ")</f>
        <v xml:space="preserve"> </v>
      </c>
      <c r="G102" s="2" t="str">
        <f>IF($A102&lt;=G$4,0.5*(H101+H102)*EXP(-'BDT Tree'!G60*H$3)," ")</f>
        <v xml:space="preserve"> </v>
      </c>
      <c r="H102" s="2" t="str">
        <f>IF($A102&lt;=H$4,0.5*(I101+I102)*EXP(-'BDT Tree'!H60*I$3)," ")</f>
        <v xml:space="preserve"> </v>
      </c>
      <c r="I102" s="2">
        <f>IF($A102&lt;=I$4,0.5*(J101+J102)*EXP(-'BDT Tree'!I60*J$3)," ")</f>
        <v>0.994794851635045</v>
      </c>
      <c r="J102" s="2">
        <f>IF($A102&lt;=J$4,0.5*(K101+K102)*EXP(-'BDT Tree'!J60*K$3)," ")</f>
        <v>0.99766872936673079</v>
      </c>
      <c r="K102" s="2">
        <f t="shared" si="17"/>
        <v>1</v>
      </c>
      <c r="L102" s="2">
        <f>IF($A102&lt;=L$4,0.5*(M101+M102)*EXP(-'BDT Tree'!L60*M$3)," ")</f>
        <v>0.99053527338073977</v>
      </c>
      <c r="M102" s="2">
        <f>IF($A102&lt;=M$4,0.5*(N101+N102)*EXP(-'BDT Tree'!M60*N$3)," ")</f>
        <v>0.99317106409917733</v>
      </c>
      <c r="N102" s="2">
        <f>IF($A102&lt;=N$4,0.5*(O101+O102)*EXP(-'BDT Tree'!N60*O$3)," ")</f>
        <v>0.99541351757335605</v>
      </c>
      <c r="O102" s="2">
        <f>IF($A102&lt;=O$4,0.5*(P101+P102)*EXP(-'BDT Tree'!O60*P$3)," ")</f>
        <v>0.99734476165216723</v>
      </c>
      <c r="P102" s="2">
        <f>IF($A102&lt;=P$4,0.5*(Q101+Q102)*EXP(-'BDT Tree'!P60*Q$3)," ")</f>
        <v>0.99877741526851027</v>
      </c>
      <c r="Q102" s="2">
        <f t="shared" si="18"/>
        <v>1</v>
      </c>
      <c r="R102" s="2">
        <f>IF($A102&lt;=R$4,0.5*(S101+S102)*EXP(-'BDT Tree'!R60*S$3)," ")</f>
        <v>0.99570831111012403</v>
      </c>
      <c r="S102" s="2">
        <f>IF($A102&lt;=S$4,0.5*(T101+T102)*EXP(-'BDT Tree'!S60*T$3)," ")</f>
        <v>0.99707469357098899</v>
      </c>
      <c r="T102" s="2">
        <f>IF($A102&lt;=T$4,0.5*(U101+U102)*EXP(-'BDT Tree'!T60*U$3)," ")</f>
        <v>0.99814975283328955</v>
      </c>
      <c r="U102" s="2">
        <f>IF($A102&lt;=U$4,0.5*(V101+V102)*EXP(-'BDT Tree'!U60*V$3)," ")</f>
        <v>0.99895739245952275</v>
      </c>
      <c r="V102" s="2">
        <f>IF($A102&lt;=V$4,0.5*(W101+W102)*EXP(-'BDT Tree'!V60*W$3)," ")</f>
        <v>0.9995276346360491</v>
      </c>
      <c r="W102" s="2">
        <f t="shared" si="19"/>
        <v>1</v>
      </c>
      <c r="X102" s="2">
        <f>IF($A102&lt;=X$4,0.5*(Y101+Y102)*EXP(-'BDT Tree'!X60*Y$3)," ")</f>
        <v>0.99826403243253381</v>
      </c>
      <c r="Y102" s="2">
        <f>IF($A102&lt;=Y$4,0.5*(Z101+Z102)*EXP(-'BDT Tree'!Y60*Z$3)," ")</f>
        <v>0.99874704405359949</v>
      </c>
      <c r="Z102" s="2">
        <f>IF($A102&lt;=Z$4,0.5*(AA101+AA102)*EXP(-'BDT Tree'!Z60*AA$3)," ")</f>
        <v>0.99913960778349342</v>
      </c>
      <c r="AA102" s="2">
        <f>IF($A102&lt;=AA$4,0.5*(AB101+AB102)*EXP(-'BDT Tree'!AA60*AB$3)," ")</f>
        <v>0.999501729385743</v>
      </c>
      <c r="AB102" s="2">
        <f>IF($A102&lt;=AB$4,0.5*(AC101+AC102)*EXP(-'BDT Tree'!AB60*AC$3)," ")</f>
        <v>0.99976985531669593</v>
      </c>
      <c r="AC102" s="2">
        <f t="shared" si="20"/>
        <v>1</v>
      </c>
      <c r="AD102" s="2">
        <f>IF($A102&lt;=AD$4,0.5*(AE101+AE102)*EXP(-'BDT Tree'!AD60*AE$3)," ")</f>
        <v>0.99928935534263641</v>
      </c>
      <c r="AE102" s="2">
        <f>IF($A102&lt;=AE$4,0.5*(AF101+AF102)*EXP(-'BDT Tree'!AE60*AF$3)," ")</f>
        <v>0.99951927520618999</v>
      </c>
      <c r="AF102" s="2">
        <f>IF($A102&lt;=AF$4,0.5*(AG101+AG102)*EXP(-'BDT Tree'!AF60*AG$3)," ")</f>
        <v>0.99970372302863819</v>
      </c>
      <c r="AG102" s="2">
        <f>IF($A102&lt;=AG$4,0.5*(AH101+AH102)*EXP(-'BDT Tree'!AG60*AH$3)," ")</f>
        <v>0.9998305105489268</v>
      </c>
      <c r="AH102" s="2">
        <f>IF($A102&lt;=AH$4,0.5*(AI101+AI102)*EXP(-'BDT Tree'!AH60*AI$3)," ")</f>
        <v>0.99992517526318636</v>
      </c>
      <c r="AI102" s="2">
        <f t="shared" si="21"/>
        <v>1</v>
      </c>
      <c r="AJ102" s="2">
        <f>IF($A102&lt;=AJ$4,0.5*(AK101+AK102)*EXP(-'BDT Tree'!AJ60*AK$3)," ")</f>
        <v>0.99972587804213764</v>
      </c>
      <c r="AK102" s="2">
        <f>IF($A102&lt;=AK$4,0.5*(AL101+AL102)*EXP(-'BDT Tree'!AK60*AL$3)," ")</f>
        <v>0.99980587683606392</v>
      </c>
      <c r="AL102" s="2">
        <f>IF($A102&lt;=AL$4,0.5*(AM101+AM102)*EXP(-'BDT Tree'!AL60*AM$3)," ")</f>
        <v>0.99986963940794416</v>
      </c>
      <c r="AM102" s="2">
        <f>IF($A102&lt;=AM$4,0.5*(AN101+AN102)*EXP(-'BDT Tree'!AM60*AN$3)," ")</f>
        <v>0.99991964371726927</v>
      </c>
      <c r="AN102" s="2">
        <f>IF($A102&lt;=AN$4,0.5*(AO101+AO102)*EXP(-'BDT Tree'!AN60*AO$3)," ")</f>
        <v>0.99996533534592724</v>
      </c>
      <c r="AO102" s="2">
        <f t="shared" si="22"/>
        <v>1</v>
      </c>
      <c r="AP102" s="2">
        <f>IF($A102&lt;=AP$4,0.5*(AQ101+AQ102)*EXP(-'BDT Tree'!AP60*AQ$3)," ")</f>
        <v>0.99988958540080741</v>
      </c>
      <c r="AQ102" s="2">
        <f>IF($A102&lt;=AQ$4,0.5*(AR101+AR102)*EXP(-'BDT Tree'!AQ60*AR$3)," ")</f>
        <v>0.99992523665395194</v>
      </c>
      <c r="AR102" s="2">
        <f>IF($A102&lt;=AR$4,0.5*(AS101+AS102)*EXP(-'BDT Tree'!AR60*AS$3)," ")</f>
        <v>0.99995378359749632</v>
      </c>
      <c r="AS102" s="2">
        <f>IF($A102&lt;=AS$4,0.5*(AT101+AT102)*EXP(-'BDT Tree'!AS60*AT$3)," ")</f>
        <v>0.99997404385695798</v>
      </c>
      <c r="AT102" s="2">
        <f>IF($A102&lt;=AT$4,0.5*(AU101+AU102)*EXP(-'BDT Tree'!AT60*AU$3)," ")</f>
        <v>0.99998870414325702</v>
      </c>
      <c r="AU102" s="2">
        <f t="shared" si="23"/>
        <v>1</v>
      </c>
    </row>
    <row r="103" spans="1:47" x14ac:dyDescent="0.25">
      <c r="A103" s="30">
        <v>6</v>
      </c>
      <c r="B103" s="2" t="str">
        <f>IF($A103&lt;=B$4,0.5*(C102+C103)*EXP(-'BDT Tree'!B61*C$3)," ")</f>
        <v xml:space="preserve"> </v>
      </c>
      <c r="C103" s="2" t="str">
        <f>IF($A103&lt;=C$4,0.5*(D102+D103)*EXP(-'BDT Tree'!C61*D$3)," ")</f>
        <v xml:space="preserve"> </v>
      </c>
      <c r="D103" s="2" t="str">
        <f>IF($A103&lt;=D$4,0.5*(E102+E103)*EXP(-'BDT Tree'!D61*E$3)," ")</f>
        <v xml:space="preserve"> </v>
      </c>
      <c r="E103" s="2" t="str">
        <f t="shared" si="16"/>
        <v xml:space="preserve"> </v>
      </c>
      <c r="F103" s="2" t="str">
        <f>IF($A103&lt;=F$4,0.5*(G102+G103)*EXP(-'BDT Tree'!F61*G$3)," ")</f>
        <v xml:space="preserve"> </v>
      </c>
      <c r="G103" s="2" t="str">
        <f>IF($A103&lt;=G$4,0.5*(H102+H103)*EXP(-'BDT Tree'!G61*H$3)," ")</f>
        <v xml:space="preserve"> </v>
      </c>
      <c r="H103" s="2">
        <f>IF($A103&lt;=H$4,0.5*(I102+I103)*EXP(-'BDT Tree'!H61*I$3)," ")</f>
        <v>0.99291983789318428</v>
      </c>
      <c r="I103" s="2">
        <f>IF($A103&lt;=I$4,0.5*(J102+J103)*EXP(-'BDT Tree'!I61*J$3)," ")</f>
        <v>0.99568986188626174</v>
      </c>
      <c r="J103" s="2">
        <f>IF($A103&lt;=J$4,0.5*(K102+K103)*EXP(-'BDT Tree'!J61*K$3)," ")</f>
        <v>0.99807308979071707</v>
      </c>
      <c r="K103" s="2">
        <f t="shared" si="17"/>
        <v>1</v>
      </c>
      <c r="L103" s="2">
        <f>IF($A103&lt;=L$4,0.5*(M102+M103)*EXP(-'BDT Tree'!L61*M$3)," ")</f>
        <v>0.99236803804783791</v>
      </c>
      <c r="M103" s="2">
        <f>IF($A103&lt;=M$4,0.5*(N102+N103)*EXP(-'BDT Tree'!M61*N$3)," ")</f>
        <v>0.99450830856918249</v>
      </c>
      <c r="N103" s="2">
        <f>IF($A103&lt;=N$4,0.5*(O102+O103)*EXP(-'BDT Tree'!N61*O$3)," ")</f>
        <v>0.99634380951199786</v>
      </c>
      <c r="O103" s="2">
        <f>IF($A103&lt;=O$4,0.5*(P102+P103)*EXP(-'BDT Tree'!O61*P$3)," ")</f>
        <v>0.99788490389647544</v>
      </c>
      <c r="P103" s="2">
        <f>IF($A103&lt;=P$4,0.5*(Q102+Q103)*EXP(-'BDT Tree'!P61*Q$3)," ")</f>
        <v>0.9990209957223144</v>
      </c>
      <c r="Q103" s="2">
        <f t="shared" si="18"/>
        <v>1</v>
      </c>
      <c r="R103" s="2">
        <f>IF($A103&lt;=R$4,0.5*(S102+S103)*EXP(-'BDT Tree'!R61*S$3)," ")</f>
        <v>0.9966889999583709</v>
      </c>
      <c r="S103" s="2">
        <f>IF($A103&lt;=S$4,0.5*(T102+T103)*EXP(-'BDT Tree'!S61*T$3)," ")</f>
        <v>0.99775582698981491</v>
      </c>
      <c r="T103" s="2">
        <f>IF($A103&lt;=T$4,0.5*(U102+U103)*EXP(-'BDT Tree'!T61*U$3)," ")</f>
        <v>0.99858748691983024</v>
      </c>
      <c r="U103" s="2">
        <f>IF($A103&lt;=U$4,0.5*(V102+V103)*EXP(-'BDT Tree'!U61*V$3)," ")</f>
        <v>0.99920339999137753</v>
      </c>
      <c r="V103" s="2">
        <f>IF($A103&lt;=V$4,0.5*(W102+W103)*EXP(-'BDT Tree'!V61*W$3)," ")</f>
        <v>0.99963682395726272</v>
      </c>
      <c r="W103" s="2">
        <f t="shared" si="19"/>
        <v>1</v>
      </c>
      <c r="X103" s="2">
        <f>IF($A103&lt;=X$4,0.5*(Y102+Y103)*EXP(-'BDT Tree'!X61*Y$3)," ")</f>
        <v>0.99867990469332923</v>
      </c>
      <c r="Y103" s="2">
        <f>IF($A103&lt;=Y$4,0.5*(Z102+Z103)*EXP(-'BDT Tree'!Y61*Z$3)," ")</f>
        <v>0.99904333781236077</v>
      </c>
      <c r="Z103" s="2">
        <f>IF($A103&lt;=Z$4,0.5*(AA102+AA103)*EXP(-'BDT Tree'!Z61*AA$3)," ")</f>
        <v>0.99934045027111251</v>
      </c>
      <c r="AA103" s="2">
        <f>IF($A103&lt;=AA$4,0.5*(AB102+AB103)*EXP(-'BDT Tree'!AA61*AB$3)," ")</f>
        <v>0.9996183169157844</v>
      </c>
      <c r="AB103" s="2">
        <f>IF($A103&lt;=AB$4,0.5*(AC102+AC103)*EXP(-'BDT Tree'!AB61*AC$3)," ")</f>
        <v>0.99982335024219027</v>
      </c>
      <c r="AC103" s="2">
        <f t="shared" si="20"/>
        <v>1</v>
      </c>
      <c r="AD103" s="2">
        <f>IF($A103&lt;=AD$4,0.5*(AE102+AE103)*EXP(-'BDT Tree'!AD61*AE$3)," ")</f>
        <v>0.99946000934444401</v>
      </c>
      <c r="AE103" s="2">
        <f>IF($A103&lt;=AE$4,0.5*(AF102+AF103)*EXP(-'BDT Tree'!AE61*AF$3)," ")</f>
        <v>0.9996359034097736</v>
      </c>
      <c r="AF103" s="2">
        <f>IF($A103&lt;=AF$4,0.5*(AG102+AG103)*EXP(-'BDT Tree'!AF61*AG$3)," ")</f>
        <v>0.99977652950011409</v>
      </c>
      <c r="AG103" s="2">
        <f>IF($A103&lt;=AG$4,0.5*(AH102+AH103)*EXP(-'BDT Tree'!AG61*AH$3)," ")</f>
        <v>0.99987206098298675</v>
      </c>
      <c r="AH103" s="2">
        <f>IF($A103&lt;=AH$4,0.5*(AI102+AI103)*EXP(-'BDT Tree'!AH61*AI$3)," ")</f>
        <v>0.99994339226714524</v>
      </c>
      <c r="AI103" s="2">
        <f t="shared" si="21"/>
        <v>1</v>
      </c>
      <c r="AJ103" s="2">
        <f>IF($A103&lt;=AJ$4,0.5*(AK102+AK103)*EXP(-'BDT Tree'!AJ61*AK$3)," ")</f>
        <v>0.99979343580169877</v>
      </c>
      <c r="AK103" s="2">
        <f>IF($A103&lt;=AK$4,0.5*(AL102+AL103)*EXP(-'BDT Tree'!AK61*AL$3)," ")</f>
        <v>0.99985344190391301</v>
      </c>
      <c r="AL103" s="2">
        <f>IF($A103&lt;=AL$4,0.5*(AM102+AM103)*EXP(-'BDT Tree'!AL61*AM$3)," ")</f>
        <v>0.9999012847615909</v>
      </c>
      <c r="AM103" s="2">
        <f>IF($A103&lt;=AM$4,0.5*(AN102+AN103)*EXP(-'BDT Tree'!AM61*AN$3)," ")</f>
        <v>0.99993895231457242</v>
      </c>
      <c r="AN103" s="2">
        <f>IF($A103&lt;=AN$4,0.5*(AO102+AO103)*EXP(-'BDT Tree'!AN61*AO$3)," ")</f>
        <v>0.99997372627586512</v>
      </c>
      <c r="AO103" s="2">
        <f t="shared" si="22"/>
        <v>1</v>
      </c>
      <c r="AP103" s="2">
        <f>IF($A103&lt;=AP$4,0.5*(AQ102+AQ103)*EXP(-'BDT Tree'!AP61*AQ$3)," ")</f>
        <v>0.9999168516663236</v>
      </c>
      <c r="AQ103" s="2">
        <f>IF($A103&lt;=AQ$4,0.5*(AR102+AR103)*EXP(-'BDT Tree'!AQ61*AR$3)," ")</f>
        <v>0.9999437942633751</v>
      </c>
      <c r="AR103" s="2">
        <f>IF($A103&lt;=AR$4,0.5*(AS102+AS103)*EXP(-'BDT Tree'!AR61*AS$3)," ")</f>
        <v>0.99996536352906829</v>
      </c>
      <c r="AS103" s="2">
        <f>IF($A103&lt;=AS$4,0.5*(AT102+AT103)*EXP(-'BDT Tree'!AS61*AT$3)," ")</f>
        <v>0.99998057902577098</v>
      </c>
      <c r="AT103" s="2">
        <f>IF($A103&lt;=AT$4,0.5*(AU102+AU103)*EXP(-'BDT Tree'!AT61*AU$3)," ")</f>
        <v>0.99999154819983771</v>
      </c>
      <c r="AU103" s="2">
        <f t="shared" si="23"/>
        <v>1</v>
      </c>
    </row>
    <row r="104" spans="1:47" x14ac:dyDescent="0.25">
      <c r="A104" s="30">
        <v>5</v>
      </c>
      <c r="B104" s="2" t="str">
        <f>IF($A104&lt;=B$4,0.5*(C103+C104)*EXP(-'BDT Tree'!B62*C$3)," ")</f>
        <v xml:space="preserve"> </v>
      </c>
      <c r="C104" s="2" t="str">
        <f>IF($A104&lt;=C$4,0.5*(D103+D104)*EXP(-'BDT Tree'!C62*D$3)," ")</f>
        <v xml:space="preserve"> </v>
      </c>
      <c r="D104" s="2" t="str">
        <f>IF($A104&lt;=D$4,0.5*(E103+E104)*EXP(-'BDT Tree'!D62*E$3)," ")</f>
        <v xml:space="preserve"> </v>
      </c>
      <c r="E104" s="2" t="str">
        <f t="shared" si="16"/>
        <v xml:space="preserve"> </v>
      </c>
      <c r="F104" s="2" t="str">
        <f>IF($A104&lt;=F$4,0.5*(G103+G104)*EXP(-'BDT Tree'!F62*G$3)," ")</f>
        <v xml:space="preserve"> </v>
      </c>
      <c r="G104" s="2">
        <f>IF($A104&lt;=G$4,0.5*(H103+H104)*EXP(-'BDT Tree'!G62*H$3)," ")</f>
        <v>0.99119458603133004</v>
      </c>
      <c r="H104" s="2">
        <f>IF($A104&lt;=H$4,0.5*(I103+I104)*EXP(-'BDT Tree'!H62*I$3)," ")</f>
        <v>0.9941333376082776</v>
      </c>
      <c r="I104" s="2">
        <f>IF($A104&lt;=I$4,0.5*(J103+J104)*EXP(-'BDT Tree'!I62*J$3)," ")</f>
        <v>0.99643124589447263</v>
      </c>
      <c r="J104" s="2">
        <f>IF($A104&lt;=J$4,0.5*(K103+K104)*EXP(-'BDT Tree'!J62*K$3)," ")</f>
        <v>0.99840736962196697</v>
      </c>
      <c r="K104" s="2">
        <f t="shared" si="17"/>
        <v>1</v>
      </c>
      <c r="L104" s="2">
        <f>IF($A104&lt;=L$4,0.5*(M103+M104)*EXP(-'BDT Tree'!L62*M$3)," ")</f>
        <v>0.99384567161243098</v>
      </c>
      <c r="M104" s="2">
        <f>IF($A104&lt;=M$4,0.5*(N103+N104)*EXP(-'BDT Tree'!M62*N$3)," ")</f>
        <v>0.99558322004834354</v>
      </c>
      <c r="N104" s="2">
        <f>IF($A104&lt;=N$4,0.5*(O103+O104)*EXP(-'BDT Tree'!N62*O$3)," ")</f>
        <v>0.99708562404045942</v>
      </c>
      <c r="O104" s="2">
        <f>IF($A104&lt;=O$4,0.5*(P103+P104)*EXP(-'BDT Tree'!O62*P$3)," ")</f>
        <v>0.99831520786772265</v>
      </c>
      <c r="P104" s="2">
        <f>IF($A104&lt;=P$4,0.5*(Q103+Q104)*EXP(-'BDT Tree'!P62*Q$3)," ")</f>
        <v>0.99921606571270782</v>
      </c>
      <c r="Q104" s="2">
        <f t="shared" si="18"/>
        <v>1</v>
      </c>
      <c r="R104" s="2">
        <f>IF($A104&lt;=R$4,0.5*(S103+S104)*EXP(-'BDT Tree'!R62*S$3)," ")</f>
        <v>0.99744543994085877</v>
      </c>
      <c r="S104" s="2">
        <f>IF($A104&lt;=S$4,0.5*(T103+T104)*EXP(-'BDT Tree'!S62*T$3)," ")</f>
        <v>0.99827836000526493</v>
      </c>
      <c r="T104" s="2">
        <f>IF($A104&lt;=T$4,0.5*(U103+U104)*EXP(-'BDT Tree'!T62*U$3)," ")</f>
        <v>0.99892168529279768</v>
      </c>
      <c r="U104" s="2">
        <f>IF($A104&lt;=U$4,0.5*(V103+V104)*EXP(-'BDT Tree'!U62*V$3)," ")</f>
        <v>0.99939135209306418</v>
      </c>
      <c r="V104" s="2">
        <f>IF($A104&lt;=V$4,0.5*(W103+W104)*EXP(-'BDT Tree'!V62*W$3)," ")</f>
        <v>0.99972077721443919</v>
      </c>
      <c r="W104" s="2">
        <f t="shared" si="19"/>
        <v>1</v>
      </c>
      <c r="X104" s="2">
        <f>IF($A104&lt;=X$4,0.5*(Y103+Y104)*EXP(-'BDT Tree'!X62*Y$3)," ")</f>
        <v>0.99899606211820946</v>
      </c>
      <c r="Y104" s="2">
        <f>IF($A104&lt;=Y$4,0.5*(Z103+Z104)*EXP(-'BDT Tree'!Y62*Z$3)," ")</f>
        <v>0.99926954390093381</v>
      </c>
      <c r="Z104" s="2">
        <f>IF($A104&lt;=Z$4,0.5*(AA103+AA104)*EXP(-'BDT Tree'!Z62*AA$3)," ")</f>
        <v>0.99949441973869135</v>
      </c>
      <c r="AA104" s="2">
        <f>IF($A104&lt;=AA$4,0.5*(AB103+AB104)*EXP(-'BDT Tree'!AA62*AB$3)," ")</f>
        <v>0.9997076274046014</v>
      </c>
      <c r="AB104" s="2">
        <f>IF($A104&lt;=AB$4,0.5*(AC103+AC104)*EXP(-'BDT Tree'!AB62*AC$3)," ")</f>
        <v>0.99986441162822637</v>
      </c>
      <c r="AC104" s="2">
        <f t="shared" si="20"/>
        <v>1</v>
      </c>
      <c r="AD104" s="2">
        <f>IF($A104&lt;=AD$4,0.5*(AE103+AE104)*EXP(-'BDT Tree'!AD62*AE$3)," ")</f>
        <v>0.99958966065463328</v>
      </c>
      <c r="AE104" s="2">
        <f>IF($A104&lt;=AE$4,0.5*(AF103+AF104)*EXP(-'BDT Tree'!AE62*AF$3)," ")</f>
        <v>0.99972422779447445</v>
      </c>
      <c r="AF104" s="2">
        <f>IF($A104&lt;=AF$4,0.5*(AG103+AG104)*EXP(-'BDT Tree'!AF62*AG$3)," ")</f>
        <v>0.99983144538288327</v>
      </c>
      <c r="AG104" s="2">
        <f>IF($A104&lt;=AG$4,0.5*(AH103+AH104)*EXP(-'BDT Tree'!AG62*AH$3)," ")</f>
        <v>0.99990342528601328</v>
      </c>
      <c r="AH104" s="2">
        <f>IF($A104&lt;=AH$4,0.5*(AI103+AI104)*EXP(-'BDT Tree'!AH62*AI$3)," ")</f>
        <v>0.99995717421204788</v>
      </c>
      <c r="AI104" s="2">
        <f t="shared" si="21"/>
        <v>1</v>
      </c>
      <c r="AJ104" s="2">
        <f>IF($A104&lt;=AJ$4,0.5*(AK103+AK104)*EXP(-'BDT Tree'!AJ62*AK$3)," ")</f>
        <v>0.99984433548213791</v>
      </c>
      <c r="AK104" s="2">
        <f>IF($A104&lt;=AK$4,0.5*(AL103+AL104)*EXP(-'BDT Tree'!AK62*AL$3)," ")</f>
        <v>0.99988934683121555</v>
      </c>
      <c r="AL104" s="2">
        <f>IF($A104&lt;=AL$4,0.5*(AM103+AM104)*EXP(-'BDT Tree'!AL62*AM$3)," ")</f>
        <v>0.99992524614665812</v>
      </c>
      <c r="AM104" s="2">
        <f>IF($A104&lt;=AM$4,0.5*(AN103+AN104)*EXP(-'BDT Tree'!AM62*AN$3)," ")</f>
        <v>0.9999536211569382</v>
      </c>
      <c r="AN104" s="2">
        <f>IF($A104&lt;=AN$4,0.5*(AO103+AO104)*EXP(-'BDT Tree'!AN62*AO$3)," ")</f>
        <v>0.99998008611661326</v>
      </c>
      <c r="AO104" s="2">
        <f t="shared" si="22"/>
        <v>1</v>
      </c>
      <c r="AP104" s="2">
        <f>IF($A104&lt;=AP$4,0.5*(AQ103+AQ104)*EXP(-'BDT Tree'!AP62*AQ$3)," ")</f>
        <v>0.9999373828072623</v>
      </c>
      <c r="AQ104" s="2">
        <f>IF($A104&lt;=AQ$4,0.5*(AR103+AR104)*EXP(-'BDT Tree'!AQ62*AR$3)," ")</f>
        <v>0.99995774442580765</v>
      </c>
      <c r="AR104" s="2">
        <f>IF($A104&lt;=AR$4,0.5*(AS103+AS104)*EXP(-'BDT Tree'!AR62*AS$3)," ")</f>
        <v>0.99997404191317651</v>
      </c>
      <c r="AS104" s="2">
        <f>IF($A104&lt;=AS$4,0.5*(AT103+AT104)*EXP(-'BDT Tree'!AS62*AT$3)," ")</f>
        <v>0.99998546879914263</v>
      </c>
      <c r="AT104" s="2">
        <f>IF($A104&lt;=AT$4,0.5*(AU103+AU104)*EXP(-'BDT Tree'!AT62*AU$3)," ")</f>
        <v>0.99999367618569956</v>
      </c>
      <c r="AU104" s="2">
        <f t="shared" si="23"/>
        <v>1</v>
      </c>
    </row>
    <row r="105" spans="1:47" x14ac:dyDescent="0.25">
      <c r="A105" s="30">
        <v>4</v>
      </c>
      <c r="B105" s="2" t="str">
        <f>IF($A105&lt;=B$4,0.5*(C104+C105)*EXP(-'BDT Tree'!B63*C$3)," ")</f>
        <v xml:space="preserve"> </v>
      </c>
      <c r="C105" s="2" t="str">
        <f>IF($A105&lt;=C$4,0.5*(D104+D105)*EXP(-'BDT Tree'!C63*D$3)," ")</f>
        <v xml:space="preserve"> </v>
      </c>
      <c r="D105" s="2" t="str">
        <f>IF($A105&lt;=D$4,0.5*(E104+E105)*EXP(-'BDT Tree'!D63*E$3)," ")</f>
        <v xml:space="preserve"> </v>
      </c>
      <c r="E105" s="2" t="str">
        <f t="shared" si="16"/>
        <v xml:space="preserve"> </v>
      </c>
      <c r="F105" s="2">
        <f>IF($A105&lt;=F$4,0.5*(G104+G105)*EXP(-'BDT Tree'!F63*G$3)," ")</f>
        <v>0.98975307510073973</v>
      </c>
      <c r="G105" s="2">
        <f>IF($A105&lt;=G$4,0.5*(H104+H105)*EXP(-'BDT Tree'!G63*H$3)," ")</f>
        <v>0.99269561515967675</v>
      </c>
      <c r="H105" s="2">
        <f>IF($A105&lt;=H$4,0.5*(I104+I105)*EXP(-'BDT Tree'!H63*I$3)," ")</f>
        <v>0.99513935189326164</v>
      </c>
      <c r="I105" s="2">
        <f>IF($A105&lt;=I$4,0.5*(J104+J105)*EXP(-'BDT Tree'!I63*J$3)," ")</f>
        <v>0.99704528752847732</v>
      </c>
      <c r="J105" s="2">
        <f>IF($A105&lt;=J$4,0.5*(K104+K105)*EXP(-'BDT Tree'!J63*K$3)," ")</f>
        <v>0.99868369692835357</v>
      </c>
      <c r="K105" s="2">
        <f t="shared" si="17"/>
        <v>1</v>
      </c>
      <c r="L105" s="2">
        <f>IF($A105&lt;=L$4,0.5*(M104+M105)*EXP(-'BDT Tree'!L63*M$3)," ")</f>
        <v>0.99503684676767945</v>
      </c>
      <c r="M105" s="2">
        <f>IF($A105&lt;=M$4,0.5*(N104+N105)*EXP(-'BDT Tree'!M63*N$3)," ")</f>
        <v>0.99644724750961167</v>
      </c>
      <c r="N105" s="2">
        <f>IF($A105&lt;=N$4,0.5*(O104+O105)*EXP(-'BDT Tree'!N63*O$3)," ")</f>
        <v>0.99767705770424031</v>
      </c>
      <c r="O105" s="2">
        <f>IF($A105&lt;=O$4,0.5*(P104+P105)*EXP(-'BDT Tree'!O63*P$3)," ")</f>
        <v>0.99865798596694366</v>
      </c>
      <c r="P105" s="2">
        <f>IF($A105&lt;=P$4,0.5*(Q104+Q105)*EXP(-'BDT Tree'!P63*Q$3)," ")</f>
        <v>0.99937227954410557</v>
      </c>
      <c r="Q105" s="2">
        <f t="shared" si="18"/>
        <v>1</v>
      </c>
      <c r="R105" s="2">
        <f>IF($A105&lt;=R$4,0.5*(S104+S105)*EXP(-'BDT Tree'!R63*S$3)," ")</f>
        <v>0.99802889025491581</v>
      </c>
      <c r="S105" s="2">
        <f>IF($A105&lt;=S$4,0.5*(T104+T105)*EXP(-'BDT Tree'!S63*T$3)," ")</f>
        <v>0.99867919811675698</v>
      </c>
      <c r="T105" s="2">
        <f>IF($A105&lt;=T$4,0.5*(U104+U105)*EXP(-'BDT Tree'!T63*U$3)," ")</f>
        <v>0.9991768209474805</v>
      </c>
      <c r="U105" s="2">
        <f>IF($A105&lt;=U$4,0.5*(V104+V105)*EXP(-'BDT Tree'!U63*V$3)," ")</f>
        <v>0.99953494820952427</v>
      </c>
      <c r="V105" s="2">
        <f>IF($A105&lt;=V$4,0.5*(W104+W105)*EXP(-'BDT Tree'!V63*W$3)," ")</f>
        <v>0.99978532557770261</v>
      </c>
      <c r="W105" s="2">
        <f t="shared" si="19"/>
        <v>1</v>
      </c>
      <c r="X105" s="2">
        <f>IF($A105&lt;=X$4,0.5*(Y104+Y105)*EXP(-'BDT Tree'!X63*Y$3)," ")</f>
        <v>0.99923642617190844</v>
      </c>
      <c r="Y105" s="2">
        <f>IF($A105&lt;=Y$4,0.5*(Z104+Z105)*EXP(-'BDT Tree'!Y63*Z$3)," ")</f>
        <v>0.99944224212465049</v>
      </c>
      <c r="Z105" s="2">
        <f>IF($A105&lt;=Z$4,0.5*(AA104+AA105)*EXP(-'BDT Tree'!Z63*AA$3)," ")</f>
        <v>0.99961245104982455</v>
      </c>
      <c r="AA105" s="2">
        <f>IF($A105&lt;=AA$4,0.5*(AB104+AB105)*EXP(-'BDT Tree'!AA63*AB$3)," ")</f>
        <v>0.99977604131001985</v>
      </c>
      <c r="AB105" s="2">
        <f>IF($A105&lt;=AB$4,0.5*(AC104+AC105)*EXP(-'BDT Tree'!AB63*AC$3)," ")</f>
        <v>0.99989592898943902</v>
      </c>
      <c r="AC105" s="2">
        <f t="shared" si="20"/>
        <v>1</v>
      </c>
      <c r="AD105" s="2">
        <f>IF($A105&lt;=AD$4,0.5*(AE104+AE105)*EXP(-'BDT Tree'!AD63*AE$3)," ")</f>
        <v>0.99968816453682274</v>
      </c>
      <c r="AE105" s="2">
        <f>IF($A105&lt;=AE$4,0.5*(AF104+AF105)*EXP(-'BDT Tree'!AE63*AF$3)," ")</f>
        <v>0.99979111859478653</v>
      </c>
      <c r="AF105" s="2">
        <f>IF($A105&lt;=AF$4,0.5*(AG104+AG105)*EXP(-'BDT Tree'!AF63*AG$3)," ")</f>
        <v>0.99987286643551543</v>
      </c>
      <c r="AG105" s="2">
        <f>IF($A105&lt;=AG$4,0.5*(AH104+AH105)*EXP(-'BDT Tree'!AG63*AH$3)," ")</f>
        <v>0.999927100511524</v>
      </c>
      <c r="AH105" s="2">
        <f>IF($A105&lt;=AH$4,0.5*(AI104+AI105)*EXP(-'BDT Tree'!AH63*AI$3)," ")</f>
        <v>0.99996760080391733</v>
      </c>
      <c r="AI105" s="2">
        <f t="shared" si="21"/>
        <v>1</v>
      </c>
      <c r="AJ105" s="2">
        <f>IF($A105&lt;=AJ$4,0.5*(AK104+AK105)*EXP(-'BDT Tree'!AJ63*AK$3)," ")</f>
        <v>0.99988268636232092</v>
      </c>
      <c r="AK105" s="2">
        <f>IF($A105&lt;=AK$4,0.5*(AL104+AL105)*EXP(-'BDT Tree'!AK63*AL$3)," ")</f>
        <v>0.99991645122828166</v>
      </c>
      <c r="AL105" s="2">
        <f>IF($A105&lt;=AL$4,0.5*(AM104+AM105)*EXP(-'BDT Tree'!AL63*AM$3)," ")</f>
        <v>0.9999433897790625</v>
      </c>
      <c r="AM105" s="2">
        <f>IF($A105&lt;=AM$4,0.5*(AN104+AN105)*EXP(-'BDT Tree'!AM63*AN$3)," ")</f>
        <v>0.99996476516794452</v>
      </c>
      <c r="AN105" s="2">
        <f>IF($A105&lt;=AN$4,0.5*(AO104+AO105)*EXP(-'BDT Tree'!AN63*AO$3)," ")</f>
        <v>0.99998490650034044</v>
      </c>
      <c r="AO105" s="2">
        <f t="shared" si="22"/>
        <v>1</v>
      </c>
      <c r="AP105" s="2">
        <f>IF($A105&lt;=AP$4,0.5*(AQ104+AQ105)*EXP(-'BDT Tree'!AP63*AQ$3)," ")</f>
        <v>0.99995284290934994</v>
      </c>
      <c r="AQ105" s="2">
        <f>IF($A105&lt;=AQ$4,0.5*(AR104+AR105)*EXP(-'BDT Tree'!AQ63*AR$3)," ")</f>
        <v>0.99996823132409074</v>
      </c>
      <c r="AR105" s="2">
        <f>IF($A105&lt;=AR$4,0.5*(AS104+AS105)*EXP(-'BDT Tree'!AR63*AS$3)," ")</f>
        <v>0.99998054579740303</v>
      </c>
      <c r="AS105" s="2">
        <f>IF($A105&lt;=AS$4,0.5*(AT104+AT105)*EXP(-'BDT Tree'!AS63*AT$3)," ")</f>
        <v>0.99998912744205359</v>
      </c>
      <c r="AT105" s="2">
        <f>IF($A105&lt;=AT$4,0.5*(AU104+AU105)*EXP(-'BDT Tree'!AT63*AU$3)," ")</f>
        <v>0.99999526839065933</v>
      </c>
      <c r="AU105" s="2">
        <f t="shared" si="23"/>
        <v>1</v>
      </c>
    </row>
    <row r="106" spans="1:47" x14ac:dyDescent="0.25">
      <c r="A106" s="30">
        <v>3</v>
      </c>
      <c r="B106" s="2" t="str">
        <f>IF($A106&lt;=B$4,0.5*(C105+C106)*EXP(-'BDT Tree'!B64*C$3)," ")</f>
        <v xml:space="preserve"> </v>
      </c>
      <c r="C106" s="2" t="str">
        <f>IF($A106&lt;=C$4,0.5*(D105+D106)*EXP(-'BDT Tree'!C64*D$3)," ")</f>
        <v xml:space="preserve"> </v>
      </c>
      <c r="D106" s="2" t="str">
        <f>IF($A106&lt;=D$4,0.5*(E105+E106)*EXP(-'BDT Tree'!D64*E$3)," ")</f>
        <v xml:space="preserve"> </v>
      </c>
      <c r="E106" s="2">
        <f t="shared" si="16"/>
        <v>1</v>
      </c>
      <c r="F106" s="2">
        <f>IF($A106&lt;=F$4,0.5*(G105+G106)*EXP(-'BDT Tree'!F64*G$3)," ")</f>
        <v>0.99148837623117614</v>
      </c>
      <c r="G106" s="2">
        <f>IF($A106&lt;=G$4,0.5*(H105+H106)*EXP(-'BDT Tree'!G64*H$3)," ")</f>
        <v>0.99394153221514425</v>
      </c>
      <c r="H106" s="2">
        <f>IF($A106&lt;=H$4,0.5*(I105+I106)*EXP(-'BDT Tree'!H64*I$3)," ")</f>
        <v>0.99597319774616277</v>
      </c>
      <c r="I106" s="2">
        <f>IF($A106&lt;=I$4,0.5*(J105+J106)*EXP(-'BDT Tree'!I64*J$3)," ")</f>
        <v>0.99755380098197688</v>
      </c>
      <c r="J106" s="2">
        <f>IF($A106&lt;=J$4,0.5*(K105+K106)*EXP(-'BDT Tree'!J64*K$3)," ")</f>
        <v>0.99891210654001139</v>
      </c>
      <c r="K106" s="2">
        <f t="shared" si="17"/>
        <v>1</v>
      </c>
      <c r="L106" s="2">
        <f>IF($A106&lt;=L$4,0.5*(M105+M106)*EXP(-'BDT Tree'!L64*M$3)," ")</f>
        <v>0.99599704803062028</v>
      </c>
      <c r="M106" s="2">
        <f>IF($A106&lt;=M$4,0.5*(N105+N106)*EXP(-'BDT Tree'!M64*N$3)," ")</f>
        <v>0.99714178825040156</v>
      </c>
      <c r="N106" s="2">
        <f>IF($A106&lt;=N$4,0.5*(O105+O106)*EXP(-'BDT Tree'!N64*O$3)," ")</f>
        <v>0.99814854122897767</v>
      </c>
      <c r="O106" s="2">
        <f>IF($A106&lt;=O$4,0.5*(P105+P106)*EXP(-'BDT Tree'!O64*P$3)," ")</f>
        <v>0.99893102835349457</v>
      </c>
      <c r="P106" s="2">
        <f>IF($A106&lt;=P$4,0.5*(Q105+Q106)*EXP(-'BDT Tree'!P64*Q$3)," ")</f>
        <v>0.99949737262499949</v>
      </c>
      <c r="Q106" s="2">
        <f t="shared" si="18"/>
        <v>1</v>
      </c>
      <c r="R106" s="2">
        <f>IF($A106&lt;=R$4,0.5*(S105+S106)*EXP(-'BDT Tree'!R64*S$3)," ")</f>
        <v>0.99847891892462914</v>
      </c>
      <c r="S106" s="2">
        <f>IF($A106&lt;=S$4,0.5*(T105+T106)*EXP(-'BDT Tree'!S64*T$3)," ")</f>
        <v>0.99898667509850569</v>
      </c>
      <c r="T106" s="2">
        <f>IF($A106&lt;=T$4,0.5*(U105+U106)*EXP(-'BDT Tree'!T64*U$3)," ")</f>
        <v>0.99937159018619581</v>
      </c>
      <c r="U106" s="2">
        <f>IF($A106&lt;=U$4,0.5*(V105+V106)*EXP(-'BDT Tree'!U64*V$3)," ")</f>
        <v>0.99964465669085412</v>
      </c>
      <c r="V106" s="2">
        <f>IF($A106&lt;=V$4,0.5*(W105+W106)*EXP(-'BDT Tree'!V64*W$3)," ")</f>
        <v>0.99983495342772433</v>
      </c>
      <c r="W106" s="2">
        <f t="shared" si="19"/>
        <v>1</v>
      </c>
      <c r="X106" s="2">
        <f>IF($A106&lt;=X$4,0.5*(Y105+Y106)*EXP(-'BDT Tree'!X64*Y$3)," ")</f>
        <v>0.99941918030090005</v>
      </c>
      <c r="Y106" s="2">
        <f>IF($A106&lt;=Y$4,0.5*(Z105+Z106)*EXP(-'BDT Tree'!Y64*Z$3)," ")</f>
        <v>0.99957409190886126</v>
      </c>
      <c r="Z106" s="2">
        <f>IF($A106&lt;=Z$4,0.5*(AA105+AA106)*EXP(-'BDT Tree'!Z64*AA$3)," ")</f>
        <v>0.99970293003192456</v>
      </c>
      <c r="AA106" s="2">
        <f>IF($A106&lt;=AA$4,0.5*(AB105+AB106)*EXP(-'BDT Tree'!AA64*AB$3)," ")</f>
        <v>0.99982844722551623</v>
      </c>
      <c r="AB106" s="2">
        <f>IF($A106&lt;=AB$4,0.5*(AC105+AC106)*EXP(-'BDT Tree'!AB64*AC$3)," ")</f>
        <v>0.999920120468901</v>
      </c>
      <c r="AC106" s="2">
        <f t="shared" si="20"/>
        <v>1</v>
      </c>
      <c r="AD106" s="2">
        <f>IF($A106&lt;=AD$4,0.5*(AE105+AE106)*EXP(-'BDT Tree'!AD64*AE$3)," ")</f>
        <v>0.99976300728522505</v>
      </c>
      <c r="AE106" s="2">
        <f>IF($A106&lt;=AE$4,0.5*(AF105+AF106)*EXP(-'BDT Tree'!AE64*AF$3)," ")</f>
        <v>0.99984177841814947</v>
      </c>
      <c r="AF106" s="2">
        <f>IF($A106&lt;=AF$4,0.5*(AG105+AG106)*EXP(-'BDT Tree'!AF64*AG$3)," ")</f>
        <v>0.99990410860376244</v>
      </c>
      <c r="AG106" s="2">
        <f>IF($A106&lt;=AG$4,0.5*(AH105+AH106)*EXP(-'BDT Tree'!AG64*AH$3)," ")</f>
        <v>0.99994497163976048</v>
      </c>
      <c r="AH106" s="2">
        <f>IF($A106&lt;=AH$4,0.5*(AI105+AI106)*EXP(-'BDT Tree'!AH64*AI$3)," ")</f>
        <v>0.99997548891393262</v>
      </c>
      <c r="AI106" s="2">
        <f t="shared" si="21"/>
        <v>1</v>
      </c>
      <c r="AJ106" s="2">
        <f>IF($A106&lt;=AJ$4,0.5*(AK105+AK106)*EXP(-'BDT Tree'!AJ64*AK$3)," ")</f>
        <v>0.99991158369218347</v>
      </c>
      <c r="AK106" s="2">
        <f>IF($A106&lt;=AK$4,0.5*(AL105+AL106)*EXP(-'BDT Tree'!AK64*AL$3)," ")</f>
        <v>0.99993691314379518</v>
      </c>
      <c r="AL106" s="2">
        <f>IF($A106&lt;=AL$4,0.5*(AM105+AM106)*EXP(-'BDT Tree'!AL64*AM$3)," ")</f>
        <v>0.99995712854087571</v>
      </c>
      <c r="AM106" s="2">
        <f>IF($A106&lt;=AM$4,0.5*(AN105+AN106)*EXP(-'BDT Tree'!AM64*AN$3)," ")</f>
        <v>0.99997323136213223</v>
      </c>
      <c r="AN106" s="2">
        <f>IF($A106&lt;=AN$4,0.5*(AO105+AO106)*EXP(-'BDT Tree'!AN64*AO$3)," ")</f>
        <v>0.99998856006160952</v>
      </c>
      <c r="AO106" s="2">
        <f t="shared" si="22"/>
        <v>1</v>
      </c>
      <c r="AP106" s="2">
        <f>IF($A106&lt;=AP$4,0.5*(AQ105+AQ106)*EXP(-'BDT Tree'!AP64*AQ$3)," ")</f>
        <v>0.99996448481657818</v>
      </c>
      <c r="AQ106" s="2">
        <f>IF($A106&lt;=AQ$4,0.5*(AR105+AR106)*EXP(-'BDT Tree'!AQ64*AR$3)," ")</f>
        <v>0.99997611494782945</v>
      </c>
      <c r="AR106" s="2">
        <f>IF($A106&lt;=AR$4,0.5*(AS105+AS106)*EXP(-'BDT Tree'!AR64*AS$3)," ")</f>
        <v>0.99998542005050506</v>
      </c>
      <c r="AS106" s="2">
        <f>IF($A106&lt;=AS$4,0.5*(AT105+AT106)*EXP(-'BDT Tree'!AS64*AT$3)," ")</f>
        <v>0.99999186492137027</v>
      </c>
      <c r="AT106" s="2">
        <f>IF($A106&lt;=AT$4,0.5*(AU105+AU106)*EXP(-'BDT Tree'!AT64*AU$3)," ")</f>
        <v>0.99999645971222406</v>
      </c>
      <c r="AU106" s="2">
        <f t="shared" si="23"/>
        <v>1</v>
      </c>
    </row>
    <row r="107" spans="1:47" x14ac:dyDescent="0.25">
      <c r="A107" s="30">
        <v>2</v>
      </c>
      <c r="B107" s="2" t="str">
        <f>IF($A107&lt;=B$4,0.5*(C106+C107)*EXP(-'BDT Tree'!B65*C$3)," ")</f>
        <v xml:space="preserve"> </v>
      </c>
      <c r="C107" s="2" t="str">
        <f>IF($A107&lt;=C$4,0.5*(D106+D107)*EXP(-'BDT Tree'!C65*D$3)," ")</f>
        <v xml:space="preserve"> </v>
      </c>
      <c r="D107" s="2">
        <f>IF($A107&lt;=D$4,0.5*(E106+E107)*EXP(-'BDT Tree'!D65*E$3)," ")</f>
        <v>0.99809163867276784</v>
      </c>
      <c r="E107" s="2">
        <f t="shared" si="16"/>
        <v>1</v>
      </c>
      <c r="F107" s="2">
        <f>IF($A107&lt;=F$4,0.5*(G106+G107)*EXP(-'BDT Tree'!F65*G$3)," ")</f>
        <v>0.99293080636719555</v>
      </c>
      <c r="G107" s="2">
        <f>IF($A107&lt;=G$4,0.5*(H106+H107)*EXP(-'BDT Tree'!G65*H$3)," ")</f>
        <v>0.99497545316175362</v>
      </c>
      <c r="H107" s="2">
        <f>IF($A107&lt;=H$4,0.5*(I106+I107)*EXP(-'BDT Tree'!H65*I$3)," ")</f>
        <v>0.9966642310145134</v>
      </c>
      <c r="I107" s="2">
        <f>IF($A107&lt;=I$4,0.5*(J106+J107)*EXP(-'BDT Tree'!I65*J$3)," ")</f>
        <v>0.9979748822213127</v>
      </c>
      <c r="J107" s="2">
        <f>IF($A107&lt;=J$4,0.5*(K106+K107)*EXP(-'BDT Tree'!J65*K$3)," ")</f>
        <v>0.99910089954230685</v>
      </c>
      <c r="K107" s="2">
        <f t="shared" si="17"/>
        <v>1</v>
      </c>
      <c r="L107" s="2">
        <f>IF($A107&lt;=L$4,0.5*(M106+M107)*EXP(-'BDT Tree'!L65*M$3)," ")</f>
        <v>0.99677106424589901</v>
      </c>
      <c r="M107" s="2">
        <f>IF($A107&lt;=M$4,0.5*(N106+N107)*EXP(-'BDT Tree'!M65*N$3)," ")</f>
        <v>0.99770013176348638</v>
      </c>
      <c r="N107" s="2">
        <f>IF($A107&lt;=N$4,0.5*(O106+O107)*EXP(-'BDT Tree'!N65*O$3)," ")</f>
        <v>0.99852436897601737</v>
      </c>
      <c r="O107" s="2">
        <f>IF($A107&lt;=O$4,0.5*(P106+P107)*EXP(-'BDT Tree'!O65*P$3)," ")</f>
        <v>0.99914851538530614</v>
      </c>
      <c r="P107" s="2">
        <f>IF($A107&lt;=P$4,0.5*(Q106+Q107)*EXP(-'BDT Tree'!P65*Q$3)," ")</f>
        <v>0.99959754198738915</v>
      </c>
      <c r="Q107" s="2">
        <f t="shared" si="18"/>
        <v>1</v>
      </c>
      <c r="R107" s="2">
        <f>IF($A107&lt;=R$4,0.5*(S106+S107)*EXP(-'BDT Tree'!R65*S$3)," ")</f>
        <v>0.99882605472908648</v>
      </c>
      <c r="S107" s="2">
        <f>IF($A107&lt;=S$4,0.5*(T106+T107)*EXP(-'BDT Tree'!S65*T$3)," ")</f>
        <v>0.99922253589145593</v>
      </c>
      <c r="T107" s="2">
        <f>IF($A107&lt;=T$4,0.5*(U106+U107)*EXP(-'BDT Tree'!T65*U$3)," ")</f>
        <v>0.99952027247761399</v>
      </c>
      <c r="U107" s="2">
        <f>IF($A107&lt;=U$4,0.5*(V106+V107)*EXP(-'BDT Tree'!U65*V$3)," ")</f>
        <v>0.99972847593437941</v>
      </c>
      <c r="V107" s="2">
        <f>IF($A107&lt;=V$4,0.5*(W106+W107)*EXP(-'BDT Tree'!V65*W$3)," ")</f>
        <v>0.99987310917419525</v>
      </c>
      <c r="W107" s="2">
        <f t="shared" si="19"/>
        <v>1</v>
      </c>
      <c r="X107" s="2">
        <f>IF($A107&lt;=X$4,0.5*(Y106+Y107)*EXP(-'BDT Tree'!X65*Y$3)," ")</f>
        <v>0.99955814452175606</v>
      </c>
      <c r="Y107" s="2">
        <f>IF($A107&lt;=Y$4,0.5*(Z106+Z107)*EXP(-'BDT Tree'!Y65*Z$3)," ")</f>
        <v>0.99967475809001383</v>
      </c>
      <c r="Z107" s="2">
        <f>IF($A107&lt;=Z$4,0.5*(AA106+AA107)*EXP(-'BDT Tree'!Z65*AA$3)," ")</f>
        <v>0.99977228686971298</v>
      </c>
      <c r="AA107" s="2">
        <f>IF($A107&lt;=AA$4,0.5*(AB106+AB107)*EXP(-'BDT Tree'!AA65*AB$3)," ")</f>
        <v>0.99986859043938081</v>
      </c>
      <c r="AB107" s="2">
        <f>IF($A107&lt;=AB$4,0.5*(AC106+AC107)*EXP(-'BDT Tree'!AB65*AC$3)," ")</f>
        <v>0.99993868877114023</v>
      </c>
      <c r="AC107" s="2">
        <f t="shared" si="20"/>
        <v>1</v>
      </c>
      <c r="AD107" s="2">
        <f>IF($A107&lt;=AD$4,0.5*(AE106+AE107)*EXP(-'BDT Tree'!AD65*AE$3)," ")</f>
        <v>0.99981987542938311</v>
      </c>
      <c r="AE107" s="2">
        <f>IF($A107&lt;=AE$4,0.5*(AF106+AF107)*EXP(-'BDT Tree'!AE65*AF$3)," ")</f>
        <v>0.99988014689675964</v>
      </c>
      <c r="AF107" s="2">
        <f>IF($A107&lt;=AF$4,0.5*(AG106+AG107)*EXP(-'BDT Tree'!AF65*AG$3)," ")</f>
        <v>0.99992767316490039</v>
      </c>
      <c r="AG107" s="2">
        <f>IF($A107&lt;=AG$4,0.5*(AH106+AH107)*EXP(-'BDT Tree'!AG65*AH$3)," ")</f>
        <v>0.99995846157619006</v>
      </c>
      <c r="AH107" s="2">
        <f>IF($A107&lt;=AH$4,0.5*(AI106+AI107)*EXP(-'BDT Tree'!AH65*AI$3)," ")</f>
        <v>0.99998145655337423</v>
      </c>
      <c r="AI107" s="2">
        <f t="shared" si="21"/>
        <v>1</v>
      </c>
      <c r="AJ107" s="2">
        <f>IF($A107&lt;=AJ$4,0.5*(AK106+AK107)*EXP(-'BDT Tree'!AJ65*AK$3)," ")</f>
        <v>0.99993335895638114</v>
      </c>
      <c r="AK107" s="2">
        <f>IF($A107&lt;=AK$4,0.5*(AL106+AL107)*EXP(-'BDT Tree'!AK65*AL$3)," ")</f>
        <v>0.99995236122186182</v>
      </c>
      <c r="AL107" s="2">
        <f>IF($A107&lt;=AL$4,0.5*(AM106+AM107)*EXP(-'BDT Tree'!AL65*AM$3)," ")</f>
        <v>0.99996753211323108</v>
      </c>
      <c r="AM107" s="2">
        <f>IF($A107&lt;=AM$4,0.5*(AN106+AN107)*EXP(-'BDT Tree'!AM65*AN$3)," ")</f>
        <v>0.99997966321715592</v>
      </c>
      <c r="AN107" s="2">
        <f>IF($A107&lt;=AN$4,0.5*(AO106+AO107)*EXP(-'BDT Tree'!AN65*AO$3)," ")</f>
        <v>0.9999913292387147</v>
      </c>
      <c r="AO107" s="2">
        <f t="shared" si="22"/>
        <v>1</v>
      </c>
      <c r="AP107" s="2">
        <f>IF($A107&lt;=AP$4,0.5*(AQ106+AQ107)*EXP(-'BDT Tree'!AP65*AQ$3)," ")</f>
        <v>0.99997325177422824</v>
      </c>
      <c r="AQ107" s="2">
        <f>IF($A107&lt;=AQ$4,0.5*(AR106+AR107)*EXP(-'BDT Tree'!AQ65*AR$3)," ")</f>
        <v>0.99998204169140792</v>
      </c>
      <c r="AR107" s="2">
        <f>IF($A107&lt;=AR$4,0.5*(AS106+AS107)*EXP(-'BDT Tree'!AR65*AS$3)," ")</f>
        <v>0.99998907301041029</v>
      </c>
      <c r="AS107" s="2">
        <f>IF($A107&lt;=AS$4,0.5*(AT106+AT107)*EXP(-'BDT Tree'!AS65*AT$3)," ")</f>
        <v>0.99999391316360808</v>
      </c>
      <c r="AT107" s="2">
        <f>IF($A107&lt;=AT$4,0.5*(AU106+AU107)*EXP(-'BDT Tree'!AT65*AU$3)," ")</f>
        <v>0.99999735108400667</v>
      </c>
      <c r="AU107" s="2">
        <f t="shared" si="23"/>
        <v>1</v>
      </c>
    </row>
    <row r="108" spans="1:47" x14ac:dyDescent="0.25">
      <c r="A108" s="30">
        <v>1</v>
      </c>
      <c r="B108" s="2" t="str">
        <f>IF($A108&lt;=B$4,0.5*(C107+C108)*EXP(-'BDT Tree'!B66*C$3)," ")</f>
        <v xml:space="preserve"> </v>
      </c>
      <c r="C108" s="2">
        <f>IF($A108&lt;=C$4,0.5*(D107+D108)*EXP(-'BDT Tree'!C66*D$3)," ")</f>
        <v>0.99644935707106175</v>
      </c>
      <c r="D108" s="2">
        <f>IF($A108&lt;=D$4,0.5*(E107+E108)*EXP(-'BDT Tree'!D66*E$3)," ")</f>
        <v>0.99841366165840939</v>
      </c>
      <c r="E108" s="2">
        <f t="shared" si="16"/>
        <v>1</v>
      </c>
      <c r="F108" s="2">
        <f>IF($A108&lt;=F$4,0.5*(G107+G108)*EXP(-'BDT Tree'!F66*G$3)," ")</f>
        <v>0.99412947423320208</v>
      </c>
      <c r="G108" s="2">
        <f>IF($A108&lt;=G$4,0.5*(H107+H108)*EXP(-'BDT Tree'!G66*H$3)," ")</f>
        <v>0.99583328361490209</v>
      </c>
      <c r="H108" s="2">
        <f>IF($A108&lt;=H$4,0.5*(I107+I108)*EXP(-'BDT Tree'!H66*I$3)," ")</f>
        <v>0.99723683665419971</v>
      </c>
      <c r="I108" s="2">
        <f>IF($A108&lt;=I$4,0.5*(J107+J108)*EXP(-'BDT Tree'!I66*J$3)," ")</f>
        <v>0.99832353684698127</v>
      </c>
      <c r="J108" s="2">
        <f>IF($A108&lt;=J$4,0.5*(K107+K108)*EXP(-'BDT Tree'!J66*K$3)," ")</f>
        <v>0.99925694159843281</v>
      </c>
      <c r="K108" s="2">
        <f t="shared" si="17"/>
        <v>1</v>
      </c>
      <c r="L108" s="2">
        <f>IF($A108&lt;=L$4,0.5*(M107+M108)*EXP(-'BDT Tree'!L66*M$3)," ")</f>
        <v>0.99739502588279694</v>
      </c>
      <c r="M108" s="2">
        <f>IF($A108&lt;=M$4,0.5*(N107+N108)*EXP(-'BDT Tree'!M66*N$3)," ")</f>
        <v>0.99814903599638738</v>
      </c>
      <c r="N108" s="2">
        <f>IF($A108&lt;=N$4,0.5*(O107+O108)*EXP(-'BDT Tree'!N66*O$3)," ")</f>
        <v>0.99882392813514598</v>
      </c>
      <c r="O108" s="2">
        <f>IF($A108&lt;=O$4,0.5*(P107+P108)*EXP(-'BDT Tree'!O66*P$3)," ")</f>
        <v>0.99932174754495273</v>
      </c>
      <c r="P108" s="2">
        <f>IF($A108&lt;=P$4,0.5*(Q107+Q108)*EXP(-'BDT Tree'!P66*Q$3)," ")</f>
        <v>0.99967775166570516</v>
      </c>
      <c r="Q108" s="2">
        <f t="shared" si="18"/>
        <v>1</v>
      </c>
      <c r="R108" s="2">
        <f>IF($A108&lt;=R$4,0.5*(S107+S108)*EXP(-'BDT Tree'!R66*S$3)," ")</f>
        <v>0.99909384448037275</v>
      </c>
      <c r="S108" s="2">
        <f>IF($A108&lt;=S$4,0.5*(T107+T108)*EXP(-'BDT Tree'!S66*T$3)," ")</f>
        <v>0.99940346442116546</v>
      </c>
      <c r="T108" s="2">
        <f>IF($A108&lt;=T$4,0.5*(U107+U108)*EXP(-'BDT Tree'!T66*U$3)," ")</f>
        <v>0.99963377182142199</v>
      </c>
      <c r="U108" s="2">
        <f>IF($A108&lt;=U$4,0.5*(V107+V108)*EXP(-'BDT Tree'!U66*V$3)," ")</f>
        <v>0.99979251667792113</v>
      </c>
      <c r="V108" s="2">
        <f>IF($A108&lt;=V$4,0.5*(W107+W108)*EXP(-'BDT Tree'!V66*W$3)," ")</f>
        <v>0.99990244444082799</v>
      </c>
      <c r="W108" s="2">
        <f t="shared" si="19"/>
        <v>1</v>
      </c>
      <c r="X108" s="2">
        <f>IF($A108&lt;=X$4,0.5*(Y107+Y108)*EXP(-'BDT Tree'!X66*Y$3)," ")</f>
        <v>0.99966382183707259</v>
      </c>
      <c r="Y108" s="2">
        <f>IF($A108&lt;=Y$4,0.5*(Z107+Z108)*EXP(-'BDT Tree'!Y66*Z$3)," ")</f>
        <v>0.999751618705364</v>
      </c>
      <c r="Z108" s="2">
        <f>IF($A108&lt;=Z$4,0.5*(AA107+AA108)*EXP(-'BDT Tree'!Z66*AA$3)," ")</f>
        <v>0.99982545170308379</v>
      </c>
      <c r="AA108" s="2">
        <f>IF($A108&lt;=AA$4,0.5*(AB107+AB108)*EXP(-'BDT Tree'!AA66*AB$3)," ")</f>
        <v>0.99989934016941218</v>
      </c>
      <c r="AB108" s="2">
        <f>IF($A108&lt;=AB$4,0.5*(AC107+AC108)*EXP(-'BDT Tree'!AB66*AC$3)," ")</f>
        <v>0.99995294090213904</v>
      </c>
      <c r="AC108" s="2">
        <f t="shared" si="20"/>
        <v>1</v>
      </c>
      <c r="AD108" s="2">
        <f>IF($A108&lt;=AD$4,0.5*(AE107+AE108)*EXP(-'BDT Tree'!AD66*AE$3)," ")</f>
        <v>0.99986308835062498</v>
      </c>
      <c r="AE108" s="2">
        <f>IF($A108&lt;=AE$4,0.5*(AF107+AF108)*EXP(-'BDT Tree'!AE66*AF$3)," ")</f>
        <v>0.99990920724028753</v>
      </c>
      <c r="AF108" s="2">
        <f>IF($A108&lt;=AF$4,0.5*(AG107+AG108)*EXP(-'BDT Tree'!AF66*AG$3)," ")</f>
        <v>0.99994544681659459</v>
      </c>
      <c r="AG108" s="2">
        <f>IF($A108&lt;=AG$4,0.5*(AH107+AH108)*EXP(-'BDT Tree'!AG66*AH$3)," ")</f>
        <v>0.9999686444055228</v>
      </c>
      <c r="AH108" s="2">
        <f>IF($A108&lt;=AH$4,0.5*(AI107+AI108)*EXP(-'BDT Tree'!AH66*AI$3)," ")</f>
        <v>0.99998597128001554</v>
      </c>
      <c r="AI108" s="2">
        <f t="shared" si="21"/>
        <v>1</v>
      </c>
      <c r="AJ108" s="2">
        <f>IF($A108&lt;=AJ$4,0.5*(AK107+AK108)*EXP(-'BDT Tree'!AJ66*AK$3)," ")</f>
        <v>0.9999497683837516</v>
      </c>
      <c r="AK108" s="2">
        <f>IF($A108&lt;=AK$4,0.5*(AL107+AL108)*EXP(-'BDT Tree'!AK66*AL$3)," ")</f>
        <v>0.99996402461308986</v>
      </c>
      <c r="AL108" s="2">
        <f>IF($A108&lt;=AL$4,0.5*(AM107+AM108)*EXP(-'BDT Tree'!AL66*AM$3)," ")</f>
        <v>0.99997541035499504</v>
      </c>
      <c r="AM108" s="2">
        <f>IF($A108&lt;=AM$4,0.5*(AN107+AN108)*EXP(-'BDT Tree'!AM66*AN$3)," ")</f>
        <v>0.99998454958145988</v>
      </c>
      <c r="AN108" s="2">
        <f>IF($A108&lt;=AN$4,0.5*(AO107+AO108)*EXP(-'BDT Tree'!AN66*AO$3)," ")</f>
        <v>0.99999342810481129</v>
      </c>
      <c r="AO108" s="2">
        <f t="shared" si="22"/>
        <v>1</v>
      </c>
      <c r="AP108" s="2">
        <f>IF($A108&lt;=AP$4,0.5*(AQ107+AQ108)*EXP(-'BDT Tree'!AP66*AQ$3)," ")</f>
        <v>0.99997985394955147</v>
      </c>
      <c r="AQ108" s="2">
        <f>IF($A108&lt;=AQ$4,0.5*(AR107+AR108)*EXP(-'BDT Tree'!AQ66*AR$3)," ")</f>
        <v>0.99998649741349166</v>
      </c>
      <c r="AR108" s="2">
        <f>IF($A108&lt;=AR$4,0.5*(AS107+AS108)*EXP(-'BDT Tree'!AR66*AS$3)," ")</f>
        <v>0.99999181069523113</v>
      </c>
      <c r="AS108" s="2">
        <f>IF($A108&lt;=AS$4,0.5*(AT107+AT108)*EXP(-'BDT Tree'!AS66*AT$3)," ")</f>
        <v>0.9999954457025747</v>
      </c>
      <c r="AT108" s="2">
        <f>IF($A108&lt;=AT$4,0.5*(AU107+AU108)*EXP(-'BDT Tree'!AT66*AU$3)," ")</f>
        <v>0.99999801802689592</v>
      </c>
      <c r="AU108" s="2">
        <f t="shared" si="23"/>
        <v>1</v>
      </c>
    </row>
    <row r="109" spans="1:47" x14ac:dyDescent="0.25">
      <c r="A109" s="30">
        <v>0</v>
      </c>
      <c r="B109" s="2">
        <f>IF($A109&lt;=B$4,0.5*(C108+C109)*EXP(-'BDT Tree'!B67*C$3)," ")</f>
        <v>0.99509921890090747</v>
      </c>
      <c r="C109" s="2">
        <f>IF($A109&lt;=C$4,0.5*(D108+D109)*EXP(-'BDT Tree'!C67*D$3)," ")</f>
        <v>0.99704809198304611</v>
      </c>
      <c r="D109" s="2">
        <f>IF($A109&lt;=D$4,0.5*(E108+E109)*EXP(-'BDT Tree'!D67*E$3)," ")</f>
        <v>0.99868138135578299</v>
      </c>
      <c r="E109" s="2">
        <f t="shared" ref="E109" si="24">IF($A109&lt;=E$4,1," ")</f>
        <v>1</v>
      </c>
      <c r="F109" s="2">
        <f>IF($A109&lt;=F$4,0.5*(G108+G109)*EXP(-'BDT Tree'!F67*G$3)," ")</f>
        <v>0.99512535520570589</v>
      </c>
      <c r="G109" s="2">
        <f>IF($A109&lt;=G$4,0.5*(H108+H109)*EXP(-'BDT Tree'!G67*H$3)," ")</f>
        <v>0.99654490043484256</v>
      </c>
      <c r="H109" s="2">
        <f>IF($A109&lt;=H$4,0.5*(I108+I109)*EXP(-'BDT Tree'!H67*I$3)," ")</f>
        <v>0.9977112595531793</v>
      </c>
      <c r="I109" s="2">
        <f>IF($A109&lt;=I$4,0.5*(J108+J109)*EXP(-'BDT Tree'!I67*J$3)," ")</f>
        <v>0.99861220381274973</v>
      </c>
      <c r="J109" s="2">
        <f>IF($A109&lt;=J$4,0.5*(K108+K109)*EXP(-'BDT Tree'!J67*K$3)," ")</f>
        <v>0.99938591032844182</v>
      </c>
      <c r="K109" s="2">
        <f t="shared" ref="K109" si="25">IF($A109&lt;=K$4,1," ")</f>
        <v>1</v>
      </c>
      <c r="L109" s="2">
        <f>IF($A109&lt;=L$4,0.5*(M108+M109)*EXP(-'BDT Tree'!L67*M$3)," ")</f>
        <v>0.9978980642042421</v>
      </c>
      <c r="M109" s="2">
        <f>IF($A109&lt;=M$4,0.5*(N108+N109)*EXP(-'BDT Tree'!M67*N$3)," ")</f>
        <v>0.99851000228349596</v>
      </c>
      <c r="N109" s="2">
        <f>IF($A109&lt;=N$4,0.5*(O108+O109)*EXP(-'BDT Tree'!N67*O$3)," ")</f>
        <v>0.99906268477422688</v>
      </c>
      <c r="O109" s="2">
        <f>IF($A109&lt;=O$4,0.5*(P108+P109)*EXP(-'BDT Tree'!O67*P$3)," ")</f>
        <v>0.9994597287594843</v>
      </c>
      <c r="P109" s="2">
        <f>IF($A109&lt;=P$4,0.5*(Q108+Q109)*EXP(-'BDT Tree'!P67*Q$3)," ")</f>
        <v>0.99974197765891371</v>
      </c>
      <c r="Q109" s="2">
        <f t="shared" ref="Q109" si="26">IF($A109&lt;=Q$4,1," ")</f>
        <v>1</v>
      </c>
      <c r="R109" s="2">
        <f>IF($A109&lt;=R$4,0.5*(S108+S109)*EXP(-'BDT Tree'!R67*S$3)," ")</f>
        <v>0.99930044594556322</v>
      </c>
      <c r="S109" s="2">
        <f>IF($A109&lt;=S$4,0.5*(T108+T109)*EXP(-'BDT Tree'!S67*T$3)," ")</f>
        <v>0.99954225919916873</v>
      </c>
      <c r="T109" s="2">
        <f>IF($A109&lt;=T$4,0.5*(U108+U109)*EXP(-'BDT Tree'!T67*U$3)," ")</f>
        <v>0.99972041351446139</v>
      </c>
      <c r="U109" s="2">
        <f>IF($A109&lt;=U$4,0.5*(V108+V109)*EXP(-'BDT Tree'!U67*V$3)," ")</f>
        <v>0.99984144726533764</v>
      </c>
      <c r="V109" s="2">
        <f>IF($A109&lt;=V$4,0.5*(W108+W109)*EXP(-'BDT Tree'!V67*W$3)," ")</f>
        <v>0.99992499808564506</v>
      </c>
      <c r="W109" s="2">
        <f t="shared" ref="W109" si="27">IF($A109&lt;=W$4,1," ")</f>
        <v>1</v>
      </c>
      <c r="X109" s="2">
        <f>IF($A109&lt;=X$4,0.5*(Y108+Y109)*EXP(-'BDT Tree'!X67*Y$3)," ")</f>
        <v>0.9997441942614459</v>
      </c>
      <c r="Y109" s="2">
        <f>IF($A109&lt;=Y$4,0.5*(Z108+Z109)*EXP(-'BDT Tree'!Y67*Z$3)," ")</f>
        <v>0.99981030582529162</v>
      </c>
      <c r="Z109" s="2">
        <f>IF($A109&lt;=Z$4,0.5*(AA108+AA109)*EXP(-'BDT Tree'!Z67*AA$3)," ")</f>
        <v>0.99986620428551853</v>
      </c>
      <c r="AA109" s="2">
        <f>IF($A109&lt;=AA$4,0.5*(AB108+AB109)*EXP(-'BDT Tree'!AA67*AB$3)," ")</f>
        <v>0.99992289439998128</v>
      </c>
      <c r="AB109" s="2">
        <f>IF($A109&lt;=AB$4,0.5*(AC108+AC109)*EXP(-'BDT Tree'!AB67*AC$3)," ")</f>
        <v>0.99996388010705295</v>
      </c>
      <c r="AC109" s="2">
        <f t="shared" ref="AC109" si="28">IF($A109&lt;=AC$4,1," ")</f>
        <v>1</v>
      </c>
      <c r="AD109" s="2">
        <f>IF($A109&lt;=AD$4,0.5*(AE108+AE109)*EXP(-'BDT Tree'!AD67*AE$3)," ")</f>
        <v>0.9998959269929194</v>
      </c>
      <c r="AE109" s="2">
        <f>IF($A109&lt;=AE$4,0.5*(AF108+AF109)*EXP(-'BDT Tree'!AE67*AF$3)," ")</f>
        <v>0.99993121842519728</v>
      </c>
      <c r="AF109" s="2">
        <f>IF($A109&lt;=AF$4,0.5*(AG108+AG109)*EXP(-'BDT Tree'!AF67*AG$3)," ")</f>
        <v>0.99995885265018536</v>
      </c>
      <c r="AG109" s="2">
        <f>IF($A109&lt;=AG$4,0.5*(AH108+AH109)*EXP(-'BDT Tree'!AG67*AH$3)," ")</f>
        <v>0.99997633089554361</v>
      </c>
      <c r="AH109" s="2">
        <f>IF($A109&lt;=AH$4,0.5*(AI108+AI109)*EXP(-'BDT Tree'!AH67*AI$3)," ")</f>
        <v>0.9999893868232691</v>
      </c>
      <c r="AI109" s="2">
        <f t="shared" ref="AI109" si="29">IF($A109&lt;=AI$4,1," ")</f>
        <v>1</v>
      </c>
      <c r="AJ109" s="2">
        <f>IF($A109&lt;=AJ$4,0.5*(AK108+AK109)*EXP(-'BDT Tree'!AJ67*AK$3)," ")</f>
        <v>0.99996213492939889</v>
      </c>
      <c r="AK109" s="2">
        <f>IF($A109&lt;=AK$4,0.5*(AL108+AL109)*EXP(-'BDT Tree'!AK67*AL$3)," ")</f>
        <v>0.99997283100242529</v>
      </c>
      <c r="AL109" s="2">
        <f>IF($A109&lt;=AL$4,0.5*(AM108+AM109)*EXP(-'BDT Tree'!AL67*AM$3)," ")</f>
        <v>0.99998137642441787</v>
      </c>
      <c r="AM109" s="2">
        <f>IF($A109&lt;=AM$4,0.5*(AN108+AN109)*EXP(-'BDT Tree'!AM67*AN$3)," ")</f>
        <v>0.99998826183133649</v>
      </c>
      <c r="AN109" s="2">
        <f>IF($A109&lt;=AN$4,0.5*(AO108+AO109)*EXP(-'BDT Tree'!AN67*AO$3)," ")</f>
        <v>0.99999501891541243</v>
      </c>
      <c r="AO109" s="2">
        <f t="shared" si="22"/>
        <v>1</v>
      </c>
      <c r="AP109" s="2">
        <f>IF($A109&lt;=AP$4,0.5*(AQ108+AQ109)*EXP(-'BDT Tree'!AP67*AQ$3)," ")</f>
        <v>0.99998482603802241</v>
      </c>
      <c r="AQ109" s="2">
        <f>IF($A109&lt;=AQ$4,0.5*(AR108+AR109)*EXP(-'BDT Tree'!AQ67*AR$3)," ")</f>
        <v>0.9999898473146126</v>
      </c>
      <c r="AR109" s="2">
        <f>IF($A109&lt;=AR$4,0.5*(AS108+AS109)*EXP(-'BDT Tree'!AR67*AS$3)," ")</f>
        <v>0.99999386244231747</v>
      </c>
      <c r="AS109" s="2">
        <f>IF($A109&lt;=AS$4,0.5*(AT108+AT109)*EXP(-'BDT Tree'!AS67*AT$3)," ")</f>
        <v>0.9999965923807248</v>
      </c>
      <c r="AT109" s="2">
        <f>IF($A109&lt;=AT$4,0.5*(AU108+AU109)*EXP(-'BDT Tree'!AT67*AU$3)," ")</f>
        <v>0.99999851704732612</v>
      </c>
      <c r="AU109" s="2">
        <f t="shared" si="23"/>
        <v>1</v>
      </c>
    </row>
    <row r="112" spans="1:47" x14ac:dyDescent="0.25">
      <c r="A112" s="35" t="s">
        <v>78</v>
      </c>
    </row>
    <row r="113" spans="1:47" x14ac:dyDescent="0.25">
      <c r="A113" s="35" t="s">
        <v>70</v>
      </c>
    </row>
    <row r="114" spans="1:47" x14ac:dyDescent="0.25">
      <c r="A114" s="53">
        <v>48</v>
      </c>
      <c r="E114" s="2" t="str">
        <f t="shared" ref="E114:E161" si="30">IF($A114&lt;=E$4,IF(E8&lt;&gt;1,(1/E8-1)/(SUM(F$3:H$3)),(1/E61-1)/(SUM(F$3:H$3)))," ")</f>
        <v xml:space="preserve"> </v>
      </c>
      <c r="H114" s="2" t="str">
        <f t="shared" ref="H114:H161" si="31">IF($A114&lt;=H$4,IF(H8&lt;&gt;1,(1/H8-1)/(SUM(I$3:K$3)),(1/H61-1)/(SUM(I$3:K$3)))," ")</f>
        <v xml:space="preserve"> </v>
      </c>
      <c r="K114" s="2" t="str">
        <f t="shared" ref="K114:K161" si="32">IF($A114&lt;=K$4,IF(K8&lt;&gt;1,(1/K8-1)/(SUM(L$3:N$3)),(1/K61-1)/(SUM(L$3:N$3)))," ")</f>
        <v xml:space="preserve"> </v>
      </c>
      <c r="N114" s="2" t="str">
        <f t="shared" ref="N114:N161" si="33">IF($A114&lt;=N$4,IF(N8&lt;&gt;1,(1/N8-1)/(SUM(O$3:Q$3)),(1/N61-1)/(SUM(O$3:Q$3)))," ")</f>
        <v xml:space="preserve"> </v>
      </c>
      <c r="Q114" s="2" t="str">
        <f t="shared" ref="Q114:Q161" si="34">IF($A114&lt;=Q$4,IF(Q8&lt;&gt;1,(1/Q8-1)/(SUM(R$3:T$3)),(1/Q61-1)/(SUM(R$3:T$3)))," ")</f>
        <v xml:space="preserve"> </v>
      </c>
      <c r="T114" s="2" t="str">
        <f t="shared" ref="T114:T161" si="35">IF($A114&lt;=T$4,IF(T8&lt;&gt;1,(1/T8-1)/(SUM(U$3:W$3)),(1/T61-1)/(SUM(U$3:W$3)))," ")</f>
        <v xml:space="preserve"> </v>
      </c>
      <c r="W114" s="2" t="str">
        <f t="shared" ref="W114:W161" si="36">IF($A114&lt;=W$4,IF(W8&lt;&gt;1,(1/W8-1)/(SUM(X$3:Z$3)),(1/W61-1)/(SUM(X$3:Z$3)))," ")</f>
        <v xml:space="preserve"> </v>
      </c>
      <c r="Z114" s="2" t="str">
        <f t="shared" ref="Z114:Z161" si="37">IF($A114&lt;=Z$4,IF(Z8&lt;&gt;1,(1/Z8-1)/(SUM(AA$3:AC$3)),(1/Z61-1)/(SUM(AA$3:AC$3)))," ")</f>
        <v xml:space="preserve"> </v>
      </c>
      <c r="AC114" s="2" t="str">
        <f t="shared" ref="AC114:AC161" si="38">IF($A114&lt;=AC$4,IF(AC8&lt;&gt;1,(1/AC8-1)/(SUM(AD$3:AF$3)),(1/AC61-1)/(SUM(AD$3:AF$3)))," ")</f>
        <v xml:space="preserve"> </v>
      </c>
      <c r="AF114" s="2" t="str">
        <f t="shared" ref="AF114:AF161" si="39">IF($A114&lt;=AF$4,IF(AF8&lt;&gt;1,(1/AF8-1)/(SUM(AG$3:AI$3)),(1/AF61-1)/(SUM(AG$3:AI$3)))," ")</f>
        <v xml:space="preserve"> </v>
      </c>
      <c r="AI114" s="2" t="str">
        <f t="shared" ref="AI114:AI161" si="40">IF($A114&lt;=AI$4,IF(AI8&lt;&gt;1,(1/AI8-1)/(SUM(AJ$3:AL$3)),(1/AI61-1)/(SUM(AJ$3:AL$3)))," ")</f>
        <v xml:space="preserve"> </v>
      </c>
      <c r="AL114" s="2" t="str">
        <f t="shared" ref="AL114:AL161" si="41">IF($A114&lt;=AL$4,IF(AL8&lt;&gt;1,(1/AL8-1)/(SUM(AM$3:AO$3)),(1/AL61-1)/(SUM(AM$3:AO$3)))," ")</f>
        <v xml:space="preserve"> </v>
      </c>
      <c r="AO114" s="2" t="str">
        <f t="shared" ref="AO114:AO161" si="42">IF($A114&lt;=AO$4,IF(AO8&lt;&gt;1,(1/AO8-1)/(SUM(AP$3:AR$3)),(1/AO61-1)/(SUM(AP$3:AR$3)))," ")</f>
        <v xml:space="preserve"> </v>
      </c>
      <c r="AR114" s="2" t="str">
        <f t="shared" ref="AR114:AR161" si="43">IF($A114&lt;=AR$4,IF(AR8&lt;&gt;1,(1/AR8-1)/(SUM(AS$3:AU$3)),(1/AR61-1)/(SUM(AS$3:AU$3)))," ")</f>
        <v xml:space="preserve"> </v>
      </c>
      <c r="AU114" s="2" t="str">
        <f t="shared" ref="AU114:AU161" si="44">IF($A114&lt;=AU$4,IF(AU8&lt;&gt;1,(1/AU8-1)/(SUM(AV$3:AX$3)),(1/AU61-1)/(SUM(AV$3:AX$3)))," ")</f>
        <v xml:space="preserve"> </v>
      </c>
    </row>
    <row r="115" spans="1:47" x14ac:dyDescent="0.25">
      <c r="A115" s="53">
        <v>47</v>
      </c>
      <c r="E115" s="2" t="str">
        <f t="shared" si="30"/>
        <v xml:space="preserve"> </v>
      </c>
      <c r="H115" s="2" t="str">
        <f t="shared" si="31"/>
        <v xml:space="preserve"> </v>
      </c>
      <c r="K115" s="2" t="str">
        <f t="shared" si="32"/>
        <v xml:space="preserve"> </v>
      </c>
      <c r="N115" s="2" t="str">
        <f t="shared" si="33"/>
        <v xml:space="preserve"> </v>
      </c>
      <c r="Q115" s="2" t="str">
        <f t="shared" si="34"/>
        <v xml:space="preserve"> </v>
      </c>
      <c r="T115" s="2" t="str">
        <f t="shared" si="35"/>
        <v xml:space="preserve"> </v>
      </c>
      <c r="W115" s="2" t="str">
        <f t="shared" si="36"/>
        <v xml:space="preserve"> </v>
      </c>
      <c r="Z115" s="2" t="str">
        <f t="shared" si="37"/>
        <v xml:space="preserve"> </v>
      </c>
      <c r="AC115" s="2" t="str">
        <f t="shared" si="38"/>
        <v xml:space="preserve"> </v>
      </c>
      <c r="AF115" s="2" t="str">
        <f t="shared" si="39"/>
        <v xml:space="preserve"> </v>
      </c>
      <c r="AI115" s="2" t="str">
        <f t="shared" si="40"/>
        <v xml:space="preserve"> </v>
      </c>
      <c r="AL115" s="2" t="str">
        <f t="shared" si="41"/>
        <v xml:space="preserve"> </v>
      </c>
      <c r="AO115" s="2" t="str">
        <f t="shared" si="42"/>
        <v xml:space="preserve"> </v>
      </c>
      <c r="AR115" s="2" t="str">
        <f t="shared" si="43"/>
        <v xml:space="preserve"> </v>
      </c>
      <c r="AU115" s="2" t="str">
        <f t="shared" si="44"/>
        <v xml:space="preserve"> </v>
      </c>
    </row>
    <row r="116" spans="1:47" x14ac:dyDescent="0.25">
      <c r="A116" s="53">
        <v>46</v>
      </c>
      <c r="E116" s="2" t="str">
        <f t="shared" si="30"/>
        <v xml:space="preserve"> </v>
      </c>
      <c r="H116" s="2" t="str">
        <f t="shared" si="31"/>
        <v xml:space="preserve"> </v>
      </c>
      <c r="K116" s="2" t="str">
        <f t="shared" si="32"/>
        <v xml:space="preserve"> </v>
      </c>
      <c r="N116" s="2" t="str">
        <f t="shared" si="33"/>
        <v xml:space="preserve"> </v>
      </c>
      <c r="Q116" s="2" t="str">
        <f t="shared" si="34"/>
        <v xml:space="preserve"> </v>
      </c>
      <c r="T116" s="2" t="str">
        <f t="shared" si="35"/>
        <v xml:space="preserve"> </v>
      </c>
      <c r="W116" s="2" t="str">
        <f t="shared" si="36"/>
        <v xml:space="preserve"> </v>
      </c>
      <c r="Z116" s="2" t="str">
        <f t="shared" si="37"/>
        <v xml:space="preserve"> </v>
      </c>
      <c r="AC116" s="2" t="str">
        <f t="shared" si="38"/>
        <v xml:space="preserve"> </v>
      </c>
      <c r="AF116" s="2" t="str">
        <f t="shared" si="39"/>
        <v xml:space="preserve"> </v>
      </c>
      <c r="AI116" s="2" t="str">
        <f t="shared" si="40"/>
        <v xml:space="preserve"> </v>
      </c>
      <c r="AL116" s="2" t="str">
        <f t="shared" si="41"/>
        <v xml:space="preserve"> </v>
      </c>
      <c r="AO116" s="2" t="str">
        <f t="shared" si="42"/>
        <v xml:space="preserve"> </v>
      </c>
      <c r="AR116" s="2" t="str">
        <f t="shared" si="43"/>
        <v xml:space="preserve"> </v>
      </c>
      <c r="AU116" s="2" t="str">
        <f t="shared" si="44"/>
        <v xml:space="preserve"> </v>
      </c>
    </row>
    <row r="117" spans="1:47" x14ac:dyDescent="0.25">
      <c r="A117" s="53">
        <v>45</v>
      </c>
      <c r="E117" s="2" t="str">
        <f t="shared" si="30"/>
        <v xml:space="preserve"> </v>
      </c>
      <c r="H117" s="2" t="str">
        <f t="shared" si="31"/>
        <v xml:space="preserve"> </v>
      </c>
      <c r="K117" s="2" t="str">
        <f t="shared" si="32"/>
        <v xml:space="preserve"> </v>
      </c>
      <c r="N117" s="2" t="str">
        <f t="shared" si="33"/>
        <v xml:space="preserve"> </v>
      </c>
      <c r="Q117" s="2" t="str">
        <f t="shared" si="34"/>
        <v xml:space="preserve"> </v>
      </c>
      <c r="T117" s="2" t="str">
        <f t="shared" si="35"/>
        <v xml:space="preserve"> </v>
      </c>
      <c r="W117" s="2" t="str">
        <f t="shared" si="36"/>
        <v xml:space="preserve"> </v>
      </c>
      <c r="Z117" s="2" t="str">
        <f t="shared" si="37"/>
        <v xml:space="preserve"> </v>
      </c>
      <c r="AC117" s="2" t="str">
        <f t="shared" si="38"/>
        <v xml:space="preserve"> </v>
      </c>
      <c r="AF117" s="2" t="str">
        <f t="shared" si="39"/>
        <v xml:space="preserve"> </v>
      </c>
      <c r="AI117" s="2" t="str">
        <f t="shared" si="40"/>
        <v xml:space="preserve"> </v>
      </c>
      <c r="AL117" s="2" t="str">
        <f t="shared" si="41"/>
        <v xml:space="preserve"> </v>
      </c>
      <c r="AO117" s="2" t="str">
        <f t="shared" si="42"/>
        <v xml:space="preserve"> </v>
      </c>
      <c r="AR117" s="2" t="str">
        <f t="shared" si="43"/>
        <v xml:space="preserve"> </v>
      </c>
      <c r="AU117" s="2">
        <f t="shared" si="44"/>
        <v>19.330330690471605</v>
      </c>
    </row>
    <row r="118" spans="1:47" x14ac:dyDescent="0.25">
      <c r="A118" s="53">
        <v>44</v>
      </c>
      <c r="E118" s="2" t="str">
        <f t="shared" si="30"/>
        <v xml:space="preserve"> </v>
      </c>
      <c r="H118" s="2" t="str">
        <f t="shared" si="31"/>
        <v xml:space="preserve"> </v>
      </c>
      <c r="K118" s="2" t="str">
        <f t="shared" si="32"/>
        <v xml:space="preserve"> </v>
      </c>
      <c r="N118" s="2" t="str">
        <f t="shared" si="33"/>
        <v xml:space="preserve"> </v>
      </c>
      <c r="Q118" s="2" t="str">
        <f t="shared" si="34"/>
        <v xml:space="preserve"> </v>
      </c>
      <c r="T118" s="2" t="str">
        <f t="shared" si="35"/>
        <v xml:space="preserve"> </v>
      </c>
      <c r="W118" s="2" t="str">
        <f t="shared" si="36"/>
        <v xml:space="preserve"> </v>
      </c>
      <c r="Z118" s="2" t="str">
        <f t="shared" si="37"/>
        <v xml:space="preserve"> </v>
      </c>
      <c r="AC118" s="2" t="str">
        <f t="shared" si="38"/>
        <v xml:space="preserve"> </v>
      </c>
      <c r="AF118" s="2" t="str">
        <f t="shared" si="39"/>
        <v xml:space="preserve"> </v>
      </c>
      <c r="AI118" s="2" t="str">
        <f t="shared" si="40"/>
        <v xml:space="preserve"> </v>
      </c>
      <c r="AL118" s="2" t="str">
        <f t="shared" si="41"/>
        <v xml:space="preserve"> </v>
      </c>
      <c r="AO118" s="2" t="str">
        <f t="shared" si="42"/>
        <v xml:space="preserve"> </v>
      </c>
      <c r="AR118" s="2" t="str">
        <f t="shared" si="43"/>
        <v xml:space="preserve"> </v>
      </c>
      <c r="AU118" s="2">
        <f t="shared" si="44"/>
        <v>10.926794194076109</v>
      </c>
    </row>
    <row r="119" spans="1:47" x14ac:dyDescent="0.25">
      <c r="A119" s="53">
        <v>43</v>
      </c>
      <c r="E119" s="2" t="str">
        <f t="shared" si="30"/>
        <v xml:space="preserve"> </v>
      </c>
      <c r="H119" s="2" t="str">
        <f t="shared" si="31"/>
        <v xml:space="preserve"> </v>
      </c>
      <c r="K119" s="2" t="str">
        <f t="shared" si="32"/>
        <v xml:space="preserve"> </v>
      </c>
      <c r="N119" s="2" t="str">
        <f t="shared" si="33"/>
        <v xml:space="preserve"> </v>
      </c>
      <c r="Q119" s="2" t="str">
        <f t="shared" si="34"/>
        <v xml:space="preserve"> </v>
      </c>
      <c r="T119" s="2" t="str">
        <f t="shared" si="35"/>
        <v xml:space="preserve"> </v>
      </c>
      <c r="W119" s="2" t="str">
        <f t="shared" si="36"/>
        <v xml:space="preserve"> </v>
      </c>
      <c r="Z119" s="2" t="str">
        <f t="shared" si="37"/>
        <v xml:space="preserve"> </v>
      </c>
      <c r="AC119" s="2" t="str">
        <f t="shared" si="38"/>
        <v xml:space="preserve"> </v>
      </c>
      <c r="AF119" s="2" t="str">
        <f t="shared" si="39"/>
        <v xml:space="preserve"> </v>
      </c>
      <c r="AI119" s="2" t="str">
        <f t="shared" si="40"/>
        <v xml:space="preserve"> </v>
      </c>
      <c r="AL119" s="2" t="str">
        <f t="shared" si="41"/>
        <v xml:space="preserve"> </v>
      </c>
      <c r="AO119" s="2" t="str">
        <f t="shared" si="42"/>
        <v xml:space="preserve"> </v>
      </c>
      <c r="AR119" s="2" t="str">
        <f t="shared" si="43"/>
        <v xml:space="preserve"> </v>
      </c>
      <c r="AU119" s="2">
        <f t="shared" si="44"/>
        <v>6.6883251548427953</v>
      </c>
    </row>
    <row r="120" spans="1:47" x14ac:dyDescent="0.25">
      <c r="A120" s="30">
        <v>42</v>
      </c>
      <c r="E120" s="2" t="str">
        <f t="shared" si="30"/>
        <v xml:space="preserve"> </v>
      </c>
      <c r="H120" s="2" t="str">
        <f t="shared" si="31"/>
        <v xml:space="preserve"> </v>
      </c>
      <c r="K120" s="2" t="str">
        <f t="shared" si="32"/>
        <v xml:space="preserve"> </v>
      </c>
      <c r="N120" s="2" t="str">
        <f t="shared" si="33"/>
        <v xml:space="preserve"> </v>
      </c>
      <c r="Q120" s="2" t="str">
        <f t="shared" si="34"/>
        <v xml:space="preserve"> </v>
      </c>
      <c r="T120" s="2" t="str">
        <f t="shared" si="35"/>
        <v xml:space="preserve"> </v>
      </c>
      <c r="W120" s="2" t="str">
        <f t="shared" si="36"/>
        <v xml:space="preserve"> </v>
      </c>
      <c r="Z120" s="2" t="str">
        <f t="shared" si="37"/>
        <v xml:space="preserve"> </v>
      </c>
      <c r="AC120" s="2" t="str">
        <f t="shared" si="38"/>
        <v xml:space="preserve"> </v>
      </c>
      <c r="AF120" s="2" t="str">
        <f t="shared" si="39"/>
        <v xml:space="preserve"> </v>
      </c>
      <c r="AI120" s="2" t="str">
        <f t="shared" si="40"/>
        <v xml:space="preserve"> </v>
      </c>
      <c r="AL120" s="2" t="str">
        <f t="shared" si="41"/>
        <v xml:space="preserve"> </v>
      </c>
      <c r="AO120" s="2" t="str">
        <f t="shared" si="42"/>
        <v xml:space="preserve"> </v>
      </c>
      <c r="AR120" s="2">
        <f t="shared" si="43"/>
        <v>7.8526398851269681</v>
      </c>
      <c r="AU120" s="2">
        <f t="shared" si="44"/>
        <v>4.3279589237305691</v>
      </c>
    </row>
    <row r="121" spans="1:47" x14ac:dyDescent="0.25">
      <c r="A121" s="30">
        <v>41</v>
      </c>
      <c r="E121" s="2" t="str">
        <f t="shared" si="30"/>
        <v xml:space="preserve"> </v>
      </c>
      <c r="H121" s="2" t="str">
        <f t="shared" si="31"/>
        <v xml:space="preserve"> </v>
      </c>
      <c r="K121" s="2" t="str">
        <f t="shared" si="32"/>
        <v xml:space="preserve"> </v>
      </c>
      <c r="N121" s="2" t="str">
        <f t="shared" si="33"/>
        <v xml:space="preserve"> </v>
      </c>
      <c r="Q121" s="2" t="str">
        <f t="shared" si="34"/>
        <v xml:space="preserve"> </v>
      </c>
      <c r="T121" s="2" t="str">
        <f t="shared" si="35"/>
        <v xml:space="preserve"> </v>
      </c>
      <c r="W121" s="2" t="str">
        <f t="shared" si="36"/>
        <v xml:space="preserve"> </v>
      </c>
      <c r="Z121" s="2" t="str">
        <f t="shared" si="37"/>
        <v xml:space="preserve"> </v>
      </c>
      <c r="AC121" s="2" t="str">
        <f t="shared" si="38"/>
        <v xml:space="preserve"> </v>
      </c>
      <c r="AF121" s="2" t="str">
        <f t="shared" si="39"/>
        <v xml:space="preserve"> </v>
      </c>
      <c r="AI121" s="2" t="str">
        <f t="shared" si="40"/>
        <v xml:space="preserve"> </v>
      </c>
      <c r="AL121" s="2" t="str">
        <f t="shared" si="41"/>
        <v xml:space="preserve"> </v>
      </c>
      <c r="AO121" s="2" t="str">
        <f t="shared" si="42"/>
        <v xml:space="preserve"> </v>
      </c>
      <c r="AR121" s="2">
        <f t="shared" si="43"/>
        <v>5.0162880772767373</v>
      </c>
      <c r="AU121" s="2">
        <f t="shared" si="44"/>
        <v>2.9124763864356802</v>
      </c>
    </row>
    <row r="122" spans="1:47" x14ac:dyDescent="0.25">
      <c r="A122" s="30">
        <v>40</v>
      </c>
      <c r="E122" s="2" t="str">
        <f t="shared" si="30"/>
        <v xml:space="preserve"> </v>
      </c>
      <c r="H122" s="2" t="str">
        <f t="shared" si="31"/>
        <v xml:space="preserve"> </v>
      </c>
      <c r="K122" s="2" t="str">
        <f t="shared" si="32"/>
        <v xml:space="preserve"> </v>
      </c>
      <c r="N122" s="2" t="str">
        <f t="shared" si="33"/>
        <v xml:space="preserve"> </v>
      </c>
      <c r="Q122" s="2" t="str">
        <f t="shared" si="34"/>
        <v xml:space="preserve"> </v>
      </c>
      <c r="T122" s="2" t="str">
        <f t="shared" si="35"/>
        <v xml:space="preserve"> </v>
      </c>
      <c r="W122" s="2" t="str">
        <f t="shared" si="36"/>
        <v xml:space="preserve"> </v>
      </c>
      <c r="Z122" s="2" t="str">
        <f t="shared" si="37"/>
        <v xml:space="preserve"> </v>
      </c>
      <c r="AC122" s="2" t="str">
        <f t="shared" si="38"/>
        <v xml:space="preserve"> </v>
      </c>
      <c r="AF122" s="2" t="str">
        <f t="shared" si="39"/>
        <v xml:space="preserve"> </v>
      </c>
      <c r="AI122" s="2" t="str">
        <f t="shared" si="40"/>
        <v xml:space="preserve"> </v>
      </c>
      <c r="AL122" s="2" t="str">
        <f t="shared" si="41"/>
        <v xml:space="preserve"> </v>
      </c>
      <c r="AO122" s="2" t="str">
        <f t="shared" si="42"/>
        <v xml:space="preserve"> </v>
      </c>
      <c r="AR122" s="2">
        <f t="shared" si="43"/>
        <v>3.3476214832505775</v>
      </c>
      <c r="AU122" s="2">
        <f t="shared" si="44"/>
        <v>2.0153599903174992</v>
      </c>
    </row>
    <row r="123" spans="1:47" x14ac:dyDescent="0.25">
      <c r="A123" s="30">
        <v>39</v>
      </c>
      <c r="E123" s="2" t="str">
        <f t="shared" si="30"/>
        <v xml:space="preserve"> </v>
      </c>
      <c r="H123" s="2" t="str">
        <f t="shared" si="31"/>
        <v xml:space="preserve"> </v>
      </c>
      <c r="K123" s="2" t="str">
        <f t="shared" si="32"/>
        <v xml:space="preserve"> </v>
      </c>
      <c r="N123" s="2" t="str">
        <f t="shared" si="33"/>
        <v xml:space="preserve"> </v>
      </c>
      <c r="Q123" s="2" t="str">
        <f t="shared" si="34"/>
        <v xml:space="preserve"> </v>
      </c>
      <c r="T123" s="2" t="str">
        <f t="shared" si="35"/>
        <v xml:space="preserve"> </v>
      </c>
      <c r="W123" s="2" t="str">
        <f t="shared" si="36"/>
        <v xml:space="preserve"> </v>
      </c>
      <c r="Z123" s="2" t="str">
        <f t="shared" si="37"/>
        <v xml:space="preserve"> </v>
      </c>
      <c r="AC123" s="2" t="str">
        <f t="shared" si="38"/>
        <v xml:space="preserve"> </v>
      </c>
      <c r="AF123" s="2" t="str">
        <f t="shared" si="39"/>
        <v xml:space="preserve"> </v>
      </c>
      <c r="AI123" s="2" t="str">
        <f t="shared" si="40"/>
        <v xml:space="preserve"> </v>
      </c>
      <c r="AL123" s="2" t="str">
        <f t="shared" si="41"/>
        <v xml:space="preserve"> </v>
      </c>
      <c r="AO123" s="2">
        <f t="shared" si="42"/>
        <v>3.6290565624837496</v>
      </c>
      <c r="AR123" s="2">
        <f t="shared" si="43"/>
        <v>2.3048030758767992</v>
      </c>
      <c r="AU123" s="2">
        <f t="shared" si="44"/>
        <v>1.4228054029715842</v>
      </c>
    </row>
    <row r="124" spans="1:47" x14ac:dyDescent="0.25">
      <c r="A124" s="30">
        <v>38</v>
      </c>
      <c r="E124" s="2" t="str">
        <f t="shared" si="30"/>
        <v xml:space="preserve"> </v>
      </c>
      <c r="H124" s="2" t="str">
        <f t="shared" si="31"/>
        <v xml:space="preserve"> </v>
      </c>
      <c r="K124" s="2" t="str">
        <f t="shared" si="32"/>
        <v xml:space="preserve"> </v>
      </c>
      <c r="N124" s="2" t="str">
        <f t="shared" si="33"/>
        <v xml:space="preserve"> </v>
      </c>
      <c r="Q124" s="2" t="str">
        <f t="shared" si="34"/>
        <v xml:space="preserve"> </v>
      </c>
      <c r="T124" s="2" t="str">
        <f t="shared" si="35"/>
        <v xml:space="preserve"> </v>
      </c>
      <c r="W124" s="2" t="str">
        <f t="shared" si="36"/>
        <v xml:space="preserve"> </v>
      </c>
      <c r="Z124" s="2" t="str">
        <f t="shared" si="37"/>
        <v xml:space="preserve"> </v>
      </c>
      <c r="AC124" s="2" t="str">
        <f t="shared" si="38"/>
        <v xml:space="preserve"> </v>
      </c>
      <c r="AF124" s="2" t="str">
        <f t="shared" si="39"/>
        <v xml:space="preserve"> </v>
      </c>
      <c r="AI124" s="2" t="str">
        <f t="shared" si="40"/>
        <v xml:space="preserve"> </v>
      </c>
      <c r="AL124" s="2" t="str">
        <f t="shared" si="41"/>
        <v xml:space="preserve"> </v>
      </c>
      <c r="AO124" s="2">
        <f t="shared" si="42"/>
        <v>2.5138813439739272</v>
      </c>
      <c r="AR124" s="2">
        <f t="shared" si="43"/>
        <v>1.6228592493976708</v>
      </c>
      <c r="AU124" s="2">
        <f t="shared" si="44"/>
        <v>1.0191627180398841</v>
      </c>
    </row>
    <row r="125" spans="1:47" x14ac:dyDescent="0.25">
      <c r="A125" s="30">
        <v>37</v>
      </c>
      <c r="E125" s="2" t="str">
        <f t="shared" si="30"/>
        <v xml:space="preserve"> </v>
      </c>
      <c r="H125" s="2" t="str">
        <f t="shared" si="31"/>
        <v xml:space="preserve"> </v>
      </c>
      <c r="K125" s="2" t="str">
        <f t="shared" si="32"/>
        <v xml:space="preserve"> </v>
      </c>
      <c r="N125" s="2" t="str">
        <f t="shared" si="33"/>
        <v xml:space="preserve"> </v>
      </c>
      <c r="Q125" s="2" t="str">
        <f t="shared" si="34"/>
        <v xml:space="preserve"> </v>
      </c>
      <c r="T125" s="2" t="str">
        <f t="shared" si="35"/>
        <v xml:space="preserve"> </v>
      </c>
      <c r="W125" s="2" t="str">
        <f t="shared" si="36"/>
        <v xml:space="preserve"> </v>
      </c>
      <c r="Z125" s="2" t="str">
        <f t="shared" si="37"/>
        <v xml:space="preserve"> </v>
      </c>
      <c r="AC125" s="2" t="str">
        <f t="shared" si="38"/>
        <v xml:space="preserve"> </v>
      </c>
      <c r="AF125" s="2" t="str">
        <f t="shared" si="39"/>
        <v xml:space="preserve"> </v>
      </c>
      <c r="AI125" s="2" t="str">
        <f t="shared" si="40"/>
        <v xml:space="preserve"> </v>
      </c>
      <c r="AL125" s="2" t="str">
        <f t="shared" si="41"/>
        <v xml:space="preserve"> </v>
      </c>
      <c r="AO125" s="2">
        <f t="shared" si="42"/>
        <v>1.7803385164315546</v>
      </c>
      <c r="AR125" s="2">
        <f t="shared" si="43"/>
        <v>1.1614598729133323</v>
      </c>
      <c r="AU125" s="2">
        <f t="shared" si="44"/>
        <v>0.73780436744347278</v>
      </c>
    </row>
    <row r="126" spans="1:47" x14ac:dyDescent="0.25">
      <c r="A126" s="30">
        <v>36</v>
      </c>
      <c r="E126" s="2" t="str">
        <f t="shared" si="30"/>
        <v xml:space="preserve"> </v>
      </c>
      <c r="H126" s="2" t="str">
        <f t="shared" si="31"/>
        <v xml:space="preserve"> </v>
      </c>
      <c r="K126" s="2" t="str">
        <f t="shared" si="32"/>
        <v xml:space="preserve"> </v>
      </c>
      <c r="N126" s="2" t="str">
        <f t="shared" si="33"/>
        <v xml:space="preserve"> </v>
      </c>
      <c r="Q126" s="2" t="str">
        <f t="shared" si="34"/>
        <v xml:space="preserve"> </v>
      </c>
      <c r="T126" s="2" t="str">
        <f t="shared" si="35"/>
        <v xml:space="preserve"> </v>
      </c>
      <c r="W126" s="2" t="str">
        <f t="shared" si="36"/>
        <v xml:space="preserve"> </v>
      </c>
      <c r="Z126" s="2" t="str">
        <f t="shared" si="37"/>
        <v xml:space="preserve"> </v>
      </c>
      <c r="AC126" s="2" t="str">
        <f t="shared" si="38"/>
        <v xml:space="preserve"> </v>
      </c>
      <c r="AF126" s="2" t="str">
        <f t="shared" si="39"/>
        <v xml:space="preserve"> </v>
      </c>
      <c r="AI126" s="2" t="str">
        <f t="shared" si="40"/>
        <v xml:space="preserve"> </v>
      </c>
      <c r="AL126" s="2">
        <f t="shared" si="41"/>
        <v>2.0603924674544811</v>
      </c>
      <c r="AO126" s="2">
        <f t="shared" si="42"/>
        <v>1.2813631694980985</v>
      </c>
      <c r="AR126" s="2">
        <f t="shared" si="43"/>
        <v>0.84120061474594487</v>
      </c>
      <c r="AU126" s="2">
        <f t="shared" si="44"/>
        <v>0.53828638516594174</v>
      </c>
    </row>
    <row r="127" spans="1:47" x14ac:dyDescent="0.25">
      <c r="A127" s="30">
        <v>35</v>
      </c>
      <c r="E127" s="2" t="str">
        <f t="shared" si="30"/>
        <v xml:space="preserve"> </v>
      </c>
      <c r="H127" s="2" t="str">
        <f t="shared" si="31"/>
        <v xml:space="preserve"> </v>
      </c>
      <c r="K127" s="2" t="str">
        <f t="shared" si="32"/>
        <v xml:space="preserve"> </v>
      </c>
      <c r="N127" s="2" t="str">
        <f t="shared" si="33"/>
        <v xml:space="preserve"> </v>
      </c>
      <c r="Q127" s="2" t="str">
        <f t="shared" si="34"/>
        <v xml:space="preserve"> </v>
      </c>
      <c r="T127" s="2" t="str">
        <f t="shared" si="35"/>
        <v xml:space="preserve"> </v>
      </c>
      <c r="W127" s="2" t="str">
        <f t="shared" si="36"/>
        <v xml:space="preserve"> </v>
      </c>
      <c r="Z127" s="2" t="str">
        <f t="shared" si="37"/>
        <v xml:space="preserve"> </v>
      </c>
      <c r="AC127" s="2" t="str">
        <f t="shared" si="38"/>
        <v xml:space="preserve"> </v>
      </c>
      <c r="AF127" s="2" t="str">
        <f t="shared" si="39"/>
        <v xml:space="preserve"> </v>
      </c>
      <c r="AI127" s="2" t="str">
        <f t="shared" si="40"/>
        <v xml:space="preserve"> </v>
      </c>
      <c r="AL127" s="2">
        <f t="shared" si="41"/>
        <v>1.4774542021349364</v>
      </c>
      <c r="AO127" s="2">
        <f t="shared" si="42"/>
        <v>0.93324822118267525</v>
      </c>
      <c r="AR127" s="2">
        <f t="shared" si="43"/>
        <v>0.61460594002325108</v>
      </c>
      <c r="AU127" s="2">
        <f t="shared" si="44"/>
        <v>0.39497774368745575</v>
      </c>
    </row>
    <row r="128" spans="1:47" x14ac:dyDescent="0.25">
      <c r="A128" s="30">
        <v>34</v>
      </c>
      <c r="E128" s="2" t="str">
        <f t="shared" si="30"/>
        <v xml:space="preserve"> </v>
      </c>
      <c r="H128" s="2" t="str">
        <f t="shared" si="31"/>
        <v xml:space="preserve"> </v>
      </c>
      <c r="K128" s="2" t="str">
        <f t="shared" si="32"/>
        <v xml:space="preserve"> </v>
      </c>
      <c r="N128" s="2" t="str">
        <f t="shared" si="33"/>
        <v xml:space="preserve"> </v>
      </c>
      <c r="Q128" s="2" t="str">
        <f t="shared" si="34"/>
        <v xml:space="preserve"> </v>
      </c>
      <c r="T128" s="2" t="str">
        <f t="shared" si="35"/>
        <v xml:space="preserve"> </v>
      </c>
      <c r="W128" s="2" t="str">
        <f t="shared" si="36"/>
        <v xml:space="preserve"> </v>
      </c>
      <c r="Z128" s="2" t="str">
        <f t="shared" si="37"/>
        <v xml:space="preserve"> </v>
      </c>
      <c r="AC128" s="2" t="str">
        <f t="shared" si="38"/>
        <v xml:space="preserve"> </v>
      </c>
      <c r="AF128" s="2" t="str">
        <f t="shared" si="39"/>
        <v xml:space="preserve"> </v>
      </c>
      <c r="AI128" s="2" t="str">
        <f t="shared" si="40"/>
        <v xml:space="preserve"> </v>
      </c>
      <c r="AL128" s="2">
        <f t="shared" si="41"/>
        <v>1.0739736044709829</v>
      </c>
      <c r="AO128" s="2">
        <f t="shared" si="42"/>
        <v>0.68570223734755298</v>
      </c>
      <c r="AR128" s="2">
        <f t="shared" si="43"/>
        <v>0.45196134636406132</v>
      </c>
      <c r="AU128" s="2">
        <f t="shared" si="44"/>
        <v>0.29105283917858271</v>
      </c>
    </row>
    <row r="129" spans="1:47" x14ac:dyDescent="0.25">
      <c r="A129" s="30">
        <v>33</v>
      </c>
      <c r="E129" s="2" t="str">
        <f t="shared" si="30"/>
        <v xml:space="preserve"> </v>
      </c>
      <c r="H129" s="2" t="str">
        <f t="shared" si="31"/>
        <v xml:space="preserve"> </v>
      </c>
      <c r="K129" s="2" t="str">
        <f t="shared" si="32"/>
        <v xml:space="preserve"> </v>
      </c>
      <c r="N129" s="2" t="str">
        <f t="shared" si="33"/>
        <v xml:space="preserve"> </v>
      </c>
      <c r="Q129" s="2" t="str">
        <f t="shared" si="34"/>
        <v xml:space="preserve"> </v>
      </c>
      <c r="T129" s="2" t="str">
        <f t="shared" si="35"/>
        <v xml:space="preserve"> </v>
      </c>
      <c r="W129" s="2" t="str">
        <f t="shared" si="36"/>
        <v xml:space="preserve"> </v>
      </c>
      <c r="Z129" s="2" t="str">
        <f t="shared" si="37"/>
        <v xml:space="preserve"> </v>
      </c>
      <c r="AC129" s="2" t="str">
        <f t="shared" si="38"/>
        <v xml:space="preserve"> </v>
      </c>
      <c r="AF129" s="2" t="str">
        <f t="shared" si="39"/>
        <v xml:space="preserve"> </v>
      </c>
      <c r="AI129" s="2">
        <f t="shared" si="40"/>
        <v>1.5010746853720209</v>
      </c>
      <c r="AL129" s="2">
        <f t="shared" si="41"/>
        <v>0.78859041903272187</v>
      </c>
      <c r="AO129" s="2">
        <f t="shared" si="42"/>
        <v>0.50711810664417234</v>
      </c>
      <c r="AR129" s="2">
        <f t="shared" si="43"/>
        <v>0.33395377270426835</v>
      </c>
      <c r="AU129" s="2">
        <f t="shared" si="44"/>
        <v>0.2151477135960998</v>
      </c>
    </row>
    <row r="130" spans="1:47" x14ac:dyDescent="0.25">
      <c r="A130" s="30">
        <v>32</v>
      </c>
      <c r="E130" s="2" t="str">
        <f t="shared" si="30"/>
        <v xml:space="preserve"> </v>
      </c>
      <c r="H130" s="2" t="str">
        <f t="shared" si="31"/>
        <v xml:space="preserve"> </v>
      </c>
      <c r="K130" s="2" t="str">
        <f t="shared" si="32"/>
        <v xml:space="preserve"> </v>
      </c>
      <c r="N130" s="2" t="str">
        <f t="shared" si="33"/>
        <v xml:space="preserve"> </v>
      </c>
      <c r="Q130" s="2" t="str">
        <f t="shared" si="34"/>
        <v xml:space="preserve"> </v>
      </c>
      <c r="T130" s="2" t="str">
        <f t="shared" si="35"/>
        <v xml:space="preserve"> </v>
      </c>
      <c r="W130" s="2" t="str">
        <f t="shared" si="36"/>
        <v xml:space="preserve"> </v>
      </c>
      <c r="Z130" s="2" t="str">
        <f t="shared" si="37"/>
        <v xml:space="preserve"> </v>
      </c>
      <c r="AC130" s="2" t="str">
        <f t="shared" si="38"/>
        <v xml:space="preserve"> </v>
      </c>
      <c r="AF130" s="2" t="str">
        <f t="shared" si="39"/>
        <v xml:space="preserve"> </v>
      </c>
      <c r="AI130" s="2">
        <f t="shared" si="40"/>
        <v>1.0755876084564848</v>
      </c>
      <c r="AL130" s="2">
        <f t="shared" si="41"/>
        <v>0.58340109067859269</v>
      </c>
      <c r="AO130" s="2">
        <f t="shared" si="42"/>
        <v>0.3768767700543722</v>
      </c>
      <c r="AR130" s="2">
        <f t="shared" si="43"/>
        <v>0.24763819361786202</v>
      </c>
      <c r="AU130" s="2">
        <f t="shared" si="44"/>
        <v>0.15941097092866208</v>
      </c>
    </row>
    <row r="131" spans="1:47" x14ac:dyDescent="0.25">
      <c r="A131" s="30">
        <v>31</v>
      </c>
      <c r="E131" s="2" t="str">
        <f t="shared" si="30"/>
        <v xml:space="preserve"> </v>
      </c>
      <c r="H131" s="2" t="str">
        <f t="shared" si="31"/>
        <v xml:space="preserve"> </v>
      </c>
      <c r="K131" s="2" t="str">
        <f t="shared" si="32"/>
        <v xml:space="preserve"> </v>
      </c>
      <c r="N131" s="2" t="str">
        <f t="shared" si="33"/>
        <v xml:space="preserve"> </v>
      </c>
      <c r="Q131" s="2" t="str">
        <f t="shared" si="34"/>
        <v xml:space="preserve"> </v>
      </c>
      <c r="T131" s="2" t="str">
        <f t="shared" si="35"/>
        <v xml:space="preserve"> </v>
      </c>
      <c r="W131" s="2" t="str">
        <f t="shared" si="36"/>
        <v xml:space="preserve"> </v>
      </c>
      <c r="Z131" s="2" t="str">
        <f t="shared" si="37"/>
        <v xml:space="preserve"> </v>
      </c>
      <c r="AC131" s="2" t="str">
        <f t="shared" si="38"/>
        <v xml:space="preserve"> </v>
      </c>
      <c r="AF131" s="2" t="str">
        <f t="shared" si="39"/>
        <v xml:space="preserve"> </v>
      </c>
      <c r="AI131" s="2">
        <f t="shared" si="40"/>
        <v>0.77938780006966812</v>
      </c>
      <c r="AL131" s="2">
        <f t="shared" si="41"/>
        <v>0.43402799394076264</v>
      </c>
      <c r="AO131" s="2">
        <f t="shared" si="42"/>
        <v>0.28110955044863856</v>
      </c>
      <c r="AR131" s="2">
        <f t="shared" si="43"/>
        <v>0.18411983277845212</v>
      </c>
      <c r="AU131" s="2">
        <f t="shared" si="44"/>
        <v>0.11832008996439605</v>
      </c>
    </row>
    <row r="132" spans="1:47" x14ac:dyDescent="0.25">
      <c r="A132" s="30">
        <v>30</v>
      </c>
      <c r="E132" s="2" t="str">
        <f t="shared" si="30"/>
        <v xml:space="preserve"> </v>
      </c>
      <c r="H132" s="2" t="str">
        <f t="shared" si="31"/>
        <v xml:space="preserve"> </v>
      </c>
      <c r="K132" s="2" t="str">
        <f t="shared" si="32"/>
        <v xml:space="preserve"> </v>
      </c>
      <c r="N132" s="2" t="str">
        <f t="shared" si="33"/>
        <v xml:space="preserve"> </v>
      </c>
      <c r="Q132" s="2" t="str">
        <f t="shared" si="34"/>
        <v xml:space="preserve"> </v>
      </c>
      <c r="T132" s="2" t="str">
        <f t="shared" si="35"/>
        <v xml:space="preserve"> </v>
      </c>
      <c r="W132" s="2" t="str">
        <f t="shared" si="36"/>
        <v xml:space="preserve"> </v>
      </c>
      <c r="Z132" s="2" t="str">
        <f t="shared" si="37"/>
        <v xml:space="preserve"> </v>
      </c>
      <c r="AC132" s="2" t="str">
        <f t="shared" si="38"/>
        <v xml:space="preserve"> </v>
      </c>
      <c r="AF132" s="2">
        <f t="shared" si="39"/>
        <v>0.85008377486079734</v>
      </c>
      <c r="AI132" s="2">
        <f t="shared" si="40"/>
        <v>0.56942294857944664</v>
      </c>
      <c r="AL132" s="2">
        <f t="shared" si="41"/>
        <v>0.32426082770976133</v>
      </c>
      <c r="AO132" s="2">
        <f t="shared" si="42"/>
        <v>0.21025384027785693</v>
      </c>
      <c r="AR132" s="2">
        <f t="shared" si="43"/>
        <v>0.13716484827322381</v>
      </c>
      <c r="AU132" s="2">
        <f t="shared" si="44"/>
        <v>8.793601943467276E-2</v>
      </c>
    </row>
    <row r="133" spans="1:47" x14ac:dyDescent="0.25">
      <c r="A133" s="30">
        <v>29</v>
      </c>
      <c r="E133" s="2" t="str">
        <f t="shared" si="30"/>
        <v xml:space="preserve"> </v>
      </c>
      <c r="H133" s="2" t="str">
        <f t="shared" si="31"/>
        <v xml:space="preserve"> </v>
      </c>
      <c r="K133" s="2" t="str">
        <f t="shared" si="32"/>
        <v xml:space="preserve"> </v>
      </c>
      <c r="N133" s="2" t="str">
        <f t="shared" si="33"/>
        <v xml:space="preserve"> </v>
      </c>
      <c r="Q133" s="2" t="str">
        <f t="shared" si="34"/>
        <v xml:space="preserve"> </v>
      </c>
      <c r="T133" s="2" t="str">
        <f t="shared" si="35"/>
        <v xml:space="preserve"> </v>
      </c>
      <c r="W133" s="2" t="str">
        <f t="shared" si="36"/>
        <v xml:space="preserve"> </v>
      </c>
      <c r="Z133" s="2" t="str">
        <f t="shared" si="37"/>
        <v xml:space="preserve"> </v>
      </c>
      <c r="AC133" s="2" t="str">
        <f t="shared" si="38"/>
        <v xml:space="preserve"> </v>
      </c>
      <c r="AF133" s="2">
        <f t="shared" si="39"/>
        <v>0.62567471077514591</v>
      </c>
      <c r="AI133" s="2">
        <f t="shared" si="40"/>
        <v>0.41855553665676709</v>
      </c>
      <c r="AL133" s="2">
        <f t="shared" si="41"/>
        <v>0.24302181293587979</v>
      </c>
      <c r="AO133" s="2">
        <f t="shared" si="42"/>
        <v>0.15758359044270939</v>
      </c>
      <c r="AR133" s="2">
        <f t="shared" si="43"/>
        <v>0.1023357004277401</v>
      </c>
      <c r="AU133" s="2">
        <f t="shared" si="44"/>
        <v>6.5418664070326829E-2</v>
      </c>
    </row>
    <row r="134" spans="1:47" x14ac:dyDescent="0.25">
      <c r="A134" s="30">
        <v>28</v>
      </c>
      <c r="E134" s="2" t="str">
        <f t="shared" si="30"/>
        <v xml:space="preserve"> </v>
      </c>
      <c r="H134" s="2" t="str">
        <f t="shared" si="31"/>
        <v xml:space="preserve"> </v>
      </c>
      <c r="K134" s="2" t="str">
        <f t="shared" si="32"/>
        <v xml:space="preserve"> </v>
      </c>
      <c r="N134" s="2" t="str">
        <f t="shared" si="33"/>
        <v xml:space="preserve"> </v>
      </c>
      <c r="Q134" s="2" t="str">
        <f t="shared" si="34"/>
        <v xml:space="preserve"> </v>
      </c>
      <c r="T134" s="2" t="str">
        <f t="shared" si="35"/>
        <v xml:space="preserve"> </v>
      </c>
      <c r="W134" s="2" t="str">
        <f t="shared" si="36"/>
        <v xml:space="preserve"> </v>
      </c>
      <c r="Z134" s="2" t="str">
        <f t="shared" si="37"/>
        <v xml:space="preserve"> </v>
      </c>
      <c r="AC134" s="2" t="str">
        <f t="shared" si="38"/>
        <v xml:space="preserve"> </v>
      </c>
      <c r="AF134" s="2">
        <f t="shared" si="39"/>
        <v>0.46332773026320023</v>
      </c>
      <c r="AI134" s="2">
        <f t="shared" si="40"/>
        <v>0.30904622828070605</v>
      </c>
      <c r="AL134" s="2">
        <f t="shared" si="41"/>
        <v>0.18257134544918069</v>
      </c>
      <c r="AO134" s="2">
        <f t="shared" si="42"/>
        <v>0.11829260671466349</v>
      </c>
      <c r="AR134" s="2">
        <f t="shared" si="43"/>
        <v>7.6434926218629198E-2</v>
      </c>
      <c r="AU134" s="2">
        <f t="shared" si="44"/>
        <v>4.8703261753129307E-2</v>
      </c>
    </row>
    <row r="135" spans="1:47" x14ac:dyDescent="0.25">
      <c r="A135" s="30">
        <v>27</v>
      </c>
      <c r="E135" s="2" t="str">
        <f t="shared" si="30"/>
        <v xml:space="preserve"> </v>
      </c>
      <c r="H135" s="2" t="str">
        <f t="shared" si="31"/>
        <v xml:space="preserve"> </v>
      </c>
      <c r="K135" s="2" t="str">
        <f t="shared" si="32"/>
        <v xml:space="preserve"> </v>
      </c>
      <c r="N135" s="2" t="str">
        <f t="shared" si="33"/>
        <v xml:space="preserve"> </v>
      </c>
      <c r="Q135" s="2" t="str">
        <f t="shared" si="34"/>
        <v xml:space="preserve"> </v>
      </c>
      <c r="T135" s="2" t="str">
        <f t="shared" si="35"/>
        <v xml:space="preserve"> </v>
      </c>
      <c r="W135" s="2" t="str">
        <f t="shared" si="36"/>
        <v xml:space="preserve"> </v>
      </c>
      <c r="Z135" s="2" t="str">
        <f t="shared" si="37"/>
        <v xml:space="preserve"> </v>
      </c>
      <c r="AC135" s="2">
        <f t="shared" si="38"/>
        <v>0.49634423148519208</v>
      </c>
      <c r="AF135" s="2">
        <f t="shared" si="39"/>
        <v>0.34467274169214407</v>
      </c>
      <c r="AI135" s="2">
        <f t="shared" si="40"/>
        <v>0.22895129232028086</v>
      </c>
      <c r="AL135" s="2">
        <f t="shared" si="41"/>
        <v>0.13740545449020256</v>
      </c>
      <c r="AO135" s="2">
        <f t="shared" si="42"/>
        <v>8.8903669840551577E-2</v>
      </c>
      <c r="AR135" s="2">
        <f t="shared" si="43"/>
        <v>5.7136846587561428E-2</v>
      </c>
      <c r="AU135" s="2">
        <f t="shared" si="44"/>
        <v>3.6279212187844599E-2</v>
      </c>
    </row>
    <row r="136" spans="1:47" x14ac:dyDescent="0.25">
      <c r="A136" s="30">
        <v>26</v>
      </c>
      <c r="E136" s="2" t="str">
        <f t="shared" si="30"/>
        <v xml:space="preserve"> </v>
      </c>
      <c r="H136" s="2" t="str">
        <f t="shared" si="31"/>
        <v xml:space="preserve"> </v>
      </c>
      <c r="K136" s="2" t="str">
        <f t="shared" si="32"/>
        <v xml:space="preserve"> </v>
      </c>
      <c r="N136" s="2" t="str">
        <f t="shared" si="33"/>
        <v xml:space="preserve"> </v>
      </c>
      <c r="Q136" s="2" t="str">
        <f t="shared" si="34"/>
        <v xml:space="preserve"> </v>
      </c>
      <c r="T136" s="2" t="str">
        <f t="shared" si="35"/>
        <v xml:space="preserve"> </v>
      </c>
      <c r="W136" s="2" t="str">
        <f t="shared" si="36"/>
        <v xml:space="preserve"> </v>
      </c>
      <c r="Z136" s="2" t="str">
        <f t="shared" si="37"/>
        <v xml:space="preserve"> </v>
      </c>
      <c r="AC136" s="2">
        <f t="shared" si="38"/>
        <v>0.37267286713447828</v>
      </c>
      <c r="AF136" s="2">
        <f t="shared" si="39"/>
        <v>0.25727990330080858</v>
      </c>
      <c r="AI136" s="2">
        <f t="shared" si="40"/>
        <v>0.1700360262511148</v>
      </c>
      <c r="AL136" s="2">
        <f t="shared" si="41"/>
        <v>0.10355468945306062</v>
      </c>
      <c r="AO136" s="2">
        <f t="shared" si="42"/>
        <v>6.6876601437040523E-2</v>
      </c>
      <c r="AR136" s="2">
        <f t="shared" si="43"/>
        <v>4.2737623224402277E-2</v>
      </c>
      <c r="AU136" s="2">
        <f t="shared" si="44"/>
        <v>2.7036033949750522E-2</v>
      </c>
    </row>
    <row r="137" spans="1:47" x14ac:dyDescent="0.25">
      <c r="A137" s="30">
        <v>25</v>
      </c>
      <c r="E137" s="2" t="str">
        <f t="shared" si="30"/>
        <v xml:space="preserve"> </v>
      </c>
      <c r="H137" s="2" t="str">
        <f t="shared" si="31"/>
        <v xml:space="preserve"> </v>
      </c>
      <c r="K137" s="2" t="str">
        <f t="shared" si="32"/>
        <v xml:space="preserve"> </v>
      </c>
      <c r="N137" s="2" t="str">
        <f t="shared" si="33"/>
        <v xml:space="preserve"> </v>
      </c>
      <c r="Q137" s="2" t="str">
        <f t="shared" si="34"/>
        <v xml:space="preserve"> </v>
      </c>
      <c r="T137" s="2" t="str">
        <f t="shared" si="35"/>
        <v xml:space="preserve"> </v>
      </c>
      <c r="W137" s="2" t="str">
        <f t="shared" si="36"/>
        <v xml:space="preserve"> </v>
      </c>
      <c r="Z137" s="2" t="str">
        <f t="shared" si="37"/>
        <v xml:space="preserve"> </v>
      </c>
      <c r="AC137" s="2">
        <f t="shared" si="38"/>
        <v>0.28077753962855195</v>
      </c>
      <c r="AF137" s="2">
        <f t="shared" si="39"/>
        <v>0.19253710209774325</v>
      </c>
      <c r="AI137" s="2">
        <f t="shared" si="40"/>
        <v>0.12651507004088716</v>
      </c>
      <c r="AL137" s="2">
        <f t="shared" si="41"/>
        <v>7.8124541633961056E-2</v>
      </c>
      <c r="AO137" s="2">
        <f t="shared" si="42"/>
        <v>5.034179617297059E-2</v>
      </c>
      <c r="AR137" s="2">
        <f t="shared" si="43"/>
        <v>3.1982090687436425E-2</v>
      </c>
      <c r="AU137" s="2">
        <f t="shared" si="44"/>
        <v>2.015441596333481E-2</v>
      </c>
    </row>
    <row r="138" spans="1:47" x14ac:dyDescent="0.25">
      <c r="A138" s="30">
        <v>24</v>
      </c>
      <c r="E138" s="2" t="str">
        <f t="shared" si="30"/>
        <v xml:space="preserve"> </v>
      </c>
      <c r="H138" s="2" t="str">
        <f t="shared" si="31"/>
        <v xml:space="preserve"> </v>
      </c>
      <c r="K138" s="2" t="str">
        <f t="shared" si="32"/>
        <v xml:space="preserve"> </v>
      </c>
      <c r="N138" s="2" t="str">
        <f t="shared" si="33"/>
        <v xml:space="preserve"> </v>
      </c>
      <c r="Q138" s="2" t="str">
        <f t="shared" si="34"/>
        <v xml:space="preserve"> </v>
      </c>
      <c r="T138" s="2" t="str">
        <f t="shared" si="35"/>
        <v xml:space="preserve"> </v>
      </c>
      <c r="W138" s="2" t="str">
        <f t="shared" si="36"/>
        <v xml:space="preserve"> </v>
      </c>
      <c r="Z138" s="2">
        <f t="shared" si="37"/>
        <v>0.31538412945917194</v>
      </c>
      <c r="AC138" s="2">
        <f t="shared" si="38"/>
        <v>0.21209618490627602</v>
      </c>
      <c r="AF138" s="2">
        <f t="shared" si="39"/>
        <v>0.14436310839390029</v>
      </c>
      <c r="AI138" s="2">
        <f t="shared" si="40"/>
        <v>9.4263407136423699E-2</v>
      </c>
      <c r="AL138" s="2">
        <f t="shared" si="41"/>
        <v>5.8986113437663946E-2</v>
      </c>
      <c r="AO138" s="2">
        <f t="shared" si="42"/>
        <v>3.7915234584850313E-2</v>
      </c>
      <c r="AR138" s="2">
        <f t="shared" si="43"/>
        <v>2.3941722774678688E-2</v>
      </c>
      <c r="AU138" s="2">
        <f t="shared" si="44"/>
        <v>1.5028213479766839E-2</v>
      </c>
    </row>
    <row r="139" spans="1:47" x14ac:dyDescent="0.25">
      <c r="A139" s="30">
        <v>23</v>
      </c>
      <c r="E139" s="2" t="str">
        <f t="shared" si="30"/>
        <v xml:space="preserve"> </v>
      </c>
      <c r="H139" s="2" t="str">
        <f t="shared" si="31"/>
        <v xml:space="preserve"> </v>
      </c>
      <c r="K139" s="2" t="str">
        <f t="shared" si="32"/>
        <v xml:space="preserve"> </v>
      </c>
      <c r="N139" s="2" t="str">
        <f t="shared" si="33"/>
        <v xml:space="preserve"> </v>
      </c>
      <c r="Q139" s="2" t="str">
        <f t="shared" si="34"/>
        <v xml:space="preserve"> </v>
      </c>
      <c r="T139" s="2" t="str">
        <f t="shared" si="35"/>
        <v xml:space="preserve"> </v>
      </c>
      <c r="W139" s="2" t="str">
        <f t="shared" si="36"/>
        <v xml:space="preserve"> </v>
      </c>
      <c r="Z139" s="2">
        <f t="shared" si="37"/>
        <v>0.23949571198064179</v>
      </c>
      <c r="AC139" s="2">
        <f t="shared" si="38"/>
        <v>0.1605362538218178</v>
      </c>
      <c r="AF139" s="2">
        <f t="shared" si="39"/>
        <v>0.10839882002494119</v>
      </c>
      <c r="AI139" s="2">
        <f t="shared" si="40"/>
        <v>7.030592580077398E-2</v>
      </c>
      <c r="AL139" s="2">
        <f t="shared" si="41"/>
        <v>4.4563136976511458E-2</v>
      </c>
      <c r="AO139" s="2">
        <f t="shared" si="42"/>
        <v>2.8567815783036927E-2</v>
      </c>
      <c r="AR139" s="2">
        <f t="shared" si="43"/>
        <v>1.7927443268263746E-2</v>
      </c>
      <c r="AU139" s="2">
        <f t="shared" si="44"/>
        <v>1.120805920490214E-2</v>
      </c>
    </row>
    <row r="140" spans="1:47" x14ac:dyDescent="0.25">
      <c r="A140" s="30">
        <v>22</v>
      </c>
      <c r="E140" s="2" t="str">
        <f t="shared" si="30"/>
        <v xml:space="preserve"> </v>
      </c>
      <c r="H140" s="2" t="str">
        <f t="shared" si="31"/>
        <v xml:space="preserve"> </v>
      </c>
      <c r="K140" s="2" t="str">
        <f t="shared" si="32"/>
        <v xml:space="preserve"> </v>
      </c>
      <c r="N140" s="2" t="str">
        <f t="shared" si="33"/>
        <v xml:space="preserve"> </v>
      </c>
      <c r="Q140" s="2" t="str">
        <f t="shared" si="34"/>
        <v xml:space="preserve"> </v>
      </c>
      <c r="T140" s="2" t="str">
        <f t="shared" si="35"/>
        <v xml:space="preserve"> </v>
      </c>
      <c r="W140" s="2" t="str">
        <f t="shared" si="36"/>
        <v xml:space="preserve"> </v>
      </c>
      <c r="Z140" s="2">
        <f t="shared" si="37"/>
        <v>0.1822652577960526</v>
      </c>
      <c r="AC140" s="2">
        <f t="shared" si="38"/>
        <v>0.12169773009750286</v>
      </c>
      <c r="AF140" s="2">
        <f t="shared" si="39"/>
        <v>8.1482539135666984E-2</v>
      </c>
      <c r="AI140" s="2">
        <f t="shared" si="40"/>
        <v>5.2477812796769135E-2</v>
      </c>
      <c r="AL140" s="2">
        <f t="shared" si="41"/>
        <v>3.3682502073671752E-2</v>
      </c>
      <c r="AO140" s="2">
        <f t="shared" si="42"/>
        <v>2.1531743981312704E-2</v>
      </c>
      <c r="AR140" s="2">
        <f t="shared" si="43"/>
        <v>1.3426646258828556E-2</v>
      </c>
      <c r="AU140" s="2">
        <f t="shared" si="44"/>
        <v>8.3602936906427491E-3</v>
      </c>
    </row>
    <row r="141" spans="1:47" x14ac:dyDescent="0.25">
      <c r="A141" s="30">
        <v>21</v>
      </c>
      <c r="E141" s="2" t="str">
        <f t="shared" si="30"/>
        <v xml:space="preserve"> </v>
      </c>
      <c r="H141" s="2" t="str">
        <f t="shared" si="31"/>
        <v xml:space="preserve"> </v>
      </c>
      <c r="K141" s="2" t="str">
        <f t="shared" si="32"/>
        <v xml:space="preserve"> </v>
      </c>
      <c r="N141" s="2" t="str">
        <f t="shared" si="33"/>
        <v xml:space="preserve"> </v>
      </c>
      <c r="Q141" s="2" t="str">
        <f t="shared" si="34"/>
        <v xml:space="preserve"> </v>
      </c>
      <c r="T141" s="2" t="str">
        <f t="shared" si="35"/>
        <v xml:space="preserve"> </v>
      </c>
      <c r="W141" s="2">
        <f t="shared" si="36"/>
        <v>0.24557605964453658</v>
      </c>
      <c r="Z141" s="2">
        <f t="shared" si="37"/>
        <v>0.1389421415234692</v>
      </c>
      <c r="AC141" s="2">
        <f t="shared" si="38"/>
        <v>9.2365383654038846E-2</v>
      </c>
      <c r="AF141" s="2">
        <f t="shared" si="39"/>
        <v>6.1299933563508241E-2</v>
      </c>
      <c r="AI141" s="2">
        <f t="shared" si="40"/>
        <v>3.9193163490933061E-2</v>
      </c>
      <c r="AL141" s="2">
        <f t="shared" si="41"/>
        <v>2.5467683621774862E-2</v>
      </c>
      <c r="AO141" s="2">
        <f t="shared" si="42"/>
        <v>1.6232693737840469E-2</v>
      </c>
      <c r="AR141" s="2">
        <f t="shared" si="43"/>
        <v>1.0057310768962912E-2</v>
      </c>
      <c r="AU141" s="2">
        <f t="shared" si="44"/>
        <v>6.2368801430495785E-3</v>
      </c>
    </row>
    <row r="142" spans="1:47" x14ac:dyDescent="0.25">
      <c r="A142" s="30">
        <v>20</v>
      </c>
      <c r="E142" s="2" t="str">
        <f t="shared" si="30"/>
        <v xml:space="preserve"> </v>
      </c>
      <c r="H142" s="2" t="str">
        <f t="shared" si="31"/>
        <v xml:space="preserve"> </v>
      </c>
      <c r="K142" s="2" t="str">
        <f t="shared" si="32"/>
        <v xml:space="preserve"> </v>
      </c>
      <c r="N142" s="2" t="str">
        <f t="shared" si="33"/>
        <v xml:space="preserve"> </v>
      </c>
      <c r="Q142" s="2" t="str">
        <f t="shared" si="34"/>
        <v xml:space="preserve"> </v>
      </c>
      <c r="T142" s="2" t="str">
        <f t="shared" si="35"/>
        <v xml:space="preserve"> </v>
      </c>
      <c r="W142" s="2">
        <f t="shared" si="36"/>
        <v>0.18262218398216848</v>
      </c>
      <c r="Z142" s="2">
        <f t="shared" si="37"/>
        <v>0.10605165490136871</v>
      </c>
      <c r="AC142" s="2">
        <f t="shared" si="38"/>
        <v>7.0167913520061784E-2</v>
      </c>
      <c r="AF142" s="2">
        <f t="shared" si="39"/>
        <v>4.6144886948487208E-2</v>
      </c>
      <c r="AI142" s="2">
        <f t="shared" si="40"/>
        <v>2.9284167507334782E-2</v>
      </c>
      <c r="AL142" s="2">
        <f t="shared" si="41"/>
        <v>1.9261771247979707E-2</v>
      </c>
      <c r="AO142" s="2">
        <f t="shared" si="42"/>
        <v>1.2240208989711423E-2</v>
      </c>
      <c r="AR142" s="2">
        <f t="shared" si="43"/>
        <v>7.5343454060781238E-3</v>
      </c>
      <c r="AU142" s="2">
        <f t="shared" si="44"/>
        <v>4.6532682656308146E-3</v>
      </c>
    </row>
    <row r="143" spans="1:47" x14ac:dyDescent="0.25">
      <c r="A143" s="30">
        <v>19</v>
      </c>
      <c r="E143" s="2" t="str">
        <f t="shared" si="30"/>
        <v xml:space="preserve"> </v>
      </c>
      <c r="H143" s="2" t="str">
        <f t="shared" si="31"/>
        <v xml:space="preserve"> </v>
      </c>
      <c r="K143" s="2" t="str">
        <f t="shared" si="32"/>
        <v xml:space="preserve"> </v>
      </c>
      <c r="N143" s="2" t="str">
        <f t="shared" si="33"/>
        <v xml:space="preserve"> </v>
      </c>
      <c r="Q143" s="2" t="str">
        <f t="shared" si="34"/>
        <v xml:space="preserve"> </v>
      </c>
      <c r="T143" s="2" t="str">
        <f t="shared" si="35"/>
        <v xml:space="preserve"> </v>
      </c>
      <c r="W143" s="2">
        <f t="shared" si="36"/>
        <v>0.13607025976319562</v>
      </c>
      <c r="Z143" s="2">
        <f t="shared" si="37"/>
        <v>8.1025987362859958E-2</v>
      </c>
      <c r="AC143" s="2">
        <f t="shared" si="38"/>
        <v>5.3343728587157108E-2</v>
      </c>
      <c r="AF143" s="2">
        <f t="shared" si="39"/>
        <v>3.4752786918143222E-2</v>
      </c>
      <c r="AI143" s="2">
        <f t="shared" si="40"/>
        <v>2.1887517326424973E-2</v>
      </c>
      <c r="AL143" s="2">
        <f t="shared" si="41"/>
        <v>1.4571301182247762E-2</v>
      </c>
      <c r="AO143" s="2">
        <f t="shared" si="42"/>
        <v>9.2311763336132141E-3</v>
      </c>
      <c r="AR143" s="2">
        <f t="shared" si="43"/>
        <v>5.6447756137308937E-3</v>
      </c>
      <c r="AU143" s="2">
        <f t="shared" si="44"/>
        <v>3.472052020910844E-3</v>
      </c>
    </row>
    <row r="144" spans="1:47" x14ac:dyDescent="0.25">
      <c r="A144" s="30">
        <v>18</v>
      </c>
      <c r="E144" s="2" t="str">
        <f t="shared" si="30"/>
        <v xml:space="preserve"> </v>
      </c>
      <c r="H144" s="2" t="str">
        <f t="shared" si="31"/>
        <v xml:space="preserve"> </v>
      </c>
      <c r="K144" s="2" t="str">
        <f t="shared" si="32"/>
        <v xml:space="preserve"> </v>
      </c>
      <c r="N144" s="2" t="str">
        <f t="shared" si="33"/>
        <v xml:space="preserve"> </v>
      </c>
      <c r="Q144" s="2" t="str">
        <f t="shared" si="34"/>
        <v xml:space="preserve"> </v>
      </c>
      <c r="T144" s="2">
        <f t="shared" si="35"/>
        <v>0.14596122132319306</v>
      </c>
      <c r="W144" s="2">
        <f t="shared" si="36"/>
        <v>0.1015321932296858</v>
      </c>
      <c r="Z144" s="2">
        <f t="shared" si="37"/>
        <v>6.1952024297148425E-2</v>
      </c>
      <c r="AC144" s="2">
        <f t="shared" si="38"/>
        <v>4.0576776341864171E-2</v>
      </c>
      <c r="AF144" s="2">
        <f t="shared" si="39"/>
        <v>2.618235722893297E-2</v>
      </c>
      <c r="AI144" s="2">
        <f t="shared" si="40"/>
        <v>1.6363120751329216E-2</v>
      </c>
      <c r="AL144" s="2">
        <f t="shared" si="41"/>
        <v>1.102493080552642E-2</v>
      </c>
      <c r="AO144" s="2">
        <f t="shared" si="42"/>
        <v>6.9627771642240387E-3</v>
      </c>
      <c r="AR144" s="2">
        <f t="shared" si="43"/>
        <v>4.229377755963523E-3</v>
      </c>
      <c r="AU144" s="2">
        <f t="shared" si="44"/>
        <v>2.5908739977686338E-3</v>
      </c>
    </row>
    <row r="145" spans="1:47" x14ac:dyDescent="0.25">
      <c r="A145" s="30">
        <v>17</v>
      </c>
      <c r="E145" s="2" t="str">
        <f t="shared" si="30"/>
        <v xml:space="preserve"> </v>
      </c>
      <c r="H145" s="2" t="str">
        <f t="shared" si="31"/>
        <v xml:space="preserve"> </v>
      </c>
      <c r="K145" s="2" t="str">
        <f t="shared" si="32"/>
        <v xml:space="preserve"> </v>
      </c>
      <c r="N145" s="2" t="str">
        <f t="shared" si="33"/>
        <v xml:space="preserve"> </v>
      </c>
      <c r="Q145" s="2" t="str">
        <f t="shared" si="34"/>
        <v xml:space="preserve"> </v>
      </c>
      <c r="T145" s="2">
        <f t="shared" si="35"/>
        <v>0.11089317192563439</v>
      </c>
      <c r="W145" s="2">
        <f t="shared" si="36"/>
        <v>7.584341220062521E-2</v>
      </c>
      <c r="Z145" s="2">
        <f t="shared" si="37"/>
        <v>4.7395297324267061E-2</v>
      </c>
      <c r="AC145" s="2">
        <f t="shared" si="38"/>
        <v>3.0879540524894861E-2</v>
      </c>
      <c r="AF145" s="2">
        <f t="shared" si="39"/>
        <v>1.9730754907210324E-2</v>
      </c>
      <c r="AI145" s="2">
        <f t="shared" si="40"/>
        <v>1.223532726728851E-2</v>
      </c>
      <c r="AL145" s="2">
        <f t="shared" si="41"/>
        <v>8.342837139653848E-3</v>
      </c>
      <c r="AO145" s="2">
        <f t="shared" si="42"/>
        <v>5.2523729325376122E-3</v>
      </c>
      <c r="AR145" s="2">
        <f t="shared" si="43"/>
        <v>3.1690439972453569E-3</v>
      </c>
      <c r="AU145" s="2">
        <f t="shared" si="44"/>
        <v>1.9334555797857833E-3</v>
      </c>
    </row>
    <row r="146" spans="1:47" x14ac:dyDescent="0.25">
      <c r="A146" s="30">
        <v>16</v>
      </c>
      <c r="E146" s="2" t="str">
        <f t="shared" si="30"/>
        <v xml:space="preserve"> </v>
      </c>
      <c r="H146" s="2" t="str">
        <f t="shared" si="31"/>
        <v xml:space="preserve"> </v>
      </c>
      <c r="K146" s="2" t="str">
        <f t="shared" si="32"/>
        <v xml:space="preserve"> </v>
      </c>
      <c r="N146" s="2" t="str">
        <f t="shared" si="33"/>
        <v xml:space="preserve"> </v>
      </c>
      <c r="Q146" s="2" t="str">
        <f t="shared" si="34"/>
        <v xml:space="preserve"> </v>
      </c>
      <c r="T146" s="2">
        <f t="shared" si="35"/>
        <v>8.4338711821634188E-2</v>
      </c>
      <c r="W146" s="2">
        <f t="shared" si="36"/>
        <v>5.6700667981279436E-2</v>
      </c>
      <c r="Z146" s="2">
        <f t="shared" si="37"/>
        <v>3.6274857784252067E-2</v>
      </c>
      <c r="AC146" s="2">
        <f t="shared" si="38"/>
        <v>2.3508504360630695E-2</v>
      </c>
      <c r="AF146" s="2">
        <f t="shared" si="39"/>
        <v>1.4871901109432385E-2</v>
      </c>
      <c r="AI146" s="2">
        <f t="shared" si="40"/>
        <v>9.1500884348993967E-3</v>
      </c>
      <c r="AL146" s="2">
        <f t="shared" si="41"/>
        <v>6.3139423349942011E-3</v>
      </c>
      <c r="AO146" s="2">
        <f t="shared" si="42"/>
        <v>3.9624969487544503E-3</v>
      </c>
      <c r="AR146" s="2">
        <f t="shared" si="43"/>
        <v>2.3746362058681995E-3</v>
      </c>
      <c r="AU146" s="2">
        <f t="shared" si="44"/>
        <v>1.4429354106004278E-3</v>
      </c>
    </row>
    <row r="147" spans="1:47" x14ac:dyDescent="0.25">
      <c r="A147" s="30">
        <v>15</v>
      </c>
      <c r="E147" s="2" t="str">
        <f t="shared" si="30"/>
        <v xml:space="preserve"> </v>
      </c>
      <c r="H147" s="2" t="str">
        <f t="shared" si="31"/>
        <v xml:space="preserve"> </v>
      </c>
      <c r="K147" s="2" t="str">
        <f t="shared" si="32"/>
        <v xml:space="preserve"> </v>
      </c>
      <c r="N147" s="2" t="str">
        <f t="shared" si="33"/>
        <v xml:space="preserve"> </v>
      </c>
      <c r="Q147" s="2">
        <f t="shared" si="34"/>
        <v>8.9023592841148691E-2</v>
      </c>
      <c r="T147" s="2">
        <f t="shared" si="35"/>
        <v>6.4194590695640666E-2</v>
      </c>
      <c r="W147" s="2">
        <f t="shared" si="36"/>
        <v>4.2415745203680598E-2</v>
      </c>
      <c r="Z147" s="2">
        <f t="shared" si="37"/>
        <v>2.7772990440088952E-2</v>
      </c>
      <c r="AC147" s="2">
        <f t="shared" si="38"/>
        <v>1.790238654590371E-2</v>
      </c>
      <c r="AF147" s="2">
        <f t="shared" si="39"/>
        <v>1.1211300485708092E-2</v>
      </c>
      <c r="AI147" s="2">
        <f t="shared" si="40"/>
        <v>6.8435367405007162E-3</v>
      </c>
      <c r="AL147" s="2">
        <f t="shared" si="41"/>
        <v>4.7788981401087147E-3</v>
      </c>
      <c r="AO147" s="2">
        <f t="shared" si="42"/>
        <v>2.9896279238008435E-3</v>
      </c>
      <c r="AR147" s="2">
        <f t="shared" si="43"/>
        <v>1.7794230029438344E-3</v>
      </c>
      <c r="AU147" s="2">
        <f t="shared" si="44"/>
        <v>1.0769166706392497E-3</v>
      </c>
    </row>
    <row r="148" spans="1:47" x14ac:dyDescent="0.25">
      <c r="A148" s="30">
        <v>14</v>
      </c>
      <c r="E148" s="2" t="str">
        <f t="shared" si="30"/>
        <v xml:space="preserve"> </v>
      </c>
      <c r="H148" s="2" t="str">
        <f t="shared" si="31"/>
        <v xml:space="preserve"> </v>
      </c>
      <c r="K148" s="2" t="str">
        <f t="shared" si="32"/>
        <v xml:space="preserve"> </v>
      </c>
      <c r="N148" s="2" t="str">
        <f t="shared" si="33"/>
        <v xml:space="preserve"> </v>
      </c>
      <c r="Q148" s="2">
        <f t="shared" si="34"/>
        <v>6.9269701397900008E-2</v>
      </c>
      <c r="T148" s="2">
        <f t="shared" si="35"/>
        <v>4.8892138072952333E-2</v>
      </c>
      <c r="W148" s="2">
        <f t="shared" si="36"/>
        <v>3.1744550043481222E-2</v>
      </c>
      <c r="Z148" s="2">
        <f t="shared" si="37"/>
        <v>2.1269249502407557E-2</v>
      </c>
      <c r="AC148" s="2">
        <f t="shared" si="38"/>
        <v>1.363660985672078E-2</v>
      </c>
      <c r="AF148" s="2">
        <f t="shared" si="39"/>
        <v>8.4527164967350462E-3</v>
      </c>
      <c r="AI148" s="2">
        <f t="shared" si="40"/>
        <v>5.1188285249309171E-3</v>
      </c>
      <c r="AL148" s="2">
        <f t="shared" si="41"/>
        <v>3.6173348526187059E-3</v>
      </c>
      <c r="AO148" s="2">
        <f t="shared" si="42"/>
        <v>2.2557760119253215E-3</v>
      </c>
      <c r="AR148" s="2">
        <f t="shared" si="43"/>
        <v>1.3334349188114667E-3</v>
      </c>
      <c r="AU148" s="2">
        <f t="shared" si="44"/>
        <v>8.0378174036083464E-4</v>
      </c>
    </row>
    <row r="149" spans="1:47" x14ac:dyDescent="0.25">
      <c r="A149" s="30">
        <v>13</v>
      </c>
      <c r="E149" s="2" t="str">
        <f t="shared" si="30"/>
        <v xml:space="preserve"> </v>
      </c>
      <c r="H149" s="2" t="str">
        <f t="shared" si="31"/>
        <v xml:space="preserve"> </v>
      </c>
      <c r="K149" s="2" t="str">
        <f t="shared" si="32"/>
        <v xml:space="preserve"> </v>
      </c>
      <c r="N149" s="2" t="str">
        <f t="shared" si="33"/>
        <v xml:space="preserve"> </v>
      </c>
      <c r="Q149" s="2">
        <f t="shared" si="34"/>
        <v>5.3929610363105951E-2</v>
      </c>
      <c r="T149" s="2">
        <f t="shared" si="35"/>
        <v>3.7255274024030741E-2</v>
      </c>
      <c r="W149" s="2">
        <f t="shared" si="36"/>
        <v>2.3766511340864185E-2</v>
      </c>
      <c r="Z149" s="2">
        <f t="shared" si="37"/>
        <v>1.629177331122433E-2</v>
      </c>
      <c r="AC149" s="2">
        <f t="shared" si="38"/>
        <v>1.0389496524725013E-2</v>
      </c>
      <c r="AF149" s="2">
        <f t="shared" si="39"/>
        <v>6.3734624042252703E-3</v>
      </c>
      <c r="AI149" s="2">
        <f t="shared" si="40"/>
        <v>3.829014777105419E-3</v>
      </c>
      <c r="AL149" s="2">
        <f t="shared" si="41"/>
        <v>2.738283882134459E-3</v>
      </c>
      <c r="AO149" s="2">
        <f t="shared" si="42"/>
        <v>1.7021673692679312E-3</v>
      </c>
      <c r="AR149" s="2">
        <f t="shared" si="43"/>
        <v>9.9924702721775039E-4</v>
      </c>
      <c r="AU149" s="2">
        <f t="shared" si="44"/>
        <v>5.9994818762009686E-4</v>
      </c>
    </row>
    <row r="150" spans="1:47" x14ac:dyDescent="0.25">
      <c r="A150" s="30">
        <v>12</v>
      </c>
      <c r="E150" s="2" t="str">
        <f t="shared" si="30"/>
        <v xml:space="preserve"> </v>
      </c>
      <c r="H150" s="2" t="str">
        <f t="shared" si="31"/>
        <v xml:space="preserve"> </v>
      </c>
      <c r="K150" s="2" t="str">
        <f t="shared" si="32"/>
        <v xml:space="preserve"> </v>
      </c>
      <c r="N150" s="2">
        <f t="shared" si="33"/>
        <v>5.6429145740597722E-2</v>
      </c>
      <c r="Q150" s="2">
        <f t="shared" si="34"/>
        <v>4.2005490243370858E-2</v>
      </c>
      <c r="T150" s="2">
        <f t="shared" si="35"/>
        <v>2.8398684132012072E-2</v>
      </c>
      <c r="W150" s="2">
        <f t="shared" si="36"/>
        <v>1.7798329718284638E-2</v>
      </c>
      <c r="Z150" s="2">
        <f t="shared" si="37"/>
        <v>1.2481057168601465E-2</v>
      </c>
      <c r="AC150" s="2">
        <f t="shared" si="38"/>
        <v>7.9170288256050457E-3</v>
      </c>
      <c r="AF150" s="2">
        <f t="shared" si="39"/>
        <v>4.8060062306607811E-3</v>
      </c>
      <c r="AI150" s="2">
        <f t="shared" si="40"/>
        <v>2.86433537007352E-3</v>
      </c>
      <c r="AL150" s="2">
        <f t="shared" si="41"/>
        <v>2.072971280610905E-3</v>
      </c>
      <c r="AO150" s="2">
        <f t="shared" si="42"/>
        <v>1.2844984356109488E-3</v>
      </c>
      <c r="AR150" s="2">
        <f t="shared" si="43"/>
        <v>7.4882572901340558E-4</v>
      </c>
      <c r="AU150" s="2">
        <f t="shared" si="44"/>
        <v>4.4782465320201406E-4</v>
      </c>
    </row>
    <row r="151" spans="1:47" x14ac:dyDescent="0.25">
      <c r="A151" s="30">
        <v>11</v>
      </c>
      <c r="E151" s="2" t="str">
        <f t="shared" si="30"/>
        <v xml:space="preserve"> </v>
      </c>
      <c r="H151" s="2" t="str">
        <f t="shared" si="31"/>
        <v xml:space="preserve"> </v>
      </c>
      <c r="K151" s="2" t="str">
        <f t="shared" si="32"/>
        <v xml:space="preserve"> </v>
      </c>
      <c r="N151" s="2">
        <f t="shared" si="33"/>
        <v>4.4892460302303858E-2</v>
      </c>
      <c r="Q151" s="2">
        <f t="shared" si="34"/>
        <v>3.2729547859623231E-2</v>
      </c>
      <c r="T151" s="2">
        <f t="shared" si="35"/>
        <v>2.1653846488262598E-2</v>
      </c>
      <c r="W151" s="2">
        <f t="shared" si="36"/>
        <v>1.333162781748351E-2</v>
      </c>
      <c r="Z151" s="2">
        <f t="shared" si="37"/>
        <v>9.5628205021544288E-3</v>
      </c>
      <c r="AC151" s="2">
        <f t="shared" si="38"/>
        <v>6.0339215050124332E-3</v>
      </c>
      <c r="AF151" s="2">
        <f t="shared" si="39"/>
        <v>3.6242336838243506E-3</v>
      </c>
      <c r="AI151" s="2">
        <f t="shared" si="40"/>
        <v>2.1427745263287597E-3</v>
      </c>
      <c r="AL151" s="2">
        <f t="shared" si="41"/>
        <v>1.5693879129825854E-3</v>
      </c>
      <c r="AO151" s="2">
        <f t="shared" si="42"/>
        <v>9.693666605414818E-4</v>
      </c>
      <c r="AR151" s="2">
        <f t="shared" si="43"/>
        <v>5.6116985136107119E-4</v>
      </c>
      <c r="AU151" s="2">
        <f t="shared" si="44"/>
        <v>3.3428755134825428E-4</v>
      </c>
    </row>
    <row r="152" spans="1:47" x14ac:dyDescent="0.25">
      <c r="A152" s="30">
        <v>10</v>
      </c>
      <c r="E152" s="2" t="str">
        <f t="shared" si="30"/>
        <v xml:space="preserve"> </v>
      </c>
      <c r="H152" s="2" t="str">
        <f t="shared" si="31"/>
        <v xml:space="preserve"> </v>
      </c>
      <c r="K152" s="2" t="str">
        <f t="shared" si="32"/>
        <v xml:space="preserve"> </v>
      </c>
      <c r="N152" s="2">
        <f t="shared" si="33"/>
        <v>3.5725696938187043E-2</v>
      </c>
      <c r="Q152" s="2">
        <f t="shared" si="34"/>
        <v>2.5509285113457736E-2</v>
      </c>
      <c r="T152" s="2">
        <f t="shared" si="35"/>
        <v>1.6514725193897243E-2</v>
      </c>
      <c r="W152" s="2">
        <f t="shared" si="36"/>
        <v>9.9874977333948844E-3</v>
      </c>
      <c r="Z152" s="2">
        <f t="shared" si="37"/>
        <v>7.327580636835019E-3</v>
      </c>
      <c r="AC152" s="2">
        <f t="shared" si="38"/>
        <v>4.5993786582230389E-3</v>
      </c>
      <c r="AF152" s="2">
        <f t="shared" si="39"/>
        <v>2.7331651849206761E-3</v>
      </c>
      <c r="AI152" s="2">
        <f t="shared" si="40"/>
        <v>1.6030292468442822E-3</v>
      </c>
      <c r="AL152" s="2">
        <f t="shared" si="41"/>
        <v>1.1881939987859499E-3</v>
      </c>
      <c r="AO152" s="2">
        <f t="shared" si="42"/>
        <v>7.3158423208430346E-4</v>
      </c>
      <c r="AR152" s="2">
        <f t="shared" si="43"/>
        <v>4.2054522404296542E-4</v>
      </c>
      <c r="AU152" s="2">
        <f t="shared" si="44"/>
        <v>2.4954556340976448E-4</v>
      </c>
    </row>
    <row r="153" spans="1:47" x14ac:dyDescent="0.25">
      <c r="A153" s="30">
        <v>9</v>
      </c>
      <c r="E153" s="2" t="str">
        <f t="shared" si="30"/>
        <v xml:space="preserve"> </v>
      </c>
      <c r="H153" s="2" t="str">
        <f t="shared" si="31"/>
        <v xml:space="preserve"> </v>
      </c>
      <c r="K153" s="2">
        <f t="shared" si="32"/>
        <v>3.6963945369597878E-2</v>
      </c>
      <c r="N153" s="2">
        <f t="shared" si="33"/>
        <v>2.8438011280684891E-2</v>
      </c>
      <c r="Q153" s="2">
        <f t="shared" si="34"/>
        <v>1.9886433483693899E-2</v>
      </c>
      <c r="T153" s="2">
        <f t="shared" si="35"/>
        <v>1.2597564784953217E-2</v>
      </c>
      <c r="W153" s="2">
        <f t="shared" si="36"/>
        <v>7.4831490702106816E-3</v>
      </c>
      <c r="Z153" s="2">
        <f t="shared" si="37"/>
        <v>5.6152132753783009E-3</v>
      </c>
      <c r="AC153" s="2">
        <f t="shared" si="38"/>
        <v>3.5063469029743147E-3</v>
      </c>
      <c r="AF153" s="2">
        <f t="shared" si="39"/>
        <v>2.0612445467535338E-3</v>
      </c>
      <c r="AI153" s="2">
        <f t="shared" si="40"/>
        <v>1.199267928845873E-3</v>
      </c>
      <c r="AL153" s="2">
        <f t="shared" si="41"/>
        <v>8.9962763296188371E-4</v>
      </c>
      <c r="AO153" s="2">
        <f t="shared" si="42"/>
        <v>5.5215531136480625E-4</v>
      </c>
      <c r="AR153" s="2">
        <f t="shared" si="43"/>
        <v>3.1516299916801554E-4</v>
      </c>
      <c r="AU153" s="2">
        <f t="shared" si="44"/>
        <v>1.8629301399003602E-4</v>
      </c>
    </row>
    <row r="154" spans="1:47" x14ac:dyDescent="0.25">
      <c r="A154" s="30">
        <v>8</v>
      </c>
      <c r="E154" s="2" t="str">
        <f t="shared" si="30"/>
        <v xml:space="preserve"> </v>
      </c>
      <c r="H154" s="2" t="str">
        <f t="shared" si="31"/>
        <v xml:space="preserve"> </v>
      </c>
      <c r="K154" s="2">
        <f t="shared" si="32"/>
        <v>3.0304071045760904E-2</v>
      </c>
      <c r="N154" s="2">
        <f t="shared" si="33"/>
        <v>2.2641653056677199E-2</v>
      </c>
      <c r="Q154" s="2">
        <f t="shared" si="34"/>
        <v>1.5505906611831932E-2</v>
      </c>
      <c r="T154" s="2">
        <f t="shared" si="35"/>
        <v>9.6109246265498501E-3</v>
      </c>
      <c r="W154" s="2">
        <f t="shared" si="36"/>
        <v>5.6073124442060007E-3</v>
      </c>
      <c r="Z154" s="2">
        <f t="shared" si="37"/>
        <v>4.3032454239467144E-3</v>
      </c>
      <c r="AC154" s="2">
        <f t="shared" si="38"/>
        <v>2.6733896448410447E-3</v>
      </c>
      <c r="AF154" s="2">
        <f t="shared" si="39"/>
        <v>1.5545481983834611E-3</v>
      </c>
      <c r="AI154" s="2">
        <f t="shared" si="40"/>
        <v>8.9721986797152331E-4</v>
      </c>
      <c r="AL154" s="2">
        <f t="shared" si="41"/>
        <v>6.8116972956408603E-4</v>
      </c>
      <c r="AO154" s="2">
        <f t="shared" si="42"/>
        <v>4.167522734401594E-4</v>
      </c>
      <c r="AR154" s="2">
        <f t="shared" si="43"/>
        <v>2.3618994088451704E-4</v>
      </c>
      <c r="AU154" s="2">
        <f t="shared" si="44"/>
        <v>1.3907852475922392E-4</v>
      </c>
    </row>
    <row r="155" spans="1:47" x14ac:dyDescent="0.25">
      <c r="A155" s="30">
        <v>7</v>
      </c>
      <c r="E155" s="2" t="str">
        <f t="shared" si="30"/>
        <v xml:space="preserve"> </v>
      </c>
      <c r="H155" s="2" t="str">
        <f t="shared" si="31"/>
        <v xml:space="preserve"> </v>
      </c>
      <c r="K155" s="2">
        <f t="shared" si="32"/>
        <v>2.4848592545019064E-2</v>
      </c>
      <c r="N155" s="2">
        <f t="shared" si="33"/>
        <v>1.8029798501721542E-2</v>
      </c>
      <c r="Q155" s="2">
        <f t="shared" si="34"/>
        <v>1.2092177923034519E-2</v>
      </c>
      <c r="T155" s="2">
        <f t="shared" si="35"/>
        <v>7.3332274042802806E-3</v>
      </c>
      <c r="W155" s="2">
        <f t="shared" si="36"/>
        <v>4.2020297643702064E-3</v>
      </c>
      <c r="Z155" s="2">
        <f t="shared" si="37"/>
        <v>3.2979566632903136E-3</v>
      </c>
      <c r="AC155" s="2">
        <f t="shared" si="38"/>
        <v>2.0385331557320522E-3</v>
      </c>
      <c r="AF155" s="2">
        <f t="shared" si="39"/>
        <v>1.1724320864989416E-3</v>
      </c>
      <c r="AI155" s="2">
        <f t="shared" si="40"/>
        <v>6.7125572295069534E-4</v>
      </c>
      <c r="AL155" s="2">
        <f t="shared" si="41"/>
        <v>5.1577946962564985E-4</v>
      </c>
      <c r="AO155" s="2">
        <f t="shared" si="42"/>
        <v>3.1456748973282794E-4</v>
      </c>
      <c r="AR155" s="2">
        <f t="shared" si="43"/>
        <v>1.7700716894687751E-4</v>
      </c>
      <c r="AU155" s="2">
        <f t="shared" si="44"/>
        <v>1.0383413973822511E-4</v>
      </c>
    </row>
    <row r="156" spans="1:47" x14ac:dyDescent="0.25">
      <c r="A156" s="30">
        <v>6</v>
      </c>
      <c r="E156" s="2" t="str">
        <f t="shared" si="30"/>
        <v xml:space="preserve"> </v>
      </c>
      <c r="H156" s="2">
        <f t="shared" si="31"/>
        <v>2.8209157921460566E-2</v>
      </c>
      <c r="K156" s="2">
        <f t="shared" si="32"/>
        <v>2.0378345414038945E-2</v>
      </c>
      <c r="N156" s="2">
        <f t="shared" si="33"/>
        <v>1.4359332800355314E-2</v>
      </c>
      <c r="Q156" s="2">
        <f t="shared" si="34"/>
        <v>9.4312155937874564E-3</v>
      </c>
      <c r="T156" s="2">
        <f t="shared" si="35"/>
        <v>5.5958680704830139E-3</v>
      </c>
      <c r="W156" s="2">
        <f t="shared" si="36"/>
        <v>3.1491330967045477E-3</v>
      </c>
      <c r="Z156" s="2">
        <f t="shared" si="37"/>
        <v>2.5276022112623872E-3</v>
      </c>
      <c r="AC156" s="2">
        <f t="shared" si="38"/>
        <v>1.5546000527561447E-3</v>
      </c>
      <c r="AF156" s="2">
        <f t="shared" si="39"/>
        <v>8.842567257203595E-4</v>
      </c>
      <c r="AI156" s="2">
        <f t="shared" si="40"/>
        <v>5.022067066436719E-4</v>
      </c>
      <c r="AL156" s="2">
        <f t="shared" si="41"/>
        <v>3.9056037653819085E-4</v>
      </c>
      <c r="AO156" s="2">
        <f t="shared" si="42"/>
        <v>2.3744788161240602E-4</v>
      </c>
      <c r="AR156" s="2">
        <f t="shared" si="43"/>
        <v>1.3265490890438124E-4</v>
      </c>
      <c r="AU156" s="2">
        <f t="shared" si="44"/>
        <v>7.7524094573295225E-5</v>
      </c>
    </row>
    <row r="157" spans="1:47" x14ac:dyDescent="0.25">
      <c r="A157" s="30">
        <v>5</v>
      </c>
      <c r="E157" s="2" t="str">
        <f t="shared" si="30"/>
        <v xml:space="preserve"> </v>
      </c>
      <c r="H157" s="2">
        <f t="shared" si="31"/>
        <v>2.3345735847426888E-2</v>
      </c>
      <c r="K157" s="2">
        <f t="shared" si="32"/>
        <v>1.6714470518235769E-2</v>
      </c>
      <c r="N157" s="2">
        <f t="shared" si="33"/>
        <v>1.1437412762474961E-2</v>
      </c>
      <c r="Q157" s="2">
        <f t="shared" si="34"/>
        <v>7.3566108302429711E-3</v>
      </c>
      <c r="T157" s="2">
        <f t="shared" si="35"/>
        <v>4.270465285664762E-3</v>
      </c>
      <c r="W157" s="2">
        <f t="shared" si="36"/>
        <v>2.3601823891854887E-3</v>
      </c>
      <c r="Z157" s="2">
        <f t="shared" si="37"/>
        <v>1.9372442630044211E-3</v>
      </c>
      <c r="AC157" s="2">
        <f t="shared" si="38"/>
        <v>1.1856671480062449E-3</v>
      </c>
      <c r="AF157" s="2">
        <f t="shared" si="39"/>
        <v>6.6692188707145211E-4</v>
      </c>
      <c r="AI157" s="2">
        <f t="shared" si="40"/>
        <v>3.7573495741887228E-4</v>
      </c>
      <c r="AL157" s="2">
        <f t="shared" si="41"/>
        <v>2.9575163827845306E-4</v>
      </c>
      <c r="AO157" s="2">
        <f t="shared" si="42"/>
        <v>1.792424775676709E-4</v>
      </c>
      <c r="AR157" s="2">
        <f t="shared" si="43"/>
        <v>9.9416530199670163E-5</v>
      </c>
      <c r="AU157" s="2">
        <f t="shared" si="44"/>
        <v>5.7882805021146755E-5</v>
      </c>
    </row>
    <row r="158" spans="1:47" x14ac:dyDescent="0.25">
      <c r="A158" s="30">
        <v>4</v>
      </c>
      <c r="E158" s="2" t="str">
        <f t="shared" si="30"/>
        <v xml:space="preserve"> </v>
      </c>
      <c r="H158" s="2">
        <f t="shared" si="31"/>
        <v>1.9322859184028252E-2</v>
      </c>
      <c r="K158" s="2">
        <f t="shared" si="32"/>
        <v>1.3710867332952044E-2</v>
      </c>
      <c r="N158" s="2">
        <f t="shared" si="33"/>
        <v>9.110938384927058E-3</v>
      </c>
      <c r="Q158" s="2">
        <f t="shared" si="34"/>
        <v>5.7388912851594753E-3</v>
      </c>
      <c r="T158" s="2">
        <f t="shared" si="35"/>
        <v>3.259215433333784E-3</v>
      </c>
      <c r="W158" s="2">
        <f t="shared" si="36"/>
        <v>1.7689645032922688E-3</v>
      </c>
      <c r="Z158" s="2">
        <f t="shared" si="37"/>
        <v>1.4848054567445294E-3</v>
      </c>
      <c r="AC158" s="2">
        <f t="shared" si="38"/>
        <v>9.0437464950400169E-4</v>
      </c>
      <c r="AF158" s="2">
        <f t="shared" si="39"/>
        <v>5.0300991883305717E-4</v>
      </c>
      <c r="AI158" s="2">
        <f t="shared" si="40"/>
        <v>2.8111543215545532E-4</v>
      </c>
      <c r="AL158" s="2">
        <f t="shared" si="41"/>
        <v>2.2396520110929525E-4</v>
      </c>
      <c r="AO158" s="2">
        <f t="shared" si="42"/>
        <v>1.3531047057449815E-4</v>
      </c>
      <c r="AR158" s="2">
        <f t="shared" si="43"/>
        <v>7.4506906226806563E-5</v>
      </c>
      <c r="AU158" s="2">
        <f t="shared" si="44"/>
        <v>4.3219395811650566E-5</v>
      </c>
    </row>
    <row r="159" spans="1:47" x14ac:dyDescent="0.25">
      <c r="A159" s="30">
        <v>3</v>
      </c>
      <c r="E159" s="2">
        <f t="shared" si="30"/>
        <v>2.3655230377896623E-2</v>
      </c>
      <c r="H159" s="2">
        <f t="shared" si="31"/>
        <v>1.5994613865640668E-2</v>
      </c>
      <c r="K159" s="2">
        <f t="shared" si="32"/>
        <v>1.1248103034744536E-2</v>
      </c>
      <c r="N159" s="2">
        <f t="shared" si="33"/>
        <v>7.2582770699613089E-3</v>
      </c>
      <c r="Q159" s="2">
        <f t="shared" si="34"/>
        <v>4.4772668890242784E-3</v>
      </c>
      <c r="T159" s="2">
        <f t="shared" si="35"/>
        <v>2.4875800655442949E-3</v>
      </c>
      <c r="W159" s="2">
        <f t="shared" si="36"/>
        <v>1.3258943789539325E-3</v>
      </c>
      <c r="Z159" s="2">
        <f t="shared" si="37"/>
        <v>1.1380528526769474E-3</v>
      </c>
      <c r="AC159" s="2">
        <f t="shared" si="38"/>
        <v>6.8988082101711413E-4</v>
      </c>
      <c r="AF159" s="2">
        <f t="shared" si="39"/>
        <v>3.7938695846697598E-4</v>
      </c>
      <c r="AI159" s="2">
        <f t="shared" si="40"/>
        <v>2.1032520277238577E-4</v>
      </c>
      <c r="AL159" s="2">
        <f t="shared" si="41"/>
        <v>1.6960864812576792E-4</v>
      </c>
      <c r="AO159" s="2">
        <f t="shared" si="42"/>
        <v>1.0215024388451141E-4</v>
      </c>
      <c r="AR159" s="2">
        <f t="shared" si="43"/>
        <v>5.5838918577477228E-5</v>
      </c>
      <c r="AU159" s="2">
        <f t="shared" si="44"/>
        <v>3.2271861357301806E-5</v>
      </c>
    </row>
    <row r="160" spans="1:47" x14ac:dyDescent="0.25">
      <c r="A160" s="30">
        <v>2</v>
      </c>
      <c r="E160" s="2">
        <f t="shared" si="30"/>
        <v>1.9690279949283532E-2</v>
      </c>
      <c r="H160" s="2">
        <f t="shared" si="31"/>
        <v>1.3240616371232861E-2</v>
      </c>
      <c r="K160" s="2">
        <f t="shared" si="32"/>
        <v>9.2284830484444958E-3</v>
      </c>
      <c r="N160" s="2">
        <f t="shared" si="33"/>
        <v>5.7827415475456608E-3</v>
      </c>
      <c r="Q160" s="2">
        <f t="shared" si="34"/>
        <v>3.4932413289308073E-3</v>
      </c>
      <c r="T160" s="2">
        <f t="shared" si="35"/>
        <v>1.8987340404603144E-3</v>
      </c>
      <c r="W160" s="2">
        <f t="shared" si="36"/>
        <v>9.9383190412467197E-4</v>
      </c>
      <c r="Z160" s="2">
        <f t="shared" si="37"/>
        <v>8.7229147161841367E-4</v>
      </c>
      <c r="AC160" s="2">
        <f t="shared" si="38"/>
        <v>5.2630649738008822E-4</v>
      </c>
      <c r="AF160" s="2">
        <f t="shared" si="39"/>
        <v>2.8614883509549472E-4</v>
      </c>
      <c r="AI160" s="2">
        <f t="shared" si="40"/>
        <v>1.5736246732827081E-4</v>
      </c>
      <c r="AL160" s="2">
        <f t="shared" si="41"/>
        <v>1.2844855767068575E-4</v>
      </c>
      <c r="AO160" s="2">
        <f t="shared" si="42"/>
        <v>7.7119588431625886E-5</v>
      </c>
      <c r="AR160" s="2">
        <f t="shared" si="43"/>
        <v>4.1848502515233096E-5</v>
      </c>
      <c r="AU160" s="2">
        <f t="shared" si="44"/>
        <v>2.4098249810589666E-5</v>
      </c>
    </row>
    <row r="161" spans="1:47" x14ac:dyDescent="0.25">
      <c r="A161" s="30">
        <v>1</v>
      </c>
      <c r="E161" s="2">
        <f t="shared" si="30"/>
        <v>1.6391305600480816E-2</v>
      </c>
      <c r="H161" s="2">
        <f t="shared" si="31"/>
        <v>1.096148402458791E-2</v>
      </c>
      <c r="K161" s="2">
        <f t="shared" si="32"/>
        <v>7.5720524033346566E-3</v>
      </c>
      <c r="N161" s="2">
        <f t="shared" si="33"/>
        <v>4.6074390201335308E-3</v>
      </c>
      <c r="Q161" s="2">
        <f t="shared" si="34"/>
        <v>2.7256594452236271E-3</v>
      </c>
      <c r="T161" s="2">
        <f t="shared" si="35"/>
        <v>1.4493455635820321E-3</v>
      </c>
      <c r="W161" s="2">
        <f t="shared" si="36"/>
        <v>7.4495420938827791E-4</v>
      </c>
      <c r="Z161" s="2">
        <f t="shared" si="37"/>
        <v>6.6859954216473658E-4</v>
      </c>
      <c r="AC161" s="2">
        <f t="shared" si="38"/>
        <v>4.0155166039733777E-4</v>
      </c>
      <c r="AF161" s="2">
        <f t="shared" si="39"/>
        <v>2.1582656552053715E-4</v>
      </c>
      <c r="AI161" s="2">
        <f t="shared" si="40"/>
        <v>1.1773726940453254E-4</v>
      </c>
      <c r="AL161" s="2">
        <f t="shared" si="41"/>
        <v>9.7280108586583522E-5</v>
      </c>
      <c r="AO161" s="2">
        <f t="shared" si="42"/>
        <v>5.8224675705366053E-5</v>
      </c>
      <c r="AR161" s="2">
        <f t="shared" si="43"/>
        <v>3.1363551705530528E-5</v>
      </c>
      <c r="AU161" s="2">
        <f t="shared" si="44"/>
        <v>1.7995467191993472E-5</v>
      </c>
    </row>
    <row r="162" spans="1:47" x14ac:dyDescent="0.25">
      <c r="A162" s="30">
        <v>0</v>
      </c>
      <c r="E162" s="2">
        <f>IF($A162&lt;=E$4,IF(E56&lt;&gt;1,(1/E56-1)/(SUM(F$3:H$3)),(1/E109-1)/(SUM(F$3:H$3)))," ")</f>
        <v>1.3646023339685598E-2</v>
      </c>
      <c r="H162" s="2">
        <f>IF($A162&lt;=H$4,IF(H56&lt;&gt;1,(1/H56-1)/(SUM(I$3:K$3)),(1/H109-1)/(SUM(I$3:K$3)))," ")</f>
        <v>9.0751284250846827E-3</v>
      </c>
      <c r="K162" s="2">
        <f>IF($A162&lt;=K$4,IF(K56&lt;&gt;1,(1/K56-1)/(SUM(L$3:N$3)),(1/K109-1)/(SUM(L$3:N$3)))," ")</f>
        <v>6.2133459148139289E-3</v>
      </c>
      <c r="N162" s="2">
        <f>IF($A162&lt;=N$4,IF(N56&lt;&gt;1,(1/N56-1)/(SUM(O$3:Q$3)),(1/N109-1)/(SUM(O$3:Q$3)))," ")</f>
        <v>3.6711962994743271E-3</v>
      </c>
      <c r="Q162" s="2">
        <f>IF($A162&lt;=Q$4,IF(Q56&lt;&gt;1,(1/Q56-1)/(SUM(R$3:T$3)),(1/Q109-1)/(SUM(R$3:T$3)))," ")</f>
        <v>2.12686286213426E-3</v>
      </c>
      <c r="T162" s="2">
        <f>IF($A162&lt;=T$4,IF(T56&lt;&gt;1,(1/T56-1)/(SUM(U$3:W$3)),(1/T109-1)/(SUM(U$3:W$3)))," ")</f>
        <v>1.1063657512190772E-3</v>
      </c>
      <c r="W162" s="2">
        <f>IF($A162&lt;=W$4,IF(W56&lt;&gt;1,(1/W56-1)/(SUM(X$3:Z$3)),(1/W109-1)/(SUM(X$3:Z$3)))," ")</f>
        <v>5.5841578867824168E-4</v>
      </c>
      <c r="Z162" s="2">
        <f>IF($A162&lt;=Z$4,IF(Z56&lt;&gt;1,(1/Z56-1)/(SUM(AA$3:AC$3)),(1/Z109-1)/(SUM(AA$3:AC$3)))," ")</f>
        <v>5.124776866089276E-4</v>
      </c>
      <c r="AC162" s="2">
        <f>IF($A162&lt;=AC$4,IF(AC56&lt;&gt;1,(1/AC56-1)/(SUM(AD$3:AF$3)),(1/AC109-1)/(SUM(AD$3:AF$3)))," ")</f>
        <v>3.0639478515882455E-4</v>
      </c>
      <c r="AF162" s="2">
        <f>IF($A162&lt;=AF$4,IF(AF56&lt;&gt;1,(1/AF56-1)/(SUM(AG$3:AI$3)),(1/AF109-1)/(SUM(AG$3:AI$3)))," ")</f>
        <v>1.6278742281282445E-4</v>
      </c>
      <c r="AI162" s="2">
        <f>IF($A162&lt;=AI$4,IF(AI56&lt;&gt;1,(1/AI56-1)/(SUM(AJ$3:AL$3)),(1/AI109-1)/(SUM(AJ$3:AL$3)))," ")</f>
        <v>8.8090594324551058E-5</v>
      </c>
      <c r="AL162" s="2">
        <f>IF($A162&lt;=AL$4,IF(AL56&lt;&gt;1,(1/AL56-1)/(SUM(AM$3:AO$3)),(1/AL109-1)/(SUM(AM$3:AO$3)))," ")</f>
        <v>7.3677055752165721E-5</v>
      </c>
      <c r="AO162" s="2">
        <f>IF($A162&lt;=AO$4,IF(AO56&lt;&gt;1,(1/AO56-1)/(SUM(AP$3:AR$3)),(1/AO109-1)/(SUM(AP$3:AR$3)))," ")</f>
        <v>4.3960876846953084E-5</v>
      </c>
      <c r="AR162" s="2">
        <f>IF($A162&lt;=AR$4,IF(AR56&lt;&gt;1,(1/AR56-1)/(SUM(AS$3:AU$3)),(1/AR109-1)/(SUM(AS$3:AU$3)))," ")</f>
        <v>2.3505684328323822E-5</v>
      </c>
      <c r="AU162" s="2">
        <f>IF($A162&lt;=AU$4,IF(AU56&lt;&gt;1,(1/AU56-1)/(SUM(AV$3:AX$3)),(1/AU109-1)/(SUM(AV$3:AX$3)))," ")</f>
        <v>1.3438687950582874E-5</v>
      </c>
    </row>
    <row r="165" spans="1:47" x14ac:dyDescent="0.25">
      <c r="A165" s="35" t="s">
        <v>79</v>
      </c>
    </row>
    <row r="166" spans="1:47" x14ac:dyDescent="0.25">
      <c r="A166" s="35" t="s">
        <v>80</v>
      </c>
      <c r="E166" s="2">
        <f>'Caplet Strip'!G47</f>
        <v>1.8227298428369485E-2</v>
      </c>
      <c r="H166" s="2">
        <f>'Caplet Strip'!H47</f>
        <v>1.7340566624716898E-2</v>
      </c>
      <c r="K166" s="2">
        <f>'Caplet Strip'!I47</f>
        <v>1.6820337811029391E-2</v>
      </c>
      <c r="N166" s="2">
        <f>'Caplet Strip'!J47</f>
        <v>1.6494906008766772E-2</v>
      </c>
      <c r="Q166" s="2">
        <f>'Caplet Strip'!K47</f>
        <v>1.6263561701185963E-2</v>
      </c>
      <c r="T166" s="2">
        <f>'Caplet Strip'!L47</f>
        <v>1.6018818413321614E-2</v>
      </c>
      <c r="W166" s="2">
        <f>'Caplet Strip'!M47</f>
        <v>1.5773979289792874E-2</v>
      </c>
      <c r="Z166" s="2">
        <f>'Caplet Strip'!N47</f>
        <v>1.5712680428020209E-2</v>
      </c>
      <c r="AC166" s="2">
        <f>'Caplet Strip'!O47</f>
        <v>1.5647167552700219E-2</v>
      </c>
      <c r="AF166" s="2">
        <f>'Caplet Strip'!P47</f>
        <v>1.5574145294429149E-2</v>
      </c>
      <c r="AI166" s="2">
        <f>'Caplet Strip'!Q47</f>
        <v>1.5494819211044874E-2</v>
      </c>
      <c r="AL166" s="2">
        <f>'Caplet Strip'!R47</f>
        <v>1.5476836708442986E-2</v>
      </c>
      <c r="AO166" s="2">
        <f>'Caplet Strip'!S47</f>
        <v>1.5456463370985668E-2</v>
      </c>
      <c r="AR166" s="2">
        <f>'Caplet Strip'!T47</f>
        <v>1.5432436155241251E-2</v>
      </c>
      <c r="AU166" s="2">
        <f>'Caplet Strip'!U47</f>
        <v>1.540764899680295E-2</v>
      </c>
    </row>
    <row r="167" spans="1:47" x14ac:dyDescent="0.25">
      <c r="A167" s="35" t="s">
        <v>70</v>
      </c>
    </row>
    <row r="168" spans="1:47" x14ac:dyDescent="0.25">
      <c r="A168" s="53">
        <v>48</v>
      </c>
      <c r="E168" s="2" t="str">
        <f t="shared" ref="E168:E209" si="45">IFERROR(IF($A168&lt;=E$4,SUM(F$3:H$3)*MAX(0,E114-E$166)/(1+SUM(F$3:H$3)*E114)," "),1)</f>
        <v xml:space="preserve"> </v>
      </c>
      <c r="H168" s="2" t="str">
        <f t="shared" ref="H168:H215" si="46">IFERROR(IF($A168&lt;=H$4,SUM(I$3:K$3)*MAX(0,H114-H$166)/(1+SUM(I$3:K$3)*H114)," "),1)</f>
        <v xml:space="preserve"> </v>
      </c>
      <c r="K168" s="2" t="str">
        <f t="shared" ref="K168:K215" si="47">IFERROR(IF($A168&lt;=K$4,SUM(L$3:N$3)*MAX(0,K114-K$166)/(1+SUM(L$3:N$3)*K114)," "),1)</f>
        <v xml:space="preserve"> </v>
      </c>
      <c r="N168" s="2" t="str">
        <f t="shared" ref="N168:N215" si="48">IFERROR(IF($A168&lt;=N$4,SUM(O$3:Q$3)*MAX(0,N114-N$166)/(1+SUM(O$3:Q$3)*N114)," "),1)</f>
        <v xml:space="preserve"> </v>
      </c>
      <c r="Q168" s="2" t="str">
        <f t="shared" ref="Q168:Q215" si="49">IFERROR(IF($A168&lt;=Q$4,SUM(R$3:T$3)*MAX(0,Q114-Q$166)/(1+SUM(R$3:T$3)*Q114)," "),1)</f>
        <v xml:space="preserve"> </v>
      </c>
      <c r="T168" s="2" t="str">
        <f t="shared" ref="T168:T215" si="50">IFERROR(IF($A168&lt;=T$4,SUM(U$3:W$3)*MAX(0,T114-T$166)/(1+SUM(U$3:W$3)*T114)," "),1)</f>
        <v xml:space="preserve"> </v>
      </c>
      <c r="W168" s="2" t="str">
        <f t="shared" ref="W168:W215" si="51">IFERROR(IF($A168&lt;=W$4,SUM(X$3:Z$3)*MAX(0,W114-W$166)/(1+SUM(X$3:Z$3)*W114)," "),1)</f>
        <v xml:space="preserve"> </v>
      </c>
      <c r="Z168" s="2" t="str">
        <f t="shared" ref="Z168:Z215" si="52">IFERROR(IF($A168&lt;=Z$4,SUM(AA$3:AC$3)*MAX(0,Z114-Z$166)/(1+SUM(AA$3:AC$3)*Z114)," "),1)</f>
        <v xml:space="preserve"> </v>
      </c>
      <c r="AC168" s="2" t="str">
        <f t="shared" ref="AC168:AC215" si="53">IFERROR(IF($A168&lt;=AC$4,SUM(AD$3:AF$3)*MAX(0,AC114-AC$166)/(1+SUM(AD$3:AF$3)*AC114)," "),1)</f>
        <v xml:space="preserve"> </v>
      </c>
      <c r="AF168" s="2" t="str">
        <f t="shared" ref="AF168:AF215" si="54">IFERROR(IF($A168&lt;=AF$4,SUM(AG$3:AI$3)*MAX(0,AF114-AF$166)/(1+SUM(AG$3:AI$3)*AF114)," "),1)</f>
        <v xml:space="preserve"> </v>
      </c>
      <c r="AI168" s="2" t="str">
        <f t="shared" ref="AI168:AI215" si="55">IFERROR(IF($A168&lt;=AI$4,SUM(AJ$3:AL$3)*MAX(0,AI114-AI$166)/(1+SUM(AJ$3:AL$3)*AI114)," "),1)</f>
        <v xml:space="preserve"> </v>
      </c>
      <c r="AL168" s="2" t="str">
        <f t="shared" ref="AL168:AL215" si="56">IFERROR(IF($A168&lt;=AL$4,SUM(AM$3:AO$3)*MAX(0,AL114-AL$166)/(1+SUM(AM$3:AO$3)*AL114)," "),1)</f>
        <v xml:space="preserve"> </v>
      </c>
      <c r="AO168" s="2" t="str">
        <f t="shared" ref="AO168:AO215" si="57">IFERROR(IF($A168&lt;=AO$4,SUM(AP$3:AR$3)*MAX(0,AO114-AO$166)/(1+SUM(AP$3:AR$3)*AO114)," "),1)</f>
        <v xml:space="preserve"> </v>
      </c>
      <c r="AR168" s="2" t="str">
        <f t="shared" ref="AR168:AR215" si="58">IFERROR(IF($A168&lt;=AR$4,SUM(AS$3:AU$3)*MAX(0,AR114-AR$166)/(1+SUM(AS$3:AU$3)*AR114)," "),1)</f>
        <v xml:space="preserve"> </v>
      </c>
      <c r="AU168" s="2" t="str">
        <f t="shared" ref="AU168:AU215" si="59">IFERROR(IF($A168&lt;=AU$4,SUM(AV$3:AX$3)*MAX(0,AU114-AU$166)/(1+SUM(AV$3:AX$3)*AU114)," "),1)</f>
        <v xml:space="preserve"> </v>
      </c>
    </row>
    <row r="169" spans="1:47" x14ac:dyDescent="0.25">
      <c r="A169" s="53">
        <v>47</v>
      </c>
      <c r="E169" s="2" t="str">
        <f t="shared" si="45"/>
        <v xml:space="preserve"> </v>
      </c>
      <c r="H169" s="2" t="str">
        <f t="shared" si="46"/>
        <v xml:space="preserve"> </v>
      </c>
      <c r="K169" s="2" t="str">
        <f t="shared" si="47"/>
        <v xml:space="preserve"> </v>
      </c>
      <c r="N169" s="2" t="str">
        <f t="shared" si="48"/>
        <v xml:space="preserve"> </v>
      </c>
      <c r="Q169" s="2" t="str">
        <f t="shared" si="49"/>
        <v xml:space="preserve"> </v>
      </c>
      <c r="T169" s="2" t="str">
        <f t="shared" si="50"/>
        <v xml:space="preserve"> </v>
      </c>
      <c r="W169" s="2" t="str">
        <f t="shared" si="51"/>
        <v xml:space="preserve"> </v>
      </c>
      <c r="Z169" s="2" t="str">
        <f t="shared" si="52"/>
        <v xml:space="preserve"> </v>
      </c>
      <c r="AC169" s="2" t="str">
        <f t="shared" si="53"/>
        <v xml:space="preserve"> </v>
      </c>
      <c r="AF169" s="2" t="str">
        <f t="shared" si="54"/>
        <v xml:space="preserve"> </v>
      </c>
      <c r="AI169" s="2" t="str">
        <f t="shared" si="55"/>
        <v xml:space="preserve"> </v>
      </c>
      <c r="AL169" s="2" t="str">
        <f t="shared" si="56"/>
        <v xml:space="preserve"> </v>
      </c>
      <c r="AO169" s="2" t="str">
        <f t="shared" si="57"/>
        <v xml:space="preserve"> </v>
      </c>
      <c r="AR169" s="2" t="str">
        <f t="shared" si="58"/>
        <v xml:space="preserve"> </v>
      </c>
      <c r="AU169" s="2" t="str">
        <f t="shared" si="59"/>
        <v xml:space="preserve"> </v>
      </c>
    </row>
    <row r="170" spans="1:47" x14ac:dyDescent="0.25">
      <c r="A170" s="53">
        <v>46</v>
      </c>
      <c r="E170" s="2" t="str">
        <f t="shared" si="45"/>
        <v xml:space="preserve"> </v>
      </c>
      <c r="H170" s="2" t="str">
        <f t="shared" si="46"/>
        <v xml:space="preserve"> </v>
      </c>
      <c r="K170" s="2" t="str">
        <f t="shared" si="47"/>
        <v xml:space="preserve"> </v>
      </c>
      <c r="N170" s="2" t="str">
        <f t="shared" si="48"/>
        <v xml:space="preserve"> </v>
      </c>
      <c r="Q170" s="2" t="str">
        <f t="shared" si="49"/>
        <v xml:space="preserve"> </v>
      </c>
      <c r="T170" s="2" t="str">
        <f t="shared" si="50"/>
        <v xml:space="preserve"> </v>
      </c>
      <c r="W170" s="2" t="str">
        <f t="shared" si="51"/>
        <v xml:space="preserve"> </v>
      </c>
      <c r="Z170" s="2" t="str">
        <f t="shared" si="52"/>
        <v xml:space="preserve"> </v>
      </c>
      <c r="AC170" s="2" t="str">
        <f t="shared" si="53"/>
        <v xml:space="preserve"> </v>
      </c>
      <c r="AF170" s="2" t="str">
        <f t="shared" si="54"/>
        <v xml:space="preserve"> </v>
      </c>
      <c r="AI170" s="2" t="str">
        <f t="shared" si="55"/>
        <v xml:space="preserve"> </v>
      </c>
      <c r="AL170" s="2" t="str">
        <f t="shared" si="56"/>
        <v xml:space="preserve"> </v>
      </c>
      <c r="AO170" s="2" t="str">
        <f t="shared" si="57"/>
        <v xml:space="preserve"> </v>
      </c>
      <c r="AR170" s="2" t="str">
        <f t="shared" si="58"/>
        <v xml:space="preserve"> </v>
      </c>
      <c r="AU170" s="2" t="str">
        <f t="shared" si="59"/>
        <v xml:space="preserve"> </v>
      </c>
    </row>
    <row r="171" spans="1:47" x14ac:dyDescent="0.25">
      <c r="A171" s="53">
        <v>45</v>
      </c>
      <c r="E171" s="2" t="str">
        <f t="shared" si="45"/>
        <v xml:space="preserve"> </v>
      </c>
      <c r="H171" s="2" t="str">
        <f t="shared" si="46"/>
        <v xml:space="preserve"> </v>
      </c>
      <c r="K171" s="2" t="str">
        <f t="shared" si="47"/>
        <v xml:space="preserve"> </v>
      </c>
      <c r="N171" s="2" t="str">
        <f t="shared" si="48"/>
        <v xml:space="preserve"> </v>
      </c>
      <c r="Q171" s="2" t="str">
        <f t="shared" si="49"/>
        <v xml:space="preserve"> </v>
      </c>
      <c r="T171" s="2" t="str">
        <f t="shared" si="50"/>
        <v xml:space="preserve"> </v>
      </c>
      <c r="W171" s="2" t="str">
        <f t="shared" si="51"/>
        <v xml:space="preserve"> </v>
      </c>
      <c r="Z171" s="2" t="str">
        <f t="shared" si="52"/>
        <v xml:space="preserve"> </v>
      </c>
      <c r="AC171" s="2" t="str">
        <f t="shared" si="53"/>
        <v xml:space="preserve"> </v>
      </c>
      <c r="AF171" s="2" t="str">
        <f t="shared" si="54"/>
        <v xml:space="preserve"> </v>
      </c>
      <c r="AI171" s="2" t="str">
        <f t="shared" si="55"/>
        <v xml:space="preserve"> </v>
      </c>
      <c r="AL171" s="2" t="str">
        <f t="shared" si="56"/>
        <v xml:space="preserve"> </v>
      </c>
      <c r="AO171" s="2" t="str">
        <f t="shared" si="57"/>
        <v xml:space="preserve"> </v>
      </c>
      <c r="AR171" s="2" t="str">
        <f t="shared" si="58"/>
        <v xml:space="preserve"> </v>
      </c>
      <c r="AU171" s="2">
        <f t="shared" si="59"/>
        <v>0.82945170017544889</v>
      </c>
    </row>
    <row r="172" spans="1:47" x14ac:dyDescent="0.25">
      <c r="A172" s="53">
        <v>44</v>
      </c>
      <c r="E172" s="2" t="str">
        <f t="shared" si="45"/>
        <v xml:space="preserve"> </v>
      </c>
      <c r="H172" s="2" t="str">
        <f t="shared" si="46"/>
        <v xml:space="preserve"> </v>
      </c>
      <c r="K172" s="2" t="str">
        <f t="shared" si="47"/>
        <v xml:space="preserve"> </v>
      </c>
      <c r="N172" s="2" t="str">
        <f t="shared" si="48"/>
        <v xml:space="preserve"> </v>
      </c>
      <c r="Q172" s="2" t="str">
        <f t="shared" si="49"/>
        <v xml:space="preserve"> </v>
      </c>
      <c r="T172" s="2" t="str">
        <f t="shared" si="50"/>
        <v xml:space="preserve"> </v>
      </c>
      <c r="W172" s="2" t="str">
        <f t="shared" si="51"/>
        <v xml:space="preserve"> </v>
      </c>
      <c r="Z172" s="2" t="str">
        <f t="shared" si="52"/>
        <v xml:space="preserve"> </v>
      </c>
      <c r="AC172" s="2" t="str">
        <f t="shared" si="53"/>
        <v xml:space="preserve"> </v>
      </c>
      <c r="AF172" s="2" t="str">
        <f t="shared" si="54"/>
        <v xml:space="preserve"> </v>
      </c>
      <c r="AI172" s="2" t="str">
        <f t="shared" si="55"/>
        <v xml:space="preserve"> </v>
      </c>
      <c r="AL172" s="2" t="str">
        <f t="shared" si="56"/>
        <v xml:space="preserve"> </v>
      </c>
      <c r="AO172" s="2" t="str">
        <f t="shared" si="57"/>
        <v xml:space="preserve"> </v>
      </c>
      <c r="AR172" s="2" t="str">
        <f t="shared" si="58"/>
        <v xml:space="preserve"> </v>
      </c>
      <c r="AU172" s="2">
        <f t="shared" si="59"/>
        <v>0.73315226807000389</v>
      </c>
    </row>
    <row r="173" spans="1:47" x14ac:dyDescent="0.25">
      <c r="A173" s="53">
        <v>43</v>
      </c>
      <c r="E173" s="2" t="str">
        <f t="shared" si="45"/>
        <v xml:space="preserve"> </v>
      </c>
      <c r="H173" s="2" t="str">
        <f t="shared" si="46"/>
        <v xml:space="preserve"> </v>
      </c>
      <c r="K173" s="2" t="str">
        <f t="shared" si="47"/>
        <v xml:space="preserve"> </v>
      </c>
      <c r="N173" s="2" t="str">
        <f t="shared" si="48"/>
        <v xml:space="preserve"> </v>
      </c>
      <c r="Q173" s="2" t="str">
        <f t="shared" si="49"/>
        <v xml:space="preserve"> </v>
      </c>
      <c r="T173" s="2" t="str">
        <f t="shared" si="50"/>
        <v xml:space="preserve"> </v>
      </c>
      <c r="W173" s="2" t="str">
        <f t="shared" si="51"/>
        <v xml:space="preserve"> </v>
      </c>
      <c r="Z173" s="2" t="str">
        <f t="shared" si="52"/>
        <v xml:space="preserve"> </v>
      </c>
      <c r="AC173" s="2" t="str">
        <f t="shared" si="53"/>
        <v xml:space="preserve"> </v>
      </c>
      <c r="AF173" s="2" t="str">
        <f t="shared" si="54"/>
        <v xml:space="preserve"> </v>
      </c>
      <c r="AI173" s="2" t="str">
        <f t="shared" si="55"/>
        <v xml:space="preserve"> </v>
      </c>
      <c r="AL173" s="2" t="str">
        <f t="shared" si="56"/>
        <v xml:space="preserve"> </v>
      </c>
      <c r="AO173" s="2" t="str">
        <f t="shared" si="57"/>
        <v xml:space="preserve"> </v>
      </c>
      <c r="AR173" s="2" t="str">
        <f t="shared" si="58"/>
        <v xml:space="preserve"> </v>
      </c>
      <c r="AU173" s="2">
        <f t="shared" si="59"/>
        <v>0.62689647797173131</v>
      </c>
    </row>
    <row r="174" spans="1:47" x14ac:dyDescent="0.25">
      <c r="A174" s="30">
        <v>42</v>
      </c>
      <c r="E174" s="2" t="str">
        <f t="shared" si="45"/>
        <v xml:space="preserve"> </v>
      </c>
      <c r="H174" s="2" t="str">
        <f t="shared" si="46"/>
        <v xml:space="preserve"> </v>
      </c>
      <c r="K174" s="2" t="str">
        <f t="shared" si="47"/>
        <v xml:space="preserve"> </v>
      </c>
      <c r="N174" s="2" t="str">
        <f t="shared" si="48"/>
        <v xml:space="preserve"> </v>
      </c>
      <c r="Q174" s="2" t="str">
        <f t="shared" si="49"/>
        <v xml:space="preserve"> </v>
      </c>
      <c r="T174" s="2" t="str">
        <f t="shared" si="50"/>
        <v xml:space="preserve"> </v>
      </c>
      <c r="W174" s="2" t="str">
        <f t="shared" si="51"/>
        <v xml:space="preserve"> </v>
      </c>
      <c r="Z174" s="2" t="str">
        <f t="shared" si="52"/>
        <v xml:space="preserve"> </v>
      </c>
      <c r="AC174" s="2" t="str">
        <f t="shared" si="53"/>
        <v xml:space="preserve"> </v>
      </c>
      <c r="AF174" s="2" t="str">
        <f t="shared" si="54"/>
        <v xml:space="preserve"> </v>
      </c>
      <c r="AI174" s="2" t="str">
        <f t="shared" si="55"/>
        <v xml:space="preserve"> </v>
      </c>
      <c r="AL174" s="2" t="str">
        <f t="shared" si="56"/>
        <v xml:space="preserve"> </v>
      </c>
      <c r="AO174" s="2" t="str">
        <f t="shared" si="57"/>
        <v xml:space="preserve"> </v>
      </c>
      <c r="AR174" s="2">
        <f t="shared" si="58"/>
        <v>0.6708543840270802</v>
      </c>
      <c r="AU174" s="2">
        <f t="shared" si="59"/>
        <v>0.52058785315766887</v>
      </c>
    </row>
    <row r="175" spans="1:47" x14ac:dyDescent="0.25">
      <c r="A175" s="30">
        <v>41</v>
      </c>
      <c r="E175" s="2" t="str">
        <f t="shared" si="45"/>
        <v xml:space="preserve"> </v>
      </c>
      <c r="H175" s="2" t="str">
        <f t="shared" si="46"/>
        <v xml:space="preserve"> </v>
      </c>
      <c r="K175" s="2" t="str">
        <f t="shared" si="47"/>
        <v xml:space="preserve"> </v>
      </c>
      <c r="N175" s="2" t="str">
        <f t="shared" si="48"/>
        <v xml:space="preserve"> </v>
      </c>
      <c r="Q175" s="2" t="str">
        <f t="shared" si="49"/>
        <v xml:space="preserve"> </v>
      </c>
      <c r="T175" s="2" t="str">
        <f t="shared" si="50"/>
        <v xml:space="preserve"> </v>
      </c>
      <c r="W175" s="2" t="str">
        <f t="shared" si="51"/>
        <v xml:space="preserve"> </v>
      </c>
      <c r="Z175" s="2" t="str">
        <f t="shared" si="52"/>
        <v xml:space="preserve"> </v>
      </c>
      <c r="AC175" s="2" t="str">
        <f t="shared" si="53"/>
        <v xml:space="preserve"> </v>
      </c>
      <c r="AF175" s="2" t="str">
        <f t="shared" si="54"/>
        <v xml:space="preserve"> </v>
      </c>
      <c r="AI175" s="2" t="str">
        <f t="shared" si="55"/>
        <v xml:space="preserve"> </v>
      </c>
      <c r="AL175" s="2" t="str">
        <f t="shared" si="56"/>
        <v xml:space="preserve"> </v>
      </c>
      <c r="AO175" s="2" t="str">
        <f t="shared" si="57"/>
        <v xml:space="preserve"> </v>
      </c>
      <c r="AR175" s="2">
        <f t="shared" si="58"/>
        <v>0.56531913477183315</v>
      </c>
      <c r="AU175" s="2">
        <f t="shared" si="59"/>
        <v>0.42178935097875719</v>
      </c>
    </row>
    <row r="176" spans="1:47" x14ac:dyDescent="0.25">
      <c r="A176" s="30">
        <v>40</v>
      </c>
      <c r="E176" s="2" t="str">
        <f t="shared" si="45"/>
        <v xml:space="preserve"> </v>
      </c>
      <c r="H176" s="2" t="str">
        <f t="shared" si="46"/>
        <v xml:space="preserve"> </v>
      </c>
      <c r="K176" s="2" t="str">
        <f t="shared" si="47"/>
        <v xml:space="preserve"> </v>
      </c>
      <c r="N176" s="2" t="str">
        <f t="shared" si="48"/>
        <v xml:space="preserve"> </v>
      </c>
      <c r="Q176" s="2" t="str">
        <f t="shared" si="49"/>
        <v xml:space="preserve"> </v>
      </c>
      <c r="T176" s="2" t="str">
        <f t="shared" si="50"/>
        <v xml:space="preserve"> </v>
      </c>
      <c r="W176" s="2" t="str">
        <f t="shared" si="51"/>
        <v xml:space="preserve"> </v>
      </c>
      <c r="Z176" s="2" t="str">
        <f t="shared" si="52"/>
        <v xml:space="preserve"> </v>
      </c>
      <c r="AC176" s="2" t="str">
        <f t="shared" si="53"/>
        <v xml:space="preserve"> </v>
      </c>
      <c r="AF176" s="2" t="str">
        <f t="shared" si="54"/>
        <v xml:space="preserve"> </v>
      </c>
      <c r="AI176" s="2" t="str">
        <f t="shared" si="55"/>
        <v xml:space="preserve"> </v>
      </c>
      <c r="AL176" s="2" t="str">
        <f t="shared" si="56"/>
        <v xml:space="preserve"> </v>
      </c>
      <c r="AO176" s="2" t="str">
        <f t="shared" si="57"/>
        <v xml:space="preserve"> </v>
      </c>
      <c r="AR176" s="2">
        <f t="shared" si="58"/>
        <v>0.46426073508490806</v>
      </c>
      <c r="AU176" s="2">
        <f t="shared" si="59"/>
        <v>0.334921629701391</v>
      </c>
    </row>
    <row r="177" spans="1:47" x14ac:dyDescent="0.25">
      <c r="A177" s="30">
        <v>39</v>
      </c>
      <c r="E177" s="2" t="str">
        <f t="shared" si="45"/>
        <v xml:space="preserve"> </v>
      </c>
      <c r="H177" s="2" t="str">
        <f t="shared" si="46"/>
        <v xml:space="preserve"> </v>
      </c>
      <c r="K177" s="2" t="str">
        <f t="shared" si="47"/>
        <v xml:space="preserve"> </v>
      </c>
      <c r="N177" s="2" t="str">
        <f t="shared" si="48"/>
        <v xml:space="preserve"> </v>
      </c>
      <c r="Q177" s="2" t="str">
        <f t="shared" si="49"/>
        <v xml:space="preserve"> </v>
      </c>
      <c r="T177" s="2" t="str">
        <f t="shared" si="50"/>
        <v xml:space="preserve"> </v>
      </c>
      <c r="W177" s="2" t="str">
        <f t="shared" si="51"/>
        <v xml:space="preserve"> </v>
      </c>
      <c r="Z177" s="2" t="str">
        <f t="shared" si="52"/>
        <v xml:space="preserve"> </v>
      </c>
      <c r="AC177" s="2" t="str">
        <f t="shared" si="53"/>
        <v xml:space="preserve"> </v>
      </c>
      <c r="AF177" s="2" t="str">
        <f t="shared" si="54"/>
        <v xml:space="preserve"> </v>
      </c>
      <c r="AI177" s="2" t="str">
        <f t="shared" si="55"/>
        <v xml:space="preserve"> </v>
      </c>
      <c r="AL177" s="2" t="str">
        <f t="shared" si="56"/>
        <v xml:space="preserve"> </v>
      </c>
      <c r="AO177" s="2">
        <f t="shared" si="57"/>
        <v>0.46808499692283301</v>
      </c>
      <c r="AR177" s="2">
        <f t="shared" si="58"/>
        <v>0.37319046978895232</v>
      </c>
      <c r="AU177" s="2">
        <f t="shared" si="59"/>
        <v>0.26165405647879481</v>
      </c>
    </row>
    <row r="178" spans="1:47" x14ac:dyDescent="0.25">
      <c r="A178" s="30">
        <v>38</v>
      </c>
      <c r="E178" s="2" t="str">
        <f t="shared" si="45"/>
        <v xml:space="preserve"> </v>
      </c>
      <c r="H178" s="2" t="str">
        <f t="shared" si="46"/>
        <v xml:space="preserve"> </v>
      </c>
      <c r="K178" s="2" t="str">
        <f t="shared" si="47"/>
        <v xml:space="preserve"> </v>
      </c>
      <c r="N178" s="2" t="str">
        <f t="shared" si="48"/>
        <v xml:space="preserve"> </v>
      </c>
      <c r="Q178" s="2" t="str">
        <f t="shared" si="49"/>
        <v xml:space="preserve"> </v>
      </c>
      <c r="T178" s="2" t="str">
        <f t="shared" si="50"/>
        <v xml:space="preserve"> </v>
      </c>
      <c r="W178" s="2" t="str">
        <f t="shared" si="51"/>
        <v xml:space="preserve"> </v>
      </c>
      <c r="Z178" s="2" t="str">
        <f t="shared" si="52"/>
        <v xml:space="preserve"> </v>
      </c>
      <c r="AC178" s="2" t="str">
        <f t="shared" si="53"/>
        <v xml:space="preserve"> </v>
      </c>
      <c r="AF178" s="2" t="str">
        <f t="shared" si="54"/>
        <v xml:space="preserve"> </v>
      </c>
      <c r="AI178" s="2" t="str">
        <f t="shared" si="55"/>
        <v xml:space="preserve"> </v>
      </c>
      <c r="AL178" s="2" t="str">
        <f t="shared" si="56"/>
        <v xml:space="preserve"> </v>
      </c>
      <c r="AO178" s="2">
        <f t="shared" si="57"/>
        <v>0.3782746637058429</v>
      </c>
      <c r="AR178" s="2">
        <f t="shared" si="58"/>
        <v>0.29479754796578339</v>
      </c>
      <c r="AU178" s="2">
        <f t="shared" si="59"/>
        <v>0.20175143160819903</v>
      </c>
    </row>
    <row r="179" spans="1:47" x14ac:dyDescent="0.25">
      <c r="A179" s="30">
        <v>37</v>
      </c>
      <c r="E179" s="2" t="str">
        <f t="shared" si="45"/>
        <v xml:space="preserve"> </v>
      </c>
      <c r="H179" s="2" t="str">
        <f t="shared" si="46"/>
        <v xml:space="preserve"> </v>
      </c>
      <c r="K179" s="2" t="str">
        <f t="shared" si="47"/>
        <v xml:space="preserve"> </v>
      </c>
      <c r="N179" s="2" t="str">
        <f t="shared" si="48"/>
        <v xml:space="preserve"> </v>
      </c>
      <c r="Q179" s="2" t="str">
        <f t="shared" si="49"/>
        <v xml:space="preserve"> </v>
      </c>
      <c r="T179" s="2" t="str">
        <f t="shared" si="50"/>
        <v xml:space="preserve"> </v>
      </c>
      <c r="W179" s="2" t="str">
        <f t="shared" si="51"/>
        <v xml:space="preserve"> </v>
      </c>
      <c r="Z179" s="2" t="str">
        <f t="shared" si="52"/>
        <v xml:space="preserve"> </v>
      </c>
      <c r="AC179" s="2" t="str">
        <f t="shared" si="53"/>
        <v xml:space="preserve"> </v>
      </c>
      <c r="AF179" s="2" t="str">
        <f t="shared" si="54"/>
        <v xml:space="preserve"> </v>
      </c>
      <c r="AI179" s="2" t="str">
        <f t="shared" si="55"/>
        <v xml:space="preserve"> </v>
      </c>
      <c r="AL179" s="2" t="str">
        <f t="shared" si="56"/>
        <v xml:space="preserve"> </v>
      </c>
      <c r="AO179" s="2">
        <f t="shared" si="57"/>
        <v>0.30059744897387558</v>
      </c>
      <c r="AR179" s="2">
        <f t="shared" si="58"/>
        <v>0.22960743321262697</v>
      </c>
      <c r="AU179" s="2">
        <f t="shared" si="59"/>
        <v>0.15390286789453489</v>
      </c>
    </row>
    <row r="180" spans="1:47" x14ac:dyDescent="0.25">
      <c r="A180" s="30">
        <v>36</v>
      </c>
      <c r="E180" s="2" t="str">
        <f t="shared" si="45"/>
        <v xml:space="preserve"> </v>
      </c>
      <c r="H180" s="2" t="str">
        <f t="shared" si="46"/>
        <v xml:space="preserve"> </v>
      </c>
      <c r="K180" s="2" t="str">
        <f t="shared" si="47"/>
        <v xml:space="preserve"> </v>
      </c>
      <c r="N180" s="2" t="str">
        <f t="shared" si="48"/>
        <v xml:space="preserve"> </v>
      </c>
      <c r="Q180" s="2" t="str">
        <f t="shared" si="49"/>
        <v xml:space="preserve"> </v>
      </c>
      <c r="T180" s="2" t="str">
        <f t="shared" si="50"/>
        <v xml:space="preserve"> </v>
      </c>
      <c r="W180" s="2" t="str">
        <f t="shared" si="51"/>
        <v xml:space="preserve"> </v>
      </c>
      <c r="Z180" s="2" t="str">
        <f t="shared" si="52"/>
        <v xml:space="preserve"> </v>
      </c>
      <c r="AC180" s="2" t="str">
        <f t="shared" si="53"/>
        <v xml:space="preserve"> </v>
      </c>
      <c r="AF180" s="2" t="str">
        <f t="shared" si="54"/>
        <v xml:space="preserve"> </v>
      </c>
      <c r="AI180" s="2" t="str">
        <f t="shared" si="55"/>
        <v xml:space="preserve"> </v>
      </c>
      <c r="AL180" s="2">
        <f t="shared" si="56"/>
        <v>0.33988818077744443</v>
      </c>
      <c r="AO180" s="2">
        <f t="shared" si="57"/>
        <v>0.23563710935811061</v>
      </c>
      <c r="AR180" s="2">
        <f t="shared" si="58"/>
        <v>0.17678662529701952</v>
      </c>
      <c r="AU180" s="2">
        <f t="shared" si="59"/>
        <v>0.11634185662204283</v>
      </c>
    </row>
    <row r="181" spans="1:47" x14ac:dyDescent="0.25">
      <c r="A181" s="30">
        <v>35</v>
      </c>
      <c r="E181" s="2" t="str">
        <f t="shared" si="45"/>
        <v xml:space="preserve"> </v>
      </c>
      <c r="H181" s="2" t="str">
        <f t="shared" si="46"/>
        <v xml:space="preserve"> </v>
      </c>
      <c r="K181" s="2" t="str">
        <f t="shared" si="47"/>
        <v xml:space="preserve"> </v>
      </c>
      <c r="N181" s="2" t="str">
        <f t="shared" si="48"/>
        <v xml:space="preserve"> </v>
      </c>
      <c r="Q181" s="2" t="str">
        <f t="shared" si="49"/>
        <v xml:space="preserve"> </v>
      </c>
      <c r="T181" s="2" t="str">
        <f t="shared" si="50"/>
        <v xml:space="preserve"> </v>
      </c>
      <c r="W181" s="2" t="str">
        <f t="shared" si="51"/>
        <v xml:space="preserve"> </v>
      </c>
      <c r="Z181" s="2" t="str">
        <f t="shared" si="52"/>
        <v xml:space="preserve"> </v>
      </c>
      <c r="AC181" s="2" t="str">
        <f t="shared" si="53"/>
        <v xml:space="preserve"> </v>
      </c>
      <c r="AF181" s="2" t="str">
        <f t="shared" si="54"/>
        <v xml:space="preserve"> </v>
      </c>
      <c r="AI181" s="2" t="str">
        <f t="shared" si="55"/>
        <v xml:space="preserve"> </v>
      </c>
      <c r="AL181" s="2">
        <f t="shared" si="56"/>
        <v>0.26906742633671826</v>
      </c>
      <c r="AO181" s="2">
        <f t="shared" si="57"/>
        <v>0.1826757604907826</v>
      </c>
      <c r="AR181" s="2">
        <f t="shared" si="58"/>
        <v>0.13481559358077133</v>
      </c>
      <c r="AU181" s="2">
        <f t="shared" si="59"/>
        <v>8.7237003371893912E-2</v>
      </c>
    </row>
    <row r="182" spans="1:47" x14ac:dyDescent="0.25">
      <c r="A182" s="30">
        <v>34</v>
      </c>
      <c r="E182" s="2" t="str">
        <f t="shared" si="45"/>
        <v xml:space="preserve"> </v>
      </c>
      <c r="H182" s="2" t="str">
        <f t="shared" si="46"/>
        <v xml:space="preserve"> </v>
      </c>
      <c r="K182" s="2" t="str">
        <f t="shared" si="47"/>
        <v xml:space="preserve"> </v>
      </c>
      <c r="N182" s="2" t="str">
        <f t="shared" si="48"/>
        <v xml:space="preserve"> </v>
      </c>
      <c r="Q182" s="2" t="str">
        <f t="shared" si="49"/>
        <v xml:space="preserve"> </v>
      </c>
      <c r="T182" s="2" t="str">
        <f t="shared" si="50"/>
        <v xml:space="preserve"> </v>
      </c>
      <c r="W182" s="2" t="str">
        <f t="shared" si="51"/>
        <v xml:space="preserve"> </v>
      </c>
      <c r="Z182" s="2" t="str">
        <f t="shared" si="52"/>
        <v xml:space="preserve"> </v>
      </c>
      <c r="AC182" s="2" t="str">
        <f t="shared" si="53"/>
        <v xml:space="preserve"> </v>
      </c>
      <c r="AF182" s="2" t="str">
        <f t="shared" si="54"/>
        <v xml:space="preserve"> </v>
      </c>
      <c r="AI182" s="2" t="str">
        <f t="shared" si="55"/>
        <v xml:space="preserve"> </v>
      </c>
      <c r="AL182" s="2">
        <f t="shared" si="56"/>
        <v>0.21043599848867689</v>
      </c>
      <c r="AO182" s="2">
        <f t="shared" si="57"/>
        <v>0.14031825658739375</v>
      </c>
      <c r="AR182" s="2">
        <f t="shared" si="58"/>
        <v>0.10195108423843167</v>
      </c>
      <c r="AU182" s="2">
        <f t="shared" si="59"/>
        <v>6.4902026836743315E-2</v>
      </c>
    </row>
    <row r="183" spans="1:47" x14ac:dyDescent="0.25">
      <c r="A183" s="30">
        <v>33</v>
      </c>
      <c r="E183" s="2" t="str">
        <f t="shared" si="45"/>
        <v xml:space="preserve"> </v>
      </c>
      <c r="H183" s="2" t="str">
        <f t="shared" si="46"/>
        <v xml:space="preserve"> </v>
      </c>
      <c r="K183" s="2" t="str">
        <f t="shared" si="47"/>
        <v xml:space="preserve"> </v>
      </c>
      <c r="N183" s="2" t="str">
        <f t="shared" si="48"/>
        <v xml:space="preserve"> </v>
      </c>
      <c r="Q183" s="2" t="str">
        <f t="shared" si="49"/>
        <v xml:space="preserve"> </v>
      </c>
      <c r="T183" s="2" t="str">
        <f t="shared" si="50"/>
        <v xml:space="preserve"> </v>
      </c>
      <c r="W183" s="2" t="str">
        <f t="shared" si="51"/>
        <v xml:space="preserve"> </v>
      </c>
      <c r="Z183" s="2" t="str">
        <f t="shared" si="52"/>
        <v xml:space="preserve"> </v>
      </c>
      <c r="AC183" s="2" t="str">
        <f t="shared" si="53"/>
        <v xml:space="preserve"> </v>
      </c>
      <c r="AF183" s="2" t="str">
        <f t="shared" si="54"/>
        <v xml:space="preserve"> </v>
      </c>
      <c r="AI183" s="2">
        <f t="shared" si="55"/>
        <v>0.27867536031098694</v>
      </c>
      <c r="AL183" s="2">
        <f t="shared" si="56"/>
        <v>0.16294481749434792</v>
      </c>
      <c r="AO183" s="2">
        <f t="shared" si="57"/>
        <v>0.10692882450430337</v>
      </c>
      <c r="AR183" s="2">
        <f t="shared" si="58"/>
        <v>7.6498835069929438E-2</v>
      </c>
      <c r="AU183" s="2">
        <f t="shared" si="59"/>
        <v>4.7885611695358266E-2</v>
      </c>
    </row>
    <row r="184" spans="1:47" x14ac:dyDescent="0.25">
      <c r="A184" s="30">
        <v>32</v>
      </c>
      <c r="E184" s="2" t="str">
        <f t="shared" si="45"/>
        <v xml:space="preserve"> </v>
      </c>
      <c r="H184" s="2" t="str">
        <f t="shared" si="46"/>
        <v xml:space="preserve"> </v>
      </c>
      <c r="K184" s="2" t="str">
        <f t="shared" si="47"/>
        <v xml:space="preserve"> </v>
      </c>
      <c r="N184" s="2" t="str">
        <f t="shared" si="48"/>
        <v xml:space="preserve"> </v>
      </c>
      <c r="Q184" s="2" t="str">
        <f t="shared" si="49"/>
        <v xml:space="preserve"> </v>
      </c>
      <c r="T184" s="2" t="str">
        <f t="shared" si="50"/>
        <v xml:space="preserve"> </v>
      </c>
      <c r="W184" s="2" t="str">
        <f t="shared" si="51"/>
        <v xml:space="preserve"> </v>
      </c>
      <c r="Z184" s="2" t="str">
        <f t="shared" si="52"/>
        <v xml:space="preserve"> </v>
      </c>
      <c r="AC184" s="2" t="str">
        <f t="shared" si="53"/>
        <v xml:space="preserve"> </v>
      </c>
      <c r="AF184" s="2" t="str">
        <f t="shared" si="54"/>
        <v xml:space="preserve"> </v>
      </c>
      <c r="AI184" s="2">
        <f t="shared" si="55"/>
        <v>0.21610841643762674</v>
      </c>
      <c r="AL184" s="2">
        <f t="shared" si="56"/>
        <v>0.12510874085372781</v>
      </c>
      <c r="AO184" s="2">
        <f t="shared" si="57"/>
        <v>8.0894724575149513E-2</v>
      </c>
      <c r="AR184" s="2">
        <f t="shared" si="58"/>
        <v>5.6949112027257352E-2</v>
      </c>
      <c r="AU184" s="2">
        <f t="shared" si="59"/>
        <v>3.4990863583042528E-2</v>
      </c>
    </row>
    <row r="185" spans="1:47" x14ac:dyDescent="0.25">
      <c r="A185" s="30">
        <v>31</v>
      </c>
      <c r="E185" s="2" t="str">
        <f t="shared" si="45"/>
        <v xml:space="preserve"> </v>
      </c>
      <c r="H185" s="2" t="str">
        <f t="shared" si="46"/>
        <v xml:space="preserve"> </v>
      </c>
      <c r="K185" s="2" t="str">
        <f t="shared" si="47"/>
        <v xml:space="preserve"> </v>
      </c>
      <c r="N185" s="2" t="str">
        <f t="shared" si="48"/>
        <v xml:space="preserve"> </v>
      </c>
      <c r="Q185" s="2" t="str">
        <f t="shared" si="49"/>
        <v xml:space="preserve"> </v>
      </c>
      <c r="T185" s="2" t="str">
        <f t="shared" si="50"/>
        <v xml:space="preserve"> </v>
      </c>
      <c r="W185" s="2" t="str">
        <f t="shared" si="51"/>
        <v xml:space="preserve"> </v>
      </c>
      <c r="Z185" s="2" t="str">
        <f t="shared" si="52"/>
        <v xml:space="preserve"> </v>
      </c>
      <c r="AC185" s="2" t="str">
        <f t="shared" si="53"/>
        <v xml:space="preserve"> </v>
      </c>
      <c r="AF185" s="2" t="str">
        <f t="shared" si="54"/>
        <v xml:space="preserve"> </v>
      </c>
      <c r="AI185" s="2">
        <f t="shared" si="55"/>
        <v>0.16573312473600982</v>
      </c>
      <c r="AL185" s="2">
        <f t="shared" si="56"/>
        <v>9.5340386672655014E-2</v>
      </c>
      <c r="AO185" s="2">
        <f t="shared" si="57"/>
        <v>6.076211216591574E-2</v>
      </c>
      <c r="AR185" s="2">
        <f t="shared" si="58"/>
        <v>4.2025735477929343E-2</v>
      </c>
      <c r="AU185" s="2">
        <f t="shared" si="59"/>
        <v>2.5258528645327176E-2</v>
      </c>
    </row>
    <row r="186" spans="1:47" x14ac:dyDescent="0.25">
      <c r="A186" s="30">
        <v>30</v>
      </c>
      <c r="E186" s="2" t="str">
        <f t="shared" si="45"/>
        <v xml:space="preserve"> </v>
      </c>
      <c r="H186" s="2" t="str">
        <f t="shared" si="46"/>
        <v xml:space="preserve"> </v>
      </c>
      <c r="K186" s="2" t="str">
        <f t="shared" si="47"/>
        <v xml:space="preserve"> </v>
      </c>
      <c r="N186" s="2" t="str">
        <f t="shared" si="48"/>
        <v xml:space="preserve"> </v>
      </c>
      <c r="Q186" s="2" t="str">
        <f t="shared" si="49"/>
        <v xml:space="preserve"> </v>
      </c>
      <c r="T186" s="2" t="str">
        <f t="shared" si="50"/>
        <v xml:space="preserve"> </v>
      </c>
      <c r="W186" s="2" t="str">
        <f t="shared" si="51"/>
        <v xml:space="preserve"> </v>
      </c>
      <c r="Z186" s="2" t="str">
        <f t="shared" si="52"/>
        <v xml:space="preserve"> </v>
      </c>
      <c r="AC186" s="2" t="str">
        <f t="shared" si="53"/>
        <v xml:space="preserve"> </v>
      </c>
      <c r="AF186" s="2">
        <f t="shared" si="54"/>
        <v>0.17363450917049841</v>
      </c>
      <c r="AI186" s="2">
        <f t="shared" si="55"/>
        <v>0.12591535897888187</v>
      </c>
      <c r="AL186" s="2">
        <f t="shared" si="56"/>
        <v>7.2140655070483728E-2</v>
      </c>
      <c r="AO186" s="2">
        <f t="shared" si="57"/>
        <v>4.5289467063530896E-2</v>
      </c>
      <c r="AR186" s="2">
        <f t="shared" si="58"/>
        <v>3.0686635379502523E-2</v>
      </c>
      <c r="AU186" s="2">
        <f t="shared" si="59"/>
        <v>1.7934898510293847E-2</v>
      </c>
    </row>
    <row r="187" spans="1:47" x14ac:dyDescent="0.25">
      <c r="A187" s="30">
        <v>29</v>
      </c>
      <c r="E187" s="2" t="str">
        <f t="shared" si="45"/>
        <v xml:space="preserve"> </v>
      </c>
      <c r="H187" s="2" t="str">
        <f t="shared" si="46"/>
        <v xml:space="preserve"> </v>
      </c>
      <c r="K187" s="2" t="str">
        <f t="shared" si="47"/>
        <v xml:space="preserve"> </v>
      </c>
      <c r="N187" s="2" t="str">
        <f t="shared" si="48"/>
        <v xml:space="preserve"> </v>
      </c>
      <c r="Q187" s="2" t="str">
        <f t="shared" si="49"/>
        <v xml:space="preserve"> </v>
      </c>
      <c r="T187" s="2" t="str">
        <f t="shared" si="50"/>
        <v xml:space="preserve"> </v>
      </c>
      <c r="W187" s="2" t="str">
        <f t="shared" si="51"/>
        <v xml:space="preserve"> </v>
      </c>
      <c r="Z187" s="2" t="str">
        <f t="shared" si="52"/>
        <v xml:space="preserve"> </v>
      </c>
      <c r="AC187" s="2" t="str">
        <f t="shared" si="53"/>
        <v xml:space="preserve"> </v>
      </c>
      <c r="AF187" s="2">
        <f t="shared" si="54"/>
        <v>0.1331597616193847</v>
      </c>
      <c r="AI187" s="2">
        <f t="shared" si="55"/>
        <v>9.4874811002920625E-2</v>
      </c>
      <c r="AL187" s="2">
        <f t="shared" si="56"/>
        <v>5.4189428969748883E-2</v>
      </c>
      <c r="AO187" s="2">
        <f t="shared" si="57"/>
        <v>3.3453541698582195E-2</v>
      </c>
      <c r="AR187" s="2">
        <f t="shared" si="58"/>
        <v>2.2100851301132016E-2</v>
      </c>
      <c r="AU187" s="2">
        <f t="shared" si="59"/>
        <v>1.2436026341108363E-2</v>
      </c>
    </row>
    <row r="188" spans="1:47" x14ac:dyDescent="0.25">
      <c r="A188" s="30">
        <v>28</v>
      </c>
      <c r="E188" s="2" t="str">
        <f t="shared" si="45"/>
        <v xml:space="preserve"> </v>
      </c>
      <c r="H188" s="2" t="str">
        <f t="shared" si="46"/>
        <v xml:space="preserve"> </v>
      </c>
      <c r="K188" s="2" t="str">
        <f t="shared" si="47"/>
        <v xml:space="preserve"> </v>
      </c>
      <c r="N188" s="2" t="str">
        <f t="shared" si="48"/>
        <v xml:space="preserve"> </v>
      </c>
      <c r="Q188" s="2" t="str">
        <f t="shared" si="49"/>
        <v xml:space="preserve"> </v>
      </c>
      <c r="T188" s="2" t="str">
        <f t="shared" si="50"/>
        <v xml:space="preserve"> </v>
      </c>
      <c r="W188" s="2" t="str">
        <f t="shared" si="51"/>
        <v xml:space="preserve"> </v>
      </c>
      <c r="Z188" s="2" t="str">
        <f t="shared" si="52"/>
        <v xml:space="preserve"> </v>
      </c>
      <c r="AC188" s="2" t="str">
        <f t="shared" si="53"/>
        <v xml:space="preserve"> </v>
      </c>
      <c r="AF188" s="2">
        <f t="shared" si="54"/>
        <v>0.10131611838761534</v>
      </c>
      <c r="AI188" s="2">
        <f t="shared" si="55"/>
        <v>7.0926122479178316E-2</v>
      </c>
      <c r="AL188" s="2">
        <f t="shared" si="56"/>
        <v>4.0374496436151736E-2</v>
      </c>
      <c r="AO188" s="2">
        <f t="shared" si="57"/>
        <v>2.4431270043850008E-2</v>
      </c>
      <c r="AR188" s="2">
        <f t="shared" si="58"/>
        <v>1.5616748756376191E-2</v>
      </c>
      <c r="AU188" s="2">
        <f t="shared" si="59"/>
        <v>8.3140360541011787E-3</v>
      </c>
    </row>
    <row r="189" spans="1:47" x14ac:dyDescent="0.25">
      <c r="A189" s="30">
        <v>27</v>
      </c>
      <c r="E189" s="2" t="str">
        <f t="shared" si="45"/>
        <v xml:space="preserve"> </v>
      </c>
      <c r="H189" s="2" t="str">
        <f t="shared" si="46"/>
        <v xml:space="preserve"> </v>
      </c>
      <c r="K189" s="2" t="str">
        <f t="shared" si="47"/>
        <v xml:space="preserve"> </v>
      </c>
      <c r="N189" s="2" t="str">
        <f t="shared" si="48"/>
        <v xml:space="preserve"> </v>
      </c>
      <c r="Q189" s="2" t="str">
        <f t="shared" si="49"/>
        <v xml:space="preserve"> </v>
      </c>
      <c r="T189" s="2" t="str">
        <f t="shared" si="50"/>
        <v xml:space="preserve"> </v>
      </c>
      <c r="W189" s="2" t="str">
        <f t="shared" si="51"/>
        <v xml:space="preserve"> </v>
      </c>
      <c r="Z189" s="2" t="str">
        <f t="shared" si="52"/>
        <v xml:space="preserve"> </v>
      </c>
      <c r="AC189" s="2">
        <f t="shared" si="53"/>
        <v>0.10478973585038369</v>
      </c>
      <c r="AF189" s="2">
        <f t="shared" si="54"/>
        <v>7.6521803115037229E-2</v>
      </c>
      <c r="AI189" s="2">
        <f t="shared" si="55"/>
        <v>5.2591826677862184E-2</v>
      </c>
      <c r="AL189" s="2">
        <f t="shared" si="56"/>
        <v>2.9786276939928996E-2</v>
      </c>
      <c r="AO189" s="2">
        <f t="shared" si="57"/>
        <v>1.7571889142802961E-2</v>
      </c>
      <c r="AR189" s="2">
        <f t="shared" si="58"/>
        <v>1.0729412143691629E-2</v>
      </c>
      <c r="AU189" s="2">
        <f t="shared" si="59"/>
        <v>5.2279242715427927E-3</v>
      </c>
    </row>
    <row r="190" spans="1:47" x14ac:dyDescent="0.25">
      <c r="A190" s="30">
        <v>26</v>
      </c>
      <c r="E190" s="2" t="str">
        <f t="shared" si="45"/>
        <v xml:space="preserve"> </v>
      </c>
      <c r="H190" s="2" t="str">
        <f t="shared" si="46"/>
        <v xml:space="preserve"> </v>
      </c>
      <c r="K190" s="2" t="str">
        <f t="shared" si="47"/>
        <v xml:space="preserve"> </v>
      </c>
      <c r="N190" s="2" t="str">
        <f t="shared" si="48"/>
        <v xml:space="preserve"> </v>
      </c>
      <c r="Q190" s="2" t="str">
        <f t="shared" si="49"/>
        <v xml:space="preserve"> </v>
      </c>
      <c r="T190" s="2" t="str">
        <f t="shared" si="50"/>
        <v xml:space="preserve"> </v>
      </c>
      <c r="W190" s="2" t="str">
        <f t="shared" si="51"/>
        <v xml:space="preserve"> </v>
      </c>
      <c r="Z190" s="2" t="str">
        <f t="shared" si="52"/>
        <v xml:space="preserve"> </v>
      </c>
      <c r="AC190" s="2">
        <f t="shared" si="53"/>
        <v>7.9986365868874032E-2</v>
      </c>
      <c r="AF190" s="2">
        <f t="shared" si="54"/>
        <v>5.7367001938457278E-2</v>
      </c>
      <c r="AI190" s="2">
        <f t="shared" si="55"/>
        <v>3.8637008933420584E-2</v>
      </c>
      <c r="AL190" s="2">
        <f t="shared" si="56"/>
        <v>2.1696197194842212E-2</v>
      </c>
      <c r="AO190" s="2">
        <f t="shared" si="57"/>
        <v>1.2367192989458722E-2</v>
      </c>
      <c r="AR190" s="2">
        <f t="shared" si="58"/>
        <v>7.051003692828902E-3</v>
      </c>
      <c r="AU190" s="2">
        <f t="shared" si="59"/>
        <v>2.9194455000051216E-3</v>
      </c>
    </row>
    <row r="191" spans="1:47" x14ac:dyDescent="0.25">
      <c r="A191" s="30">
        <v>25</v>
      </c>
      <c r="E191" s="2" t="str">
        <f t="shared" si="45"/>
        <v xml:space="preserve"> </v>
      </c>
      <c r="H191" s="2" t="str">
        <f t="shared" si="46"/>
        <v xml:space="preserve"> </v>
      </c>
      <c r="K191" s="2" t="str">
        <f t="shared" si="47"/>
        <v xml:space="preserve"> </v>
      </c>
      <c r="N191" s="2" t="str">
        <f t="shared" si="48"/>
        <v xml:space="preserve"> </v>
      </c>
      <c r="Q191" s="2" t="str">
        <f t="shared" si="49"/>
        <v xml:space="preserve"> </v>
      </c>
      <c r="T191" s="2" t="str">
        <f t="shared" si="50"/>
        <v xml:space="preserve"> </v>
      </c>
      <c r="W191" s="2" t="str">
        <f t="shared" si="51"/>
        <v xml:space="preserve"> </v>
      </c>
      <c r="Z191" s="2" t="str">
        <f t="shared" si="52"/>
        <v xml:space="preserve"> </v>
      </c>
      <c r="AC191" s="2">
        <f t="shared" si="53"/>
        <v>6.0647158518597942E-2</v>
      </c>
      <c r="AF191" s="2">
        <f t="shared" si="54"/>
        <v>4.2656261098242165E-2</v>
      </c>
      <c r="AI191" s="2">
        <f t="shared" si="55"/>
        <v>2.8061619739031148E-2</v>
      </c>
      <c r="AL191" s="2">
        <f t="shared" si="56"/>
        <v>1.5529273247158202E-2</v>
      </c>
      <c r="AO191" s="2">
        <f t="shared" si="57"/>
        <v>8.423863647286832E-3</v>
      </c>
      <c r="AR191" s="2">
        <f t="shared" si="58"/>
        <v>4.2855108994249167E-3</v>
      </c>
      <c r="AU191" s="2">
        <f t="shared" si="59"/>
        <v>1.1937953095975855E-3</v>
      </c>
    </row>
    <row r="192" spans="1:47" x14ac:dyDescent="0.25">
      <c r="A192" s="30">
        <v>24</v>
      </c>
      <c r="E192" s="2" t="str">
        <f t="shared" si="45"/>
        <v xml:space="preserve"> </v>
      </c>
      <c r="H192" s="2" t="str">
        <f t="shared" si="46"/>
        <v xml:space="preserve"> </v>
      </c>
      <c r="K192" s="2" t="str">
        <f t="shared" si="47"/>
        <v xml:space="preserve"> </v>
      </c>
      <c r="N192" s="2" t="str">
        <f t="shared" si="48"/>
        <v xml:space="preserve"> </v>
      </c>
      <c r="Q192" s="2" t="str">
        <f t="shared" si="49"/>
        <v xml:space="preserve"> </v>
      </c>
      <c r="T192" s="2" t="str">
        <f t="shared" si="50"/>
        <v xml:space="preserve"> </v>
      </c>
      <c r="W192" s="2" t="str">
        <f t="shared" si="51"/>
        <v xml:space="preserve"> </v>
      </c>
      <c r="Z192" s="2">
        <f t="shared" si="52"/>
        <v>7.2294103850509481E-2</v>
      </c>
      <c r="AC192" s="2">
        <f t="shared" si="53"/>
        <v>4.5653910409475654E-2</v>
      </c>
      <c r="AF192" s="2">
        <f t="shared" si="54"/>
        <v>3.1408823825428513E-2</v>
      </c>
      <c r="AI192" s="2">
        <f t="shared" si="55"/>
        <v>2.0073285267723479E-2</v>
      </c>
      <c r="AL192" s="2">
        <f t="shared" si="56"/>
        <v>1.08366004678113E-2</v>
      </c>
      <c r="AO192" s="2">
        <f t="shared" si="57"/>
        <v>5.4395075797219463E-3</v>
      </c>
      <c r="AR192" s="2">
        <f t="shared" si="58"/>
        <v>2.2080656721808469E-3</v>
      </c>
      <c r="AU192" s="2">
        <f t="shared" si="59"/>
        <v>0</v>
      </c>
    </row>
    <row r="193" spans="1:47" x14ac:dyDescent="0.25">
      <c r="A193" s="30">
        <v>23</v>
      </c>
      <c r="E193" s="2" t="str">
        <f t="shared" si="45"/>
        <v xml:space="preserve"> </v>
      </c>
      <c r="H193" s="2" t="str">
        <f t="shared" si="46"/>
        <v xml:space="preserve"> </v>
      </c>
      <c r="K193" s="2" t="str">
        <f t="shared" si="47"/>
        <v xml:space="preserve"> </v>
      </c>
      <c r="N193" s="2" t="str">
        <f t="shared" si="48"/>
        <v xml:space="preserve"> </v>
      </c>
      <c r="Q193" s="2" t="str">
        <f t="shared" si="49"/>
        <v xml:space="preserve"> </v>
      </c>
      <c r="T193" s="2" t="str">
        <f t="shared" si="50"/>
        <v xml:space="preserve"> </v>
      </c>
      <c r="W193" s="2" t="str">
        <f t="shared" si="51"/>
        <v xml:space="preserve"> </v>
      </c>
      <c r="Z193" s="2">
        <f t="shared" si="52"/>
        <v>5.4993234562693394E-2</v>
      </c>
      <c r="AC193" s="2">
        <f t="shared" si="53"/>
        <v>3.4079959759729245E-2</v>
      </c>
      <c r="AF193" s="2">
        <f t="shared" si="54"/>
        <v>2.2838228963895386E-2</v>
      </c>
      <c r="AI193" s="2">
        <f t="shared" si="55"/>
        <v>1.405379418986262E-2</v>
      </c>
      <c r="AL193" s="2">
        <f t="shared" si="56"/>
        <v>7.270471603875563E-3</v>
      </c>
      <c r="AO193" s="2">
        <f t="shared" si="57"/>
        <v>3.1827711889224936E-3</v>
      </c>
      <c r="AR193" s="2">
        <f t="shared" si="58"/>
        <v>6.4843870251997599E-4</v>
      </c>
      <c r="AU193" s="2">
        <f t="shared" si="59"/>
        <v>0</v>
      </c>
    </row>
    <row r="194" spans="1:47" x14ac:dyDescent="0.25">
      <c r="A194" s="30">
        <v>22</v>
      </c>
      <c r="E194" s="2" t="str">
        <f t="shared" si="45"/>
        <v xml:space="preserve"> </v>
      </c>
      <c r="H194" s="2" t="str">
        <f t="shared" si="46"/>
        <v xml:space="preserve"> </v>
      </c>
      <c r="K194" s="2" t="str">
        <f t="shared" si="47"/>
        <v xml:space="preserve"> </v>
      </c>
      <c r="N194" s="2" t="str">
        <f t="shared" si="48"/>
        <v xml:space="preserve"> </v>
      </c>
      <c r="Q194" s="2" t="str">
        <f t="shared" si="49"/>
        <v xml:space="preserve"> </v>
      </c>
      <c r="T194" s="2" t="str">
        <f t="shared" si="50"/>
        <v xml:space="preserve"> </v>
      </c>
      <c r="W194" s="2" t="str">
        <f t="shared" si="51"/>
        <v xml:space="preserve"> </v>
      </c>
      <c r="Z194" s="2">
        <f t="shared" si="52"/>
        <v>4.1513060386631731E-2</v>
      </c>
      <c r="AC194" s="2">
        <f t="shared" si="53"/>
        <v>2.5174569346460413E-2</v>
      </c>
      <c r="AF194" s="2">
        <f t="shared" si="54"/>
        <v>1.632395327186718E-2</v>
      </c>
      <c r="AI194" s="2">
        <f t="shared" si="55"/>
        <v>9.5261382567976161E-3</v>
      </c>
      <c r="AL194" s="2">
        <f t="shared" si="56"/>
        <v>4.5631362341112197E-3</v>
      </c>
      <c r="AO194" s="2">
        <f t="shared" si="57"/>
        <v>1.4772931342339768E-3</v>
      </c>
      <c r="AR194" s="2">
        <f t="shared" si="58"/>
        <v>0</v>
      </c>
      <c r="AU194" s="2">
        <f t="shared" si="59"/>
        <v>0</v>
      </c>
    </row>
    <row r="195" spans="1:47" x14ac:dyDescent="0.25">
      <c r="A195" s="30">
        <v>21</v>
      </c>
      <c r="E195" s="2" t="str">
        <f t="shared" si="45"/>
        <v xml:space="preserve"> </v>
      </c>
      <c r="H195" s="2" t="str">
        <f t="shared" si="46"/>
        <v xml:space="preserve"> </v>
      </c>
      <c r="K195" s="2" t="str">
        <f t="shared" si="47"/>
        <v xml:space="preserve"> </v>
      </c>
      <c r="N195" s="2" t="str">
        <f t="shared" si="48"/>
        <v xml:space="preserve"> </v>
      </c>
      <c r="Q195" s="2" t="str">
        <f t="shared" si="49"/>
        <v xml:space="preserve"> </v>
      </c>
      <c r="T195" s="2" t="str">
        <f t="shared" si="50"/>
        <v xml:space="preserve"> </v>
      </c>
      <c r="W195" s="2">
        <f t="shared" si="51"/>
        <v>5.5259222023106569E-2</v>
      </c>
      <c r="Z195" s="2">
        <f t="shared" si="52"/>
        <v>3.1050104311502447E-2</v>
      </c>
      <c r="AC195" s="2">
        <f t="shared" si="53"/>
        <v>1.8339273831500264E-2</v>
      </c>
      <c r="AF195" s="2">
        <f t="shared" si="54"/>
        <v>1.1382094619125815E-2</v>
      </c>
      <c r="AI195" s="2">
        <f t="shared" si="55"/>
        <v>6.1252169421680486E-3</v>
      </c>
      <c r="AL195" s="2">
        <f t="shared" si="56"/>
        <v>2.5093099851318432E-3</v>
      </c>
      <c r="AO195" s="2">
        <f t="shared" si="57"/>
        <v>1.8899526910818088E-4</v>
      </c>
      <c r="AR195" s="2">
        <f t="shared" si="58"/>
        <v>0</v>
      </c>
      <c r="AU195" s="2">
        <f t="shared" si="59"/>
        <v>0</v>
      </c>
    </row>
    <row r="196" spans="1:47" x14ac:dyDescent="0.25">
      <c r="A196" s="30">
        <v>20</v>
      </c>
      <c r="E196" s="2" t="str">
        <f t="shared" si="45"/>
        <v xml:space="preserve"> </v>
      </c>
      <c r="H196" s="2" t="str">
        <f t="shared" si="46"/>
        <v xml:space="preserve"> </v>
      </c>
      <c r="K196" s="2" t="str">
        <f t="shared" si="47"/>
        <v xml:space="preserve"> </v>
      </c>
      <c r="N196" s="2" t="str">
        <f t="shared" si="48"/>
        <v xml:space="preserve"> </v>
      </c>
      <c r="Q196" s="2" t="str">
        <f t="shared" si="49"/>
        <v xml:space="preserve"> </v>
      </c>
      <c r="T196" s="2" t="str">
        <f t="shared" si="50"/>
        <v xml:space="preserve"> </v>
      </c>
      <c r="W196" s="2">
        <f t="shared" si="51"/>
        <v>4.0737750210059695E-2</v>
      </c>
      <c r="Z196" s="2">
        <f t="shared" si="52"/>
        <v>2.295291474636264E-2</v>
      </c>
      <c r="AC196" s="2">
        <f t="shared" si="53"/>
        <v>1.3102556359646396E-2</v>
      </c>
      <c r="AF196" s="2">
        <f t="shared" si="54"/>
        <v>7.6385055411828757E-3</v>
      </c>
      <c r="AI196" s="2">
        <f t="shared" si="55"/>
        <v>3.5732296351790225E-3</v>
      </c>
      <c r="AL196" s="2">
        <f t="shared" si="56"/>
        <v>9.5211156051514564E-4</v>
      </c>
      <c r="AO196" s="2">
        <f t="shared" si="57"/>
        <v>0</v>
      </c>
      <c r="AR196" s="2">
        <f t="shared" si="58"/>
        <v>0</v>
      </c>
      <c r="AU196" s="2">
        <f t="shared" si="59"/>
        <v>0</v>
      </c>
    </row>
    <row r="197" spans="1:47" x14ac:dyDescent="0.25">
      <c r="A197" s="30">
        <v>19</v>
      </c>
      <c r="E197" s="2" t="str">
        <f t="shared" si="45"/>
        <v xml:space="preserve"> </v>
      </c>
      <c r="H197" s="2" t="str">
        <f t="shared" si="46"/>
        <v xml:space="preserve"> </v>
      </c>
      <c r="K197" s="2" t="str">
        <f t="shared" si="47"/>
        <v xml:space="preserve"> </v>
      </c>
      <c r="N197" s="2" t="str">
        <f t="shared" si="48"/>
        <v xml:space="preserve"> </v>
      </c>
      <c r="Q197" s="2" t="str">
        <f t="shared" si="49"/>
        <v xml:space="preserve"> </v>
      </c>
      <c r="T197" s="2" t="str">
        <f t="shared" si="50"/>
        <v xml:space="preserve"> </v>
      </c>
      <c r="W197" s="2">
        <f t="shared" si="51"/>
        <v>2.9709286588750244E-2</v>
      </c>
      <c r="Z197" s="2">
        <f t="shared" si="52"/>
        <v>1.6700697076852053E-2</v>
      </c>
      <c r="AC197" s="2">
        <f t="shared" si="53"/>
        <v>9.0961055409353783E-3</v>
      </c>
      <c r="AF197" s="2">
        <f t="shared" si="54"/>
        <v>4.8057174692086825E-3</v>
      </c>
      <c r="AI197" s="2">
        <f t="shared" si="55"/>
        <v>1.6597190905353516E-3</v>
      </c>
      <c r="AL197" s="2">
        <f t="shared" si="56"/>
        <v>0</v>
      </c>
      <c r="AO197" s="2">
        <f t="shared" si="57"/>
        <v>0</v>
      </c>
      <c r="AR197" s="2">
        <f t="shared" si="58"/>
        <v>0</v>
      </c>
      <c r="AU197" s="2">
        <f t="shared" si="59"/>
        <v>0</v>
      </c>
    </row>
    <row r="198" spans="1:47" x14ac:dyDescent="0.25">
      <c r="A198" s="30">
        <v>18</v>
      </c>
      <c r="E198" s="2" t="str">
        <f t="shared" si="45"/>
        <v xml:space="preserve"> </v>
      </c>
      <c r="H198" s="2" t="str">
        <f t="shared" si="46"/>
        <v xml:space="preserve"> </v>
      </c>
      <c r="K198" s="2" t="str">
        <f t="shared" si="47"/>
        <v xml:space="preserve"> </v>
      </c>
      <c r="N198" s="2" t="str">
        <f t="shared" si="48"/>
        <v xml:space="preserve"> </v>
      </c>
      <c r="Q198" s="2" t="str">
        <f t="shared" si="49"/>
        <v xml:space="preserve"> </v>
      </c>
      <c r="T198" s="2">
        <f t="shared" si="50"/>
        <v>3.1677776426716819E-2</v>
      </c>
      <c r="W198" s="2">
        <f t="shared" si="51"/>
        <v>2.1361713156611666E-2</v>
      </c>
      <c r="Z198" s="2">
        <f t="shared" si="52"/>
        <v>1.1881408491085524E-2</v>
      </c>
      <c r="AC198" s="2">
        <f t="shared" si="53"/>
        <v>6.0340539917547479E-3</v>
      </c>
      <c r="AF198" s="2">
        <f t="shared" si="54"/>
        <v>2.6638897691842142E-3</v>
      </c>
      <c r="AI198" s="2">
        <f t="shared" si="55"/>
        <v>2.2575860540711347E-4</v>
      </c>
      <c r="AL198" s="2">
        <f t="shared" si="56"/>
        <v>0</v>
      </c>
      <c r="AO198" s="2">
        <f t="shared" si="57"/>
        <v>0</v>
      </c>
      <c r="AR198" s="2">
        <f t="shared" si="58"/>
        <v>0</v>
      </c>
      <c r="AU198" s="2">
        <f t="shared" si="59"/>
        <v>0</v>
      </c>
    </row>
    <row r="199" spans="1:47" x14ac:dyDescent="0.25">
      <c r="A199" s="30">
        <v>17</v>
      </c>
      <c r="E199" s="2" t="str">
        <f t="shared" si="45"/>
        <v xml:space="preserve"> </v>
      </c>
      <c r="H199" s="2" t="str">
        <f t="shared" si="46"/>
        <v xml:space="preserve"> </v>
      </c>
      <c r="K199" s="2" t="str">
        <f t="shared" si="47"/>
        <v xml:space="preserve"> </v>
      </c>
      <c r="N199" s="2" t="str">
        <f t="shared" si="48"/>
        <v xml:space="preserve"> </v>
      </c>
      <c r="Q199" s="2" t="str">
        <f t="shared" si="49"/>
        <v xml:space="preserve"> </v>
      </c>
      <c r="T199" s="2">
        <f t="shared" si="50"/>
        <v>2.3328207574155095E-2</v>
      </c>
      <c r="W199" s="2">
        <f t="shared" si="51"/>
        <v>1.5059196853757511E-2</v>
      </c>
      <c r="Z199" s="2">
        <f t="shared" si="52"/>
        <v>8.1715567012724047E-3</v>
      </c>
      <c r="AC199" s="2">
        <f t="shared" si="53"/>
        <v>3.6955735323320653E-3</v>
      </c>
      <c r="AF199" s="2">
        <f t="shared" si="54"/>
        <v>1.0454841923844185E-3</v>
      </c>
      <c r="AI199" s="2">
        <f t="shared" si="55"/>
        <v>0</v>
      </c>
      <c r="AL199" s="2">
        <f t="shared" si="56"/>
        <v>0</v>
      </c>
      <c r="AO199" s="2">
        <f t="shared" si="57"/>
        <v>0</v>
      </c>
      <c r="AR199" s="2">
        <f t="shared" si="58"/>
        <v>0</v>
      </c>
      <c r="AU199" s="2">
        <f t="shared" si="59"/>
        <v>0</v>
      </c>
    </row>
    <row r="200" spans="1:47" x14ac:dyDescent="0.25">
      <c r="A200" s="30">
        <v>16</v>
      </c>
      <c r="E200" s="2" t="str">
        <f t="shared" si="45"/>
        <v xml:space="preserve"> </v>
      </c>
      <c r="H200" s="2" t="str">
        <f t="shared" si="46"/>
        <v xml:space="preserve"> </v>
      </c>
      <c r="K200" s="2" t="str">
        <f t="shared" si="47"/>
        <v xml:space="preserve"> </v>
      </c>
      <c r="N200" s="2" t="str">
        <f t="shared" si="48"/>
        <v xml:space="preserve"> </v>
      </c>
      <c r="Q200" s="2" t="str">
        <f t="shared" si="49"/>
        <v xml:space="preserve"> </v>
      </c>
      <c r="T200" s="2">
        <f t="shared" si="50"/>
        <v>1.6909263063541419E-2</v>
      </c>
      <c r="W200" s="2">
        <f t="shared" si="51"/>
        <v>1.0309654018944446E-2</v>
      </c>
      <c r="Z200" s="2">
        <f t="shared" si="52"/>
        <v>5.3186360870152872E-3</v>
      </c>
      <c r="AC200" s="2">
        <f t="shared" si="53"/>
        <v>1.910680339537855E-3</v>
      </c>
      <c r="AF200" s="2">
        <f t="shared" si="54"/>
        <v>0</v>
      </c>
      <c r="AI200" s="2">
        <f t="shared" si="55"/>
        <v>0</v>
      </c>
      <c r="AL200" s="2">
        <f t="shared" si="56"/>
        <v>0</v>
      </c>
      <c r="AO200" s="2">
        <f t="shared" si="57"/>
        <v>0</v>
      </c>
      <c r="AR200" s="2">
        <f t="shared" si="58"/>
        <v>0</v>
      </c>
      <c r="AU200" s="2">
        <f t="shared" si="59"/>
        <v>0</v>
      </c>
    </row>
    <row r="201" spans="1:47" x14ac:dyDescent="0.25">
      <c r="A201" s="30">
        <v>15</v>
      </c>
      <c r="E201" s="2" t="str">
        <f t="shared" si="45"/>
        <v xml:space="preserve"> </v>
      </c>
      <c r="H201" s="2" t="str">
        <f t="shared" si="46"/>
        <v xml:space="preserve"> </v>
      </c>
      <c r="K201" s="2" t="str">
        <f t="shared" si="47"/>
        <v xml:space="preserve"> </v>
      </c>
      <c r="N201" s="2" t="str">
        <f t="shared" si="48"/>
        <v xml:space="preserve"> </v>
      </c>
      <c r="Q201" s="2">
        <f t="shared" si="49"/>
        <v>1.7793986629802583E-2</v>
      </c>
      <c r="T201" s="2">
        <f t="shared" si="50"/>
        <v>1.1983311866254672E-2</v>
      </c>
      <c r="W201" s="2">
        <f t="shared" si="51"/>
        <v>6.7354419319616814E-3</v>
      </c>
      <c r="Z201" s="2">
        <f t="shared" si="52"/>
        <v>3.126408742895573E-3</v>
      </c>
      <c r="AC201" s="2">
        <f t="shared" si="53"/>
        <v>5.4887380586280353E-4</v>
      </c>
      <c r="AF201" s="2">
        <f t="shared" si="54"/>
        <v>0</v>
      </c>
      <c r="AI201" s="2">
        <f t="shared" si="55"/>
        <v>0</v>
      </c>
      <c r="AL201" s="2">
        <f t="shared" si="56"/>
        <v>0</v>
      </c>
      <c r="AO201" s="2">
        <f t="shared" si="57"/>
        <v>0</v>
      </c>
      <c r="AR201" s="2">
        <f t="shared" si="58"/>
        <v>0</v>
      </c>
      <c r="AU201" s="2">
        <f t="shared" si="59"/>
        <v>0</v>
      </c>
    </row>
    <row r="202" spans="1:47" x14ac:dyDescent="0.25">
      <c r="A202" s="30">
        <v>14</v>
      </c>
      <c r="E202" s="2" t="str">
        <f t="shared" si="45"/>
        <v xml:space="preserve"> </v>
      </c>
      <c r="H202" s="2" t="str">
        <f t="shared" si="46"/>
        <v xml:space="preserve"> </v>
      </c>
      <c r="K202" s="2" t="str">
        <f t="shared" si="47"/>
        <v xml:space="preserve"> </v>
      </c>
      <c r="N202" s="2" t="str">
        <f t="shared" si="48"/>
        <v xml:space="preserve"> </v>
      </c>
      <c r="Q202" s="2">
        <f t="shared" si="49"/>
        <v>1.3025958854117007E-2</v>
      </c>
      <c r="T202" s="2">
        <f t="shared" si="50"/>
        <v>8.2082008019854092E-3</v>
      </c>
      <c r="W202" s="2">
        <f t="shared" si="51"/>
        <v>4.0485244426563581E-3</v>
      </c>
      <c r="Z202" s="2">
        <f t="shared" si="52"/>
        <v>1.4428687551402606E-3</v>
      </c>
      <c r="AC202" s="2">
        <f t="shared" si="53"/>
        <v>0</v>
      </c>
      <c r="AF202" s="2">
        <f t="shared" si="54"/>
        <v>0</v>
      </c>
      <c r="AI202" s="2">
        <f t="shared" si="55"/>
        <v>0</v>
      </c>
      <c r="AL202" s="2">
        <f t="shared" si="56"/>
        <v>0</v>
      </c>
      <c r="AO202" s="2">
        <f t="shared" si="57"/>
        <v>0</v>
      </c>
      <c r="AR202" s="2">
        <f t="shared" si="58"/>
        <v>0</v>
      </c>
      <c r="AU202" s="2">
        <f t="shared" si="59"/>
        <v>0</v>
      </c>
    </row>
    <row r="203" spans="1:47" x14ac:dyDescent="0.25">
      <c r="A203" s="30">
        <v>13</v>
      </c>
      <c r="E203" s="2" t="str">
        <f t="shared" si="45"/>
        <v xml:space="preserve"> </v>
      </c>
      <c r="H203" s="2" t="str">
        <f t="shared" si="46"/>
        <v xml:space="preserve"> </v>
      </c>
      <c r="K203" s="2" t="str">
        <f t="shared" si="47"/>
        <v xml:space="preserve"> </v>
      </c>
      <c r="N203" s="2" t="str">
        <f t="shared" si="48"/>
        <v xml:space="preserve"> </v>
      </c>
      <c r="Q203" s="2">
        <f t="shared" si="49"/>
        <v>9.2912438749883173E-3</v>
      </c>
      <c r="T203" s="2">
        <f t="shared" si="50"/>
        <v>5.3180226141850062E-3</v>
      </c>
      <c r="W203" s="2">
        <f t="shared" si="51"/>
        <v>2.0302051844467788E-3</v>
      </c>
      <c r="Z203" s="2">
        <f t="shared" si="52"/>
        <v>1.5056707938055456E-4</v>
      </c>
      <c r="AC203" s="2">
        <f t="shared" si="53"/>
        <v>0</v>
      </c>
      <c r="AF203" s="2">
        <f t="shared" si="54"/>
        <v>0</v>
      </c>
      <c r="AI203" s="2">
        <f t="shared" si="55"/>
        <v>0</v>
      </c>
      <c r="AL203" s="2">
        <f t="shared" si="56"/>
        <v>0</v>
      </c>
      <c r="AO203" s="2">
        <f t="shared" si="57"/>
        <v>0</v>
      </c>
      <c r="AR203" s="2">
        <f t="shared" si="58"/>
        <v>0</v>
      </c>
      <c r="AU203" s="2">
        <f t="shared" si="59"/>
        <v>0</v>
      </c>
    </row>
    <row r="204" spans="1:47" x14ac:dyDescent="0.25">
      <c r="A204" s="30">
        <v>12</v>
      </c>
      <c r="E204" s="2" t="str">
        <f t="shared" si="45"/>
        <v xml:space="preserve"> </v>
      </c>
      <c r="H204" s="2" t="str">
        <f t="shared" si="46"/>
        <v xml:space="preserve"> </v>
      </c>
      <c r="K204" s="2" t="str">
        <f t="shared" si="47"/>
        <v xml:space="preserve"> </v>
      </c>
      <c r="N204" s="2">
        <f t="shared" si="48"/>
        <v>1.0060338869795462E-2</v>
      </c>
      <c r="Q204" s="2">
        <f t="shared" si="49"/>
        <v>6.3686030620989983E-3</v>
      </c>
      <c r="T204" s="2">
        <f t="shared" si="50"/>
        <v>3.1070508065197582E-3</v>
      </c>
      <c r="W204" s="2">
        <f t="shared" si="51"/>
        <v>5.1499157874594864E-4</v>
      </c>
      <c r="Z204" s="2">
        <f t="shared" si="52"/>
        <v>0</v>
      </c>
      <c r="AC204" s="2">
        <f t="shared" si="53"/>
        <v>0</v>
      </c>
      <c r="AF204" s="2">
        <f t="shared" si="54"/>
        <v>0</v>
      </c>
      <c r="AI204" s="2">
        <f t="shared" si="55"/>
        <v>0</v>
      </c>
      <c r="AL204" s="2">
        <f t="shared" si="56"/>
        <v>0</v>
      </c>
      <c r="AO204" s="2">
        <f t="shared" si="57"/>
        <v>0</v>
      </c>
      <c r="AR204" s="2">
        <f t="shared" si="58"/>
        <v>0</v>
      </c>
      <c r="AU204" s="2">
        <f t="shared" si="59"/>
        <v>0</v>
      </c>
    </row>
    <row r="205" spans="1:47" x14ac:dyDescent="0.25">
      <c r="A205" s="30">
        <v>11</v>
      </c>
      <c r="E205" s="2" t="str">
        <f t="shared" si="45"/>
        <v xml:space="preserve"> </v>
      </c>
      <c r="H205" s="2" t="str">
        <f t="shared" si="46"/>
        <v xml:space="preserve"> </v>
      </c>
      <c r="K205" s="2" t="str">
        <f t="shared" si="47"/>
        <v xml:space="preserve"> </v>
      </c>
      <c r="N205" s="2">
        <f t="shared" si="48"/>
        <v>7.1748392935955608E-3</v>
      </c>
      <c r="Q205" s="2">
        <f t="shared" si="49"/>
        <v>4.0830871406133873E-3</v>
      </c>
      <c r="T205" s="2">
        <f t="shared" si="50"/>
        <v>1.4166556522603861E-3</v>
      </c>
      <c r="W205" s="2">
        <f t="shared" si="51"/>
        <v>0</v>
      </c>
      <c r="Z205" s="2">
        <f t="shared" si="52"/>
        <v>0</v>
      </c>
      <c r="AC205" s="2">
        <f t="shared" si="53"/>
        <v>0</v>
      </c>
      <c r="AF205" s="2">
        <f t="shared" si="54"/>
        <v>0</v>
      </c>
      <c r="AI205" s="2">
        <f t="shared" si="55"/>
        <v>0</v>
      </c>
      <c r="AL205" s="2">
        <f t="shared" si="56"/>
        <v>0</v>
      </c>
      <c r="AO205" s="2">
        <f t="shared" si="57"/>
        <v>0</v>
      </c>
      <c r="AR205" s="2">
        <f t="shared" si="58"/>
        <v>0</v>
      </c>
      <c r="AU205" s="2">
        <f t="shared" si="59"/>
        <v>0</v>
      </c>
    </row>
    <row r="206" spans="1:47" x14ac:dyDescent="0.25">
      <c r="A206" s="30">
        <v>10</v>
      </c>
      <c r="E206" s="2" t="str">
        <f t="shared" si="45"/>
        <v xml:space="preserve"> </v>
      </c>
      <c r="H206" s="2" t="str">
        <f t="shared" si="46"/>
        <v xml:space="preserve"> </v>
      </c>
      <c r="K206" s="2" t="str">
        <f t="shared" si="47"/>
        <v xml:space="preserve"> </v>
      </c>
      <c r="N206" s="2">
        <f t="shared" si="48"/>
        <v>4.8700721860884281E-3</v>
      </c>
      <c r="Q206" s="2">
        <f t="shared" si="49"/>
        <v>2.2967835266118845E-3</v>
      </c>
      <c r="T206" s="2">
        <f t="shared" si="50"/>
        <v>1.2483309130655916E-4</v>
      </c>
      <c r="W206" s="2">
        <f t="shared" si="51"/>
        <v>0</v>
      </c>
      <c r="Z206" s="2">
        <f t="shared" si="52"/>
        <v>0</v>
      </c>
      <c r="AC206" s="2">
        <f t="shared" si="53"/>
        <v>0</v>
      </c>
      <c r="AF206" s="2">
        <f t="shared" si="54"/>
        <v>0</v>
      </c>
      <c r="AI206" s="2">
        <f t="shared" si="55"/>
        <v>0</v>
      </c>
      <c r="AL206" s="2">
        <f t="shared" si="56"/>
        <v>0</v>
      </c>
      <c r="AO206" s="2">
        <f t="shared" si="57"/>
        <v>0</v>
      </c>
      <c r="AR206" s="2">
        <f t="shared" si="58"/>
        <v>0</v>
      </c>
      <c r="AU206" s="2">
        <f t="shared" si="59"/>
        <v>0</v>
      </c>
    </row>
    <row r="207" spans="1:47" x14ac:dyDescent="0.25">
      <c r="A207" s="30">
        <v>9</v>
      </c>
      <c r="E207" s="2" t="str">
        <f t="shared" si="45"/>
        <v xml:space="preserve"> </v>
      </c>
      <c r="H207" s="2" t="str">
        <f t="shared" si="46"/>
        <v xml:space="preserve"> </v>
      </c>
      <c r="K207" s="2">
        <f t="shared" si="47"/>
        <v>5.0996378989218247E-3</v>
      </c>
      <c r="N207" s="2">
        <f t="shared" si="48"/>
        <v>3.0301056350532946E-3</v>
      </c>
      <c r="Q207" s="2">
        <f t="shared" si="49"/>
        <v>9.012373464909807E-4</v>
      </c>
      <c r="T207" s="2">
        <f t="shared" si="50"/>
        <v>0</v>
      </c>
      <c r="W207" s="2">
        <f t="shared" si="51"/>
        <v>0</v>
      </c>
      <c r="Z207" s="2">
        <f t="shared" si="52"/>
        <v>0</v>
      </c>
      <c r="AC207" s="2">
        <f t="shared" si="53"/>
        <v>0</v>
      </c>
      <c r="AF207" s="2">
        <f t="shared" si="54"/>
        <v>0</v>
      </c>
      <c r="AI207" s="2">
        <f t="shared" si="55"/>
        <v>0</v>
      </c>
      <c r="AL207" s="2">
        <f t="shared" si="56"/>
        <v>0</v>
      </c>
      <c r="AO207" s="2">
        <f t="shared" si="57"/>
        <v>0</v>
      </c>
      <c r="AR207" s="2">
        <f t="shared" si="58"/>
        <v>0</v>
      </c>
      <c r="AU207" s="2">
        <f t="shared" si="59"/>
        <v>0</v>
      </c>
    </row>
    <row r="208" spans="1:47" x14ac:dyDescent="0.25">
      <c r="A208" s="30">
        <v>8</v>
      </c>
      <c r="E208" s="2" t="str">
        <f t="shared" si="45"/>
        <v xml:space="preserve"> </v>
      </c>
      <c r="H208" s="2" t="str">
        <f t="shared" si="46"/>
        <v xml:space="preserve"> </v>
      </c>
      <c r="K208" s="2">
        <f t="shared" si="47"/>
        <v>3.4193621196545038E-3</v>
      </c>
      <c r="N208" s="2">
        <f t="shared" si="48"/>
        <v>1.5617984779825829E-3</v>
      </c>
      <c r="Q208" s="2">
        <f t="shared" si="49"/>
        <v>0</v>
      </c>
      <c r="T208" s="2">
        <f t="shared" si="50"/>
        <v>0</v>
      </c>
      <c r="W208" s="2">
        <f t="shared" si="51"/>
        <v>0</v>
      </c>
      <c r="Z208" s="2">
        <f t="shared" si="52"/>
        <v>0</v>
      </c>
      <c r="AC208" s="2">
        <f t="shared" si="53"/>
        <v>0</v>
      </c>
      <c r="AF208" s="2">
        <f t="shared" si="54"/>
        <v>0</v>
      </c>
      <c r="AI208" s="2">
        <f t="shared" si="55"/>
        <v>0</v>
      </c>
      <c r="AL208" s="2">
        <f t="shared" si="56"/>
        <v>0</v>
      </c>
      <c r="AO208" s="2">
        <f t="shared" si="57"/>
        <v>0</v>
      </c>
      <c r="AR208" s="2">
        <f t="shared" si="58"/>
        <v>0</v>
      </c>
      <c r="AU208" s="2">
        <f t="shared" si="59"/>
        <v>0</v>
      </c>
    </row>
    <row r="209" spans="1:47" x14ac:dyDescent="0.25">
      <c r="A209" s="30">
        <v>7</v>
      </c>
      <c r="E209" s="2" t="str">
        <f t="shared" si="45"/>
        <v xml:space="preserve"> </v>
      </c>
      <c r="H209" s="2" t="str">
        <f t="shared" si="46"/>
        <v xml:space="preserve"> </v>
      </c>
      <c r="K209" s="2">
        <f t="shared" si="47"/>
        <v>2.0387188347563553E-3</v>
      </c>
      <c r="N209" s="2">
        <f t="shared" si="48"/>
        <v>3.9045125463008936E-4</v>
      </c>
      <c r="Q209" s="2">
        <f t="shared" si="49"/>
        <v>0</v>
      </c>
      <c r="T209" s="2">
        <f t="shared" si="50"/>
        <v>0</v>
      </c>
      <c r="W209" s="2">
        <f t="shared" si="51"/>
        <v>0</v>
      </c>
      <c r="Z209" s="2">
        <f t="shared" si="52"/>
        <v>0</v>
      </c>
      <c r="AC209" s="2">
        <f t="shared" si="53"/>
        <v>0</v>
      </c>
      <c r="AF209" s="2">
        <f t="shared" si="54"/>
        <v>0</v>
      </c>
      <c r="AI209" s="2">
        <f t="shared" si="55"/>
        <v>0</v>
      </c>
      <c r="AL209" s="2">
        <f t="shared" si="56"/>
        <v>0</v>
      </c>
      <c r="AO209" s="2">
        <f t="shared" si="57"/>
        <v>0</v>
      </c>
      <c r="AR209" s="2">
        <f t="shared" si="58"/>
        <v>0</v>
      </c>
      <c r="AU209" s="2">
        <f t="shared" si="59"/>
        <v>0</v>
      </c>
    </row>
    <row r="210" spans="1:47" x14ac:dyDescent="0.25">
      <c r="A210" s="30">
        <v>6</v>
      </c>
      <c r="E210" s="2" t="str">
        <f t="shared" ref="E210:E215" si="60">IFERROR(IF($A210&lt;=E$4,SUM(F$3:H$3)*MAX(0,E156-E$166)/(1+SUM(F$3:H$3)*E156)," "),1)</f>
        <v xml:space="preserve"> </v>
      </c>
      <c r="H210" s="2">
        <f t="shared" si="46"/>
        <v>2.7278867546460823E-3</v>
      </c>
      <c r="K210" s="2">
        <f t="shared" si="47"/>
        <v>9.0455785382443071E-4</v>
      </c>
      <c r="N210" s="2">
        <f t="shared" si="48"/>
        <v>0</v>
      </c>
      <c r="Q210" s="2">
        <f t="shared" si="49"/>
        <v>0</v>
      </c>
      <c r="T210" s="2">
        <f t="shared" si="50"/>
        <v>0</v>
      </c>
      <c r="W210" s="2">
        <f t="shared" si="51"/>
        <v>0</v>
      </c>
      <c r="Z210" s="2">
        <f t="shared" si="52"/>
        <v>0</v>
      </c>
      <c r="AC210" s="2">
        <f t="shared" si="53"/>
        <v>0</v>
      </c>
      <c r="AF210" s="2">
        <f t="shared" si="54"/>
        <v>0</v>
      </c>
      <c r="AI210" s="2">
        <f t="shared" si="55"/>
        <v>0</v>
      </c>
      <c r="AL210" s="2">
        <f t="shared" si="56"/>
        <v>0</v>
      </c>
      <c r="AO210" s="2">
        <f t="shared" si="57"/>
        <v>0</v>
      </c>
      <c r="AR210" s="2">
        <f t="shared" si="58"/>
        <v>0</v>
      </c>
      <c r="AU210" s="2">
        <f t="shared" si="59"/>
        <v>0</v>
      </c>
    </row>
    <row r="211" spans="1:47" x14ac:dyDescent="0.25">
      <c r="A211" s="30">
        <v>5</v>
      </c>
      <c r="E211" s="2" t="str">
        <f t="shared" si="60"/>
        <v xml:space="preserve"> </v>
      </c>
      <c r="H211" s="2">
        <f t="shared" si="46"/>
        <v>1.5090678942417839E-3</v>
      </c>
      <c r="K211" s="2">
        <f t="shared" si="47"/>
        <v>0</v>
      </c>
      <c r="N211" s="2">
        <f t="shared" si="48"/>
        <v>0</v>
      </c>
      <c r="Q211" s="2">
        <f t="shared" si="49"/>
        <v>0</v>
      </c>
      <c r="T211" s="2">
        <f t="shared" si="50"/>
        <v>0</v>
      </c>
      <c r="W211" s="2">
        <f t="shared" si="51"/>
        <v>0</v>
      </c>
      <c r="Z211" s="2">
        <f t="shared" si="52"/>
        <v>0</v>
      </c>
      <c r="AC211" s="2">
        <f t="shared" si="53"/>
        <v>0</v>
      </c>
      <c r="AF211" s="2">
        <f t="shared" si="54"/>
        <v>0</v>
      </c>
      <c r="AI211" s="2">
        <f t="shared" si="55"/>
        <v>0</v>
      </c>
      <c r="AL211" s="2">
        <f t="shared" si="56"/>
        <v>0</v>
      </c>
      <c r="AO211" s="2">
        <f t="shared" si="57"/>
        <v>0</v>
      </c>
      <c r="AR211" s="2">
        <f t="shared" si="58"/>
        <v>0</v>
      </c>
      <c r="AU211" s="2">
        <f t="shared" si="59"/>
        <v>0</v>
      </c>
    </row>
    <row r="212" spans="1:47" x14ac:dyDescent="0.25">
      <c r="A212" s="30">
        <v>4</v>
      </c>
      <c r="E212" s="2" t="str">
        <f t="shared" si="60"/>
        <v xml:space="preserve"> </v>
      </c>
      <c r="H212" s="2">
        <f t="shared" si="46"/>
        <v>4.9864393688602829E-4</v>
      </c>
      <c r="K212" s="2">
        <f t="shared" si="47"/>
        <v>0</v>
      </c>
      <c r="N212" s="2">
        <f t="shared" si="48"/>
        <v>0</v>
      </c>
      <c r="Q212" s="2">
        <f t="shared" si="49"/>
        <v>0</v>
      </c>
      <c r="T212" s="2">
        <f t="shared" si="50"/>
        <v>0</v>
      </c>
      <c r="W212" s="2">
        <f t="shared" si="51"/>
        <v>0</v>
      </c>
      <c r="Z212" s="2">
        <f t="shared" si="52"/>
        <v>0</v>
      </c>
      <c r="AC212" s="2">
        <f t="shared" si="53"/>
        <v>0</v>
      </c>
      <c r="AF212" s="2">
        <f t="shared" si="54"/>
        <v>0</v>
      </c>
      <c r="AI212" s="2">
        <f t="shared" si="55"/>
        <v>0</v>
      </c>
      <c r="AL212" s="2">
        <f t="shared" si="56"/>
        <v>0</v>
      </c>
      <c r="AO212" s="2">
        <f t="shared" si="57"/>
        <v>0</v>
      </c>
      <c r="AR212" s="2">
        <f t="shared" si="58"/>
        <v>0</v>
      </c>
      <c r="AU212" s="2">
        <f t="shared" si="59"/>
        <v>0</v>
      </c>
    </row>
    <row r="213" spans="1:47" x14ac:dyDescent="0.25">
      <c r="A213" s="30">
        <v>3</v>
      </c>
      <c r="E213" s="2">
        <f t="shared" si="60"/>
        <v>1.3639050830893053E-3</v>
      </c>
      <c r="H213" s="2">
        <f t="shared" si="46"/>
        <v>0</v>
      </c>
      <c r="K213" s="2">
        <f t="shared" si="47"/>
        <v>0</v>
      </c>
      <c r="N213" s="2">
        <f t="shared" si="48"/>
        <v>0</v>
      </c>
      <c r="Q213" s="2">
        <f t="shared" si="49"/>
        <v>0</v>
      </c>
      <c r="T213" s="2">
        <f t="shared" si="50"/>
        <v>0</v>
      </c>
      <c r="W213" s="2">
        <f t="shared" si="51"/>
        <v>0</v>
      </c>
      <c r="Z213" s="2">
        <f t="shared" si="52"/>
        <v>0</v>
      </c>
      <c r="AC213" s="2">
        <f t="shared" si="53"/>
        <v>0</v>
      </c>
      <c r="AF213" s="2">
        <f t="shared" si="54"/>
        <v>0</v>
      </c>
      <c r="AI213" s="2">
        <f t="shared" si="55"/>
        <v>0</v>
      </c>
      <c r="AL213" s="2">
        <f t="shared" si="56"/>
        <v>0</v>
      </c>
      <c r="AO213" s="2">
        <f t="shared" si="57"/>
        <v>0</v>
      </c>
      <c r="AR213" s="2">
        <f t="shared" si="58"/>
        <v>0</v>
      </c>
      <c r="AU213" s="2">
        <f t="shared" si="59"/>
        <v>0</v>
      </c>
    </row>
    <row r="214" spans="1:47" x14ac:dyDescent="0.25">
      <c r="A214" s="30">
        <v>2</v>
      </c>
      <c r="E214" s="2">
        <f t="shared" si="60"/>
        <v>3.6797769520641931E-4</v>
      </c>
      <c r="H214" s="2">
        <f t="shared" si="46"/>
        <v>0</v>
      </c>
      <c r="K214" s="2">
        <f t="shared" si="47"/>
        <v>0</v>
      </c>
      <c r="N214" s="2">
        <f t="shared" si="48"/>
        <v>0</v>
      </c>
      <c r="Q214" s="2">
        <f t="shared" si="49"/>
        <v>0</v>
      </c>
      <c r="T214" s="2">
        <f t="shared" si="50"/>
        <v>0</v>
      </c>
      <c r="W214" s="2">
        <f t="shared" si="51"/>
        <v>0</v>
      </c>
      <c r="Z214" s="2">
        <f t="shared" si="52"/>
        <v>0</v>
      </c>
      <c r="AC214" s="2">
        <f t="shared" si="53"/>
        <v>0</v>
      </c>
      <c r="AF214" s="2">
        <f t="shared" si="54"/>
        <v>0</v>
      </c>
      <c r="AI214" s="2">
        <f t="shared" si="55"/>
        <v>0</v>
      </c>
      <c r="AL214" s="2">
        <f t="shared" si="56"/>
        <v>0</v>
      </c>
      <c r="AO214" s="2">
        <f t="shared" si="57"/>
        <v>0</v>
      </c>
      <c r="AR214" s="2">
        <f t="shared" si="58"/>
        <v>0</v>
      </c>
      <c r="AU214" s="2">
        <f t="shared" si="59"/>
        <v>0</v>
      </c>
    </row>
    <row r="215" spans="1:47" x14ac:dyDescent="0.25">
      <c r="A215" s="30">
        <v>1</v>
      </c>
      <c r="E215" s="2">
        <f t="shared" si="60"/>
        <v>0</v>
      </c>
      <c r="H215" s="2">
        <f t="shared" si="46"/>
        <v>0</v>
      </c>
      <c r="K215" s="2">
        <f t="shared" si="47"/>
        <v>0</v>
      </c>
      <c r="N215" s="2">
        <f t="shared" si="48"/>
        <v>0</v>
      </c>
      <c r="Q215" s="2">
        <f t="shared" si="49"/>
        <v>0</v>
      </c>
      <c r="T215" s="2">
        <f t="shared" si="50"/>
        <v>0</v>
      </c>
      <c r="W215" s="2">
        <f t="shared" si="51"/>
        <v>0</v>
      </c>
      <c r="Z215" s="2">
        <f t="shared" si="52"/>
        <v>0</v>
      </c>
      <c r="AC215" s="2">
        <f t="shared" si="53"/>
        <v>0</v>
      </c>
      <c r="AF215" s="2">
        <f t="shared" si="54"/>
        <v>0</v>
      </c>
      <c r="AI215" s="2">
        <f t="shared" si="55"/>
        <v>0</v>
      </c>
      <c r="AL215" s="2">
        <f t="shared" si="56"/>
        <v>0</v>
      </c>
      <c r="AO215" s="2">
        <f t="shared" si="57"/>
        <v>0</v>
      </c>
      <c r="AR215" s="2">
        <f t="shared" si="58"/>
        <v>0</v>
      </c>
      <c r="AU215" s="2">
        <f t="shared" si="59"/>
        <v>0</v>
      </c>
    </row>
    <row r="216" spans="1:47" x14ac:dyDescent="0.25">
      <c r="A216" s="30">
        <v>0</v>
      </c>
      <c r="E216" s="2">
        <f>IFERROR(IF($A216&lt;=E$4,SUM(F$3:H$3)*MAX(0,E162-E$166)/(1+SUM(F$3:H$3)*E162)," "),1)</f>
        <v>0</v>
      </c>
      <c r="H216" s="2">
        <f>IFERROR(IF($A216&lt;=H$4,SUM(I$3:K$3)*MAX(0,H162-H$166)/(1+SUM(I$3:K$3)*H162)," "),1)</f>
        <v>0</v>
      </c>
      <c r="K216" s="2">
        <f>IFERROR(IF($A216&lt;=K$4,SUM(L$3:N$3)*MAX(0,K162-K$166)/(1+SUM(L$3:N$3)*K162)," "),1)</f>
        <v>0</v>
      </c>
      <c r="N216" s="2">
        <f>IFERROR(IF($A216&lt;=N$4,SUM(O$3:Q$3)*MAX(0,N162-N$166)/(1+SUM(O$3:Q$3)*N162)," "),1)</f>
        <v>0</v>
      </c>
      <c r="Q216" s="2">
        <f>IFERROR(IF($A216&lt;=Q$4,SUM(R$3:T$3)*MAX(0,Q162-Q$166)/(1+SUM(R$3:T$3)*Q162)," "),1)</f>
        <v>0</v>
      </c>
      <c r="T216" s="2">
        <f>IFERROR(IF($A216&lt;=T$4,SUM(U$3:W$3)*MAX(0,T162-T$166)/(1+SUM(U$3:W$3)*T162)," "),1)</f>
        <v>0</v>
      </c>
      <c r="W216" s="2">
        <f>IFERROR(IF($A216&lt;=W$4,SUM(X$3:Z$3)*MAX(0,W162-W$166)/(1+SUM(X$3:Z$3)*W162)," "),1)</f>
        <v>0</v>
      </c>
      <c r="Z216" s="2">
        <f>IFERROR(IF($A216&lt;=Z$4,SUM(AA$3:AC$3)*MAX(0,Z162-Z$166)/(1+SUM(AA$3:AC$3)*Z162)," "),1)</f>
        <v>0</v>
      </c>
      <c r="AC216" s="2">
        <f>IFERROR(IF($A216&lt;=AC$4,SUM(AD$3:AF$3)*MAX(0,AC162-AC$166)/(1+SUM(AD$3:AF$3)*AC162)," "),1)</f>
        <v>0</v>
      </c>
      <c r="AF216" s="2">
        <f>IFERROR(IF($A216&lt;=AF$4,SUM(AG$3:AI$3)*MAX(0,AF162-AF$166)/(1+SUM(AG$3:AI$3)*AF162)," "),1)</f>
        <v>0</v>
      </c>
      <c r="AI216" s="2">
        <f>IFERROR(IF($A216&lt;=AI$4,SUM(AJ$3:AL$3)*MAX(0,AI162-AI$166)/(1+SUM(AJ$3:AL$3)*AI162)," "),1)</f>
        <v>0</v>
      </c>
      <c r="AL216" s="2">
        <f>IFERROR(IF($A216&lt;=AL$4,SUM(AM$3:AO$3)*MAX(0,AL162-AL$166)/(1+SUM(AM$3:AO$3)*AL162)," "),1)</f>
        <v>0</v>
      </c>
      <c r="AO216" s="2">
        <f>IFERROR(IF($A216&lt;=AO$4,SUM(AP$3:AR$3)*MAX(0,AO162-AO$166)/(1+SUM(AP$3:AR$3)*AO162)," "),1)</f>
        <v>0</v>
      </c>
      <c r="AR216" s="2">
        <f>IFERROR(IF($A216&lt;=AR$4,SUM(AS$3:AU$3)*MAX(0,AR162-AR$166)/(1+SUM(AS$3:AU$3)*AR162)," "),1)</f>
        <v>0</v>
      </c>
      <c r="AU216" s="2">
        <f>IFERROR(IF($A216&lt;=AU$4,SUM(AV$3:AX$3)*MAX(0,AU162-AU$166)/(1+SUM(AV$3:AX$3)*AU162)," "),1)</f>
        <v>0</v>
      </c>
    </row>
    <row r="217" spans="1:47" s="25" customFormat="1" x14ac:dyDescent="0.25">
      <c r="A217" s="25" t="s">
        <v>81</v>
      </c>
      <c r="E217" s="25">
        <f>SUMPRODUCT(E168:E216,'BDT Tree'!E72:E120)</f>
        <v>3.0686978446456371E-4</v>
      </c>
      <c r="H217" s="25">
        <f>SUMPRODUCT(H168:H216,'BDT Tree'!H72:H120)</f>
        <v>2.9773110828019744E-4</v>
      </c>
      <c r="K217" s="25">
        <f>SUMPRODUCT(K168:K216,'BDT Tree'!K72:K120)</f>
        <v>3.5594684249018883E-4</v>
      </c>
      <c r="N217" s="25">
        <f>SUMPRODUCT(N168:N216,'BDT Tree'!N72:N120)</f>
        <v>5.1746812876290169E-4</v>
      </c>
      <c r="Q217" s="25">
        <f>SUMPRODUCT(Q174:Q216,'BDT Tree'!Q78:Q120)</f>
        <v>6.2494000442136891E-4</v>
      </c>
      <c r="T217" s="25">
        <f>SUMPRODUCT(T174:T216,'BDT Tree'!T78:T120)</f>
        <v>7.057484820549955E-4</v>
      </c>
      <c r="W217" s="25">
        <f>SUMPRODUCT(W174:W216,'BDT Tree'!W78:W120)</f>
        <v>7.925721762630794E-4</v>
      </c>
      <c r="Z217" s="25">
        <f>SUMPRODUCT(Z174:Z216,'BDT Tree'!Z78:Z120)</f>
        <v>9.4373752111492405E-4</v>
      </c>
      <c r="AC217" s="25">
        <f>SUMPRODUCT(AC174:AC216,'BDT Tree'!AC78:AC120)</f>
        <v>9.3976824895730302E-4</v>
      </c>
      <c r="AF217" s="25">
        <f>SUMPRODUCT(AF174:AF216,'BDT Tree'!AF78:AF120)</f>
        <v>1.0240270722546322E-3</v>
      </c>
      <c r="AI217" s="25">
        <f>SUMPRODUCT(AI174:AI216,'BDT Tree'!AI78:AI120)</f>
        <v>1.1133317451775069E-3</v>
      </c>
      <c r="AL217" s="25">
        <f>SUMPRODUCT(AL174:AL216,'BDT Tree'!AL78:AL120)</f>
        <v>1.17126014443958E-3</v>
      </c>
      <c r="AO217" s="25">
        <f>SUMPRODUCT(AO174:AO216,'BDT Tree'!AO78:AO120)</f>
        <v>1.1778142802308762E-3</v>
      </c>
      <c r="AR217" s="25">
        <f>SUMPRODUCT(AR168:AR216,'BDT Tree'!AR72:AR120)</f>
        <v>1.3047201835813787E-3</v>
      </c>
      <c r="AU217" s="25">
        <f>SUMPRODUCT(AU168:AU216,'BDT Tree'!AU72:AU120)</f>
        <v>1.3102720233669192E-3</v>
      </c>
    </row>
    <row r="218" spans="1:47" s="25" customFormat="1" x14ac:dyDescent="0.25">
      <c r="A218" s="25" t="s">
        <v>82</v>
      </c>
      <c r="E218" s="25">
        <f>'Caplet Strip'!$F$31</f>
        <v>3.0686978753670206E-4</v>
      </c>
      <c r="H218" s="25">
        <f>'Caplet Strip'!$F$32</f>
        <v>2.9773111371479883E-4</v>
      </c>
      <c r="K218" s="25">
        <f>'Caplet Strip'!$F$33</f>
        <v>3.5502077543489479E-4</v>
      </c>
      <c r="N218" s="25">
        <f>'Caplet Strip'!$F$34</f>
        <v>5.1747476123095867E-4</v>
      </c>
      <c r="Q218" s="25">
        <f>'Caplet Strip'!$F$35</f>
        <v>6.2404390063767155E-4</v>
      </c>
      <c r="T218" s="25">
        <f>'Caplet Strip'!$F$36</f>
        <v>7.0480601985229048E-4</v>
      </c>
      <c r="W218" s="25">
        <f>'Caplet Strip'!$F$37</f>
        <v>7.9257218615148275E-4</v>
      </c>
      <c r="Z218" s="25">
        <f>'Caplet Strip'!$F$38</f>
        <v>9.4290061370991003E-4</v>
      </c>
      <c r="AC218" s="25">
        <f>'Caplet Strip'!$F$39</f>
        <v>9.3893853868016574E-4</v>
      </c>
      <c r="AF218" s="25">
        <f>'Caplet Strip'!$F$40</f>
        <v>1.0246511787103448E-3</v>
      </c>
      <c r="AI218" s="25">
        <f>'Caplet Strip'!$F$41</f>
        <v>1.1142096581326498E-3</v>
      </c>
      <c r="AL218" s="25">
        <f>'Caplet Strip'!$F$42</f>
        <v>1.1705843236118579E-3</v>
      </c>
      <c r="AO218" s="25">
        <f>'Caplet Strip'!$F$43</f>
        <v>1.1778142797365307E-3</v>
      </c>
      <c r="AR218" s="25">
        <f>'Caplet Strip'!$F$44</f>
        <v>1.3047201835236408E-3</v>
      </c>
      <c r="AU218" s="25">
        <f>'Caplet Strip'!$F$45</f>
        <v>1.3102720231371056E-3</v>
      </c>
    </row>
    <row r="219" spans="1:47" s="25" customFormat="1" x14ac:dyDescent="0.25">
      <c r="A219" s="25" t="s">
        <v>83</v>
      </c>
      <c r="E219" s="25">
        <f>E217-E218</f>
        <v>-3.0721383553408699E-12</v>
      </c>
      <c r="H219" s="25">
        <f t="shared" ref="H219:AO219" si="61">H217-H218</f>
        <v>-5.4346013908697366E-12</v>
      </c>
      <c r="K219" s="25">
        <f t="shared" si="61"/>
        <v>9.2606705529404065E-7</v>
      </c>
      <c r="N219" s="25">
        <f t="shared" si="61"/>
        <v>-6.6324680569711247E-9</v>
      </c>
      <c r="Q219" s="25">
        <f t="shared" si="61"/>
        <v>8.96103783697361E-7</v>
      </c>
      <c r="T219" s="25">
        <f t="shared" si="61"/>
        <v>9.4246220270501578E-7</v>
      </c>
      <c r="W219" s="25">
        <f t="shared" si="61"/>
        <v>-9.8884033556886908E-12</v>
      </c>
      <c r="Z219" s="25">
        <f t="shared" si="61"/>
        <v>8.369074050140193E-7</v>
      </c>
      <c r="AC219" s="25">
        <f t="shared" si="61"/>
        <v>8.297102771372784E-7</v>
      </c>
      <c r="AF219" s="25">
        <f t="shared" si="61"/>
        <v>-6.24106455712585E-7</v>
      </c>
      <c r="AI219" s="25">
        <f t="shared" si="61"/>
        <v>-8.7791295514294716E-7</v>
      </c>
      <c r="AL219" s="25">
        <f t="shared" si="61"/>
        <v>6.7582082772209284E-7</v>
      </c>
      <c r="AO219" s="25">
        <f t="shared" si="61"/>
        <v>4.943454499917177E-13</v>
      </c>
      <c r="AR219" s="25">
        <f t="shared" ref="AR219" si="62">AR217-AR218</f>
        <v>5.7737885653108556E-14</v>
      </c>
      <c r="AU219" s="25">
        <f t="shared" ref="AU219" si="63">AU217-AU218</f>
        <v>2.2981356401219344E-13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52"/>
  <sheetViews>
    <sheetView workbookViewId="0">
      <pane xSplit="1" ySplit="6" topLeftCell="B7" activePane="bottomRight" state="frozen"/>
      <selection pane="topRight" activeCell="B1" sqref="B1"/>
      <selection pane="bottomLeft" activeCell="A6" sqref="A6"/>
      <selection pane="bottomRight"/>
    </sheetView>
  </sheetViews>
  <sheetFormatPr defaultColWidth="8.77734375" defaultRowHeight="13.8" x14ac:dyDescent="0.25"/>
  <cols>
    <col min="1" max="1" width="12.109375" style="2" bestFit="1" customWidth="1"/>
    <col min="2" max="2" width="10.6640625" style="2" bestFit="1" customWidth="1"/>
    <col min="3" max="13" width="12.77734375" style="2" bestFit="1" customWidth="1"/>
    <col min="14" max="14" width="12.77734375" style="44" bestFit="1" customWidth="1"/>
    <col min="15" max="16" width="12.77734375" style="2" bestFit="1" customWidth="1"/>
    <col min="17" max="17" width="12.77734375" style="44" bestFit="1" customWidth="1"/>
    <col min="18" max="19" width="12.77734375" style="2" bestFit="1" customWidth="1"/>
    <col min="20" max="20" width="12.77734375" style="44" bestFit="1" customWidth="1"/>
    <col min="21" max="22" width="12.77734375" style="2" bestFit="1" customWidth="1"/>
    <col min="23" max="23" width="12.77734375" style="44" bestFit="1" customWidth="1"/>
    <col min="24" max="25" width="12.77734375" style="2" bestFit="1" customWidth="1"/>
    <col min="26" max="26" width="12.77734375" style="44" bestFit="1" customWidth="1"/>
    <col min="27" max="28" width="12.77734375" style="2" bestFit="1" customWidth="1"/>
    <col min="29" max="29" width="12.77734375" style="44" bestFit="1" customWidth="1"/>
    <col min="30" max="31" width="12.77734375" style="2" bestFit="1" customWidth="1"/>
    <col min="32" max="32" width="12.77734375" style="44" bestFit="1" customWidth="1"/>
    <col min="33" max="34" width="12.77734375" style="2" bestFit="1" customWidth="1"/>
    <col min="35" max="35" width="12.77734375" style="44" bestFit="1" customWidth="1"/>
    <col min="36" max="36" width="12.77734375" style="2" bestFit="1" customWidth="1"/>
    <col min="37" max="37" width="12.77734375" style="56" bestFit="1" customWidth="1"/>
    <col min="38" max="38" width="12.77734375" style="44" bestFit="1" customWidth="1"/>
    <col min="39" max="40" width="12.77734375" style="2" bestFit="1" customWidth="1"/>
    <col min="41" max="41" width="12.77734375" style="44" bestFit="1" customWidth="1"/>
    <col min="42" max="43" width="12.77734375" style="2" bestFit="1" customWidth="1"/>
    <col min="44" max="44" width="12.77734375" style="44" bestFit="1" customWidth="1"/>
    <col min="45" max="46" width="12.77734375" style="2" bestFit="1" customWidth="1"/>
    <col min="47" max="47" width="12.77734375" style="44" bestFit="1" customWidth="1"/>
    <col min="48" max="49" width="12.77734375" style="2" bestFit="1" customWidth="1"/>
    <col min="50" max="50" width="12.77734375" style="44" bestFit="1" customWidth="1"/>
    <col min="51" max="16384" width="8.77734375" style="2"/>
  </cols>
  <sheetData>
    <row r="1" spans="1:50" s="46" customFormat="1" x14ac:dyDescent="0.25">
      <c r="A1" s="46" t="s">
        <v>106</v>
      </c>
    </row>
    <row r="2" spans="1:50" s="47" customFormat="1" x14ac:dyDescent="0.25">
      <c r="A2" s="47" t="s">
        <v>104</v>
      </c>
      <c r="C2" s="47">
        <f>SUMPRODUCT(N140:N152,'BDT Tree'!N108:N120)</f>
        <v>7.8982394660079974E-3</v>
      </c>
    </row>
    <row r="3" spans="1:50" x14ac:dyDescent="0.25">
      <c r="A3" s="31" t="s">
        <v>73</v>
      </c>
      <c r="B3" s="34">
        <v>43767</v>
      </c>
      <c r="C3" s="34">
        <v>43798</v>
      </c>
      <c r="D3" s="34">
        <v>43829</v>
      </c>
      <c r="E3" s="34">
        <v>43859</v>
      </c>
      <c r="F3" s="34">
        <v>43889</v>
      </c>
      <c r="G3" s="34">
        <v>43920</v>
      </c>
      <c r="H3" s="34">
        <v>43950</v>
      </c>
      <c r="I3" s="34">
        <v>43980</v>
      </c>
      <c r="J3" s="34">
        <v>44011</v>
      </c>
      <c r="K3" s="34">
        <v>44041</v>
      </c>
      <c r="L3" s="34">
        <v>44074</v>
      </c>
      <c r="M3" s="34">
        <v>44103</v>
      </c>
      <c r="N3" s="43">
        <v>44133</v>
      </c>
      <c r="O3" s="34">
        <v>44165</v>
      </c>
      <c r="P3" s="34">
        <v>44194</v>
      </c>
      <c r="Q3" s="43">
        <v>44225</v>
      </c>
      <c r="R3" s="34">
        <v>44253</v>
      </c>
      <c r="S3" s="34">
        <v>44284</v>
      </c>
      <c r="T3" s="43">
        <v>44315</v>
      </c>
      <c r="U3" s="34">
        <v>44347</v>
      </c>
      <c r="V3" s="34">
        <v>44376</v>
      </c>
      <c r="W3" s="43">
        <v>44406</v>
      </c>
      <c r="X3" s="34">
        <v>44438</v>
      </c>
      <c r="Y3" s="34">
        <v>44468</v>
      </c>
      <c r="Z3" s="43">
        <v>44498</v>
      </c>
      <c r="AA3" s="34">
        <v>44529</v>
      </c>
      <c r="AB3" s="34">
        <v>44559</v>
      </c>
      <c r="AC3" s="43">
        <v>44592</v>
      </c>
      <c r="AD3" s="34">
        <v>44620</v>
      </c>
      <c r="AE3" s="34">
        <v>44649</v>
      </c>
      <c r="AF3" s="43">
        <v>44680</v>
      </c>
      <c r="AG3" s="34">
        <v>44711</v>
      </c>
      <c r="AH3" s="34">
        <v>44741</v>
      </c>
      <c r="AI3" s="43">
        <v>44771</v>
      </c>
      <c r="AJ3" s="34">
        <v>44802</v>
      </c>
      <c r="AK3" s="55">
        <v>44833</v>
      </c>
      <c r="AL3" s="43">
        <v>44865</v>
      </c>
      <c r="AM3" s="34">
        <v>44894</v>
      </c>
      <c r="AN3" s="34">
        <v>44924</v>
      </c>
      <c r="AO3" s="43">
        <v>44956</v>
      </c>
      <c r="AP3" s="34">
        <v>44985</v>
      </c>
      <c r="AQ3" s="34">
        <v>45014</v>
      </c>
      <c r="AR3" s="43">
        <v>45044</v>
      </c>
      <c r="AS3" s="34">
        <v>45075</v>
      </c>
      <c r="AT3" s="34">
        <v>45106</v>
      </c>
      <c r="AU3" s="43">
        <v>45138</v>
      </c>
      <c r="AV3" s="34">
        <v>45167</v>
      </c>
      <c r="AW3" s="34">
        <v>45198</v>
      </c>
      <c r="AX3" s="43">
        <v>45229</v>
      </c>
    </row>
    <row r="4" spans="1:50" x14ac:dyDescent="0.25">
      <c r="A4" s="24" t="s">
        <v>61</v>
      </c>
      <c r="B4" s="2">
        <v>0</v>
      </c>
      <c r="C4" s="2">
        <v>8.611111111111111E-2</v>
      </c>
      <c r="D4" s="2">
        <v>0.17222222222222222</v>
      </c>
      <c r="E4" s="2">
        <v>0.25555555555555554</v>
      </c>
      <c r="F4" s="2">
        <v>0.33888888888888891</v>
      </c>
      <c r="G4" s="2">
        <v>0.42499999999999999</v>
      </c>
      <c r="H4" s="2">
        <v>0.5083333333333333</v>
      </c>
      <c r="I4" s="2">
        <v>0.59166666666666667</v>
      </c>
      <c r="J4" s="2">
        <v>0.67777777777777781</v>
      </c>
      <c r="K4" s="2">
        <v>0.76111111111111107</v>
      </c>
      <c r="L4" s="2">
        <v>0.85277777777777775</v>
      </c>
      <c r="M4" s="2">
        <v>0.93333333333333335</v>
      </c>
      <c r="N4" s="44">
        <v>1.0166666666666666</v>
      </c>
      <c r="O4" s="2">
        <v>1.1055555555555556</v>
      </c>
      <c r="P4" s="2">
        <v>1.1861111111111111</v>
      </c>
      <c r="Q4" s="44">
        <v>1.2722222222222221</v>
      </c>
      <c r="R4" s="2">
        <v>1.35</v>
      </c>
      <c r="S4" s="2">
        <v>1.4361111111111111</v>
      </c>
      <c r="T4" s="44">
        <v>1.5222222222222221</v>
      </c>
      <c r="U4" s="2">
        <v>1.6111111111111112</v>
      </c>
      <c r="V4" s="2">
        <v>1.6916666666666667</v>
      </c>
      <c r="W4" s="44">
        <v>1.7749999999999999</v>
      </c>
      <c r="X4" s="2">
        <v>1.8638888888888889</v>
      </c>
      <c r="Y4" s="2">
        <v>1.9472222222222222</v>
      </c>
      <c r="Z4" s="44">
        <v>2.0305555555555554</v>
      </c>
      <c r="AA4" s="2">
        <v>2.1166666666666667</v>
      </c>
      <c r="AB4" s="2">
        <v>2.2000000000000002</v>
      </c>
      <c r="AC4" s="44">
        <v>2.2916666666666665</v>
      </c>
      <c r="AD4" s="2">
        <v>2.3694444444444445</v>
      </c>
      <c r="AE4" s="2">
        <v>2.4500000000000002</v>
      </c>
      <c r="AF4" s="44">
        <v>2.536111111111111</v>
      </c>
      <c r="AG4" s="2">
        <v>2.6222222222222222</v>
      </c>
      <c r="AH4" s="2">
        <v>2.7055555555555557</v>
      </c>
      <c r="AI4" s="44">
        <v>2.7888888888888888</v>
      </c>
      <c r="AJ4" s="2">
        <v>2.875</v>
      </c>
      <c r="AK4" s="56">
        <v>2.9611111111111112</v>
      </c>
      <c r="AL4" s="44">
        <v>3.05</v>
      </c>
      <c r="AM4" s="2">
        <v>3.1305555555555555</v>
      </c>
      <c r="AN4" s="2">
        <v>3.213888888888889</v>
      </c>
      <c r="AO4" s="44">
        <v>3.3027777777777776</v>
      </c>
      <c r="AP4" s="2">
        <v>3.3833333333333333</v>
      </c>
      <c r="AQ4" s="2">
        <v>3.463888888888889</v>
      </c>
      <c r="AR4" s="44">
        <v>3.5472222222222221</v>
      </c>
      <c r="AS4" s="2">
        <v>3.6333333333333333</v>
      </c>
      <c r="AT4" s="2">
        <v>3.7194444444444446</v>
      </c>
      <c r="AU4" s="44">
        <v>3.8083333333333331</v>
      </c>
      <c r="AV4" s="2">
        <v>3.8888888888888888</v>
      </c>
      <c r="AW4" s="2">
        <v>3.9750000000000001</v>
      </c>
      <c r="AX4" s="44">
        <v>4.0611111111111109</v>
      </c>
    </row>
    <row r="5" spans="1:50" x14ac:dyDescent="0.25">
      <c r="A5" s="38" t="s">
        <v>75</v>
      </c>
      <c r="C5" s="2">
        <f>C4-B4</f>
        <v>8.611111111111111E-2</v>
      </c>
      <c r="D5" s="2">
        <f t="shared" ref="D5:AX5" si="0">D4-C4</f>
        <v>8.611111111111111E-2</v>
      </c>
      <c r="E5" s="2">
        <f t="shared" si="0"/>
        <v>8.3333333333333315E-2</v>
      </c>
      <c r="F5" s="2">
        <f t="shared" si="0"/>
        <v>8.333333333333337E-2</v>
      </c>
      <c r="G5" s="2">
        <f t="shared" si="0"/>
        <v>8.6111111111111083E-2</v>
      </c>
      <c r="H5" s="2">
        <f t="shared" si="0"/>
        <v>8.3333333333333315E-2</v>
      </c>
      <c r="I5" s="2">
        <f t="shared" si="0"/>
        <v>8.333333333333337E-2</v>
      </c>
      <c r="J5" s="2">
        <f t="shared" si="0"/>
        <v>8.6111111111111138E-2</v>
      </c>
      <c r="K5" s="2">
        <f t="shared" si="0"/>
        <v>8.3333333333333259E-2</v>
      </c>
      <c r="L5" s="2">
        <f t="shared" si="0"/>
        <v>9.1666666666666674E-2</v>
      </c>
      <c r="M5" s="2">
        <f t="shared" si="0"/>
        <v>8.0555555555555602E-2</v>
      </c>
      <c r="N5" s="44">
        <f t="shared" si="0"/>
        <v>8.3333333333333259E-2</v>
      </c>
      <c r="O5" s="2">
        <f t="shared" si="0"/>
        <v>8.8888888888889017E-2</v>
      </c>
      <c r="P5" s="2">
        <f t="shared" si="0"/>
        <v>8.0555555555555491E-2</v>
      </c>
      <c r="Q5" s="44">
        <f t="shared" si="0"/>
        <v>8.6111111111111027E-2</v>
      </c>
      <c r="R5" s="2">
        <f t="shared" si="0"/>
        <v>7.7777777777777946E-2</v>
      </c>
      <c r="S5" s="2">
        <f t="shared" si="0"/>
        <v>8.6111111111111027E-2</v>
      </c>
      <c r="T5" s="44">
        <f t="shared" si="0"/>
        <v>8.6111111111111027E-2</v>
      </c>
      <c r="U5" s="2">
        <f t="shared" si="0"/>
        <v>8.8888888888889017E-2</v>
      </c>
      <c r="V5" s="2">
        <f t="shared" si="0"/>
        <v>8.0555555555555491E-2</v>
      </c>
      <c r="W5" s="44">
        <f t="shared" si="0"/>
        <v>8.3333333333333259E-2</v>
      </c>
      <c r="X5" s="2">
        <f t="shared" si="0"/>
        <v>8.8888888888889017E-2</v>
      </c>
      <c r="Y5" s="2">
        <f t="shared" si="0"/>
        <v>8.3333333333333259E-2</v>
      </c>
      <c r="Z5" s="44">
        <f t="shared" si="0"/>
        <v>8.3333333333333259E-2</v>
      </c>
      <c r="AA5" s="2">
        <f t="shared" si="0"/>
        <v>8.6111111111111249E-2</v>
      </c>
      <c r="AB5" s="2">
        <f t="shared" si="0"/>
        <v>8.3333333333333481E-2</v>
      </c>
      <c r="AC5" s="44">
        <f t="shared" si="0"/>
        <v>9.1666666666666341E-2</v>
      </c>
      <c r="AD5" s="2">
        <f t="shared" si="0"/>
        <v>7.7777777777777946E-2</v>
      </c>
      <c r="AE5" s="2">
        <f t="shared" si="0"/>
        <v>8.0555555555555713E-2</v>
      </c>
      <c r="AF5" s="44">
        <f t="shared" si="0"/>
        <v>8.6111111111110805E-2</v>
      </c>
      <c r="AG5" s="2">
        <f t="shared" si="0"/>
        <v>8.6111111111111249E-2</v>
      </c>
      <c r="AH5" s="2">
        <f t="shared" si="0"/>
        <v>8.3333333333333481E-2</v>
      </c>
      <c r="AI5" s="44">
        <f t="shared" si="0"/>
        <v>8.3333333333333037E-2</v>
      </c>
      <c r="AJ5" s="2">
        <f t="shared" si="0"/>
        <v>8.6111111111111249E-2</v>
      </c>
      <c r="AK5" s="56">
        <f t="shared" si="0"/>
        <v>8.6111111111111249E-2</v>
      </c>
      <c r="AL5" s="44">
        <f t="shared" si="0"/>
        <v>8.8888888888888573E-2</v>
      </c>
      <c r="AM5" s="2">
        <f t="shared" si="0"/>
        <v>8.0555555555555713E-2</v>
      </c>
      <c r="AN5" s="2">
        <f t="shared" si="0"/>
        <v>8.3333333333333481E-2</v>
      </c>
      <c r="AO5" s="44">
        <f t="shared" si="0"/>
        <v>8.8888888888888573E-2</v>
      </c>
      <c r="AP5" s="2">
        <f t="shared" si="0"/>
        <v>8.0555555555555713E-2</v>
      </c>
      <c r="AQ5" s="2">
        <f t="shared" si="0"/>
        <v>8.0555555555555713E-2</v>
      </c>
      <c r="AR5" s="44">
        <f t="shared" si="0"/>
        <v>8.3333333333333037E-2</v>
      </c>
      <c r="AS5" s="2">
        <f t="shared" si="0"/>
        <v>8.6111111111111249E-2</v>
      </c>
      <c r="AT5" s="2">
        <f t="shared" si="0"/>
        <v>8.6111111111111249E-2</v>
      </c>
      <c r="AU5" s="44">
        <f t="shared" si="0"/>
        <v>8.8888888888888573E-2</v>
      </c>
      <c r="AV5" s="2">
        <f t="shared" si="0"/>
        <v>8.0555555555555713E-2</v>
      </c>
      <c r="AW5" s="2">
        <f t="shared" si="0"/>
        <v>8.6111111111111249E-2</v>
      </c>
      <c r="AX5" s="44">
        <f t="shared" si="0"/>
        <v>8.6111111111110805E-2</v>
      </c>
    </row>
    <row r="6" spans="1:50" x14ac:dyDescent="0.25">
      <c r="A6" s="24" t="s">
        <v>62</v>
      </c>
      <c r="B6" s="2">
        <v>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44">
        <v>12</v>
      </c>
      <c r="O6" s="2">
        <v>13</v>
      </c>
      <c r="P6" s="2">
        <v>14</v>
      </c>
      <c r="Q6" s="44">
        <v>15</v>
      </c>
      <c r="R6" s="2">
        <v>16</v>
      </c>
      <c r="S6" s="2">
        <v>17</v>
      </c>
      <c r="T6" s="44">
        <v>18</v>
      </c>
      <c r="U6" s="2">
        <v>19</v>
      </c>
      <c r="V6" s="2">
        <v>20</v>
      </c>
      <c r="W6" s="44">
        <v>21</v>
      </c>
      <c r="X6" s="2">
        <v>22</v>
      </c>
      <c r="Y6" s="2">
        <v>23</v>
      </c>
      <c r="Z6" s="44">
        <v>24</v>
      </c>
      <c r="AA6" s="2">
        <v>25</v>
      </c>
      <c r="AB6" s="2">
        <v>26</v>
      </c>
      <c r="AC6" s="44">
        <v>27</v>
      </c>
      <c r="AD6" s="2">
        <v>28</v>
      </c>
      <c r="AE6" s="2">
        <v>29</v>
      </c>
      <c r="AF6" s="44">
        <v>30</v>
      </c>
      <c r="AG6" s="2">
        <v>31</v>
      </c>
      <c r="AH6" s="2">
        <v>32</v>
      </c>
      <c r="AI6" s="44">
        <v>33</v>
      </c>
      <c r="AJ6" s="2">
        <v>34</v>
      </c>
      <c r="AK6" s="56">
        <v>35</v>
      </c>
      <c r="AL6" s="44">
        <v>36</v>
      </c>
      <c r="AM6" s="2">
        <v>37</v>
      </c>
      <c r="AN6" s="2">
        <v>38</v>
      </c>
      <c r="AO6" s="44">
        <v>39</v>
      </c>
      <c r="AP6" s="2">
        <v>40</v>
      </c>
      <c r="AQ6" s="2">
        <v>41</v>
      </c>
      <c r="AR6" s="44">
        <v>42</v>
      </c>
      <c r="AS6" s="2">
        <v>43</v>
      </c>
      <c r="AT6" s="2">
        <v>44</v>
      </c>
      <c r="AU6" s="44">
        <v>45</v>
      </c>
      <c r="AV6" s="2">
        <v>46</v>
      </c>
      <c r="AW6" s="2">
        <v>47</v>
      </c>
      <c r="AX6" s="44">
        <v>48</v>
      </c>
    </row>
    <row r="8" spans="1:50" x14ac:dyDescent="0.25">
      <c r="A8" s="25" t="s">
        <v>103</v>
      </c>
    </row>
    <row r="9" spans="1:50" x14ac:dyDescent="0.25">
      <c r="A9" s="25" t="s">
        <v>86</v>
      </c>
    </row>
    <row r="10" spans="1:50" x14ac:dyDescent="0.25">
      <c r="A10" s="30">
        <v>48</v>
      </c>
      <c r="AX10" s="44">
        <f>1+0.015*SUM(AV$5:AX$5)</f>
        <v>1.0037916666666666</v>
      </c>
    </row>
    <row r="11" spans="1:50" x14ac:dyDescent="0.25">
      <c r="A11" s="30">
        <v>47</v>
      </c>
      <c r="Z11" s="44" t="str">
        <f>IF($A11&lt;=Z$6,0.5*(AA10+AA11)*EXP(-'BDT Tree'!Z20*AA$5)," ")</f>
        <v xml:space="preserve"> </v>
      </c>
      <c r="AA11" s="2" t="str">
        <f>IF($A11&lt;=AA$6,0.5*(AB10+AB11)*EXP(-'BDT Tree'!AA20*AB$5)," ")</f>
        <v xml:space="preserve"> </v>
      </c>
      <c r="AB11" s="2" t="str">
        <f>IF($A11&lt;=AB$6,0.5*(AC10+AC11)*EXP(-'BDT Tree'!AB20*AC$5)," ")</f>
        <v xml:space="preserve"> </v>
      </c>
      <c r="AC11" s="44" t="str">
        <f>IF($A11&lt;=AC$6,0.5*(AD10+AD11)*EXP(-'BDT Tree'!AC20*AD$5)+0.015*SUM(AA$5:AC$5)," ")</f>
        <v xml:space="preserve"> </v>
      </c>
      <c r="AD11" s="2" t="str">
        <f>IF($A11&lt;=AD$6,0.5*(AE10+AE11)*EXP(-'BDT Tree'!AD20*AE$5)," ")</f>
        <v xml:space="preserve"> </v>
      </c>
      <c r="AE11" s="2" t="str">
        <f>IF($A11&lt;=AE$6,0.5*(AF10+AF11)*EXP(-'BDT Tree'!AE20*AF$5)," ")</f>
        <v xml:space="preserve"> </v>
      </c>
      <c r="AF11" s="44" t="str">
        <f>IF($A11&lt;=AF$6,0.5*(AG10+AG11)*EXP(-'BDT Tree'!AF20*AG$5)+0.015*SUM(AD$5:AF$5)," ")</f>
        <v xml:space="preserve"> </v>
      </c>
      <c r="AG11" s="2" t="str">
        <f>IF($A11&lt;=AG$6,0.5*(AH10+AH11)*EXP(-'BDT Tree'!AG20*AH$5)," ")</f>
        <v xml:space="preserve"> </v>
      </c>
      <c r="AH11" s="2" t="str">
        <f>IF($A11&lt;=AH$6,0.5*(AI10+AI11)*EXP(-'BDT Tree'!AH20*AI$5)," ")</f>
        <v xml:space="preserve"> </v>
      </c>
      <c r="AI11" s="44" t="str">
        <f>IF($A11&lt;=AI$6,0.5*(AJ10+AJ11)*EXP(-'BDT Tree'!AI20*AJ$5)+0.015*SUM(AG$5:AI$5)," ")</f>
        <v xml:space="preserve"> </v>
      </c>
      <c r="AJ11" s="2" t="str">
        <f>IF($A11&lt;=AJ$6,0.5*(AK10+AK11)*EXP(-'BDT Tree'!AJ20*AK$5)," ")</f>
        <v xml:space="preserve"> </v>
      </c>
      <c r="AK11" s="56" t="str">
        <f>IF($A11&lt;=AK$6,0.5*(AL10+AL11)*EXP(-'BDT Tree'!AK20*AL$5)," ")</f>
        <v xml:space="preserve"> </v>
      </c>
      <c r="AL11" s="44" t="str">
        <f>IF($A11&lt;=AL$6,0.5*(AM10+AM11)*EXP(-'BDT Tree'!AL20*AM$5)+0.015*SUM(AJ$5:AL$5)," ")</f>
        <v xml:space="preserve"> </v>
      </c>
      <c r="AM11" s="2" t="str">
        <f>IF($A11&lt;=AM$6,0.5*(AN10+AN11)*EXP(-'BDT Tree'!AM20*AN$5)," ")</f>
        <v xml:space="preserve"> </v>
      </c>
      <c r="AN11" s="2" t="str">
        <f>IF($A11&lt;=AN$6,0.5*(AO10+AO11)*EXP(-'BDT Tree'!AN20*AO$5)," ")</f>
        <v xml:space="preserve"> </v>
      </c>
      <c r="AO11" s="44" t="str">
        <f>IF($A11&lt;=AO$6,0.5*(AP10+AP11)*EXP(-'BDT Tree'!AO20*AP$5)+0.015*SUM(AM$5:AO$5)," ")</f>
        <v xml:space="preserve"> </v>
      </c>
      <c r="AP11" s="2" t="str">
        <f>IF($A11&lt;=AP$6,0.5*(AQ10+AQ11)*EXP(-'BDT Tree'!AP20*AQ$5)," ")</f>
        <v xml:space="preserve"> </v>
      </c>
      <c r="AQ11" s="2" t="str">
        <f>IF($A11&lt;=AQ$6,0.5*(AR10+AR11)*EXP(-'BDT Tree'!AQ20*AR$5)," ")</f>
        <v xml:space="preserve"> </v>
      </c>
      <c r="AR11" s="44" t="str">
        <f>IF($A11&lt;=AR$6,0.5*(AS10+AS11)*EXP(-'BDT Tree'!AR20*AS$5)+0.015*SUM(AP$5:AR$5)," ")</f>
        <v xml:space="preserve"> </v>
      </c>
      <c r="AS11" s="2" t="str">
        <f>IF($A11&lt;=AS$6,0.5*(AT10+AT11)*EXP(-'BDT Tree'!AS20*AT$5)," ")</f>
        <v xml:space="preserve"> </v>
      </c>
      <c r="AT11" s="2" t="str">
        <f>IF($A11&lt;=AT$6,0.5*(AU10+AU11)*EXP(-'BDT Tree'!AT20*AU$5)," ")</f>
        <v xml:space="preserve"> </v>
      </c>
      <c r="AU11" s="44" t="str">
        <f>IF($A11&lt;=AU$6,0.5*(AV10+AV11)*EXP(-'BDT Tree'!AU20*AV$5)+0.015*SUM(AS$5:AU$5)," ")</f>
        <v xml:space="preserve"> </v>
      </c>
      <c r="AV11" s="2" t="str">
        <f>IF($A11&lt;=AV$6,0.5*(AW10+AW11)*EXP(-'BDT Tree'!AV20*AW$5)," ")</f>
        <v xml:space="preserve"> </v>
      </c>
      <c r="AW11" s="2">
        <f>IF($A11&lt;=AW$6,0.5*(AX10+AX11)*EXP(-'BDT Tree'!AW20*AX$5)," ")</f>
        <v>0.43940476701477932</v>
      </c>
      <c r="AX11" s="44">
        <f t="shared" ref="AX11:AX58" si="1">1+0.015*SUM(AV$5:AX$5)</f>
        <v>1.0037916666666666</v>
      </c>
    </row>
    <row r="12" spans="1:50" x14ac:dyDescent="0.25">
      <c r="A12" s="30">
        <v>46</v>
      </c>
      <c r="Z12" s="44" t="str">
        <f>IF($A12&lt;=Z$6,0.5*(AA11+AA12)*EXP(-'BDT Tree'!Z21*AA$5)," ")</f>
        <v xml:space="preserve"> </v>
      </c>
      <c r="AA12" s="2" t="str">
        <f>IF($A12&lt;=AA$6,0.5*(AB11+AB12)*EXP(-'BDT Tree'!AA21*AB$5)," ")</f>
        <v xml:space="preserve"> </v>
      </c>
      <c r="AB12" s="2" t="str">
        <f>IF($A12&lt;=AB$6,0.5*(AC11+AC12)*EXP(-'BDT Tree'!AB21*AC$5)," ")</f>
        <v xml:space="preserve"> </v>
      </c>
      <c r="AC12" s="44" t="str">
        <f>IF($A12&lt;=AC$6,0.5*(AD11+AD12)*EXP(-'BDT Tree'!AC21*AD$5)+0.015*SUM(AA$5:AC$5)," ")</f>
        <v xml:space="preserve"> </v>
      </c>
      <c r="AD12" s="2" t="str">
        <f>IF($A12&lt;=AD$6,0.5*(AE11+AE12)*EXP(-'BDT Tree'!AD21*AE$5)," ")</f>
        <v xml:space="preserve"> </v>
      </c>
      <c r="AE12" s="2" t="str">
        <f>IF($A12&lt;=AE$6,0.5*(AF11+AF12)*EXP(-'BDT Tree'!AE21*AF$5)," ")</f>
        <v xml:space="preserve"> </v>
      </c>
      <c r="AF12" s="44" t="str">
        <f>IF($A12&lt;=AF$6,0.5*(AG11+AG12)*EXP(-'BDT Tree'!AF21*AG$5)+0.015*SUM(AD$5:AF$5)," ")</f>
        <v xml:space="preserve"> </v>
      </c>
      <c r="AG12" s="2" t="str">
        <f>IF($A12&lt;=AG$6,0.5*(AH11+AH12)*EXP(-'BDT Tree'!AG21*AH$5)," ")</f>
        <v xml:space="preserve"> </v>
      </c>
      <c r="AH12" s="2" t="str">
        <f>IF($A12&lt;=AH$6,0.5*(AI11+AI12)*EXP(-'BDT Tree'!AH21*AI$5)," ")</f>
        <v xml:space="preserve"> </v>
      </c>
      <c r="AI12" s="44" t="str">
        <f>IF($A12&lt;=AI$6,0.5*(AJ11+AJ12)*EXP(-'BDT Tree'!AI21*AJ$5)+0.015*SUM(AG$5:AI$5)," ")</f>
        <v xml:space="preserve"> </v>
      </c>
      <c r="AJ12" s="2" t="str">
        <f>IF($A12&lt;=AJ$6,0.5*(AK11+AK12)*EXP(-'BDT Tree'!AJ21*AK$5)," ")</f>
        <v xml:space="preserve"> </v>
      </c>
      <c r="AK12" s="56" t="str">
        <f>IF($A12&lt;=AK$6,0.5*(AL11+AL12)*EXP(-'BDT Tree'!AK21*AL$5)," ")</f>
        <v xml:space="preserve"> </v>
      </c>
      <c r="AL12" s="44" t="str">
        <f>IF($A12&lt;=AL$6,0.5*(AM11+AM12)*EXP(-'BDT Tree'!AL21*AM$5)+0.015*SUM(AJ$5:AL$5)," ")</f>
        <v xml:space="preserve"> </v>
      </c>
      <c r="AM12" s="2" t="str">
        <f>IF($A12&lt;=AM$6,0.5*(AN11+AN12)*EXP(-'BDT Tree'!AM21*AN$5)," ")</f>
        <v xml:space="preserve"> </v>
      </c>
      <c r="AN12" s="2" t="str">
        <f>IF($A12&lt;=AN$6,0.5*(AO11+AO12)*EXP(-'BDT Tree'!AN21*AO$5)," ")</f>
        <v xml:space="preserve"> </v>
      </c>
      <c r="AO12" s="44" t="str">
        <f>IF($A12&lt;=AO$6,0.5*(AP11+AP12)*EXP(-'BDT Tree'!AO21*AP$5)+0.015*SUM(AM$5:AO$5)," ")</f>
        <v xml:space="preserve"> </v>
      </c>
      <c r="AP12" s="2" t="str">
        <f>IF($A12&lt;=AP$6,0.5*(AQ11+AQ12)*EXP(-'BDT Tree'!AP21*AQ$5)," ")</f>
        <v xml:space="preserve"> </v>
      </c>
      <c r="AQ12" s="2" t="str">
        <f>IF($A12&lt;=AQ$6,0.5*(AR11+AR12)*EXP(-'BDT Tree'!AQ21*AR$5)," ")</f>
        <v xml:space="preserve"> </v>
      </c>
      <c r="AR12" s="44" t="str">
        <f>IF($A12&lt;=AR$6,0.5*(AS11+AS12)*EXP(-'BDT Tree'!AR21*AS$5)+0.015*SUM(AP$5:AR$5)," ")</f>
        <v xml:space="preserve"> </v>
      </c>
      <c r="AS12" s="2" t="str">
        <f>IF($A12&lt;=AS$6,0.5*(AT11+AT12)*EXP(-'BDT Tree'!AS21*AT$5)," ")</f>
        <v xml:space="preserve"> </v>
      </c>
      <c r="AT12" s="2" t="str">
        <f>IF($A12&lt;=AT$6,0.5*(AU11+AU12)*EXP(-'BDT Tree'!AT21*AU$5)," ")</f>
        <v xml:space="preserve"> </v>
      </c>
      <c r="AU12" s="44" t="str">
        <f>IF($A12&lt;=AU$6,0.5*(AV11+AV12)*EXP(-'BDT Tree'!AU21*AV$5)+0.015*SUM(AS$5:AU$5)," ")</f>
        <v xml:space="preserve"> </v>
      </c>
      <c r="AV12" s="2">
        <f>IF($A12&lt;=AV$6,0.5*(AW11+AW12)*EXP(-'BDT Tree'!AV21*AW$5)," ")</f>
        <v>0.27121649321176572</v>
      </c>
      <c r="AW12" s="2">
        <f>IF($A12&lt;=AW$6,0.5*(AX11+AX12)*EXP(-'BDT Tree'!AW21*AX$5)," ")</f>
        <v>0.54254758011408233</v>
      </c>
      <c r="AX12" s="44">
        <f t="shared" si="1"/>
        <v>1.0037916666666666</v>
      </c>
    </row>
    <row r="13" spans="1:50" x14ac:dyDescent="0.25">
      <c r="A13" s="30">
        <v>45</v>
      </c>
      <c r="Z13" s="44" t="str">
        <f>IF($A13&lt;=Z$6,0.5*(AA12+AA13)*EXP(-'BDT Tree'!Z22*AA$5)," ")</f>
        <v xml:space="preserve"> </v>
      </c>
      <c r="AA13" s="2" t="str">
        <f>IF($A13&lt;=AA$6,0.5*(AB12+AB13)*EXP(-'BDT Tree'!AA22*AB$5)," ")</f>
        <v xml:space="preserve"> </v>
      </c>
      <c r="AB13" s="2" t="str">
        <f>IF($A13&lt;=AB$6,0.5*(AC12+AC13)*EXP(-'BDT Tree'!AB22*AC$5)," ")</f>
        <v xml:space="preserve"> </v>
      </c>
      <c r="AC13" s="44" t="str">
        <f>IF($A13&lt;=AC$6,0.5*(AD12+AD13)*EXP(-'BDT Tree'!AC22*AD$5)+0.015*SUM(AA$5:AC$5)," ")</f>
        <v xml:space="preserve"> </v>
      </c>
      <c r="AD13" s="2" t="str">
        <f>IF($A13&lt;=AD$6,0.5*(AE12+AE13)*EXP(-'BDT Tree'!AD22*AE$5)," ")</f>
        <v xml:space="preserve"> </v>
      </c>
      <c r="AE13" s="2" t="str">
        <f>IF($A13&lt;=AE$6,0.5*(AF12+AF13)*EXP(-'BDT Tree'!AE22*AF$5)," ")</f>
        <v xml:space="preserve"> </v>
      </c>
      <c r="AF13" s="44" t="str">
        <f>IF($A13&lt;=AF$6,0.5*(AG12+AG13)*EXP(-'BDT Tree'!AF22*AG$5)+0.015*SUM(AD$5:AF$5)," ")</f>
        <v xml:space="preserve"> </v>
      </c>
      <c r="AG13" s="2" t="str">
        <f>IF($A13&lt;=AG$6,0.5*(AH12+AH13)*EXP(-'BDT Tree'!AG22*AH$5)," ")</f>
        <v xml:space="preserve"> </v>
      </c>
      <c r="AH13" s="2" t="str">
        <f>IF($A13&lt;=AH$6,0.5*(AI12+AI13)*EXP(-'BDT Tree'!AH22*AI$5)," ")</f>
        <v xml:space="preserve"> </v>
      </c>
      <c r="AI13" s="44" t="str">
        <f>IF($A13&lt;=AI$6,0.5*(AJ12+AJ13)*EXP(-'BDT Tree'!AI22*AJ$5)+0.015*SUM(AG$5:AI$5)," ")</f>
        <v xml:space="preserve"> </v>
      </c>
      <c r="AJ13" s="2" t="str">
        <f>IF($A13&lt;=AJ$6,0.5*(AK12+AK13)*EXP(-'BDT Tree'!AJ22*AK$5)," ")</f>
        <v xml:space="preserve"> </v>
      </c>
      <c r="AK13" s="56" t="str">
        <f>IF($A13&lt;=AK$6,0.5*(AL12+AL13)*EXP(-'BDT Tree'!AK22*AL$5)," ")</f>
        <v xml:space="preserve"> </v>
      </c>
      <c r="AL13" s="44" t="str">
        <f>IF($A13&lt;=AL$6,0.5*(AM12+AM13)*EXP(-'BDT Tree'!AL22*AM$5)+0.015*SUM(AJ$5:AL$5)," ")</f>
        <v xml:space="preserve"> </v>
      </c>
      <c r="AM13" s="2" t="str">
        <f>IF($A13&lt;=AM$6,0.5*(AN12+AN13)*EXP(-'BDT Tree'!AM22*AN$5)," ")</f>
        <v xml:space="preserve"> </v>
      </c>
      <c r="AN13" s="2" t="str">
        <f>IF($A13&lt;=AN$6,0.5*(AO12+AO13)*EXP(-'BDT Tree'!AN22*AO$5)," ")</f>
        <v xml:space="preserve"> </v>
      </c>
      <c r="AO13" s="44" t="str">
        <f>IF($A13&lt;=AO$6,0.5*(AP12+AP13)*EXP(-'BDT Tree'!AO22*AP$5)+0.015*SUM(AM$5:AO$5)," ")</f>
        <v xml:space="preserve"> </v>
      </c>
      <c r="AP13" s="2" t="str">
        <f>IF($A13&lt;=AP$6,0.5*(AQ12+AQ13)*EXP(-'BDT Tree'!AP22*AQ$5)," ")</f>
        <v xml:space="preserve"> </v>
      </c>
      <c r="AQ13" s="2" t="str">
        <f>IF($A13&lt;=AQ$6,0.5*(AR12+AR13)*EXP(-'BDT Tree'!AQ22*AR$5)," ")</f>
        <v xml:space="preserve"> </v>
      </c>
      <c r="AR13" s="44" t="str">
        <f>IF($A13&lt;=AR$6,0.5*(AS12+AS13)*EXP(-'BDT Tree'!AR22*AS$5)+0.015*SUM(AP$5:AR$5)," ")</f>
        <v xml:space="preserve"> </v>
      </c>
      <c r="AS13" s="2" t="str">
        <f>IF($A13&lt;=AS$6,0.5*(AT12+AT13)*EXP(-'BDT Tree'!AS22*AT$5)," ")</f>
        <v xml:space="preserve"> </v>
      </c>
      <c r="AT13" s="2" t="str">
        <f>IF($A13&lt;=AT$6,0.5*(AU12+AU13)*EXP(-'BDT Tree'!AT22*AU$5)," ")</f>
        <v xml:space="preserve"> </v>
      </c>
      <c r="AU13" s="44">
        <f>IF($A13&lt;=AU$6,0.5*(AV12+AV13)*EXP(-'BDT Tree'!AU22*AV$5)+0.015*SUM(AS$5:AU$5)," ")</f>
        <v>0.17444746058903277</v>
      </c>
      <c r="AV13" s="2">
        <f>IF($A13&lt;=AV$6,0.5*(AW12+AW13)*EXP(-'BDT Tree'!AV22*AW$5)," ")</f>
        <v>0.37674923017678902</v>
      </c>
      <c r="AW13" s="2">
        <f>IF($A13&lt;=AW$6,0.5*(AX12+AX13)*EXP(-'BDT Tree'!AW22*AX$5)," ")</f>
        <v>0.63480188310065955</v>
      </c>
      <c r="AX13" s="44">
        <f t="shared" si="1"/>
        <v>1.0037916666666666</v>
      </c>
    </row>
    <row r="14" spans="1:50" x14ac:dyDescent="0.25">
      <c r="A14" s="30">
        <v>44</v>
      </c>
      <c r="Z14" s="44" t="str">
        <f>IF($A14&lt;=Z$6,0.5*(AA13+AA14)*EXP(-'BDT Tree'!Z23*AA$5)," ")</f>
        <v xml:space="preserve"> </v>
      </c>
      <c r="AA14" s="2" t="str">
        <f>IF($A14&lt;=AA$6,0.5*(AB13+AB14)*EXP(-'BDT Tree'!AA23*AB$5)," ")</f>
        <v xml:space="preserve"> </v>
      </c>
      <c r="AB14" s="2" t="str">
        <f>IF($A14&lt;=AB$6,0.5*(AC13+AC14)*EXP(-'BDT Tree'!AB23*AC$5)," ")</f>
        <v xml:space="preserve"> </v>
      </c>
      <c r="AC14" s="44" t="str">
        <f>IF($A14&lt;=AC$6,0.5*(AD13+AD14)*EXP(-'BDT Tree'!AC23*AD$5)+0.015*SUM(AA$5:AC$5)," ")</f>
        <v xml:space="preserve"> </v>
      </c>
      <c r="AD14" s="2" t="str">
        <f>IF($A14&lt;=AD$6,0.5*(AE13+AE14)*EXP(-'BDT Tree'!AD23*AE$5)," ")</f>
        <v xml:space="preserve"> </v>
      </c>
      <c r="AE14" s="2" t="str">
        <f>IF($A14&lt;=AE$6,0.5*(AF13+AF14)*EXP(-'BDT Tree'!AE23*AF$5)," ")</f>
        <v xml:space="preserve"> </v>
      </c>
      <c r="AF14" s="44" t="str">
        <f>IF($A14&lt;=AF$6,0.5*(AG13+AG14)*EXP(-'BDT Tree'!AF23*AG$5)+0.015*SUM(AD$5:AF$5)," ")</f>
        <v xml:space="preserve"> </v>
      </c>
      <c r="AG14" s="2" t="str">
        <f>IF($A14&lt;=AG$6,0.5*(AH13+AH14)*EXP(-'BDT Tree'!AG23*AH$5)," ")</f>
        <v xml:space="preserve"> </v>
      </c>
      <c r="AH14" s="2" t="str">
        <f>IF($A14&lt;=AH$6,0.5*(AI13+AI14)*EXP(-'BDT Tree'!AH23*AI$5)," ")</f>
        <v xml:space="preserve"> </v>
      </c>
      <c r="AI14" s="44" t="str">
        <f>IF($A14&lt;=AI$6,0.5*(AJ13+AJ14)*EXP(-'BDT Tree'!AI23*AJ$5)+0.015*SUM(AG$5:AI$5)," ")</f>
        <v xml:space="preserve"> </v>
      </c>
      <c r="AJ14" s="2" t="str">
        <f>IF($A14&lt;=AJ$6,0.5*(AK13+AK14)*EXP(-'BDT Tree'!AJ23*AK$5)," ")</f>
        <v xml:space="preserve"> </v>
      </c>
      <c r="AK14" s="56" t="str">
        <f>IF($A14&lt;=AK$6,0.5*(AL13+AL14)*EXP(-'BDT Tree'!AK23*AL$5)," ")</f>
        <v xml:space="preserve"> </v>
      </c>
      <c r="AL14" s="44" t="str">
        <f>IF($A14&lt;=AL$6,0.5*(AM13+AM14)*EXP(-'BDT Tree'!AL23*AM$5)+0.015*SUM(AJ$5:AL$5)," ")</f>
        <v xml:space="preserve"> </v>
      </c>
      <c r="AM14" s="2" t="str">
        <f>IF($A14&lt;=AM$6,0.5*(AN13+AN14)*EXP(-'BDT Tree'!AM23*AN$5)," ")</f>
        <v xml:space="preserve"> </v>
      </c>
      <c r="AN14" s="2" t="str">
        <f>IF($A14&lt;=AN$6,0.5*(AO13+AO14)*EXP(-'BDT Tree'!AN23*AO$5)," ")</f>
        <v xml:space="preserve"> </v>
      </c>
      <c r="AO14" s="44" t="str">
        <f>IF($A14&lt;=AO$6,0.5*(AP13+AP14)*EXP(-'BDT Tree'!AO23*AP$5)+0.015*SUM(AM$5:AO$5)," ")</f>
        <v xml:space="preserve"> </v>
      </c>
      <c r="AP14" s="2" t="str">
        <f>IF($A14&lt;=AP$6,0.5*(AQ13+AQ14)*EXP(-'BDT Tree'!AP23*AQ$5)," ")</f>
        <v xml:space="preserve"> </v>
      </c>
      <c r="AQ14" s="2" t="str">
        <f>IF($A14&lt;=AQ$6,0.5*(AR13+AR14)*EXP(-'BDT Tree'!AQ23*AR$5)," ")</f>
        <v xml:space="preserve"> </v>
      </c>
      <c r="AR14" s="44" t="str">
        <f>IF($A14&lt;=AR$6,0.5*(AS13+AS14)*EXP(-'BDT Tree'!AR23*AS$5)+0.015*SUM(AP$5:AR$5)," ")</f>
        <v xml:space="preserve"> </v>
      </c>
      <c r="AS14" s="2" t="str">
        <f>IF($A14&lt;=AS$6,0.5*(AT13+AT14)*EXP(-'BDT Tree'!AS23*AT$5)," ")</f>
        <v xml:space="preserve"> </v>
      </c>
      <c r="AT14" s="2">
        <f>IF($A14&lt;=AT$6,0.5*(AU13+AU14)*EXP(-'BDT Tree'!AT23*AU$5)," ")</f>
        <v>0.13267916138663277</v>
      </c>
      <c r="AU14" s="44">
        <f>IF($A14&lt;=AU$6,0.5*(AV13+AV14)*EXP(-'BDT Tree'!AU23*AV$5)+0.015*SUM(AS$5:AU$5)," ")</f>
        <v>0.27073700805510814</v>
      </c>
      <c r="AV14" s="2">
        <f>IF($A14&lt;=AV$6,0.5*(AW13+AW14)*EXP(-'BDT Tree'!AV23*AW$5)," ")</f>
        <v>0.48197286242052478</v>
      </c>
      <c r="AW14" s="2">
        <f>IF($A14&lt;=AW$6,0.5*(AX13+AX14)*EXP(-'BDT Tree'!AW23*AX$5)," ")</f>
        <v>0.71356153301843472</v>
      </c>
      <c r="AX14" s="44">
        <f t="shared" si="1"/>
        <v>1.0037916666666666</v>
      </c>
    </row>
    <row r="15" spans="1:50" x14ac:dyDescent="0.25">
      <c r="A15" s="30">
        <v>43</v>
      </c>
      <c r="Z15" s="44" t="str">
        <f>IF($A15&lt;=Z$6,0.5*(AA14+AA15)*EXP(-'BDT Tree'!Z24*AA$5)," ")</f>
        <v xml:space="preserve"> </v>
      </c>
      <c r="AA15" s="2" t="str">
        <f>IF($A15&lt;=AA$6,0.5*(AB14+AB15)*EXP(-'BDT Tree'!AA24*AB$5)," ")</f>
        <v xml:space="preserve"> </v>
      </c>
      <c r="AB15" s="2" t="str">
        <f>IF($A15&lt;=AB$6,0.5*(AC14+AC15)*EXP(-'BDT Tree'!AB24*AC$5)," ")</f>
        <v xml:space="preserve"> </v>
      </c>
      <c r="AC15" s="44" t="str">
        <f>IF($A15&lt;=AC$6,0.5*(AD14+AD15)*EXP(-'BDT Tree'!AC24*AD$5)+0.015*SUM(AA$5:AC$5)," ")</f>
        <v xml:space="preserve"> </v>
      </c>
      <c r="AD15" s="2" t="str">
        <f>IF($A15&lt;=AD$6,0.5*(AE14+AE15)*EXP(-'BDT Tree'!AD24*AE$5)," ")</f>
        <v xml:space="preserve"> </v>
      </c>
      <c r="AE15" s="2" t="str">
        <f>IF($A15&lt;=AE$6,0.5*(AF14+AF15)*EXP(-'BDT Tree'!AE24*AF$5)," ")</f>
        <v xml:space="preserve"> </v>
      </c>
      <c r="AF15" s="44" t="str">
        <f>IF($A15&lt;=AF$6,0.5*(AG14+AG15)*EXP(-'BDT Tree'!AF24*AG$5)+0.015*SUM(AD$5:AF$5)," ")</f>
        <v xml:space="preserve"> </v>
      </c>
      <c r="AG15" s="2" t="str">
        <f>IF($A15&lt;=AG$6,0.5*(AH14+AH15)*EXP(-'BDT Tree'!AG24*AH$5)," ")</f>
        <v xml:space="preserve"> </v>
      </c>
      <c r="AH15" s="2" t="str">
        <f>IF($A15&lt;=AH$6,0.5*(AI14+AI15)*EXP(-'BDT Tree'!AH24*AI$5)," ")</f>
        <v xml:space="preserve"> </v>
      </c>
      <c r="AI15" s="44" t="str">
        <f>IF($A15&lt;=AI$6,0.5*(AJ14+AJ15)*EXP(-'BDT Tree'!AI24*AJ$5)+0.015*SUM(AG$5:AI$5)," ")</f>
        <v xml:space="preserve"> </v>
      </c>
      <c r="AJ15" s="2" t="str">
        <f>IF($A15&lt;=AJ$6,0.5*(AK14+AK15)*EXP(-'BDT Tree'!AJ24*AK$5)," ")</f>
        <v xml:space="preserve"> </v>
      </c>
      <c r="AK15" s="56" t="str">
        <f>IF($A15&lt;=AK$6,0.5*(AL14+AL15)*EXP(-'BDT Tree'!AK24*AL$5)," ")</f>
        <v xml:space="preserve"> </v>
      </c>
      <c r="AL15" s="44" t="str">
        <f>IF($A15&lt;=AL$6,0.5*(AM14+AM15)*EXP(-'BDT Tree'!AL24*AM$5)+0.015*SUM(AJ$5:AL$5)," ")</f>
        <v xml:space="preserve"> </v>
      </c>
      <c r="AM15" s="2" t="str">
        <f>IF($A15&lt;=AM$6,0.5*(AN14+AN15)*EXP(-'BDT Tree'!AM24*AN$5)," ")</f>
        <v xml:space="preserve"> </v>
      </c>
      <c r="AN15" s="2" t="str">
        <f>IF($A15&lt;=AN$6,0.5*(AO14+AO15)*EXP(-'BDT Tree'!AN24*AO$5)," ")</f>
        <v xml:space="preserve"> </v>
      </c>
      <c r="AO15" s="44" t="str">
        <f>IF($A15&lt;=AO$6,0.5*(AP14+AP15)*EXP(-'BDT Tree'!AO24*AP$5)+0.015*SUM(AM$5:AO$5)," ")</f>
        <v xml:space="preserve"> </v>
      </c>
      <c r="AP15" s="2" t="str">
        <f>IF($A15&lt;=AP$6,0.5*(AQ14+AQ15)*EXP(-'BDT Tree'!AP24*AQ$5)," ")</f>
        <v xml:space="preserve"> </v>
      </c>
      <c r="AQ15" s="2" t="str">
        <f>IF($A15&lt;=AQ$6,0.5*(AR14+AR15)*EXP(-'BDT Tree'!AQ24*AR$5)," ")</f>
        <v xml:space="preserve"> </v>
      </c>
      <c r="AR15" s="44" t="str">
        <f>IF($A15&lt;=AR$6,0.5*(AS14+AS15)*EXP(-'BDT Tree'!AR24*AS$5)+0.015*SUM(AP$5:AR$5)," ")</f>
        <v xml:space="preserve"> </v>
      </c>
      <c r="AS15" s="2">
        <f>IF($A15&lt;=AS$6,0.5*(AT14+AT15)*EXP(-'BDT Tree'!AS24*AT$5)," ")</f>
        <v>0.11384267028138424</v>
      </c>
      <c r="AT15" s="2">
        <f>IF($A15&lt;=AT$6,0.5*(AU14+AU15)*EXP(-'BDT Tree'!AT24*AU$5)," ")</f>
        <v>0.21990041070125368</v>
      </c>
      <c r="AU15" s="44">
        <f>IF($A15&lt;=AU$6,0.5*(AV14+AV15)*EXP(-'BDT Tree'!AU24*AV$5)+0.015*SUM(AS$5:AU$5)," ")</f>
        <v>0.37698189154528233</v>
      </c>
      <c r="AV15" s="2">
        <f>IF($A15&lt;=AV$6,0.5*(AW14+AW15)*EXP(-'BDT Tree'!AV24*AW$5)," ")</f>
        <v>0.57962991033857114</v>
      </c>
      <c r="AW15" s="2">
        <f>IF($A15&lt;=AW$6,0.5*(AX14+AX15)*EXP(-'BDT Tree'!AW24*AX$5)," ")</f>
        <v>0.77850323779813968</v>
      </c>
      <c r="AX15" s="44">
        <f t="shared" si="1"/>
        <v>1.0037916666666666</v>
      </c>
    </row>
    <row r="16" spans="1:50" x14ac:dyDescent="0.25">
      <c r="A16" s="30">
        <v>42</v>
      </c>
      <c r="Z16" s="44" t="str">
        <f>IF($A16&lt;=Z$6,0.5*(AA15+AA16)*EXP(-'BDT Tree'!Z25*AA$5)," ")</f>
        <v xml:space="preserve"> </v>
      </c>
      <c r="AA16" s="2" t="str">
        <f>IF($A16&lt;=AA$6,0.5*(AB15+AB16)*EXP(-'BDT Tree'!AA25*AB$5)," ")</f>
        <v xml:space="preserve"> </v>
      </c>
      <c r="AB16" s="2" t="str">
        <f>IF($A16&lt;=AB$6,0.5*(AC15+AC16)*EXP(-'BDT Tree'!AB25*AC$5)," ")</f>
        <v xml:space="preserve"> </v>
      </c>
      <c r="AC16" s="44" t="str">
        <f>IF($A16&lt;=AC$6,0.5*(AD15+AD16)*EXP(-'BDT Tree'!AC25*AD$5)+0.015*SUM(AA$5:AC$5)," ")</f>
        <v xml:space="preserve"> </v>
      </c>
      <c r="AD16" s="2" t="str">
        <f>IF($A16&lt;=AD$6,0.5*(AE15+AE16)*EXP(-'BDT Tree'!AD25*AE$5)," ")</f>
        <v xml:space="preserve"> </v>
      </c>
      <c r="AE16" s="2" t="str">
        <f>IF($A16&lt;=AE$6,0.5*(AF15+AF16)*EXP(-'BDT Tree'!AE25*AF$5)," ")</f>
        <v xml:space="preserve"> </v>
      </c>
      <c r="AF16" s="44" t="str">
        <f>IF($A16&lt;=AF$6,0.5*(AG15+AG16)*EXP(-'BDT Tree'!AF25*AG$5)+0.015*SUM(AD$5:AF$5)," ")</f>
        <v xml:space="preserve"> </v>
      </c>
      <c r="AG16" s="2" t="str">
        <f>IF($A16&lt;=AG$6,0.5*(AH15+AH16)*EXP(-'BDT Tree'!AG25*AH$5)," ")</f>
        <v xml:space="preserve"> </v>
      </c>
      <c r="AH16" s="2" t="str">
        <f>IF($A16&lt;=AH$6,0.5*(AI15+AI16)*EXP(-'BDT Tree'!AH25*AI$5)," ")</f>
        <v xml:space="preserve"> </v>
      </c>
      <c r="AI16" s="44" t="str">
        <f>IF($A16&lt;=AI$6,0.5*(AJ15+AJ16)*EXP(-'BDT Tree'!AI25*AJ$5)+0.015*SUM(AG$5:AI$5)," ")</f>
        <v xml:space="preserve"> </v>
      </c>
      <c r="AJ16" s="2" t="str">
        <f>IF($A16&lt;=AJ$6,0.5*(AK15+AK16)*EXP(-'BDT Tree'!AJ25*AK$5)," ")</f>
        <v xml:space="preserve"> </v>
      </c>
      <c r="AK16" s="56" t="str">
        <f>IF($A16&lt;=AK$6,0.5*(AL15+AL16)*EXP(-'BDT Tree'!AK25*AL$5)," ")</f>
        <v xml:space="preserve"> </v>
      </c>
      <c r="AL16" s="44" t="str">
        <f>IF($A16&lt;=AL$6,0.5*(AM15+AM16)*EXP(-'BDT Tree'!AL25*AM$5)+0.015*SUM(AJ$5:AL$5)," ")</f>
        <v xml:space="preserve"> </v>
      </c>
      <c r="AM16" s="2" t="str">
        <f>IF($A16&lt;=AM$6,0.5*(AN15+AN16)*EXP(-'BDT Tree'!AM25*AN$5)," ")</f>
        <v xml:space="preserve"> </v>
      </c>
      <c r="AN16" s="2" t="str">
        <f>IF($A16&lt;=AN$6,0.5*(AO15+AO16)*EXP(-'BDT Tree'!AN25*AO$5)," ")</f>
        <v xml:space="preserve"> </v>
      </c>
      <c r="AO16" s="44" t="str">
        <f>IF($A16&lt;=AO$6,0.5*(AP15+AP16)*EXP(-'BDT Tree'!AO25*AP$5)+0.015*SUM(AM$5:AO$5)," ")</f>
        <v xml:space="preserve"> </v>
      </c>
      <c r="AP16" s="2" t="str">
        <f>IF($A16&lt;=AP$6,0.5*(AQ15+AQ16)*EXP(-'BDT Tree'!AP25*AQ$5)," ")</f>
        <v xml:space="preserve"> </v>
      </c>
      <c r="AQ16" s="2" t="str">
        <f>IF($A16&lt;=AQ$6,0.5*(AR15+AR16)*EXP(-'BDT Tree'!AQ25*AR$5)," ")</f>
        <v xml:space="preserve"> </v>
      </c>
      <c r="AR16" s="44">
        <f>IF($A16&lt;=AR$6,0.5*(AS15+AS16)*EXP(-'BDT Tree'!AR25*AS$5)+0.015*SUM(AP$5:AR$5)," ")</f>
        <v>0.11308608448504591</v>
      </c>
      <c r="AS16" s="2">
        <f>IF($A16&lt;=AS$6,0.5*(AT15+AT16)*EXP(-'BDT Tree'!AS25*AT$5)," ")</f>
        <v>0.19532320383428223</v>
      </c>
      <c r="AT16" s="2">
        <f>IF($A16&lt;=AT$6,0.5*(AU15+AU16)*EXP(-'BDT Tree'!AT25*AU$5)," ")</f>
        <v>0.32195993329953271</v>
      </c>
      <c r="AU16" s="44">
        <f>IF($A16&lt;=AU$6,0.5*(AV15+AV16)*EXP(-'BDT Tree'!AU25*AV$5)+0.015*SUM(AS$5:AU$5)," ")</f>
        <v>0.48327960432803557</v>
      </c>
      <c r="AV16" s="2">
        <f>IF($A16&lt;=AV$6,0.5*(AW15+AW16)*EXP(-'BDT Tree'!AV25*AW$5)," ")</f>
        <v>0.66550543960262021</v>
      </c>
      <c r="AW16" s="2">
        <f>IF($A16&lt;=AW$6,0.5*(AX15+AX16)*EXP(-'BDT Tree'!AW25*AX$5)," ")</f>
        <v>0.83068069402082945</v>
      </c>
      <c r="AX16" s="44">
        <f t="shared" si="1"/>
        <v>1.0037916666666666</v>
      </c>
    </row>
    <row r="17" spans="1:50" x14ac:dyDescent="0.25">
      <c r="A17" s="30">
        <v>41</v>
      </c>
      <c r="Z17" s="44" t="str">
        <f>IF($A17&lt;=Z$6,0.5*(AA16+AA17)*EXP(-'BDT Tree'!Z26*AA$5)," ")</f>
        <v xml:space="preserve"> </v>
      </c>
      <c r="AA17" s="2" t="str">
        <f>IF($A17&lt;=AA$6,0.5*(AB16+AB17)*EXP(-'BDT Tree'!AA26*AB$5)," ")</f>
        <v xml:space="preserve"> </v>
      </c>
      <c r="AB17" s="2" t="str">
        <f>IF($A17&lt;=AB$6,0.5*(AC16+AC17)*EXP(-'BDT Tree'!AB26*AC$5)," ")</f>
        <v xml:space="preserve"> </v>
      </c>
      <c r="AC17" s="44" t="str">
        <f>IF($A17&lt;=AC$6,0.5*(AD16+AD17)*EXP(-'BDT Tree'!AC26*AD$5)+0.015*SUM(AA$5:AC$5)," ")</f>
        <v xml:space="preserve"> </v>
      </c>
      <c r="AD17" s="2" t="str">
        <f>IF($A17&lt;=AD$6,0.5*(AE16+AE17)*EXP(-'BDT Tree'!AD26*AE$5)," ")</f>
        <v xml:space="preserve"> </v>
      </c>
      <c r="AE17" s="2" t="str">
        <f>IF($A17&lt;=AE$6,0.5*(AF16+AF17)*EXP(-'BDT Tree'!AE26*AF$5)," ")</f>
        <v xml:space="preserve"> </v>
      </c>
      <c r="AF17" s="44" t="str">
        <f>IF($A17&lt;=AF$6,0.5*(AG16+AG17)*EXP(-'BDT Tree'!AF26*AG$5)+0.015*SUM(AD$5:AF$5)," ")</f>
        <v xml:space="preserve"> </v>
      </c>
      <c r="AG17" s="2" t="str">
        <f>IF($A17&lt;=AG$6,0.5*(AH16+AH17)*EXP(-'BDT Tree'!AG26*AH$5)," ")</f>
        <v xml:space="preserve"> </v>
      </c>
      <c r="AH17" s="2" t="str">
        <f>IF($A17&lt;=AH$6,0.5*(AI16+AI17)*EXP(-'BDT Tree'!AH26*AI$5)," ")</f>
        <v xml:space="preserve"> </v>
      </c>
      <c r="AI17" s="44" t="str">
        <f>IF($A17&lt;=AI$6,0.5*(AJ16+AJ17)*EXP(-'BDT Tree'!AI26*AJ$5)+0.015*SUM(AG$5:AI$5)," ")</f>
        <v xml:space="preserve"> </v>
      </c>
      <c r="AJ17" s="2" t="str">
        <f>IF($A17&lt;=AJ$6,0.5*(AK16+AK17)*EXP(-'BDT Tree'!AJ26*AK$5)," ")</f>
        <v xml:space="preserve"> </v>
      </c>
      <c r="AK17" s="56" t="str">
        <f>IF($A17&lt;=AK$6,0.5*(AL16+AL17)*EXP(-'BDT Tree'!AK26*AL$5)," ")</f>
        <v xml:space="preserve"> </v>
      </c>
      <c r="AL17" s="44" t="str">
        <f>IF($A17&lt;=AL$6,0.5*(AM16+AM17)*EXP(-'BDT Tree'!AL26*AM$5)+0.015*SUM(AJ$5:AL$5)," ")</f>
        <v xml:space="preserve"> </v>
      </c>
      <c r="AM17" s="2" t="str">
        <f>IF($A17&lt;=AM$6,0.5*(AN16+AN17)*EXP(-'BDT Tree'!AM26*AN$5)," ")</f>
        <v xml:space="preserve"> </v>
      </c>
      <c r="AN17" s="2" t="str">
        <f>IF($A17&lt;=AN$6,0.5*(AO16+AO17)*EXP(-'BDT Tree'!AN26*AO$5)," ")</f>
        <v xml:space="preserve"> </v>
      </c>
      <c r="AO17" s="44" t="str">
        <f>IF($A17&lt;=AO$6,0.5*(AP16+AP17)*EXP(-'BDT Tree'!AO26*AP$5)+0.015*SUM(AM$5:AO$5)," ")</f>
        <v xml:space="preserve"> </v>
      </c>
      <c r="AP17" s="2" t="str">
        <f>IF($A17&lt;=AP$6,0.5*(AQ16+AQ17)*EXP(-'BDT Tree'!AP26*AQ$5)," ")</f>
        <v xml:space="preserve"> </v>
      </c>
      <c r="AQ17" s="2">
        <f>IF($A17&lt;=AQ$6,0.5*(AR16+AR17)*EXP(-'BDT Tree'!AQ26*AR$5)," ")</f>
        <v>0.11788422654587405</v>
      </c>
      <c r="AR17" s="44">
        <f>IF($A17&lt;=AR$6,0.5*(AS16+AS17)*EXP(-'BDT Tree'!AR26*AS$5)+0.015*SUM(AP$5:AR$5)," ")</f>
        <v>0.19231756989550375</v>
      </c>
      <c r="AS17" s="2">
        <f>IF($A17&lt;=AS$6,0.5*(AT16+AT17)*EXP(-'BDT Tree'!AS26*AT$5)," ")</f>
        <v>0.29389546149489387</v>
      </c>
      <c r="AT17" s="2">
        <f>IF($A17&lt;=AT$6,0.5*(AU16+AU17)*EXP(-'BDT Tree'!AT26*AU$5)," ")</f>
        <v>0.42888042583994751</v>
      </c>
      <c r="AU17" s="44">
        <f>IF($A17&lt;=AU$6,0.5*(AV16+AV17)*EXP(-'BDT Tree'!AU26*AV$5)+0.015*SUM(AS$5:AU$5)," ")</f>
        <v>0.58206796535094074</v>
      </c>
      <c r="AV17" s="2">
        <f>IF($A17&lt;=AV$6,0.5*(AW16+AW17)*EXP(-'BDT Tree'!AV26*AW$5)," ")</f>
        <v>0.73802237340224186</v>
      </c>
      <c r="AW17" s="2">
        <f>IF($A17&lt;=AW$6,0.5*(AX16+AX17)*EXP(-'BDT Tree'!AW26*AX$5)," ")</f>
        <v>0.87180004308897696</v>
      </c>
      <c r="AX17" s="44">
        <f t="shared" si="1"/>
        <v>1.0037916666666666</v>
      </c>
    </row>
    <row r="18" spans="1:50" x14ac:dyDescent="0.25">
      <c r="A18" s="30">
        <v>40</v>
      </c>
      <c r="Z18" s="44" t="str">
        <f>IF($A18&lt;=Z$6,0.5*(AA17+AA18)*EXP(-'BDT Tree'!Z27*AA$5)," ")</f>
        <v xml:space="preserve"> </v>
      </c>
      <c r="AA18" s="2" t="str">
        <f>IF($A18&lt;=AA$6,0.5*(AB17+AB18)*EXP(-'BDT Tree'!AA27*AB$5)," ")</f>
        <v xml:space="preserve"> </v>
      </c>
      <c r="AB18" s="2" t="str">
        <f>IF($A18&lt;=AB$6,0.5*(AC17+AC18)*EXP(-'BDT Tree'!AB27*AC$5)," ")</f>
        <v xml:space="preserve"> </v>
      </c>
      <c r="AC18" s="44" t="str">
        <f>IF($A18&lt;=AC$6,0.5*(AD17+AD18)*EXP(-'BDT Tree'!AC27*AD$5)+0.015*SUM(AA$5:AC$5)," ")</f>
        <v xml:space="preserve"> </v>
      </c>
      <c r="AD18" s="2" t="str">
        <f>IF($A18&lt;=AD$6,0.5*(AE17+AE18)*EXP(-'BDT Tree'!AD27*AE$5)," ")</f>
        <v xml:space="preserve"> </v>
      </c>
      <c r="AE18" s="2" t="str">
        <f>IF($A18&lt;=AE$6,0.5*(AF17+AF18)*EXP(-'BDT Tree'!AE27*AF$5)," ")</f>
        <v xml:space="preserve"> </v>
      </c>
      <c r="AF18" s="44" t="str">
        <f>IF($A18&lt;=AF$6,0.5*(AG17+AG18)*EXP(-'BDT Tree'!AF27*AG$5)+0.015*SUM(AD$5:AF$5)," ")</f>
        <v xml:space="preserve"> </v>
      </c>
      <c r="AG18" s="2" t="str">
        <f>IF($A18&lt;=AG$6,0.5*(AH17+AH18)*EXP(-'BDT Tree'!AG27*AH$5)," ")</f>
        <v xml:space="preserve"> </v>
      </c>
      <c r="AH18" s="2" t="str">
        <f>IF($A18&lt;=AH$6,0.5*(AI17+AI18)*EXP(-'BDT Tree'!AH27*AI$5)," ")</f>
        <v xml:space="preserve"> </v>
      </c>
      <c r="AI18" s="44" t="str">
        <f>IF($A18&lt;=AI$6,0.5*(AJ17+AJ18)*EXP(-'BDT Tree'!AI27*AJ$5)+0.015*SUM(AG$5:AI$5)," ")</f>
        <v xml:space="preserve"> </v>
      </c>
      <c r="AJ18" s="2" t="str">
        <f>IF($A18&lt;=AJ$6,0.5*(AK17+AK18)*EXP(-'BDT Tree'!AJ27*AK$5)," ")</f>
        <v xml:space="preserve"> </v>
      </c>
      <c r="AK18" s="56" t="str">
        <f>IF($A18&lt;=AK$6,0.5*(AL17+AL18)*EXP(-'BDT Tree'!AK27*AL$5)," ")</f>
        <v xml:space="preserve"> </v>
      </c>
      <c r="AL18" s="44" t="str">
        <f>IF($A18&lt;=AL$6,0.5*(AM17+AM18)*EXP(-'BDT Tree'!AL27*AM$5)+0.015*SUM(AJ$5:AL$5)," ")</f>
        <v xml:space="preserve"> </v>
      </c>
      <c r="AM18" s="2" t="str">
        <f>IF($A18&lt;=AM$6,0.5*(AN17+AN18)*EXP(-'BDT Tree'!AM27*AN$5)," ")</f>
        <v xml:space="preserve"> </v>
      </c>
      <c r="AN18" s="2" t="str">
        <f>IF($A18&lt;=AN$6,0.5*(AO17+AO18)*EXP(-'BDT Tree'!AN27*AO$5)," ")</f>
        <v xml:space="preserve"> </v>
      </c>
      <c r="AO18" s="44" t="str">
        <f>IF($A18&lt;=AO$6,0.5*(AP17+AP18)*EXP(-'BDT Tree'!AO27*AP$5)+0.015*SUM(AM$5:AO$5)," ")</f>
        <v xml:space="preserve"> </v>
      </c>
      <c r="AP18" s="2">
        <f>IF($A18&lt;=AP$6,0.5*(AQ17+AQ18)*EXP(-'BDT Tree'!AP27*AQ$5)," ")</f>
        <v>0.1267384181830809</v>
      </c>
      <c r="AQ18" s="2">
        <f>IF($A18&lt;=AQ$6,0.5*(AR17+AR18)*EXP(-'BDT Tree'!AQ27*AR$5)," ")</f>
        <v>0.19782335826749378</v>
      </c>
      <c r="AR18" s="44">
        <f>IF($A18&lt;=AR$6,0.5*(AS17+AS18)*EXP(-'BDT Tree'!AR27*AS$5)+0.015*SUM(AP$5:AR$5)," ")</f>
        <v>0.28905335635509727</v>
      </c>
      <c r="AS18" s="2">
        <f>IF($A18&lt;=AS$6,0.5*(AT17+AT18)*EXP(-'BDT Tree'!AS27*AT$5)," ")</f>
        <v>0.39996573313954625</v>
      </c>
      <c r="AT18" s="2">
        <f>IF($A18&lt;=AT$6,0.5*(AU17+AU18)*EXP(-'BDT Tree'!AT27*AU$5)," ")</f>
        <v>0.53186227495190375</v>
      </c>
      <c r="AU18" s="44">
        <f>IF($A18&lt;=AU$6,0.5*(AV17+AV18)*EXP(-'BDT Tree'!AU27*AV$5)+0.015*SUM(AS$5:AU$5)," ")</f>
        <v>0.66892677010534385</v>
      </c>
      <c r="AV18" s="2">
        <f>IF($A18&lt;=AV$6,0.5*(AW17+AW18)*EXP(-'BDT Tree'!AV27*AW$5)," ")</f>
        <v>0.79742523611010263</v>
      </c>
      <c r="AW18" s="2">
        <f>IF($A18&lt;=AW$6,0.5*(AX17+AX18)*EXP(-'BDT Tree'!AW27*AX$5)," ")</f>
        <v>0.90374125759673452</v>
      </c>
      <c r="AX18" s="44">
        <f t="shared" si="1"/>
        <v>1.0037916666666666</v>
      </c>
    </row>
    <row r="19" spans="1:50" x14ac:dyDescent="0.25">
      <c r="A19" s="30">
        <v>39</v>
      </c>
      <c r="Z19" s="44" t="str">
        <f>IF($A19&lt;=Z$6,0.5*(AA18+AA19)*EXP(-'BDT Tree'!Z28*AA$5)," ")</f>
        <v xml:space="preserve"> </v>
      </c>
      <c r="AA19" s="2" t="str">
        <f>IF($A19&lt;=AA$6,0.5*(AB18+AB19)*EXP(-'BDT Tree'!AA28*AB$5)," ")</f>
        <v xml:space="preserve"> </v>
      </c>
      <c r="AB19" s="2" t="str">
        <f>IF($A19&lt;=AB$6,0.5*(AC18+AC19)*EXP(-'BDT Tree'!AB28*AC$5)," ")</f>
        <v xml:space="preserve"> </v>
      </c>
      <c r="AC19" s="44" t="str">
        <f>IF($A19&lt;=AC$6,0.5*(AD18+AD19)*EXP(-'BDT Tree'!AC28*AD$5)+0.015*SUM(AA$5:AC$5)," ")</f>
        <v xml:space="preserve"> </v>
      </c>
      <c r="AD19" s="2" t="str">
        <f>IF($A19&lt;=AD$6,0.5*(AE18+AE19)*EXP(-'BDT Tree'!AD28*AE$5)," ")</f>
        <v xml:space="preserve"> </v>
      </c>
      <c r="AE19" s="2" t="str">
        <f>IF($A19&lt;=AE$6,0.5*(AF18+AF19)*EXP(-'BDT Tree'!AE28*AF$5)," ")</f>
        <v xml:space="preserve"> </v>
      </c>
      <c r="AF19" s="44" t="str">
        <f>IF($A19&lt;=AF$6,0.5*(AG18+AG19)*EXP(-'BDT Tree'!AF28*AG$5)+0.015*SUM(AD$5:AF$5)," ")</f>
        <v xml:space="preserve"> </v>
      </c>
      <c r="AG19" s="2" t="str">
        <f>IF($A19&lt;=AG$6,0.5*(AH18+AH19)*EXP(-'BDT Tree'!AG28*AH$5)," ")</f>
        <v xml:space="preserve"> </v>
      </c>
      <c r="AH19" s="2" t="str">
        <f>IF($A19&lt;=AH$6,0.5*(AI18+AI19)*EXP(-'BDT Tree'!AH28*AI$5)," ")</f>
        <v xml:space="preserve"> </v>
      </c>
      <c r="AI19" s="44" t="str">
        <f>IF($A19&lt;=AI$6,0.5*(AJ18+AJ19)*EXP(-'BDT Tree'!AI28*AJ$5)+0.015*SUM(AG$5:AI$5)," ")</f>
        <v xml:space="preserve"> </v>
      </c>
      <c r="AJ19" s="2" t="str">
        <f>IF($A19&lt;=AJ$6,0.5*(AK18+AK19)*EXP(-'BDT Tree'!AJ28*AK$5)," ")</f>
        <v xml:space="preserve"> </v>
      </c>
      <c r="AK19" s="56" t="str">
        <f>IF($A19&lt;=AK$6,0.5*(AL18+AL19)*EXP(-'BDT Tree'!AK28*AL$5)," ")</f>
        <v xml:space="preserve"> </v>
      </c>
      <c r="AL19" s="44" t="str">
        <f>IF($A19&lt;=AL$6,0.5*(AM18+AM19)*EXP(-'BDT Tree'!AL28*AM$5)+0.015*SUM(AJ$5:AL$5)," ")</f>
        <v xml:space="preserve"> </v>
      </c>
      <c r="AM19" s="2" t="str">
        <f>IF($A19&lt;=AM$6,0.5*(AN18+AN19)*EXP(-'BDT Tree'!AM28*AN$5)," ")</f>
        <v xml:space="preserve"> </v>
      </c>
      <c r="AN19" s="2" t="str">
        <f>IF($A19&lt;=AN$6,0.5*(AO18+AO19)*EXP(-'BDT Tree'!AN28*AO$5)," ")</f>
        <v xml:space="preserve"> </v>
      </c>
      <c r="AO19" s="44">
        <f>IF($A19&lt;=AO$6,0.5*(AP18+AP19)*EXP(-'BDT Tree'!AO28*AP$5)+0.015*SUM(AM$5:AO$5)," ")</f>
        <v>0.13507234469209739</v>
      </c>
      <c r="AP19" s="2">
        <f>IF($A19&lt;=AP$6,0.5*(AQ18+AQ19)*EXP(-'BDT Tree'!AP28*AQ$5)," ")</f>
        <v>0.20838550427105107</v>
      </c>
      <c r="AQ19" s="2">
        <f>IF($A19&lt;=AQ$6,0.5*(AR18+AR19)*EXP(-'BDT Tree'!AQ28*AR$5)," ")</f>
        <v>0.29439167228013829</v>
      </c>
      <c r="AR19" s="44">
        <f>IF($A19&lt;=AR$6,0.5*(AS18+AS19)*EXP(-'BDT Tree'!AR28*AS$5)+0.015*SUM(AP$5:AR$5)," ")</f>
        <v>0.3940749873249168</v>
      </c>
      <c r="AS19" s="2">
        <f>IF($A19&lt;=AS$6,0.5*(AT18+AT19)*EXP(-'BDT Tree'!AS28*AT$5)," ")</f>
        <v>0.50431815671080382</v>
      </c>
      <c r="AT19" s="2">
        <f>IF($A19&lt;=AT$6,0.5*(AU18+AU19)*EXP(-'BDT Tree'!AT28*AU$5)," ")</f>
        <v>0.62493895956985945</v>
      </c>
      <c r="AU19" s="44">
        <f>IF($A19&lt;=AU$6,0.5*(AV18+AV19)*EXP(-'BDT Tree'!AU28*AV$5)+0.015*SUM(AS$5:AU$5)," ")</f>
        <v>0.74218682278993708</v>
      </c>
      <c r="AV19" s="2">
        <f>IF($A19&lt;=AV$6,0.5*(AW18+AW19)*EXP(-'BDT Tree'!AV28*AW$5)," ")</f>
        <v>0.84498927650267464</v>
      </c>
      <c r="AW19" s="2">
        <f>IF($A19&lt;=AW$6,0.5*(AX18+AX19)*EXP(-'BDT Tree'!AW28*AX$5)," ")</f>
        <v>0.92828794617483212</v>
      </c>
      <c r="AX19" s="44">
        <f t="shared" si="1"/>
        <v>1.0037916666666666</v>
      </c>
    </row>
    <row r="20" spans="1:50" x14ac:dyDescent="0.25">
      <c r="A20" s="30">
        <v>38</v>
      </c>
      <c r="Z20" s="44" t="str">
        <f>IF($A20&lt;=Z$6,0.5*(AA19+AA20)*EXP(-'BDT Tree'!Z29*AA$5)," ")</f>
        <v xml:space="preserve"> </v>
      </c>
      <c r="AA20" s="2" t="str">
        <f>IF($A20&lt;=AA$6,0.5*(AB19+AB20)*EXP(-'BDT Tree'!AA29*AB$5)," ")</f>
        <v xml:space="preserve"> </v>
      </c>
      <c r="AB20" s="2" t="str">
        <f>IF($A20&lt;=AB$6,0.5*(AC19+AC20)*EXP(-'BDT Tree'!AB29*AC$5)," ")</f>
        <v xml:space="preserve"> </v>
      </c>
      <c r="AC20" s="44" t="str">
        <f>IF($A20&lt;=AC$6,0.5*(AD19+AD20)*EXP(-'BDT Tree'!AC29*AD$5)+0.015*SUM(AA$5:AC$5)," ")</f>
        <v xml:space="preserve"> </v>
      </c>
      <c r="AD20" s="2" t="str">
        <f>IF($A20&lt;=AD$6,0.5*(AE19+AE20)*EXP(-'BDT Tree'!AD29*AE$5)," ")</f>
        <v xml:space="preserve"> </v>
      </c>
      <c r="AE20" s="2" t="str">
        <f>IF($A20&lt;=AE$6,0.5*(AF19+AF20)*EXP(-'BDT Tree'!AE29*AF$5)," ")</f>
        <v xml:space="preserve"> </v>
      </c>
      <c r="AF20" s="44" t="str">
        <f>IF($A20&lt;=AF$6,0.5*(AG19+AG20)*EXP(-'BDT Tree'!AF29*AG$5)+0.015*SUM(AD$5:AF$5)," ")</f>
        <v xml:space="preserve"> </v>
      </c>
      <c r="AG20" s="2" t="str">
        <f>IF($A20&lt;=AG$6,0.5*(AH19+AH20)*EXP(-'BDT Tree'!AG29*AH$5)," ")</f>
        <v xml:space="preserve"> </v>
      </c>
      <c r="AH20" s="2" t="str">
        <f>IF($A20&lt;=AH$6,0.5*(AI19+AI20)*EXP(-'BDT Tree'!AH29*AI$5)," ")</f>
        <v xml:space="preserve"> </v>
      </c>
      <c r="AI20" s="44" t="str">
        <f>IF($A20&lt;=AI$6,0.5*(AJ19+AJ20)*EXP(-'BDT Tree'!AI29*AJ$5)+0.015*SUM(AG$5:AI$5)," ")</f>
        <v xml:space="preserve"> </v>
      </c>
      <c r="AJ20" s="2" t="str">
        <f>IF($A20&lt;=AJ$6,0.5*(AK19+AK20)*EXP(-'BDT Tree'!AJ29*AK$5)," ")</f>
        <v xml:space="preserve"> </v>
      </c>
      <c r="AK20" s="56" t="str">
        <f>IF($A20&lt;=AK$6,0.5*(AL19+AL20)*EXP(-'BDT Tree'!AK29*AL$5)," ")</f>
        <v xml:space="preserve"> </v>
      </c>
      <c r="AL20" s="44" t="str">
        <f>IF($A20&lt;=AL$6,0.5*(AM19+AM20)*EXP(-'BDT Tree'!AL29*AM$5)+0.015*SUM(AJ$5:AL$5)," ")</f>
        <v xml:space="preserve"> </v>
      </c>
      <c r="AM20" s="2" t="str">
        <f>IF($A20&lt;=AM$6,0.5*(AN19+AN20)*EXP(-'BDT Tree'!AM29*AN$5)," ")</f>
        <v xml:space="preserve"> </v>
      </c>
      <c r="AN20" s="2">
        <f>IF($A20&lt;=AN$6,0.5*(AO19+AO20)*EXP(-'BDT Tree'!AN29*AO$5)," ")</f>
        <v>0.14641574377678784</v>
      </c>
      <c r="AO20" s="44">
        <f>IF($A20&lt;=AO$6,0.5*(AP19+AP20)*EXP(-'BDT Tree'!AO29*AP$5)+0.015*SUM(AM$5:AO$5)," ")</f>
        <v>0.21788694212122239</v>
      </c>
      <c r="AP20" s="2">
        <f>IF($A20&lt;=AP$6,0.5*(AQ19+AQ20)*EXP(-'BDT Tree'!AP29*AQ$5)," ")</f>
        <v>0.30546048365898099</v>
      </c>
      <c r="AQ20" s="2">
        <f>IF($A20&lt;=AQ$6,0.5*(AR19+AR20)*EXP(-'BDT Tree'!AQ29*AR$5)," ")</f>
        <v>0.39862615066507578</v>
      </c>
      <c r="AR20" s="44">
        <f>IF($A20&lt;=AR$6,0.5*(AS19+AS20)*EXP(-'BDT Tree'!AR29*AS$5)+0.015*SUM(AP$5:AR$5)," ")</f>
        <v>0.49822684277483059</v>
      </c>
      <c r="AS20" s="2">
        <f>IF($A20&lt;=AS$6,0.5*(AT19+AT20)*EXP(-'BDT Tree'!AS29*AT$5)," ")</f>
        <v>0.60021307131268109</v>
      </c>
      <c r="AT20" s="2">
        <f>IF($A20&lt;=AT$6,0.5*(AU19+AU20)*EXP(-'BDT Tree'!AT29*AU$5)," ")</f>
        <v>0.70512526211937887</v>
      </c>
      <c r="AU20" s="44">
        <f>IF($A20&lt;=AU$6,0.5*(AV19+AV20)*EXP(-'BDT Tree'!AU29*AV$5)+0.015*SUM(AS$5:AU$5)," ")</f>
        <v>0.80208329896545538</v>
      </c>
      <c r="AV20" s="2">
        <f>IF($A20&lt;=AV$6,0.5*(AW19+AW20)*EXP(-'BDT Tree'!AV29*AW$5)," ")</f>
        <v>0.88242934089137848</v>
      </c>
      <c r="AW20" s="2">
        <f>IF($A20&lt;=AW$6,0.5*(AX19+AX20)*EXP(-'BDT Tree'!AW29*AX$5)," ")</f>
        <v>0.94700163674871418</v>
      </c>
      <c r="AX20" s="44">
        <f t="shared" si="1"/>
        <v>1.0037916666666666</v>
      </c>
    </row>
    <row r="21" spans="1:50" x14ac:dyDescent="0.25">
      <c r="A21" s="30">
        <v>37</v>
      </c>
      <c r="Z21" s="44" t="str">
        <f>IF($A21&lt;=Z$6,0.5*(AA20+AA21)*EXP(-'BDT Tree'!Z30*AA$5)," ")</f>
        <v xml:space="preserve"> </v>
      </c>
      <c r="AA21" s="2" t="str">
        <f>IF($A21&lt;=AA$6,0.5*(AB20+AB21)*EXP(-'BDT Tree'!AA30*AB$5)," ")</f>
        <v xml:space="preserve"> </v>
      </c>
      <c r="AB21" s="2" t="str">
        <f>IF($A21&lt;=AB$6,0.5*(AC20+AC21)*EXP(-'BDT Tree'!AB30*AC$5)," ")</f>
        <v xml:space="preserve"> </v>
      </c>
      <c r="AC21" s="44" t="str">
        <f>IF($A21&lt;=AC$6,0.5*(AD20+AD21)*EXP(-'BDT Tree'!AC30*AD$5)+0.015*SUM(AA$5:AC$5)," ")</f>
        <v xml:space="preserve"> </v>
      </c>
      <c r="AD21" s="2" t="str">
        <f>IF($A21&lt;=AD$6,0.5*(AE20+AE21)*EXP(-'BDT Tree'!AD30*AE$5)," ")</f>
        <v xml:space="preserve"> </v>
      </c>
      <c r="AE21" s="2" t="str">
        <f>IF($A21&lt;=AE$6,0.5*(AF20+AF21)*EXP(-'BDT Tree'!AE30*AF$5)," ")</f>
        <v xml:space="preserve"> </v>
      </c>
      <c r="AF21" s="44" t="str">
        <f>IF($A21&lt;=AF$6,0.5*(AG20+AG21)*EXP(-'BDT Tree'!AF30*AG$5)+0.015*SUM(AD$5:AF$5)," ")</f>
        <v xml:space="preserve"> </v>
      </c>
      <c r="AG21" s="2" t="str">
        <f>IF($A21&lt;=AG$6,0.5*(AH20+AH21)*EXP(-'BDT Tree'!AG30*AH$5)," ")</f>
        <v xml:space="preserve"> </v>
      </c>
      <c r="AH21" s="2" t="str">
        <f>IF($A21&lt;=AH$6,0.5*(AI20+AI21)*EXP(-'BDT Tree'!AH30*AI$5)," ")</f>
        <v xml:space="preserve"> </v>
      </c>
      <c r="AI21" s="44" t="str">
        <f>IF($A21&lt;=AI$6,0.5*(AJ20+AJ21)*EXP(-'BDT Tree'!AI30*AJ$5)+0.015*SUM(AG$5:AI$5)," ")</f>
        <v xml:space="preserve"> </v>
      </c>
      <c r="AJ21" s="2" t="str">
        <f>IF($A21&lt;=AJ$6,0.5*(AK20+AK21)*EXP(-'BDT Tree'!AJ30*AK$5)," ")</f>
        <v xml:space="preserve"> </v>
      </c>
      <c r="AK21" s="56" t="str">
        <f>IF($A21&lt;=AK$6,0.5*(AL20+AL21)*EXP(-'BDT Tree'!AK30*AL$5)," ")</f>
        <v xml:space="preserve"> </v>
      </c>
      <c r="AL21" s="44" t="str">
        <f>IF($A21&lt;=AL$6,0.5*(AM20+AM21)*EXP(-'BDT Tree'!AL30*AM$5)+0.015*SUM(AJ$5:AL$5)," ")</f>
        <v xml:space="preserve"> </v>
      </c>
      <c r="AM21" s="2">
        <f>IF($A21&lt;=AM$6,0.5*(AN20+AN21)*EXP(-'BDT Tree'!AM30*AN$5)," ")</f>
        <v>0.16385778290491679</v>
      </c>
      <c r="AN21" s="2">
        <f>IF($A21&lt;=AN$6,0.5*(AO20+AO21)*EXP(-'BDT Tree'!AN30*AO$5)," ")</f>
        <v>0.23152559853816124</v>
      </c>
      <c r="AO21" s="44">
        <f>IF($A21&lt;=AO$6,0.5*(AP20+AP21)*EXP(-'BDT Tree'!AO30*AP$5)+0.015*SUM(AM$5:AO$5)," ")</f>
        <v>0.31557428851990615</v>
      </c>
      <c r="AP21" s="2">
        <f>IF($A21&lt;=AP$6,0.5*(AQ20+AQ21)*EXP(-'BDT Tree'!AP30*AQ$5)," ")</f>
        <v>0.40914406687686822</v>
      </c>
      <c r="AQ21" s="2">
        <f>IF($A21&lt;=AQ$6,0.5*(AR20+AR21)*EXP(-'BDT Tree'!AQ30*AR$5)," ")</f>
        <v>0.50171060676527801</v>
      </c>
      <c r="AR21" s="44">
        <f>IF($A21&lt;=AR$6,0.5*(AS20+AS21)*EXP(-'BDT Tree'!AR30*AS$5)+0.015*SUM(AP$5:AR$5)," ")</f>
        <v>0.59460584852594878</v>
      </c>
      <c r="AS21" s="2">
        <f>IF($A21&lt;=AS$6,0.5*(AT20+AT21)*EXP(-'BDT Tree'!AS30*AT$5)," ")</f>
        <v>0.6839011947540462</v>
      </c>
      <c r="AT21" s="2">
        <f>IF($A21&lt;=AT$6,0.5*(AU20+AU21)*EXP(-'BDT Tree'!AT30*AU$5)," ")</f>
        <v>0.77176071000310409</v>
      </c>
      <c r="AU21" s="44">
        <f>IF($A21&lt;=AU$6,0.5*(AV20+AV21)*EXP(-'BDT Tree'!AU30*AV$5)+0.015*SUM(AS$5:AU$5)," ")</f>
        <v>0.84992695127116691</v>
      </c>
      <c r="AV21" s="2">
        <f>IF($A21&lt;=AV$6,0.5*(AW20+AW21)*EXP(-'BDT Tree'!AV30*AW$5)," ")</f>
        <v>0.91152606675878933</v>
      </c>
      <c r="AW21" s="2">
        <f>IF($A21&lt;=AW$6,0.5*(AX20+AX21)*EXP(-'BDT Tree'!AW30*AX$5)," ")</f>
        <v>0.96118362327607387</v>
      </c>
      <c r="AX21" s="44">
        <f t="shared" si="1"/>
        <v>1.0037916666666666</v>
      </c>
    </row>
    <row r="22" spans="1:50" x14ac:dyDescent="0.25">
      <c r="A22" s="30">
        <v>36</v>
      </c>
      <c r="Z22" s="44" t="str">
        <f>IF($A22&lt;=Z$6,0.5*(AA21+AA22)*EXP(-'BDT Tree'!Z31*AA$5)," ")</f>
        <v xml:space="preserve"> </v>
      </c>
      <c r="AA22" s="2" t="str">
        <f>IF($A22&lt;=AA$6,0.5*(AB21+AB22)*EXP(-'BDT Tree'!AA31*AB$5)," ")</f>
        <v xml:space="preserve"> </v>
      </c>
      <c r="AB22" s="2" t="str">
        <f>IF($A22&lt;=AB$6,0.5*(AC21+AC22)*EXP(-'BDT Tree'!AB31*AC$5)," ")</f>
        <v xml:space="preserve"> </v>
      </c>
      <c r="AC22" s="44" t="str">
        <f>IF($A22&lt;=AC$6,0.5*(AD21+AD22)*EXP(-'BDT Tree'!AC31*AD$5)+0.015*SUM(AA$5:AC$5)," ")</f>
        <v xml:space="preserve"> </v>
      </c>
      <c r="AD22" s="2" t="str">
        <f>IF($A22&lt;=AD$6,0.5*(AE21+AE22)*EXP(-'BDT Tree'!AD31*AE$5)," ")</f>
        <v xml:space="preserve"> </v>
      </c>
      <c r="AE22" s="2" t="str">
        <f>IF($A22&lt;=AE$6,0.5*(AF21+AF22)*EXP(-'BDT Tree'!AE31*AF$5)," ")</f>
        <v xml:space="preserve"> </v>
      </c>
      <c r="AF22" s="44" t="str">
        <f>IF($A22&lt;=AF$6,0.5*(AG21+AG22)*EXP(-'BDT Tree'!AF31*AG$5)+0.015*SUM(AD$5:AF$5)," ")</f>
        <v xml:space="preserve"> </v>
      </c>
      <c r="AG22" s="2" t="str">
        <f>IF($A22&lt;=AG$6,0.5*(AH21+AH22)*EXP(-'BDT Tree'!AG31*AH$5)," ")</f>
        <v xml:space="preserve"> </v>
      </c>
      <c r="AH22" s="2" t="str">
        <f>IF($A22&lt;=AH$6,0.5*(AI21+AI22)*EXP(-'BDT Tree'!AH31*AI$5)," ")</f>
        <v xml:space="preserve"> </v>
      </c>
      <c r="AI22" s="44" t="str">
        <f>IF($A22&lt;=AI$6,0.5*(AJ21+AJ22)*EXP(-'BDT Tree'!AI31*AJ$5)+0.015*SUM(AG$5:AI$5)," ")</f>
        <v xml:space="preserve"> </v>
      </c>
      <c r="AJ22" s="2" t="str">
        <f>IF($A22&lt;=AJ$6,0.5*(AK21+AK22)*EXP(-'BDT Tree'!AJ31*AK$5)," ")</f>
        <v xml:space="preserve"> </v>
      </c>
      <c r="AK22" s="56" t="str">
        <f>IF($A22&lt;=AK$6,0.5*(AL21+AL22)*EXP(-'BDT Tree'!AK31*AL$5)," ")</f>
        <v xml:space="preserve"> </v>
      </c>
      <c r="AL22" s="44">
        <f>IF($A22&lt;=AL$6,0.5*(AM21+AM22)*EXP(-'BDT Tree'!AL31*AM$5)+0.015*SUM(AJ$5:AL$5)," ")</f>
        <v>0.18279443906547205</v>
      </c>
      <c r="AM22" s="2">
        <f>IF($A22&lt;=AM$6,0.5*(AN21+AN22)*EXP(-'BDT Tree'!AM31*AN$5)," ")</f>
        <v>0.25190205574345392</v>
      </c>
      <c r="AN22" s="2">
        <f>IF($A22&lt;=AN$6,0.5*(AO21+AO22)*EXP(-'BDT Tree'!AN31*AO$5)," ")</f>
        <v>0.33006246300781578</v>
      </c>
      <c r="AO22" s="44">
        <f>IF($A22&lt;=AO$6,0.5*(AP21+AP22)*EXP(-'BDT Tree'!AO31*AP$5)+0.015*SUM(AM$5:AO$5)," ")</f>
        <v>0.41931077496277402</v>
      </c>
      <c r="AP22" s="2">
        <f>IF($A22&lt;=AP$6,0.5*(AQ21+AQ22)*EXP(-'BDT Tree'!AP31*AQ$5)," ")</f>
        <v>0.51098700360333926</v>
      </c>
      <c r="AQ22" s="2">
        <f>IF($A22&lt;=AQ$6,0.5*(AR21+AR22)*EXP(-'BDT Tree'!AQ31*AR$5)," ")</f>
        <v>0.59701477772358114</v>
      </c>
      <c r="AR22" s="44">
        <f>IF($A22&lt;=AR$6,0.5*(AS21+AS22)*EXP(-'BDT Tree'!AR31*AS$5)+0.015*SUM(AP$5:AR$5)," ")</f>
        <v>0.67921522814247393</v>
      </c>
      <c r="AS22" s="2">
        <f>IF($A22&lt;=AS$6,0.5*(AT21+AT22)*EXP(-'BDT Tree'!AS31*AT$5)," ")</f>
        <v>0.75414575716229648</v>
      </c>
      <c r="AT22" s="2">
        <f>IF($A22&lt;=AT$6,0.5*(AU21+AU22)*EXP(-'BDT Tree'!AT31*AU$5)," ")</f>
        <v>0.82565769421958357</v>
      </c>
      <c r="AU22" s="44">
        <f>IF($A22&lt;=AU$6,0.5*(AV21+AV22)*EXP(-'BDT Tree'!AU31*AV$5)+0.015*SUM(AS$5:AU$5)," ")</f>
        <v>0.88748410709983472</v>
      </c>
      <c r="AV22" s="2">
        <f>IF($A22&lt;=AV$6,0.5*(AW21+AW22)*EXP(-'BDT Tree'!AV31*AW$5)," ")</f>
        <v>0.93392350218433684</v>
      </c>
      <c r="AW22" s="2">
        <f>IF($A22&lt;=AW$6,0.5*(AX21+AX22)*EXP(-'BDT Tree'!AW31*AX$5)," ")</f>
        <v>0.97188367991075331</v>
      </c>
      <c r="AX22" s="44">
        <f t="shared" si="1"/>
        <v>1.0037916666666666</v>
      </c>
    </row>
    <row r="23" spans="1:50" x14ac:dyDescent="0.25">
      <c r="A23" s="30">
        <v>35</v>
      </c>
      <c r="Z23" s="44" t="str">
        <f>IF($A23&lt;=Z$6,0.5*(AA22+AA23)*EXP(-'BDT Tree'!Z32*AA$5)," ")</f>
        <v xml:space="preserve"> </v>
      </c>
      <c r="AA23" s="2" t="str">
        <f>IF($A23&lt;=AA$6,0.5*(AB22+AB23)*EXP(-'BDT Tree'!AA32*AB$5)," ")</f>
        <v xml:space="preserve"> </v>
      </c>
      <c r="AB23" s="2" t="str">
        <f>IF($A23&lt;=AB$6,0.5*(AC22+AC23)*EXP(-'BDT Tree'!AB32*AC$5)," ")</f>
        <v xml:space="preserve"> </v>
      </c>
      <c r="AC23" s="44" t="str">
        <f>IF($A23&lt;=AC$6,0.5*(AD22+AD23)*EXP(-'BDT Tree'!AC32*AD$5)+0.015*SUM(AA$5:AC$5)," ")</f>
        <v xml:space="preserve"> </v>
      </c>
      <c r="AD23" s="2" t="str">
        <f>IF($A23&lt;=AD$6,0.5*(AE22+AE23)*EXP(-'BDT Tree'!AD32*AE$5)," ")</f>
        <v xml:space="preserve"> </v>
      </c>
      <c r="AE23" s="2" t="str">
        <f>IF($A23&lt;=AE$6,0.5*(AF22+AF23)*EXP(-'BDT Tree'!AE32*AF$5)," ")</f>
        <v xml:space="preserve"> </v>
      </c>
      <c r="AF23" s="44" t="str">
        <f>IF($A23&lt;=AF$6,0.5*(AG22+AG23)*EXP(-'BDT Tree'!AF32*AG$5)+0.015*SUM(AD$5:AF$5)," ")</f>
        <v xml:space="preserve"> </v>
      </c>
      <c r="AG23" s="2" t="str">
        <f>IF($A23&lt;=AG$6,0.5*(AH22+AH23)*EXP(-'BDT Tree'!AG32*AH$5)," ")</f>
        <v xml:space="preserve"> </v>
      </c>
      <c r="AH23" s="2" t="str">
        <f>IF($A23&lt;=AH$6,0.5*(AI22+AI23)*EXP(-'BDT Tree'!AH32*AI$5)," ")</f>
        <v xml:space="preserve"> </v>
      </c>
      <c r="AI23" s="44" t="str">
        <f>IF($A23&lt;=AI$6,0.5*(AJ22+AJ23)*EXP(-'BDT Tree'!AI32*AJ$5)+0.015*SUM(AG$5:AI$5)," ")</f>
        <v xml:space="preserve"> </v>
      </c>
      <c r="AJ23" s="2" t="str">
        <f>IF($A23&lt;=AJ$6,0.5*(AK22+AK23)*EXP(-'BDT Tree'!AJ32*AK$5)," ")</f>
        <v xml:space="preserve"> </v>
      </c>
      <c r="AK23" s="56">
        <f>IF($A23&lt;=AK$6,0.5*(AL22+AL23)*EXP(-'BDT Tree'!AK32*AL$5)," ")</f>
        <v>0.19606216441540184</v>
      </c>
      <c r="AL23" s="44">
        <f>IF($A23&lt;=AL$6,0.5*(AM22+AM23)*EXP(-'BDT Tree'!AL32*AM$5)+0.015*SUM(AJ$5:AL$5)," ")</f>
        <v>0.27337904493519527</v>
      </c>
      <c r="AM23" s="2">
        <f>IF($A23&lt;=AM$6,0.5*(AN22+AN23)*EXP(-'BDT Tree'!AM32*AN$5)," ")</f>
        <v>0.35140811445301295</v>
      </c>
      <c r="AN23" s="2">
        <f>IF($A23&lt;=AN$6,0.5*(AO22+AO23)*EXP(-'BDT Tree'!AN32*AO$5)," ")</f>
        <v>0.4333338392791285</v>
      </c>
      <c r="AO23" s="44">
        <f>IF($A23&lt;=AO$6,0.5*(AP22+AP23)*EXP(-'BDT Tree'!AO32*AP$5)+0.015*SUM(AM$5:AO$5)," ")</f>
        <v>0.52077474698872084</v>
      </c>
      <c r="AP23" s="2">
        <f>IF($A23&lt;=AP$6,0.5*(AQ22+AQ23)*EXP(-'BDT Tree'!AP32*AQ$5)," ")</f>
        <v>0.60474238596649521</v>
      </c>
      <c r="AQ23" s="2">
        <f>IF($A23&lt;=AQ$6,0.5*(AR22+AR23)*EXP(-'BDT Tree'!AQ32*AR$5)," ")</f>
        <v>0.68069989513122087</v>
      </c>
      <c r="AR23" s="44">
        <f>IF($A23&lt;=AR$6,0.5*(AS22+AS23)*EXP(-'BDT Tree'!AR32*AS$5)+0.015*SUM(AP$5:AR$5)," ")</f>
        <v>0.75058672877152488</v>
      </c>
      <c r="AS23" s="2">
        <f>IF($A23&lt;=AS$6,0.5*(AT22+AT23)*EXP(-'BDT Tree'!AS32*AT$5)," ")</f>
        <v>0.81140301470406428</v>
      </c>
      <c r="AT23" s="2">
        <f>IF($A23&lt;=AT$6,0.5*(AU22+AU23)*EXP(-'BDT Tree'!AT32*AU$5)," ")</f>
        <v>0.86837693189842824</v>
      </c>
      <c r="AU23" s="44">
        <f>IF($A23&lt;=AU$6,0.5*(AV22+AV23)*EXP(-'BDT Tree'!AU32*AV$5)+0.015*SUM(AS$5:AU$5)," ")</f>
        <v>0.91658597288710852</v>
      </c>
      <c r="AV23" s="2">
        <f>IF($A23&lt;=AV$6,0.5*(AW22+AW23)*EXP(-'BDT Tree'!AV32*AW$5)," ")</f>
        <v>0.95104121910566664</v>
      </c>
      <c r="AW23" s="2">
        <f>IF($A23&lt;=AW$6,0.5*(AX22+AX23)*EXP(-'BDT Tree'!AW32*AX$5)," ")</f>
        <v>0.97993002116378169</v>
      </c>
      <c r="AX23" s="44">
        <f t="shared" si="1"/>
        <v>1.0037916666666666</v>
      </c>
    </row>
    <row r="24" spans="1:50" x14ac:dyDescent="0.25">
      <c r="A24" s="30">
        <v>34</v>
      </c>
      <c r="Z24" s="44" t="str">
        <f>IF($A24&lt;=Z$6,0.5*(AA23+AA24)*EXP(-'BDT Tree'!Z33*AA$5)," ")</f>
        <v xml:space="preserve"> </v>
      </c>
      <c r="AA24" s="2" t="str">
        <f>IF($A24&lt;=AA$6,0.5*(AB23+AB24)*EXP(-'BDT Tree'!AA33*AB$5)," ")</f>
        <v xml:space="preserve"> </v>
      </c>
      <c r="AB24" s="2" t="str">
        <f>IF($A24&lt;=AB$6,0.5*(AC23+AC24)*EXP(-'BDT Tree'!AB33*AC$5)," ")</f>
        <v xml:space="preserve"> </v>
      </c>
      <c r="AC24" s="44" t="str">
        <f>IF($A24&lt;=AC$6,0.5*(AD23+AD24)*EXP(-'BDT Tree'!AC33*AD$5)+0.015*SUM(AA$5:AC$5)," ")</f>
        <v xml:space="preserve"> </v>
      </c>
      <c r="AD24" s="2" t="str">
        <f>IF($A24&lt;=AD$6,0.5*(AE23+AE24)*EXP(-'BDT Tree'!AD33*AE$5)," ")</f>
        <v xml:space="preserve"> </v>
      </c>
      <c r="AE24" s="2" t="str">
        <f>IF($A24&lt;=AE$6,0.5*(AF23+AF24)*EXP(-'BDT Tree'!AE33*AF$5)," ")</f>
        <v xml:space="preserve"> </v>
      </c>
      <c r="AF24" s="44" t="str">
        <f>IF($A24&lt;=AF$6,0.5*(AG23+AG24)*EXP(-'BDT Tree'!AF33*AG$5)+0.015*SUM(AD$5:AF$5)," ")</f>
        <v xml:space="preserve"> </v>
      </c>
      <c r="AG24" s="2" t="str">
        <f>IF($A24&lt;=AG$6,0.5*(AH23+AH24)*EXP(-'BDT Tree'!AG33*AH$5)," ")</f>
        <v xml:space="preserve"> </v>
      </c>
      <c r="AH24" s="2" t="str">
        <f>IF($A24&lt;=AH$6,0.5*(AI23+AI24)*EXP(-'BDT Tree'!AH33*AI$5)," ")</f>
        <v xml:space="preserve"> </v>
      </c>
      <c r="AI24" s="44" t="str">
        <f>IF($A24&lt;=AI$6,0.5*(AJ23+AJ24)*EXP(-'BDT Tree'!AI33*AJ$5)+0.015*SUM(AG$5:AI$5)," ")</f>
        <v xml:space="preserve"> </v>
      </c>
      <c r="AJ24" s="2">
        <f>IF($A24&lt;=AJ$6,0.5*(AK23+AK24)*EXP(-'BDT Tree'!AJ33*AK$5)," ")</f>
        <v>0.21343546080741005</v>
      </c>
      <c r="AK24" s="56">
        <f>IF($A24&lt;=AK$6,0.5*(AL23+AL24)*EXP(-'BDT Tree'!AK33*AL$5)," ")</f>
        <v>0.28902832076124974</v>
      </c>
      <c r="AL24" s="44">
        <f>IF($A24&lt;=AL$6,0.5*(AM23+AM24)*EXP(-'BDT Tree'!AL33*AM$5)+0.015*SUM(AJ$5:AL$5)," ")</f>
        <v>0.37383878337946169</v>
      </c>
      <c r="AM24" s="2">
        <f>IF($A24&lt;=AM$6,0.5*(AN23+AN24)*EXP(-'BDT Tree'!AM33*AN$5)," ")</f>
        <v>0.45388233115493642</v>
      </c>
      <c r="AN24" s="2">
        <f>IF($A24&lt;=AN$6,0.5*(AO23+AO24)*EXP(-'BDT Tree'!AN33*AO$5)," ")</f>
        <v>0.53342143213313975</v>
      </c>
      <c r="AO24" s="44">
        <f>IF($A24&lt;=AO$6,0.5*(AP23+AP24)*EXP(-'BDT Tree'!AO33*AP$5)+0.015*SUM(AM$5:AO$5)," ")</f>
        <v>0.61388804265428065</v>
      </c>
      <c r="AP24" s="2">
        <f>IF($A24&lt;=AP$6,0.5*(AQ23+AQ24)*EXP(-'BDT Tree'!AP33*AQ$5)," ")</f>
        <v>0.68686029704785367</v>
      </c>
      <c r="AQ24" s="2">
        <f>IF($A24&lt;=AQ$6,0.5*(AR23+AR24)*EXP(-'BDT Tree'!AQ33*AR$5)," ")</f>
        <v>0.75135715999407704</v>
      </c>
      <c r="AR24" s="44">
        <f>IF($A24&lt;=AR$6,0.5*(AS23+AS24)*EXP(-'BDT Tree'!AR33*AS$5)+0.015*SUM(AP$5:AR$5)," ")</f>
        <v>0.80900510005015003</v>
      </c>
      <c r="AS24" s="2">
        <f>IF($A24&lt;=AS$6,0.5*(AT23+AT24)*EXP(-'BDT Tree'!AS33*AT$5)," ")</f>
        <v>0.8570580360688258</v>
      </c>
      <c r="AT24" s="2">
        <f>IF($A24&lt;=AT$6,0.5*(AU23+AU24)*EXP(-'BDT Tree'!AT33*AU$5)," ")</f>
        <v>0.90172703936018206</v>
      </c>
      <c r="AU24" s="44">
        <f>IF($A24&lt;=AU$6,0.5*(AV23+AV24)*EXP(-'BDT Tree'!AU33*AV$5)+0.015*SUM(AS$5:AU$5)," ")</f>
        <v>0.93891865685226639</v>
      </c>
      <c r="AV24" s="2">
        <f>IF($A24&lt;=AV$6,0.5*(AW23+AW24)*EXP(-'BDT Tree'!AV33*AW$5)," ")</f>
        <v>0.96405401886889497</v>
      </c>
      <c r="AW24" s="2">
        <f>IF($A24&lt;=AW$6,0.5*(AX23+AX24)*EXP(-'BDT Tree'!AW33*AX$5)," ")</f>
        <v>0.98596590275770568</v>
      </c>
      <c r="AX24" s="44">
        <f t="shared" si="1"/>
        <v>1.0037916666666666</v>
      </c>
    </row>
    <row r="25" spans="1:50" x14ac:dyDescent="0.25">
      <c r="A25" s="30">
        <v>33</v>
      </c>
      <c r="Z25" s="44" t="str">
        <f>IF($A25&lt;=Z$6,0.5*(AA24+AA25)*EXP(-'BDT Tree'!Z34*AA$5)," ")</f>
        <v xml:space="preserve"> </v>
      </c>
      <c r="AA25" s="2" t="str">
        <f>IF($A25&lt;=AA$6,0.5*(AB24+AB25)*EXP(-'BDT Tree'!AA34*AB$5)," ")</f>
        <v xml:space="preserve"> </v>
      </c>
      <c r="AB25" s="2" t="str">
        <f>IF($A25&lt;=AB$6,0.5*(AC24+AC25)*EXP(-'BDT Tree'!AB34*AC$5)," ")</f>
        <v xml:space="preserve"> </v>
      </c>
      <c r="AC25" s="44" t="str">
        <f>IF($A25&lt;=AC$6,0.5*(AD24+AD25)*EXP(-'BDT Tree'!AC34*AD$5)+0.015*SUM(AA$5:AC$5)," ")</f>
        <v xml:space="preserve"> </v>
      </c>
      <c r="AD25" s="2" t="str">
        <f>IF($A25&lt;=AD$6,0.5*(AE24+AE25)*EXP(-'BDT Tree'!AD34*AE$5)," ")</f>
        <v xml:space="preserve"> </v>
      </c>
      <c r="AE25" s="2" t="str">
        <f>IF($A25&lt;=AE$6,0.5*(AF24+AF25)*EXP(-'BDT Tree'!AE34*AF$5)," ")</f>
        <v xml:space="preserve"> </v>
      </c>
      <c r="AF25" s="44" t="str">
        <f>IF($A25&lt;=AF$6,0.5*(AG24+AG25)*EXP(-'BDT Tree'!AF34*AG$5)+0.015*SUM(AD$5:AF$5)," ")</f>
        <v xml:space="preserve"> </v>
      </c>
      <c r="AG25" s="2" t="str">
        <f>IF($A25&lt;=AG$6,0.5*(AH24+AH25)*EXP(-'BDT Tree'!AG34*AH$5)," ")</f>
        <v xml:space="preserve"> </v>
      </c>
      <c r="AH25" s="2" t="str">
        <f>IF($A25&lt;=AH$6,0.5*(AI24+AI25)*EXP(-'BDT Tree'!AH34*AI$5)," ")</f>
        <v xml:space="preserve"> </v>
      </c>
      <c r="AI25" s="44">
        <f>IF($A25&lt;=AI$6,0.5*(AJ24+AJ25)*EXP(-'BDT Tree'!AI34*AJ$5)+0.015*SUM(AG$5:AI$5)," ")</f>
        <v>0.23904758938020618</v>
      </c>
      <c r="AJ25" s="2">
        <f>IF($A25&lt;=AJ$6,0.5*(AK24+AK25)*EXP(-'BDT Tree'!AJ34*AK$5)," ")</f>
        <v>0.30878847617465049</v>
      </c>
      <c r="AK25" s="56">
        <f>IF($A25&lt;=AK$6,0.5*(AL24+AL25)*EXP(-'BDT Tree'!AK34*AL$5)," ")</f>
        <v>0.3904365910822985</v>
      </c>
      <c r="AL25" s="44">
        <f>IF($A25&lt;=AL$6,0.5*(AM24+AM25)*EXP(-'BDT Tree'!AL34*AM$5)+0.015*SUM(AJ$5:AL$5)," ")</f>
        <v>0.47581396008234372</v>
      </c>
      <c r="AM25" s="2">
        <f>IF($A25&lt;=AM$6,0.5*(AN24+AN25)*EXP(-'BDT Tree'!AM34*AN$5)," ")</f>
        <v>0.55195182875710902</v>
      </c>
      <c r="AN25" s="2">
        <f>IF($A25&lt;=AN$6,0.5*(AO24+AO25)*EXP(-'BDT Tree'!AN34*AO$5)," ")</f>
        <v>0.62469550605061863</v>
      </c>
      <c r="AO25" s="44">
        <f>IF($A25&lt;=AO$6,0.5*(AP24+AP25)*EXP(-'BDT Tree'!AO34*AP$5)+0.015*SUM(AM$5:AO$5)," ")</f>
        <v>0.69525041570239632</v>
      </c>
      <c r="AP25" s="2">
        <f>IF($A25&lt;=AP$6,0.5*(AQ24+AQ25)*EXP(-'BDT Tree'!AP34*AQ$5)," ")</f>
        <v>0.75610271676118246</v>
      </c>
      <c r="AQ25" s="2">
        <f>IF($A25&lt;=AQ$6,0.5*(AR24+AR25)*EXP(-'BDT Tree'!AQ34*AR$5)," ")</f>
        <v>0.80926868776669947</v>
      </c>
      <c r="AR25" s="44">
        <f>IF($A25&lt;=AR$6,0.5*(AS24+AS25)*EXP(-'BDT Tree'!AR34*AS$5)+0.015*SUM(AP$5:AR$5)," ")</f>
        <v>0.85574897969163743</v>
      </c>
      <c r="AS25" s="2">
        <f>IF($A25&lt;=AS$6,0.5*(AT24+AT25)*EXP(-'BDT Tree'!AS34*AT$5)," ")</f>
        <v>0.89286597668262613</v>
      </c>
      <c r="AT25" s="2">
        <f>IF($A25&lt;=AT$6,0.5*(AU24+AU25)*EXP(-'BDT Tree'!AT34*AU$5)," ")</f>
        <v>0.92746936237611033</v>
      </c>
      <c r="AU25" s="44">
        <f>IF($A25&lt;=AU$6,0.5*(AV24+AV25)*EXP(-'BDT Tree'!AU34*AV$5)+0.015*SUM(AS$5:AU$5)," ")</f>
        <v>0.95593332534651798</v>
      </c>
      <c r="AV25" s="2">
        <f>IF($A25&lt;=AV$6,0.5*(AW24+AW25)*EXP(-'BDT Tree'!AV34*AW$5)," ")</f>
        <v>0.97390682665111994</v>
      </c>
      <c r="AW25" s="2">
        <f>IF($A25&lt;=AW$6,0.5*(AX24+AX25)*EXP(-'BDT Tree'!AW34*AX$5)," ")</f>
        <v>0.9904853561751632</v>
      </c>
      <c r="AX25" s="44">
        <f t="shared" si="1"/>
        <v>1.0037916666666666</v>
      </c>
    </row>
    <row r="26" spans="1:50" x14ac:dyDescent="0.25">
      <c r="A26" s="30">
        <v>32</v>
      </c>
      <c r="Z26" s="44" t="str">
        <f>IF($A26&lt;=Z$6,0.5*(AA25+AA26)*EXP(-'BDT Tree'!Z35*AA$5)," ")</f>
        <v xml:space="preserve"> </v>
      </c>
      <c r="AA26" s="2" t="str">
        <f>IF($A26&lt;=AA$6,0.5*(AB25+AB26)*EXP(-'BDT Tree'!AA35*AB$5)," ")</f>
        <v xml:space="preserve"> </v>
      </c>
      <c r="AB26" s="2" t="str">
        <f>IF($A26&lt;=AB$6,0.5*(AC25+AC26)*EXP(-'BDT Tree'!AB35*AC$5)," ")</f>
        <v xml:space="preserve"> </v>
      </c>
      <c r="AC26" s="44" t="str">
        <f>IF($A26&lt;=AC$6,0.5*(AD25+AD26)*EXP(-'BDT Tree'!AC35*AD$5)+0.015*SUM(AA$5:AC$5)," ")</f>
        <v xml:space="preserve"> </v>
      </c>
      <c r="AD26" s="2" t="str">
        <f>IF($A26&lt;=AD$6,0.5*(AE25+AE26)*EXP(-'BDT Tree'!AD35*AE$5)," ")</f>
        <v xml:space="preserve"> </v>
      </c>
      <c r="AE26" s="2" t="str">
        <f>IF($A26&lt;=AE$6,0.5*(AF25+AF26)*EXP(-'BDT Tree'!AE35*AF$5)," ")</f>
        <v xml:space="preserve"> </v>
      </c>
      <c r="AF26" s="44" t="str">
        <f>IF($A26&lt;=AF$6,0.5*(AG25+AG26)*EXP(-'BDT Tree'!AF35*AG$5)+0.015*SUM(AD$5:AF$5)," ")</f>
        <v xml:space="preserve"> </v>
      </c>
      <c r="AG26" s="2" t="str">
        <f>IF($A26&lt;=AG$6,0.5*(AH25+AH26)*EXP(-'BDT Tree'!AG35*AH$5)," ")</f>
        <v xml:space="preserve"> </v>
      </c>
      <c r="AH26" s="2">
        <f>IF($A26&lt;=AH$6,0.5*(AI25+AI26)*EXP(-'BDT Tree'!AH35*AI$5)," ")</f>
        <v>0.2656485018702206</v>
      </c>
      <c r="AI26" s="44">
        <f>IF($A26&lt;=AI$6,0.5*(AJ25+AJ26)*EXP(-'BDT Tree'!AI35*AJ$5)+0.015*SUM(AG$5:AI$5)," ")</f>
        <v>0.33653206638689748</v>
      </c>
      <c r="AJ26" s="2">
        <f>IF($A26&lt;=AJ$6,0.5*(AK25+AK26)*EXP(-'BDT Tree'!AJ35*AK$5)," ")</f>
        <v>0.41086507514842741</v>
      </c>
      <c r="AK26" s="56">
        <f>IF($A26&lt;=AK$6,0.5*(AL25+AL26)*EXP(-'BDT Tree'!AK35*AL$5)," ")</f>
        <v>0.49205421028130208</v>
      </c>
      <c r="AL26" s="44">
        <f>IF($A26&lt;=AL$6,0.5*(AM25+AM26)*EXP(-'BDT Tree'!AL35*AM$5)+0.015*SUM(AJ$5:AL$5)," ")</f>
        <v>0.57234533967978796</v>
      </c>
      <c r="AM26" s="2">
        <f>IF($A26&lt;=AM$6,0.5*(AN25+AN26)*EXP(-'BDT Tree'!AM35*AN$5)," ")</f>
        <v>0.64058684230946428</v>
      </c>
      <c r="AN26" s="2">
        <f>IF($A26&lt;=AN$6,0.5*(AO25+AO26)*EXP(-'BDT Tree'!AN35*AO$5)," ")</f>
        <v>0.70411446835630576</v>
      </c>
      <c r="AO26" s="44">
        <f>IF($A26&lt;=AO$6,0.5*(AP25+AP26)*EXP(-'BDT Tree'!AO35*AP$5)+0.015*SUM(AM$5:AO$5)," ")</f>
        <v>0.76373073365613198</v>
      </c>
      <c r="AP26" s="2">
        <f>IF($A26&lt;=AP$6,0.5*(AQ25+AQ26)*EXP(-'BDT Tree'!AP35*AQ$5)," ")</f>
        <v>0.8128263432915005</v>
      </c>
      <c r="AQ26" s="2">
        <f>IF($A26&lt;=AQ$6,0.5*(AR25+AR26)*EXP(-'BDT Tree'!AQ35*AR$5)," ")</f>
        <v>0.85568076181930297</v>
      </c>
      <c r="AR26" s="44">
        <f>IF($A26&lt;=AR$6,0.5*(AS25+AS26)*EXP(-'BDT Tree'!AR35*AS$5)+0.015*SUM(AP$5:AR$5)," ")</f>
        <v>0.89251945605609795</v>
      </c>
      <c r="AS26" s="2">
        <f>IF($A26&lt;=AS$6,0.5*(AT25+AT26)*EXP(-'BDT Tree'!AS35*AT$5)," ")</f>
        <v>0.92060577584150038</v>
      </c>
      <c r="AT26" s="2">
        <f>IF($A26&lt;=AT$6,0.5*(AU25+AU26)*EXP(-'BDT Tree'!AT35*AU$5)," ")</f>
        <v>0.94717182244044329</v>
      </c>
      <c r="AU26" s="44">
        <f>IF($A26&lt;=AU$6,0.5*(AV25+AV26)*EXP(-'BDT Tree'!AU35*AV$5)+0.015*SUM(AS$5:AU$5)," ")</f>
        <v>0.96882674987953477</v>
      </c>
      <c r="AV26" s="2">
        <f>IF($A26&lt;=AV$6,0.5*(AW25+AW26)*EXP(-'BDT Tree'!AV35*AW$5)," ")</f>
        <v>0.98134477283726085</v>
      </c>
      <c r="AW26" s="2">
        <f>IF($A26&lt;=AW$6,0.5*(AX25+AX26)*EXP(-'BDT Tree'!AW35*AX$5)," ")</f>
        <v>0.99386473943031939</v>
      </c>
      <c r="AX26" s="44">
        <f t="shared" si="1"/>
        <v>1.0037916666666666</v>
      </c>
    </row>
    <row r="27" spans="1:50" x14ac:dyDescent="0.25">
      <c r="A27" s="30">
        <v>31</v>
      </c>
      <c r="Z27" s="44" t="str">
        <f>IF($A27&lt;=Z$6,0.5*(AA26+AA27)*EXP(-'BDT Tree'!Z36*AA$5)," ")</f>
        <v xml:space="preserve"> </v>
      </c>
      <c r="AA27" s="2" t="str">
        <f>IF($A27&lt;=AA$6,0.5*(AB26+AB27)*EXP(-'BDT Tree'!AA36*AB$5)," ")</f>
        <v xml:space="preserve"> </v>
      </c>
      <c r="AB27" s="2" t="str">
        <f>IF($A27&lt;=AB$6,0.5*(AC26+AC27)*EXP(-'BDT Tree'!AB36*AC$5)," ")</f>
        <v xml:space="preserve"> </v>
      </c>
      <c r="AC27" s="44" t="str">
        <f>IF($A27&lt;=AC$6,0.5*(AD26+AD27)*EXP(-'BDT Tree'!AC36*AD$5)+0.015*SUM(AA$5:AC$5)," ")</f>
        <v xml:space="preserve"> </v>
      </c>
      <c r="AD27" s="2" t="str">
        <f>IF($A27&lt;=AD$6,0.5*(AE26+AE27)*EXP(-'BDT Tree'!AD36*AE$5)," ")</f>
        <v xml:space="preserve"> </v>
      </c>
      <c r="AE27" s="2" t="str">
        <f>IF($A27&lt;=AE$6,0.5*(AF26+AF27)*EXP(-'BDT Tree'!AE36*AF$5)," ")</f>
        <v xml:space="preserve"> </v>
      </c>
      <c r="AF27" s="44" t="str">
        <f>IF($A27&lt;=AF$6,0.5*(AG26+AG27)*EXP(-'BDT Tree'!AF36*AG$5)+0.015*SUM(AD$5:AF$5)," ")</f>
        <v xml:space="preserve"> </v>
      </c>
      <c r="AG27" s="2">
        <f>IF($A27&lt;=AG$6,0.5*(AH26+AH27)*EXP(-'BDT Tree'!AG36*AH$5)," ")</f>
        <v>0.2925578777774967</v>
      </c>
      <c r="AH27" s="2">
        <f>IF($A27&lt;=AH$6,0.5*(AI26+AI27)*EXP(-'BDT Tree'!AH36*AI$5)," ")</f>
        <v>0.36485807515084145</v>
      </c>
      <c r="AI27" s="44">
        <f>IF($A27&lt;=AI$6,0.5*(AJ26+AJ27)*EXP(-'BDT Tree'!AI36*AJ$5)+0.015*SUM(AG$5:AI$5)," ")</f>
        <v>0.43874524158312572</v>
      </c>
      <c r="AJ27" s="2">
        <f>IF($A27&lt;=AJ$6,0.5*(AK26+AK27)*EXP(-'BDT Tree'!AJ36*AK$5)," ")</f>
        <v>0.51166669717124669</v>
      </c>
      <c r="AK27" s="56">
        <f>IF($A27&lt;=AK$6,0.5*(AL26+AL27)*EXP(-'BDT Tree'!AK36*AL$5)," ")</f>
        <v>0.58728698432499671</v>
      </c>
      <c r="AL27" s="44">
        <f>IF($A27&lt;=AL$6,0.5*(AM26+AM27)*EXP(-'BDT Tree'!AL36*AM$5)+0.015*SUM(AJ$5:AL$5)," ")</f>
        <v>0.65887402717614563</v>
      </c>
      <c r="AM27" s="2">
        <f>IF($A27&lt;=AM$6,0.5*(AN26+AN27)*EXP(-'BDT Tree'!AM36*AN$5)," ")</f>
        <v>0.71722720490477554</v>
      </c>
      <c r="AN27" s="2">
        <f>IF($A27&lt;=AN$6,0.5*(AO26+AO27)*EXP(-'BDT Tree'!AN36*AO$5)," ")</f>
        <v>0.7707762696796262</v>
      </c>
      <c r="AO27" s="44">
        <f>IF($A27&lt;=AO$6,0.5*(AP26+AP27)*EXP(-'BDT Tree'!AO36*AP$5)+0.015*SUM(AM$5:AO$5)," ")</f>
        <v>0.81974962792870443</v>
      </c>
      <c r="AP27" s="2">
        <f>IF($A27&lt;=AP$6,0.5*(AQ26+AQ27)*EXP(-'BDT Tree'!AP36*AQ$5)," ")</f>
        <v>0.85828957818785068</v>
      </c>
      <c r="AQ27" s="2">
        <f>IF($A27&lt;=AQ$6,0.5*(AR26+AR27)*EXP(-'BDT Tree'!AQ36*AR$5)," ")</f>
        <v>0.89225353555145337</v>
      </c>
      <c r="AR27" s="44">
        <f>IF($A27&lt;=AR$6,0.5*(AS26+AS27)*EXP(-'BDT Tree'!AR36*AS$5)+0.015*SUM(AP$5:AR$5)," ")</f>
        <v>0.92107703412298825</v>
      </c>
      <c r="AS27" s="2">
        <f>IF($A27&lt;=AS$6,0.5*(AT26+AT27)*EXP(-'BDT Tree'!AS36*AT$5)," ")</f>
        <v>0.94189758353985364</v>
      </c>
      <c r="AT27" s="2">
        <f>IF($A27&lt;=AT$6,0.5*(AU26+AU27)*EXP(-'BDT Tree'!AT36*AU$5)," ")</f>
        <v>0.96215651150877601</v>
      </c>
      <c r="AU27" s="44">
        <f>IF($A27&lt;=AU$6,0.5*(AV26+AV27)*EXP(-'BDT Tree'!AU36*AV$5)+0.015*SUM(AS$5:AU$5)," ")</f>
        <v>0.97855808584333093</v>
      </c>
      <c r="AV27" s="2">
        <f>IF($A27&lt;=AV$6,0.5*(AW26+AW27)*EXP(-'BDT Tree'!AV36*AW$5)," ")</f>
        <v>0.98694723169626997</v>
      </c>
      <c r="AW27" s="2">
        <f>IF($A27&lt;=AW$6,0.5*(AX26+AX27)*EXP(-'BDT Tree'!AW36*AX$5)," ")</f>
        <v>0.99638907339968452</v>
      </c>
      <c r="AX27" s="44">
        <f t="shared" si="1"/>
        <v>1.0037916666666666</v>
      </c>
    </row>
    <row r="28" spans="1:50" x14ac:dyDescent="0.25">
      <c r="A28" s="30">
        <v>30</v>
      </c>
      <c r="Z28" s="44" t="str">
        <f>IF($A28&lt;=Z$6,0.5*(AA27+AA28)*EXP(-'BDT Tree'!Z37*AA$5)," ")</f>
        <v xml:space="preserve"> </v>
      </c>
      <c r="AA28" s="2" t="str">
        <f>IF($A28&lt;=AA$6,0.5*(AB27+AB28)*EXP(-'BDT Tree'!AA37*AB$5)," ")</f>
        <v xml:space="preserve"> </v>
      </c>
      <c r="AB28" s="2" t="str">
        <f>IF($A28&lt;=AB$6,0.5*(AC27+AC28)*EXP(-'BDT Tree'!AB37*AC$5)," ")</f>
        <v xml:space="preserve"> </v>
      </c>
      <c r="AC28" s="44" t="str">
        <f>IF($A28&lt;=AC$6,0.5*(AD27+AD28)*EXP(-'BDT Tree'!AC37*AD$5)+0.015*SUM(AA$5:AC$5)," ")</f>
        <v xml:space="preserve"> </v>
      </c>
      <c r="AD28" s="2" t="str">
        <f>IF($A28&lt;=AD$6,0.5*(AE27+AE28)*EXP(-'BDT Tree'!AD37*AE$5)," ")</f>
        <v xml:space="preserve"> </v>
      </c>
      <c r="AE28" s="2" t="str">
        <f>IF($A28&lt;=AE$6,0.5*(AF27+AF28)*EXP(-'BDT Tree'!AE37*AF$5)," ")</f>
        <v xml:space="preserve"> </v>
      </c>
      <c r="AF28" s="44">
        <f>IF($A28&lt;=AF$6,0.5*(AG27+AG28)*EXP(-'BDT Tree'!AF37*AG$5)+0.015*SUM(AD$5:AF$5)," ")</f>
        <v>0.32401819735767429</v>
      </c>
      <c r="AG28" s="2">
        <f>IF($A28&lt;=AG$6,0.5*(AH27+AH28)*EXP(-'BDT Tree'!AG37*AH$5)," ")</f>
        <v>0.39295581273995811</v>
      </c>
      <c r="AH28" s="2">
        <f>IF($A28&lt;=AH$6,0.5*(AI27+AI28)*EXP(-'BDT Tree'!AH37*AI$5)," ")</f>
        <v>0.46653908883941397</v>
      </c>
      <c r="AI28" s="44">
        <f>IF($A28&lt;=AI$6,0.5*(AJ27+AJ28)*EXP(-'BDT Tree'!AI37*AJ$5)+0.015*SUM(AG$5:AI$5)," ")</f>
        <v>0.53808061821301789</v>
      </c>
      <c r="AJ28" s="2">
        <f>IF($A28&lt;=AJ$6,0.5*(AK27+AK28)*EXP(-'BDT Tree'!AJ37*AK$5)," ")</f>
        <v>0.60506958960054624</v>
      </c>
      <c r="AK28" s="56">
        <f>IF($A28&lt;=AK$6,0.5*(AL27+AL28)*EXP(-'BDT Tree'!AK37*AL$5)," ")</f>
        <v>0.67198987890742123</v>
      </c>
      <c r="AL28" s="44">
        <f>IF($A28&lt;=AL$6,0.5*(AM27+AM28)*EXP(-'BDT Tree'!AL37*AM$5)+0.015*SUM(AJ$5:AL$5)," ")</f>
        <v>0.73323063148784284</v>
      </c>
      <c r="AM28" s="2">
        <f>IF($A28&lt;=AM$6,0.5*(AN27+AN28)*EXP(-'BDT Tree'!AM37*AN$5)," ")</f>
        <v>0.78128162231211196</v>
      </c>
      <c r="AN28" s="2">
        <f>IF($A28&lt;=AN$6,0.5*(AO27+AO28)*EXP(-'BDT Tree'!AN37*AO$5)," ")</f>
        <v>0.82521670666150482</v>
      </c>
      <c r="AO28" s="44">
        <f>IF($A28&lt;=AO$6,0.5*(AP27+AP28)*EXP(-'BDT Tree'!AO37*AP$5)+0.015*SUM(AM$5:AO$5)," ")</f>
        <v>0.86459620946036309</v>
      </c>
      <c r="AP28" s="2">
        <f>IF($A28&lt;=AP$6,0.5*(AQ27+AQ28)*EXP(-'BDT Tree'!AP37*AQ$5)," ")</f>
        <v>0.89413127533424075</v>
      </c>
      <c r="AQ28" s="2">
        <f>IF($A28&lt;=AQ$6,0.5*(AR27+AR28)*EXP(-'BDT Tree'!AQ37*AR$5)," ")</f>
        <v>0.92070908289610909</v>
      </c>
      <c r="AR28" s="44">
        <f>IF($A28&lt;=AR$6,0.5*(AS27+AS28)*EXP(-'BDT Tree'!AR37*AS$5)+0.015*SUM(AP$5:AR$5)," ")</f>
        <v>0.94304465292066697</v>
      </c>
      <c r="AS28" s="2">
        <f>IF($A28&lt;=AS$6,0.5*(AT27+AT28)*EXP(-'BDT Tree'!AS37*AT$5)," ")</f>
        <v>0.95812767362897888</v>
      </c>
      <c r="AT28" s="2">
        <f>IF($A28&lt;=AT$6,0.5*(AU27+AU28)*EXP(-'BDT Tree'!AT37*AU$5)," ")</f>
        <v>0.97349948647361351</v>
      </c>
      <c r="AU28" s="44">
        <f>IF($A28&lt;=AU$6,0.5*(AV27+AV28)*EXP(-'BDT Tree'!AU37*AV$5)+0.015*SUM(AS$5:AU$5)," ")</f>
        <v>0.98588096424555371</v>
      </c>
      <c r="AV28" s="2">
        <f>IF($A28&lt;=AV$6,0.5*(AW27+AW28)*EXP(-'BDT Tree'!AV37*AW$5)," ")</f>
        <v>0.99116015009121683</v>
      </c>
      <c r="AW28" s="2">
        <f>IF($A28&lt;=AW$6,0.5*(AX27+AX28)*EXP(-'BDT Tree'!AW37*AX$5)," ")</f>
        <v>0.99827327274548505</v>
      </c>
      <c r="AX28" s="44">
        <f t="shared" si="1"/>
        <v>1.0037916666666666</v>
      </c>
    </row>
    <row r="29" spans="1:50" x14ac:dyDescent="0.25">
      <c r="A29" s="30">
        <v>29</v>
      </c>
      <c r="Z29" s="44" t="str">
        <f>IF($A29&lt;=Z$6,0.5*(AA28+AA29)*EXP(-'BDT Tree'!Z38*AA$5)," ")</f>
        <v xml:space="preserve"> </v>
      </c>
      <c r="AA29" s="2" t="str">
        <f>IF($A29&lt;=AA$6,0.5*(AB28+AB29)*EXP(-'BDT Tree'!AA38*AB$5)," ")</f>
        <v xml:space="preserve"> </v>
      </c>
      <c r="AB29" s="2" t="str">
        <f>IF($A29&lt;=AB$6,0.5*(AC28+AC29)*EXP(-'BDT Tree'!AB38*AC$5)," ")</f>
        <v xml:space="preserve"> </v>
      </c>
      <c r="AC29" s="44" t="str">
        <f>IF($A29&lt;=AC$6,0.5*(AD28+AD29)*EXP(-'BDT Tree'!AC38*AD$5)+0.015*SUM(AA$5:AC$5)," ")</f>
        <v xml:space="preserve"> </v>
      </c>
      <c r="AD29" s="2" t="str">
        <f>IF($A29&lt;=AD$6,0.5*(AE28+AE29)*EXP(-'BDT Tree'!AD38*AE$5)," ")</f>
        <v xml:space="preserve"> </v>
      </c>
      <c r="AE29" s="2">
        <f>IF($A29&lt;=AE$6,0.5*(AF28+AF29)*EXP(-'BDT Tree'!AE38*AF$5)," ")</f>
        <v>0.35657116421947277</v>
      </c>
      <c r="AF29" s="44">
        <f>IF($A29&lt;=AF$6,0.5*(AG28+AG29)*EXP(-'BDT Tree'!AF38*AG$5)+0.015*SUM(AD$5:AF$5)," ")</f>
        <v>0.42500577851997823</v>
      </c>
      <c r="AG29" s="2">
        <f>IF($A29&lt;=AG$6,0.5*(AH28+AH29)*EXP(-'BDT Tree'!AG38*AH$5)," ")</f>
        <v>0.49373213762549889</v>
      </c>
      <c r="AH29" s="2">
        <f>IF($A29&lt;=AH$6,0.5*(AI28+AI29)*EXP(-'BDT Tree'!AH38*AI$5)," ")</f>
        <v>0.56366205863085561</v>
      </c>
      <c r="AI29" s="44">
        <f>IF($A29&lt;=AI$6,0.5*(AJ28+AJ29)*EXP(-'BDT Tree'!AI38*AJ$5)+0.015*SUM(AG$5:AI$5)," ")</f>
        <v>0.62900600651178995</v>
      </c>
      <c r="AJ29" s="2">
        <f>IF($A29&lt;=AJ$6,0.5*(AK28+AK29)*EXP(-'BDT Tree'!AJ38*AK$5)," ")</f>
        <v>0.68742013219156861</v>
      </c>
      <c r="AK29" s="56">
        <f>IF($A29&lt;=AK$6,0.5*(AL28+AL29)*EXP(-'BDT Tree'!AK38*AL$5)," ")</f>
        <v>0.74433914915160626</v>
      </c>
      <c r="AL29" s="44">
        <f>IF($A29&lt;=AL$6,0.5*(AM28+AM29)*EXP(-'BDT Tree'!AL38*AM$5)+0.015*SUM(AJ$5:AL$5)," ")</f>
        <v>0.79508765616458243</v>
      </c>
      <c r="AM29" s="2">
        <f>IF($A29&lt;=AM$6,0.5*(AN28+AN29)*EXP(-'BDT Tree'!AM38*AN$5)," ")</f>
        <v>0.83344524611832471</v>
      </c>
      <c r="AN29" s="2">
        <f>IF($A29&lt;=AN$6,0.5*(AO28+AO29)*EXP(-'BDT Tree'!AN38*AO$5)," ")</f>
        <v>0.86876064108076612</v>
      </c>
      <c r="AO29" s="44">
        <f>IF($A29&lt;=AO$6,0.5*(AP28+AP29)*EXP(-'BDT Tree'!AO38*AP$5)+0.015*SUM(AM$5:AO$5)," ")</f>
        <v>0.8999181011938826</v>
      </c>
      <c r="AP29" s="2">
        <f>IF($A29&lt;=AP$6,0.5*(AQ28+AQ29)*EXP(-'BDT Tree'!AP38*AQ$5)," ")</f>
        <v>0.92203856934261896</v>
      </c>
      <c r="AQ29" s="2">
        <f>IF($A29&lt;=AQ$6,0.5*(AR28+AR29)*EXP(-'BDT Tree'!AQ38*AR$5)," ")</f>
        <v>0.94263884334388548</v>
      </c>
      <c r="AR29" s="44">
        <f>IF($A29&lt;=AR$6,0.5*(AS28+AS29)*EXP(-'BDT Tree'!AR38*AS$5)+0.015*SUM(AP$5:AR$5)," ")</f>
        <v>0.95982226705403051</v>
      </c>
      <c r="AS29" s="2">
        <f>IF($A29&lt;=AS$6,0.5*(AT28+AT29)*EXP(-'BDT Tree'!AS38*AT$5)," ")</f>
        <v>0.97043568820822135</v>
      </c>
      <c r="AT29" s="2">
        <f>IF($A29&lt;=AT$6,0.5*(AU28+AU29)*EXP(-'BDT Tree'!AT38*AU$5)," ")</f>
        <v>0.98205565907812931</v>
      </c>
      <c r="AU29" s="44">
        <f>IF($A29&lt;=AU$6,0.5*(AV28+AV29)*EXP(-'BDT Tree'!AU38*AV$5)+0.015*SUM(AS$5:AU$5)," ")</f>
        <v>0.99137927198390952</v>
      </c>
      <c r="AV29" s="2">
        <f>IF($A29&lt;=AV$6,0.5*(AW28+AW29)*EXP(-'BDT Tree'!AV38*AW$5)," ")</f>
        <v>0.99432425081687736</v>
      </c>
      <c r="AW29" s="2">
        <f>IF($A29&lt;=AW$6,0.5*(AX28+AX29)*EXP(-'BDT Tree'!AW38*AX$5)," ")</f>
        <v>0.99967887228798358</v>
      </c>
      <c r="AX29" s="44">
        <f t="shared" si="1"/>
        <v>1.0037916666666666</v>
      </c>
    </row>
    <row r="30" spans="1:50" x14ac:dyDescent="0.25">
      <c r="A30" s="30">
        <v>28</v>
      </c>
      <c r="Z30" s="44" t="str">
        <f>IF($A30&lt;=Z$6,0.5*(AA29+AA30)*EXP(-'BDT Tree'!Z39*AA$5)," ")</f>
        <v xml:space="preserve"> </v>
      </c>
      <c r="AA30" s="2" t="str">
        <f>IF($A30&lt;=AA$6,0.5*(AB29+AB30)*EXP(-'BDT Tree'!AA39*AB$5)," ")</f>
        <v xml:space="preserve"> </v>
      </c>
      <c r="AB30" s="2" t="str">
        <f>IF($A30&lt;=AB$6,0.5*(AC29+AC30)*EXP(-'BDT Tree'!AB39*AC$5)," ")</f>
        <v xml:space="preserve"> </v>
      </c>
      <c r="AC30" s="44" t="str">
        <f>IF($A30&lt;=AC$6,0.5*(AD29+AD30)*EXP(-'BDT Tree'!AC39*AD$5)+0.015*SUM(AA$5:AC$5)," ")</f>
        <v xml:space="preserve"> </v>
      </c>
      <c r="AD30" s="2">
        <f>IF($A30&lt;=AD$6,0.5*(AE29+AE30)*EXP(-'BDT Tree'!AD39*AE$5)," ")</f>
        <v>0.39161499654397403</v>
      </c>
      <c r="AE30" s="2">
        <f>IF($A30&lt;=AE$6,0.5*(AF29+AF30)*EXP(-'BDT Tree'!AE39*AF$5)," ")</f>
        <v>0.45720667081932442</v>
      </c>
      <c r="AF30" s="44">
        <f>IF($A30&lt;=AF$6,0.5*(AG29+AG30)*EXP(-'BDT Tree'!AF39*AG$5)+0.015*SUM(AD$5:AF$5)," ")</f>
        <v>0.52441055486058086</v>
      </c>
      <c r="AG30" s="2">
        <f>IF($A30&lt;=AG$6,0.5*(AH29+AH30)*EXP(-'BDT Tree'!AG39*AH$5)," ")</f>
        <v>0.58845751828331239</v>
      </c>
      <c r="AH30" s="2">
        <f>IF($A30&lt;=AH$6,0.5*(AI29+AI30)*EXP(-'BDT Tree'!AH39*AI$5)," ")</f>
        <v>0.6514090776365643</v>
      </c>
      <c r="AI30" s="44">
        <f>IF($A30&lt;=AI$6,0.5*(AJ29+AJ30)*EXP(-'BDT Tree'!AI39*AJ$5)+0.015*SUM(AG$5:AI$5)," ")</f>
        <v>0.70842946919724248</v>
      </c>
      <c r="AJ30" s="2">
        <f>IF($A30&lt;=AJ$6,0.5*(AK29+AK30)*EXP(-'BDT Tree'!AJ39*AK$5)," ")</f>
        <v>0.75728578171021121</v>
      </c>
      <c r="AK30" s="56">
        <f>IF($A30&lt;=AK$6,0.5*(AL29+AL30)*EXP(-'BDT Tree'!AK39*AL$5)," ")</f>
        <v>0.80424392576556181</v>
      </c>
      <c r="AL30" s="44">
        <f>IF($A30&lt;=AL$6,0.5*(AM29+AM30)*EXP(-'BDT Tree'!AL39*AM$5)+0.015*SUM(AJ$5:AL$5)," ")</f>
        <v>0.84528615805900742</v>
      </c>
      <c r="AM30" s="2">
        <f>IF($A30&lt;=AM$6,0.5*(AN29+AN30)*EXP(-'BDT Tree'!AM39*AN$5)," ")</f>
        <v>0.87509529461877444</v>
      </c>
      <c r="AN30" s="2">
        <f>IF($A30&lt;=AN$6,0.5*(AO29+AO30)*EXP(-'BDT Tree'!AN39*AO$5)," ")</f>
        <v>0.90304498873118189</v>
      </c>
      <c r="AO30" s="44">
        <f>IF($A30&lt;=AO$6,0.5*(AP29+AP30)*EXP(-'BDT Tree'!AO39*AP$5)+0.015*SUM(AM$5:AO$5)," ")</f>
        <v>0.92739853622475044</v>
      </c>
      <c r="AP30" s="2">
        <f>IF($A30&lt;=AP$6,0.5*(AQ29+AQ30)*EXP(-'BDT Tree'!AP39*AQ$5)," ")</f>
        <v>0.9435657781236475</v>
      </c>
      <c r="AQ30" s="2">
        <f>IF($A30&lt;=AQ$6,0.5*(AR29+AR30)*EXP(-'BDT Tree'!AQ39*AR$5)," ")</f>
        <v>0.9594189856648303</v>
      </c>
      <c r="AR30" s="44">
        <f>IF($A30&lt;=AR$6,0.5*(AS29+AS30)*EXP(-'BDT Tree'!AR39*AS$5)+0.015*SUM(AP$5:AR$5)," ")</f>
        <v>0.97256751119312446</v>
      </c>
      <c r="AS30" s="2">
        <f>IF($A30&lt;=AS$6,0.5*(AT29+AT30)*EXP(-'BDT Tree'!AS39*AT$5)," ")</f>
        <v>0.97973353141142983</v>
      </c>
      <c r="AT30" s="2">
        <f>IF($A30&lt;=AT$6,0.5*(AU29+AU30)*EXP(-'BDT Tree'!AT39*AU$5)," ")</f>
        <v>0.98849282991167353</v>
      </c>
      <c r="AU30" s="44">
        <f>IF($A30&lt;=AU$6,0.5*(AV29+AV30)*EXP(-'BDT Tree'!AU39*AV$5)+0.015*SUM(AS$5:AU$5)," ")</f>
        <v>0.99550083916990184</v>
      </c>
      <c r="AV30" s="2">
        <f>IF($A30&lt;=AV$6,0.5*(AW29+AW30)*EXP(-'BDT Tree'!AV39*AW$5)," ")</f>
        <v>0.99669845589756245</v>
      </c>
      <c r="AW30" s="2">
        <f>IF($A30&lt;=AW$6,0.5*(AX29+AX30)*EXP(-'BDT Tree'!AW39*AX$5)," ")</f>
        <v>1.000726998751426</v>
      </c>
      <c r="AX30" s="44">
        <f t="shared" si="1"/>
        <v>1.0037916666666666</v>
      </c>
    </row>
    <row r="31" spans="1:50" x14ac:dyDescent="0.25">
      <c r="A31" s="30">
        <v>27</v>
      </c>
      <c r="Z31" s="44" t="str">
        <f>IF($A31&lt;=Z$6,0.5*(AA30+AA31)*EXP(-'BDT Tree'!Z40*AA$5)," ")</f>
        <v xml:space="preserve"> </v>
      </c>
      <c r="AA31" s="2" t="str">
        <f>IF($A31&lt;=AA$6,0.5*(AB30+AB31)*EXP(-'BDT Tree'!AA40*AB$5)," ")</f>
        <v xml:space="preserve"> </v>
      </c>
      <c r="AB31" s="2" t="str">
        <f>IF($A31&lt;=AB$6,0.5*(AC30+AC31)*EXP(-'BDT Tree'!AB40*AC$5)," ")</f>
        <v xml:space="preserve"> </v>
      </c>
      <c r="AC31" s="44">
        <f>IF($A31&lt;=AC$6,0.5*(AD30+AD31)*EXP(-'BDT Tree'!AC40*AD$5)+0.015*SUM(AA$5:AC$5)," ")</f>
        <v>0.42690062329062789</v>
      </c>
      <c r="AD31" s="2">
        <f>IF($A31&lt;=AD$6,0.5*(AE30+AE31)*EXP(-'BDT Tree'!AD40*AE$5)," ")</f>
        <v>0.49107578369777449</v>
      </c>
      <c r="AE31" s="2">
        <f>IF($A31&lt;=AE$6,0.5*(AF30+AF31)*EXP(-'BDT Tree'!AE40*AF$5)," ")</f>
        <v>0.55426371138003472</v>
      </c>
      <c r="AF31" s="44">
        <f>IF($A31&lt;=AF$6,0.5*(AG30+AG31)*EXP(-'BDT Tree'!AF40*AG$5)+0.015*SUM(AD$5:AF$5)," ")</f>
        <v>0.61644425242769274</v>
      </c>
      <c r="AG31" s="2">
        <f>IF($A31&lt;=AG$6,0.5*(AH30+AH31)*EXP(-'BDT Tree'!AG40*AH$5)," ")</f>
        <v>0.67299393655121242</v>
      </c>
      <c r="AH31" s="2">
        <f>IF($A31&lt;=AH$6,0.5*(AI30+AI31)*EXP(-'BDT Tree'!AH40*AI$5)," ")</f>
        <v>0.72731020413240777</v>
      </c>
      <c r="AI31" s="44">
        <f>IF($A31&lt;=AI$6,0.5*(AJ30+AJ31)*EXP(-'BDT Tree'!AI40*AJ$5)+0.015*SUM(AG$5:AI$5)," ")</f>
        <v>0.77533795970341157</v>
      </c>
      <c r="AJ31" s="2">
        <f>IF($A31&lt;=AJ$6,0.5*(AK30+AK31)*EXP(-'BDT Tree'!AJ40*AK$5)," ")</f>
        <v>0.81483231225823483</v>
      </c>
      <c r="AK31" s="56">
        <f>IF($A31&lt;=AK$6,0.5*(AL30+AL31)*EXP(-'BDT Tree'!AK40*AL$5)," ")</f>
        <v>0.85267962499641781</v>
      </c>
      <c r="AL31" s="44">
        <f>IF($A31&lt;=AL$6,0.5*(AM30+AM31)*EXP(-'BDT Tree'!AL40*AM$5)+0.015*SUM(AJ$5:AL$5)," ")</f>
        <v>0.88526230057344835</v>
      </c>
      <c r="AM31" s="2">
        <f>IF($A31&lt;=AM$6,0.5*(AN30+AN31)*EXP(-'BDT Tree'!AM40*AN$5)," ")</f>
        <v>0.90785723727052914</v>
      </c>
      <c r="AN31" s="2">
        <f>IF($A31&lt;=AN$6,0.5*(AO30+AO31)*EXP(-'BDT Tree'!AN40*AO$5)," ")</f>
        <v>0.92971999798480176</v>
      </c>
      <c r="AO31" s="44">
        <f>IF($A31&lt;=AO$6,0.5*(AP30+AP31)*EXP(-'BDT Tree'!AO40*AP$5)+0.015*SUM(AM$5:AO$5)," ")</f>
        <v>0.94858171372337663</v>
      </c>
      <c r="AP31" s="2">
        <f>IF($A31&lt;=AP$6,0.5*(AQ30+AQ31)*EXP(-'BDT Tree'!AP40*AQ$5)," ")</f>
        <v>0.96005540020137803</v>
      </c>
      <c r="AQ31" s="2">
        <f>IF($A31&lt;=AQ$6,0.5*(AR30+AR31)*EXP(-'BDT Tree'!AQ40*AR$5)," ")</f>
        <v>0.97219020487718355</v>
      </c>
      <c r="AR31" s="44">
        <f>IF($A31&lt;=AR$6,0.5*(AS30+AS31)*EXP(-'BDT Tree'!AR40*AS$5)+0.015*SUM(AP$5:AR$5)," ")</f>
        <v>0.98221080716649123</v>
      </c>
      <c r="AS31" s="2">
        <f>IF($A31&lt;=AS$6,0.5*(AT30+AT31)*EXP(-'BDT Tree'!AS40*AT$5)," ")</f>
        <v>0.98673725194920126</v>
      </c>
      <c r="AT31" s="2">
        <f>IF($A31&lt;=AT$6,0.5*(AU30+AU31)*EXP(-'BDT Tree'!AT40*AU$5)," ")</f>
        <v>0.99332636111726125</v>
      </c>
      <c r="AU31" s="44">
        <f>IF($A31&lt;=AU$6,0.5*(AV30+AV31)*EXP(-'BDT Tree'!AU40*AV$5)+0.015*SUM(AS$5:AU$5)," ")</f>
        <v>0.99858663417902382</v>
      </c>
      <c r="AV31" s="2">
        <f>IF($A31&lt;=AV$6,0.5*(AW30+AW31)*EXP(-'BDT Tree'!AV40*AW$5)," ")</f>
        <v>0.99847874254832203</v>
      </c>
      <c r="AW31" s="2">
        <f>IF($A31&lt;=AW$6,0.5*(AX30+AX31)*EXP(-'BDT Tree'!AW40*AX$5)," ")</f>
        <v>1.0015083201342976</v>
      </c>
      <c r="AX31" s="44">
        <f t="shared" si="1"/>
        <v>1.0037916666666666</v>
      </c>
    </row>
    <row r="32" spans="1:50" x14ac:dyDescent="0.25">
      <c r="A32" s="30">
        <v>26</v>
      </c>
      <c r="Z32" s="44" t="str">
        <f>IF($A32&lt;=Z$6,0.5*(AA31+AA32)*EXP(-'BDT Tree'!Z41*AA$5)," ")</f>
        <v xml:space="preserve"> </v>
      </c>
      <c r="AA32" s="2" t="str">
        <f>IF($A32&lt;=AA$6,0.5*(AB31+AB32)*EXP(-'BDT Tree'!AA41*AB$5)," ")</f>
        <v xml:space="preserve"> </v>
      </c>
      <c r="AB32" s="2">
        <f>IF($A32&lt;=AB$6,0.5*(AC31+AC32)*EXP(-'BDT Tree'!AB41*AC$5)," ")</f>
        <v>0.45958814882934279</v>
      </c>
      <c r="AC32" s="44">
        <f>IF($A32&lt;=AC$6,0.5*(AD31+AD32)*EXP(-'BDT Tree'!AC41*AD$5)+0.015*SUM(AA$5:AC$5)," ")</f>
        <v>0.5250989436954544</v>
      </c>
      <c r="AD32" s="2">
        <f>IF($A32&lt;=AD$6,0.5*(AE31+AE32)*EXP(-'BDT Tree'!AD41*AE$5)," ")</f>
        <v>0.58512080243269193</v>
      </c>
      <c r="AE32" s="2">
        <f>IF($A32&lt;=AE$6,0.5*(AF31+AF32)*EXP(-'BDT Tree'!AE41*AF$5)," ")</f>
        <v>0.6427429812135137</v>
      </c>
      <c r="AF32" s="44">
        <f>IF($A32&lt;=AF$6,0.5*(AG31+AG32)*EXP(-'BDT Tree'!AF41*AG$5)+0.015*SUM(AD$5:AF$5)," ")</f>
        <v>0.69763123854594045</v>
      </c>
      <c r="AG32" s="2">
        <f>IF($A32&lt;=AG$6,0.5*(AH31+AH32)*EXP(-'BDT Tree'!AG41*AH$5)," ")</f>
        <v>0.74543893368541647</v>
      </c>
      <c r="AH32" s="2">
        <f>IF($A32&lt;=AH$6,0.5*(AI31+AI32)*EXP(-'BDT Tree'!AH41*AI$5)," ")</f>
        <v>0.79078817424986492</v>
      </c>
      <c r="AI32" s="44">
        <f>IF($A32&lt;=AI$6,0.5*(AJ31+AJ32)*EXP(-'BDT Tree'!AI41*AJ$5)+0.015*SUM(AG$5:AI$5)," ")</f>
        <v>0.83015553349855264</v>
      </c>
      <c r="AJ32" s="2">
        <f>IF($A32&lt;=AJ$6,0.5*(AK31+AK32)*EXP(-'BDT Tree'!AJ41*AK$5)," ")</f>
        <v>0.86117288872408015</v>
      </c>
      <c r="AK32" s="56">
        <f>IF($A32&lt;=AK$6,0.5*(AL31+AL32)*EXP(-'BDT Tree'!AK41*AL$5)," ")</f>
        <v>0.89114029014456408</v>
      </c>
      <c r="AL32" s="44">
        <f>IF($A32&lt;=AL$6,0.5*(AM31+AM32)*EXP(-'BDT Tree'!AL41*AM$5)+0.015*SUM(AJ$5:AL$5)," ")</f>
        <v>0.91664582081713875</v>
      </c>
      <c r="AM32" s="2">
        <f>IF($A32&lt;=AM$6,0.5*(AN31+AN32)*EXP(-'BDT Tree'!AM41*AN$5)," ")</f>
        <v>0.93333832111027248</v>
      </c>
      <c r="AN32" s="2">
        <f>IF($A32&lt;=AN$6,0.5*(AO31+AO32)*EXP(-'BDT Tree'!AN41*AO$5)," ")</f>
        <v>0.95028971712984567</v>
      </c>
      <c r="AO32" s="44">
        <f>IF($A32&lt;=AO$6,0.5*(AP31+AP32)*EXP(-'BDT Tree'!AO41*AP$5)+0.015*SUM(AM$5:AO$5)," ")</f>
        <v>0.96479780605421217</v>
      </c>
      <c r="AP32" s="2">
        <f>IF($A32&lt;=AP$6,0.5*(AQ31+AQ32)*EXP(-'BDT Tree'!AP41*AQ$5)," ")</f>
        <v>0.97262003045103562</v>
      </c>
      <c r="AQ32" s="2">
        <f>IF($A32&lt;=AQ$6,0.5*(AR31+AR32)*EXP(-'BDT Tree'!AQ41*AR$5)," ")</f>
        <v>0.98187142907660385</v>
      </c>
      <c r="AR32" s="44">
        <f>IF($A32&lt;=AR$6,0.5*(AS31+AS32)*EXP(-'BDT Tree'!AR41*AS$5)+0.015*SUM(AP$5:AR$5)," ")</f>
        <v>0.98948530797899226</v>
      </c>
      <c r="AS32" s="2">
        <f>IF($A32&lt;=AS$6,0.5*(AT31+AT32)*EXP(-'BDT Tree'!AS41*AT$5)," ")</f>
        <v>0.9920016136042179</v>
      </c>
      <c r="AT32" s="2">
        <f>IF($A32&lt;=AT$6,0.5*(AU31+AU32)*EXP(-'BDT Tree'!AT41*AU$5)," ")</f>
        <v>0.99695050477144553</v>
      </c>
      <c r="AU32" s="44">
        <f>IF($A32&lt;=AU$6,0.5*(AV31+AV32)*EXP(-'BDT Tree'!AU41*AV$5)+0.015*SUM(AS$5:AU$5)," ")</f>
        <v>1.0008948759971377</v>
      </c>
      <c r="AV32" s="2">
        <f>IF($A32&lt;=AV$6,0.5*(AW31+AW32)*EXP(-'BDT Tree'!AV41*AW$5)," ")</f>
        <v>0.99981300896650138</v>
      </c>
      <c r="AW32" s="2">
        <f>IF($A32&lt;=AW$6,0.5*(AX31+AX32)*EXP(-'BDT Tree'!AW41*AX$5)," ")</f>
        <v>1.0020906169338675</v>
      </c>
      <c r="AX32" s="44">
        <f t="shared" si="1"/>
        <v>1.0037916666666666</v>
      </c>
    </row>
    <row r="33" spans="1:50" x14ac:dyDescent="0.25">
      <c r="A33" s="30">
        <v>25</v>
      </c>
      <c r="Z33" s="44" t="str">
        <f>IF($A33&lt;=Z$6,0.5*(AA32+AA33)*EXP(-'BDT Tree'!Z42*AA$5)," ")</f>
        <v xml:space="preserve"> </v>
      </c>
      <c r="AA33" s="2">
        <f>IF($A33&lt;=AA$6,0.5*(AB32+AB33)*EXP(-'BDT Tree'!AA42*AB$5)," ")</f>
        <v>0.49280663602879121</v>
      </c>
      <c r="AB33" s="2">
        <f>IF($A33&lt;=AB$6,0.5*(AC32+AC33)*EXP(-'BDT Tree'!AB42*AC$5)," ")</f>
        <v>0.55557518837045783</v>
      </c>
      <c r="AC33" s="44">
        <f>IF($A33&lt;=AC$6,0.5*(AD32+AD33)*EXP(-'BDT Tree'!AC42*AD$5)+0.015*SUM(AA$5:AC$5)," ")</f>
        <v>0.61638168887519673</v>
      </c>
      <c r="AD33" s="2">
        <f>IF($A33&lt;=AD$6,0.5*(AE32+AE33)*EXP(-'BDT Tree'!AD42*AE$5)," ")</f>
        <v>0.66957525562513109</v>
      </c>
      <c r="AE33" s="2">
        <f>IF($A33&lt;=AE$6,0.5*(AF32+AF33)*EXP(-'BDT Tree'!AE42*AF$5)," ")</f>
        <v>0.71989259891035651</v>
      </c>
      <c r="AF33" s="44">
        <f>IF($A33&lt;=AF$6,0.5*(AG32+AG33)*EXP(-'BDT Tree'!AF42*AG$5)+0.015*SUM(AD$5:AF$5)," ")</f>
        <v>0.76659386452809364</v>
      </c>
      <c r="AG33" s="2">
        <f>IF($A33&lt;=AG$6,0.5*(AH32+AH33)*EXP(-'BDT Tree'!AG42*AH$5)," ")</f>
        <v>0.80560109150933112</v>
      </c>
      <c r="AH33" s="2">
        <f>IF($A33&lt;=AH$6,0.5*(AI32+AI33)*EXP(-'BDT Tree'!AH42*AI$5)," ")</f>
        <v>0.84251720301243838</v>
      </c>
      <c r="AI33" s="44">
        <f>IF($A33&lt;=AI$6,0.5*(AJ32+AJ33)*EXP(-'BDT Tree'!AI42*AJ$5)+0.015*SUM(AG$5:AI$5)," ")</f>
        <v>0.87412127496632108</v>
      </c>
      <c r="AJ33" s="2">
        <f>IF($A33&lt;=AJ$6,0.5*(AK32+AK33)*EXP(-'BDT Tree'!AJ42*AK$5)," ")</f>
        <v>0.89785373292875292</v>
      </c>
      <c r="AK33" s="56">
        <f>IF($A33&lt;=AK$6,0.5*(AL32+AL33)*EXP(-'BDT Tree'!AK42*AL$5)," ")</f>
        <v>0.92126452259892355</v>
      </c>
      <c r="AL33" s="44">
        <f>IF($A33&lt;=AL$6,0.5*(AM32+AM33)*EXP(-'BDT Tree'!AL42*AM$5)+0.015*SUM(AJ$5:AL$5)," ")</f>
        <v>0.94101883558716015</v>
      </c>
      <c r="AM33" s="2">
        <f>IF($A33&lt;=AM$6,0.5*(AN32+AN33)*EXP(-'BDT Tree'!AM42*AN$5)," ")</f>
        <v>0.9529885876606945</v>
      </c>
      <c r="AN33" s="2">
        <f>IF($A33&lt;=AN$6,0.5*(AO32+AO33)*EXP(-'BDT Tree'!AN42*AO$5)," ")</f>
        <v>0.96604521939335941</v>
      </c>
      <c r="AO33" s="44">
        <f>IF($A33&lt;=AO$6,0.5*(AP32+AP33)*EXP(-'BDT Tree'!AO42*AP$5)+0.015*SUM(AM$5:AO$5)," ")</f>
        <v>0.97714712094098288</v>
      </c>
      <c r="AP33" s="2">
        <f>IF($A33&lt;=AP$6,0.5*(AQ32+AQ33)*EXP(-'BDT Tree'!AP42*AQ$5)," ")</f>
        <v>0.98215631394063563</v>
      </c>
      <c r="AQ33" s="2">
        <f>IF($A33&lt;=AQ$6,0.5*(AR32+AR33)*EXP(-'BDT Tree'!AQ42*AR$5)," ")</f>
        <v>0.98918836899291762</v>
      </c>
      <c r="AR33" s="44">
        <f>IF($A33&lt;=AR$6,0.5*(AS32+AS33)*EXP(-'BDT Tree'!AR42*AS$5)+0.015*SUM(AP$5:AR$5)," ")</f>
        <v>0.99496065226700081</v>
      </c>
      <c r="AS33" s="2">
        <f>IF($A33&lt;=AS$6,0.5*(AT32+AT33)*EXP(-'BDT Tree'!AS42*AT$5)," ")</f>
        <v>0.99595228213187981</v>
      </c>
      <c r="AT33" s="2">
        <f>IF($A33&lt;=AT$6,0.5*(AU32+AU33)*EXP(-'BDT Tree'!AT42*AU$5)," ")</f>
        <v>0.99966494329143263</v>
      </c>
      <c r="AU33" s="44">
        <f>IF($A33&lt;=AU$6,0.5*(AV32+AV33)*EXP(-'BDT Tree'!AU42*AV$5)+0.015*SUM(AS$5:AU$5)," ")</f>
        <v>1.0026203490584653</v>
      </c>
      <c r="AV33" s="2">
        <f>IF($A33&lt;=AV$6,0.5*(AW32+AW33)*EXP(-'BDT Tree'!AV42*AW$5)," ")</f>
        <v>1.0008126263629269</v>
      </c>
      <c r="AW33" s="2">
        <f>IF($A33&lt;=AW$6,0.5*(AX32+AX33)*EXP(-'BDT Tree'!AW42*AX$5)," ")</f>
        <v>1.0025245109172403</v>
      </c>
      <c r="AX33" s="44">
        <f t="shared" si="1"/>
        <v>1.0037916666666666</v>
      </c>
    </row>
    <row r="34" spans="1:50" x14ac:dyDescent="0.25">
      <c r="A34" s="30">
        <v>24</v>
      </c>
      <c r="Z34" s="44">
        <f>IF($A34&lt;=Z$6,0.5*(AA33+AA34)*EXP(-'BDT Tree'!Z43*AA$5)," ")</f>
        <v>0.52576401913057735</v>
      </c>
      <c r="AA34" s="2">
        <f>IF($A34&lt;=AA$6,0.5*(AB33+AB34)*EXP(-'BDT Tree'!AA43*AB$5)," ")</f>
        <v>0.58610076434321479</v>
      </c>
      <c r="AB34" s="2">
        <f>IF($A34&lt;=AB$6,0.5*(AC33+AC34)*EXP(-'BDT Tree'!AB43*AC$5)," ")</f>
        <v>0.64338942393537635</v>
      </c>
      <c r="AC34" s="44">
        <f>IF($A34&lt;=AC$6,0.5*(AD33+AD34)*EXP(-'BDT Tree'!AC43*AD$5)+0.015*SUM(AA$5:AC$5)," ")</f>
        <v>0.69727181045233466</v>
      </c>
      <c r="AD34" s="2">
        <f>IF($A34&lt;=AD$6,0.5*(AE33+AE34)*EXP(-'BDT Tree'!AD43*AE$5)," ")</f>
        <v>0.74238886254366521</v>
      </c>
      <c r="AE34" s="2">
        <f>IF($A34&lt;=AE$6,0.5*(AF33+AF34)*EXP(-'BDT Tree'!AE43*AF$5)," ")</f>
        <v>0.78486336736086748</v>
      </c>
      <c r="AF34" s="44">
        <f>IF($A34&lt;=AF$6,0.5*(AG33+AG34)*EXP(-'BDT Tree'!AF43*AG$5)+0.015*SUM(AD$5:AF$5)," ")</f>
        <v>0.82348232672709831</v>
      </c>
      <c r="AG34" s="2">
        <f>IF($A34&lt;=AG$6,0.5*(AH33+AH34)*EXP(-'BDT Tree'!AG43*AH$5)," ")</f>
        <v>0.85436922555501882</v>
      </c>
      <c r="AH34" s="2">
        <f>IF($A34&lt;=AH$6,0.5*(AI33+AI34)*EXP(-'BDT Tree'!AH43*AI$5)," ")</f>
        <v>0.88384393384560411</v>
      </c>
      <c r="AI34" s="44">
        <f>IF($A34&lt;=AI$6,0.5*(AJ33+AJ34)*EXP(-'BDT Tree'!AI43*AJ$5)+0.015*SUM(AG$5:AI$5)," ")</f>
        <v>0.90881699832125062</v>
      </c>
      <c r="AJ34" s="2">
        <f>IF($A34&lt;=AJ$6,0.5*(AK33+AK34)*EXP(-'BDT Tree'!AJ43*AK$5)," ")</f>
        <v>0.92651268113546026</v>
      </c>
      <c r="AK34" s="56">
        <f>IF($A34&lt;=AK$6,0.5*(AL33+AL34)*EXP(-'BDT Tree'!AK43*AL$5)," ")</f>
        <v>0.9446161497773915</v>
      </c>
      <c r="AL34" s="44">
        <f>IF($A34&lt;=AL$6,0.5*(AM33+AM34)*EXP(-'BDT Tree'!AL43*AM$5)+0.015*SUM(AJ$5:AL$5)," ")</f>
        <v>0.95979375526845301</v>
      </c>
      <c r="AM34" s="2">
        <f>IF($A34&lt;=AM$6,0.5*(AN33+AN34)*EXP(-'BDT Tree'!AM43*AN$5)," ")</f>
        <v>0.9680455571572335</v>
      </c>
      <c r="AN34" s="2">
        <f>IF($A34&lt;=AN$6,0.5*(AO33+AO34)*EXP(-'BDT Tree'!AN43*AO$5)," ")</f>
        <v>0.97805251313053587</v>
      </c>
      <c r="AO34" s="44">
        <f>IF($A34&lt;=AO$6,0.5*(AP33+AP34)*EXP(-'BDT Tree'!AO43*AP$5)+0.015*SUM(AM$5:AO$5)," ")</f>
        <v>0.98651516109484805</v>
      </c>
      <c r="AP34" s="2">
        <f>IF($A34&lt;=AP$6,0.5*(AQ33+AQ34)*EXP(-'BDT Tree'!AP43*AQ$5)," ")</f>
        <v>0.98937288579213556</v>
      </c>
      <c r="AQ34" s="2">
        <f>IF($A34&lt;=AQ$6,0.5*(AR33+AR34)*EXP(-'BDT Tree'!AQ43*AR$5)," ")</f>
        <v>0.99470609523859566</v>
      </c>
      <c r="AR34" s="44">
        <f>IF($A34&lt;=AR$6,0.5*(AS33+AS34)*EXP(-'BDT Tree'!AR43*AS$5)+0.015*SUM(AP$5:AR$5)," ")</f>
        <v>0.9990749650590427</v>
      </c>
      <c r="AS34" s="2">
        <f>IF($A34&lt;=AS$6,0.5*(AT33+AT34)*EXP(-'BDT Tree'!AS43*AT$5)," ")</f>
        <v>0.99891357271222936</v>
      </c>
      <c r="AT34" s="2">
        <f>IF($A34&lt;=AT$6,0.5*(AU33+AU34)*EXP(-'BDT Tree'!AT43*AU$5)," ")</f>
        <v>1.0016964093253122</v>
      </c>
      <c r="AU34" s="44">
        <f>IF($A34&lt;=AU$6,0.5*(AV33+AV34)*EXP(-'BDT Tree'!AU43*AV$5)+0.015*SUM(AS$5:AU$5)," ")</f>
        <v>1.0039095619154657</v>
      </c>
      <c r="AV34" s="2">
        <f>IF($A34&lt;=AV$6,0.5*(AW33+AW34)*EXP(-'BDT Tree'!AV43*AW$5)," ")</f>
        <v>1.0015613246983359</v>
      </c>
      <c r="AW34" s="2">
        <f>IF($A34&lt;=AW$6,0.5*(AX33+AX34)*EXP(-'BDT Tree'!AW43*AX$5)," ")</f>
        <v>1.0028477818425843</v>
      </c>
      <c r="AX34" s="44">
        <f t="shared" si="1"/>
        <v>1.0037916666666666</v>
      </c>
    </row>
    <row r="35" spans="1:50" x14ac:dyDescent="0.25">
      <c r="A35" s="30">
        <v>23</v>
      </c>
      <c r="Z35" s="44">
        <f>IF($A35&lt;=Z$6,0.5*(AA34+AA35)*EXP(-'BDT Tree'!Z44*AA$5)," ")</f>
        <v>0.61586233997090822</v>
      </c>
      <c r="AA35" s="2">
        <f>IF($A35&lt;=AA$6,0.5*(AB34+AB35)*EXP(-'BDT Tree'!AA44*AB$5)," ")</f>
        <v>0.6701661536030441</v>
      </c>
      <c r="AB35" s="2">
        <f>IF($A35&lt;=AB$6,0.5*(AC34+AC35)*EXP(-'BDT Tree'!AB44*AC$5)," ")</f>
        <v>0.7202660626688856</v>
      </c>
      <c r="AC35" s="44">
        <f>IF($A35&lt;=AC$6,0.5*(AD34+AD35)*EXP(-'BDT Tree'!AC44*AD$5)+0.015*SUM(AA$5:AC$5)," ")</f>
        <v>0.76629677737910695</v>
      </c>
      <c r="AD35" s="2">
        <f>IF($A35&lt;=AD$6,0.5*(AE34+AE35)*EXP(-'BDT Tree'!AD44*AE$5)," ")</f>
        <v>0.80319701450687497</v>
      </c>
      <c r="AE35" s="2">
        <f>IF($A35&lt;=AE$6,0.5*(AF34+AF35)*EXP(-'BDT Tree'!AE44*AF$5)," ")</f>
        <v>0.83812209766722956</v>
      </c>
      <c r="AF35" s="44">
        <f>IF($A35&lt;=AF$6,0.5*(AG34+AG35)*EXP(-'BDT Tree'!AF44*AG$5)+0.015*SUM(AD$5:AF$5)," ")</f>
        <v>0.86936520416249885</v>
      </c>
      <c r="AG35" s="2">
        <f>IF($A35&lt;=AG$6,0.5*(AH34+AH35)*EXP(-'BDT Tree'!AG44*AH$5)," ")</f>
        <v>0.89317668899937253</v>
      </c>
      <c r="AH35" s="2">
        <f>IF($A35&lt;=AH$6,0.5*(AI34+AI35)*EXP(-'BDT Tree'!AH44*AI$5)," ")</f>
        <v>0.91636539866276812</v>
      </c>
      <c r="AI35" s="44">
        <f>IF($A35&lt;=AI$6,0.5*(AJ34+AJ35)*EXP(-'BDT Tree'!AI44*AJ$5)+0.015*SUM(AG$5:AI$5)," ")</f>
        <v>0.93586320642943599</v>
      </c>
      <c r="AJ35" s="2">
        <f>IF($A35&lt;=AJ$6,0.5*(AK34+AK35)*EXP(-'BDT Tree'!AJ44*AK$5)," ")</f>
        <v>0.94868477461951461</v>
      </c>
      <c r="AK35" s="56">
        <f>IF($A35&lt;=AK$6,0.5*(AL34+AL35)*EXP(-'BDT Tree'!AK44*AL$5)," ")</f>
        <v>0.96257701642076432</v>
      </c>
      <c r="AL35" s="44">
        <f>IF($A35&lt;=AL$6,0.5*(AM34+AM35)*EXP(-'BDT Tree'!AL44*AM$5)+0.015*SUM(AJ$5:AL$5)," ")</f>
        <v>0.97416796896381808</v>
      </c>
      <c r="AM35" s="2">
        <f>IF($A35&lt;=AM$6,0.5*(AN34+AN35)*EXP(-'BDT Tree'!AM44*AN$5)," ")</f>
        <v>0.97952758038792398</v>
      </c>
      <c r="AN35" s="2">
        <f>IF($A35&lt;=AN$6,0.5*(AO34+AO35)*EXP(-'BDT Tree'!AN44*AO$5)," ")</f>
        <v>0.98716877048258866</v>
      </c>
      <c r="AO35" s="44">
        <f>IF($A35&lt;=AO$6,0.5*(AP34+AP35)*EXP(-'BDT Tree'!AO44*AP$5)+0.015*SUM(AM$5:AO$5)," ")</f>
        <v>0.99360099141496161</v>
      </c>
      <c r="AP35" s="2">
        <f>IF($A35&lt;=AP$6,0.5*(AQ34+AQ35)*EXP(-'BDT Tree'!AP44*AQ$5)," ")</f>
        <v>0.99482204616996617</v>
      </c>
      <c r="AQ35" s="2">
        <f>IF($A35&lt;=AQ$6,0.5*(AR34+AR35)*EXP(-'BDT Tree'!AQ44*AR$5)," ")</f>
        <v>0.99886012705206306</v>
      </c>
      <c r="AR35" s="44">
        <f>IF($A35&lt;=AR$6,0.5*(AS34+AS35)*EXP(-'BDT Tree'!AR44*AS$5)+0.015*SUM(AP$5:AR$5)," ")</f>
        <v>1.0021627403640376</v>
      </c>
      <c r="AS35" s="2">
        <f>IF($A35&lt;=AS$6,0.5*(AT34+AT35)*EXP(-'BDT Tree'!AS44*AT$5)," ")</f>
        <v>1.0011313079687609</v>
      </c>
      <c r="AT35" s="2">
        <f>IF($A35&lt;=AT$6,0.5*(AU34+AU35)*EXP(-'BDT Tree'!AT44*AU$5)," ")</f>
        <v>1.0032158529108508</v>
      </c>
      <c r="AU35" s="44">
        <f>IF($A35&lt;=AU$6,0.5*(AV34+AV35)*EXP(-'BDT Tree'!AU44*AV$5)+0.015*SUM(AS$5:AU$5)," ")</f>
        <v>1.004872477081665</v>
      </c>
      <c r="AV35" s="2">
        <f>IF($A35&lt;=AV$6,0.5*(AW34+AW35)*EXP(-'BDT Tree'!AV44*AW$5)," ")</f>
        <v>1.0021219775686916</v>
      </c>
      <c r="AW35" s="2">
        <f>IF($A35&lt;=AW$6,0.5*(AX34+AX35)*EXP(-'BDT Tree'!AW44*AX$5)," ")</f>
        <v>1.0030886103000207</v>
      </c>
      <c r="AX35" s="44">
        <f t="shared" si="1"/>
        <v>1.0037916666666666</v>
      </c>
    </row>
    <row r="36" spans="1:50" x14ac:dyDescent="0.25">
      <c r="A36" s="30">
        <v>22</v>
      </c>
      <c r="Z36" s="44">
        <f>IF($A36&lt;=Z$6,0.5*(AA35+AA36)*EXP(-'BDT Tree'!Z45*AA$5)," ")</f>
        <v>0.69591924439124064</v>
      </c>
      <c r="AA36" s="2">
        <f>IF($A36&lt;=AA$6,0.5*(AB35+AB36)*EXP(-'BDT Tree'!AA45*AB$5)," ")</f>
        <v>0.74290923186728308</v>
      </c>
      <c r="AB36" s="2">
        <f>IF($A36&lt;=AB$6,0.5*(AC35+AC36)*EXP(-'BDT Tree'!AB45*AC$5)," ")</f>
        <v>0.78527011667225521</v>
      </c>
      <c r="AC36" s="44">
        <f>IF($A36&lt;=AC$6,0.5*(AD35+AD36)*EXP(-'BDT Tree'!AC45*AD$5)+0.015*SUM(AA$5:AC$5)," ")</f>
        <v>0.82348498916686552</v>
      </c>
      <c r="AD36" s="2">
        <f>IF($A36&lt;=AD$6,0.5*(AE35+AE36)*EXP(-'BDT Tree'!AD45*AE$5)," ")</f>
        <v>0.85273968410303447</v>
      </c>
      <c r="AE36" s="2">
        <f>IF($A36&lt;=AE$6,0.5*(AF35+AF36)*EXP(-'BDT Tree'!AE45*AF$5)," ")</f>
        <v>0.88088329422041323</v>
      </c>
      <c r="AF36" s="44">
        <f>IF($A36&lt;=AF$6,0.5*(AG35+AG36)*EXP(-'BDT Tree'!AF45*AG$5)+0.015*SUM(AD$5:AF$5)," ")</f>
        <v>0.90573937500543089</v>
      </c>
      <c r="AG36" s="2">
        <f>IF($A36&lt;=AG$6,0.5*(AH35+AH36)*EXP(-'BDT Tree'!AG45*AH$5)," ")</f>
        <v>0.92362603337258309</v>
      </c>
      <c r="AH36" s="2">
        <f>IF($A36&lt;=AH$6,0.5*(AI35+AI36)*EXP(-'BDT Tree'!AH45*AI$5)," ")</f>
        <v>0.9416663025751103</v>
      </c>
      <c r="AI36" s="44">
        <f>IF($A36&lt;=AI$6,0.5*(AJ35+AJ36)*EXP(-'BDT Tree'!AI45*AJ$5)+0.015*SUM(AG$5:AI$5)," ")</f>
        <v>0.95675173744626785</v>
      </c>
      <c r="AJ36" s="2">
        <f>IF($A36&lt;=AJ$6,0.5*(AK35+AK36)*EXP(-'BDT Tree'!AJ45*AK$5)," ")</f>
        <v>0.96571150439394593</v>
      </c>
      <c r="AK36" s="56">
        <f>IF($A36&lt;=AK$6,0.5*(AL35+AL36)*EXP(-'BDT Tree'!AK45*AL$5)," ")</f>
        <v>0.9763106773699658</v>
      </c>
      <c r="AL36" s="44">
        <f>IF($A36&lt;=AL$6,0.5*(AM35+AM36)*EXP(-'BDT Tree'!AL45*AM$5)+0.015*SUM(AJ$5:AL$5)," ")</f>
        <v>0.98512240884008628</v>
      </c>
      <c r="AM36" s="2">
        <f>IF($A36&lt;=AM$6,0.5*(AN35+AN36)*EXP(-'BDT Tree'!AM45*AN$5)," ")</f>
        <v>0.98825195627430007</v>
      </c>
      <c r="AN36" s="2">
        <f>IF($A36&lt;=AN$6,0.5*(AO35+AO36)*EXP(-'BDT Tree'!AN45*AO$5)," ")</f>
        <v>0.99407053918316868</v>
      </c>
      <c r="AO36" s="44">
        <f>IF($A36&lt;=AO$6,0.5*(AP35+AP36)*EXP(-'BDT Tree'!AO45*AP$5)+0.015*SUM(AM$5:AO$5)," ")</f>
        <v>0.99894896973082847</v>
      </c>
      <c r="AP36" s="2">
        <f>IF($A36&lt;=AP$6,0.5*(AQ35+AQ36)*EXP(-'BDT Tree'!AP45*AQ$5)," ")</f>
        <v>0.99892993594583046</v>
      </c>
      <c r="AQ36" s="2">
        <f>IF($A36&lt;=AQ$6,0.5*(AR35+AR36)*EXP(-'BDT Tree'!AQ45*AR$5)," ")</f>
        <v>1.0019836453170963</v>
      </c>
      <c r="AR36" s="44">
        <f>IF($A36&lt;=AR$6,0.5*(AS35+AS36)*EXP(-'BDT Tree'!AR45*AS$5)+0.015*SUM(AP$5:AR$5)," ")</f>
        <v>1.004477974228861</v>
      </c>
      <c r="AS36" s="2">
        <f>IF($A36&lt;=AS$6,0.5*(AT35+AT36)*EXP(-'BDT Tree'!AS45*AT$5)," ")</f>
        <v>1.002791107902939</v>
      </c>
      <c r="AT36" s="2">
        <f>IF($A36&lt;=AT$6,0.5*(AU35+AU36)*EXP(-'BDT Tree'!AT45*AU$5)," ")</f>
        <v>1.0043518379939509</v>
      </c>
      <c r="AU36" s="44">
        <f>IF($A36&lt;=AU$6,0.5*(AV35+AV36)*EXP(-'BDT Tree'!AU45*AV$5)+0.015*SUM(AS$5:AU$5)," ")</f>
        <v>1.0055914974586579</v>
      </c>
      <c r="AV36" s="2">
        <f>IF($A36&lt;=AV$6,0.5*(AW35+AW36)*EXP(-'BDT Tree'!AV45*AW$5)," ")</f>
        <v>1.0025417554254596</v>
      </c>
      <c r="AW36" s="2">
        <f>IF($A36&lt;=AW$6,0.5*(AX35+AX36)*EXP(-'BDT Tree'!AW45*AX$5)," ")</f>
        <v>1.0032680083776142</v>
      </c>
      <c r="AX36" s="44">
        <f t="shared" si="1"/>
        <v>1.0037916666666666</v>
      </c>
    </row>
    <row r="37" spans="1:50" x14ac:dyDescent="0.25">
      <c r="A37" s="30">
        <v>21</v>
      </c>
      <c r="Z37" s="44">
        <f>IF($A37&lt;=Z$6,0.5*(AA36+AA37)*EXP(-'BDT Tree'!Z46*AA$5)," ")</f>
        <v>0.76445642112867473</v>
      </c>
      <c r="AA37" s="2">
        <f>IF($A37&lt;=AA$6,0.5*(AB36+AB37)*EXP(-'BDT Tree'!AA46*AB$5)," ")</f>
        <v>0.80387751060796175</v>
      </c>
      <c r="AB37" s="2">
        <f>IF($A37&lt;=AB$6,0.5*(AC36+AC37)*EXP(-'BDT Tree'!AB46*AC$5)," ")</f>
        <v>0.83876419761229659</v>
      </c>
      <c r="AC37" s="44">
        <f>IF($A37&lt;=AC$6,0.5*(AD36+AD37)*EXP(-'BDT Tree'!AC46*AD$5)+0.015*SUM(AA$5:AC$5)," ")</f>
        <v>0.86979575011014221</v>
      </c>
      <c r="AD37" s="2">
        <f>IF($A37&lt;=AD$6,0.5*(AE36+AE37)*EXP(-'BDT Tree'!AD46*AE$5)," ")</f>
        <v>0.89234336599999464</v>
      </c>
      <c r="AE37" s="2">
        <f>IF($A37&lt;=AE$6,0.5*(AF36+AF37)*EXP(-'BDT Tree'!AE46*AF$5)," ")</f>
        <v>0.91467512738503076</v>
      </c>
      <c r="AF37" s="44">
        <f>IF($A37&lt;=AF$6,0.5*(AG36+AG37)*EXP(-'BDT Tree'!AF46*AG$5)+0.015*SUM(AD$5:AF$5)," ")</f>
        <v>0.93419954374200709</v>
      </c>
      <c r="AG37" s="2">
        <f>IF($A37&lt;=AG$6,0.5*(AH36+AH37)*EXP(-'BDT Tree'!AG46*AH$5)," ")</f>
        <v>0.94726352663783253</v>
      </c>
      <c r="AH37" s="2">
        <f>IF($A37&lt;=AH$6,0.5*(AI36+AI37)*EXP(-'BDT Tree'!AH46*AI$5)," ")</f>
        <v>0.96118011246279844</v>
      </c>
      <c r="AI37" s="44">
        <f>IF($A37&lt;=AI$6,0.5*(AJ36+AJ37)*EXP(-'BDT Tree'!AI46*AJ$5)+0.015*SUM(AG$5:AI$5)," ")</f>
        <v>0.97277209275044263</v>
      </c>
      <c r="AJ37" s="2">
        <f>IF($A37&lt;=AJ$6,0.5*(AK36+AK37)*EXP(-'BDT Tree'!AJ46*AK$5)," ")</f>
        <v>0.9787141704519513</v>
      </c>
      <c r="AK37" s="56">
        <f>IF($A37&lt;=AK$6,0.5*(AL36+AL37)*EXP(-'BDT Tree'!AK46*AL$5)," ")</f>
        <v>0.98676581640367445</v>
      </c>
      <c r="AL37" s="44">
        <f>IF($A37&lt;=AL$6,0.5*(AM36+AM37)*EXP(-'BDT Tree'!AL46*AM$5)+0.015*SUM(AJ$5:AL$5)," ")</f>
        <v>0.99344190485769146</v>
      </c>
      <c r="AM37" s="2">
        <f>IF($A37&lt;=AM$6,0.5*(AN36+AN37)*EXP(-'BDT Tree'!AM46*AN$5)," ")</f>
        <v>0.99486315234876355</v>
      </c>
      <c r="AN37" s="2">
        <f>IF($A37&lt;=AN$6,0.5*(AO36+AO37)*EXP(-'BDT Tree'!AN46*AO$5)," ")</f>
        <v>0.99928474191199712</v>
      </c>
      <c r="AO37" s="44">
        <f>IF($A37&lt;=AO$6,0.5*(AP36+AP37)*EXP(-'BDT Tree'!AO46*AP$5)+0.015*SUM(AM$5:AO$5)," ")</f>
        <v>1.0029787954274196</v>
      </c>
      <c r="AP37" s="2">
        <f>IF($A37&lt;=AP$6,0.5*(AQ36+AQ37)*EXP(-'BDT Tree'!AP46*AQ$5)," ")</f>
        <v>1.0020229465934196</v>
      </c>
      <c r="AQ37" s="2">
        <f>IF($A37&lt;=AQ$6,0.5*(AR36+AR37)*EXP(-'BDT Tree'!AQ46*AR$5)," ")</f>
        <v>1.0043301525168706</v>
      </c>
      <c r="AR37" s="44">
        <f>IF($A37&lt;=AR$6,0.5*(AS36+AS37)*EXP(-'BDT Tree'!AR46*AS$5)+0.015*SUM(AP$5:AR$5)," ")</f>
        <v>1.0062127695894041</v>
      </c>
      <c r="AS37" s="2">
        <f>IF($A37&lt;=AS$6,0.5*(AT36+AT37)*EXP(-'BDT Tree'!AS46*AT$5)," ")</f>
        <v>1.0040327407572187</v>
      </c>
      <c r="AT37" s="2">
        <f>IF($A37&lt;=AT$6,0.5*(AU36+AU37)*EXP(-'BDT Tree'!AT46*AU$5)," ")</f>
        <v>1.0052008701930879</v>
      </c>
      <c r="AU37" s="44">
        <f>IF($A37&lt;=AU$6,0.5*(AV36+AV37)*EXP(-'BDT Tree'!AU46*AV$5)+0.015*SUM(AS$5:AU$5)," ")</f>
        <v>1.0061283018887128</v>
      </c>
      <c r="AV37" s="2">
        <f>IF($A37&lt;=AV$6,0.5*(AW36+AW37)*EXP(-'BDT Tree'!AV46*AW$5)," ")</f>
        <v>1.0028560243082987</v>
      </c>
      <c r="AW37" s="2">
        <f>IF($A37&lt;=AW$6,0.5*(AX36+AX37)*EXP(-'BDT Tree'!AW46*AX$5)," ")</f>
        <v>1.0034016385555118</v>
      </c>
      <c r="AX37" s="44">
        <f t="shared" si="1"/>
        <v>1.0037916666666666</v>
      </c>
    </row>
    <row r="38" spans="1:50" x14ac:dyDescent="0.25">
      <c r="A38" s="30">
        <v>20</v>
      </c>
      <c r="Z38" s="44">
        <f>IF($A38&lt;=Z$6,0.5*(AA37+AA38)*EXP(-'BDT Tree'!Z47*AA$5)," ")</f>
        <v>0.82143775530372065</v>
      </c>
      <c r="AA38" s="2">
        <f>IF($A38&lt;=AA$6,0.5*(AB37+AB38)*EXP(-'BDT Tree'!AA47*AB$5)," ")</f>
        <v>0.85371956685704831</v>
      </c>
      <c r="AB38" s="2">
        <f>IF($A38&lt;=AB$6,0.5*(AC37+AC38)*EXP(-'BDT Tree'!AB47*AC$5)," ")</f>
        <v>0.88187103154013702</v>
      </c>
      <c r="AC38" s="44">
        <f>IF($A38&lt;=AC$6,0.5*(AD37+AD38)*EXP(-'BDT Tree'!AC47*AD$5)+0.015*SUM(AA$5:AC$5)," ")</f>
        <v>0.90664440363048271</v>
      </c>
      <c r="AD38" s="2">
        <f>IF($A38&lt;=AD$6,0.5*(AE37+AE38)*EXP(-'BDT Tree'!AD47*AE$5)," ")</f>
        <v>0.92354441847576596</v>
      </c>
      <c r="AE38" s="2">
        <f>IF($A38&lt;=AE$6,0.5*(AF37+AF38)*EXP(-'BDT Tree'!AE47*AF$5)," ")</f>
        <v>0.94105793527450621</v>
      </c>
      <c r="AF38" s="44">
        <f>IF($A38&lt;=AF$6,0.5*(AG37+AG38)*EXP(-'BDT Tree'!AF47*AG$5)+0.015*SUM(AD$5:AF$5)," ")</f>
        <v>0.95624706278664928</v>
      </c>
      <c r="AG38" s="2">
        <f>IF($A38&lt;=AG$6,0.5*(AH37+AH38)*EXP(-'BDT Tree'!AG47*AH$5)," ")</f>
        <v>0.96546543353068826</v>
      </c>
      <c r="AH38" s="2">
        <f>IF($A38&lt;=AH$6,0.5*(AI37+AI38)*EXP(-'BDT Tree'!AH47*AI$5)," ")</f>
        <v>0.97613257260738617</v>
      </c>
      <c r="AI38" s="44">
        <f>IF($A38&lt;=AI$6,0.5*(AJ37+AJ38)*EXP(-'BDT Tree'!AI47*AJ$5)+0.015*SUM(AG$5:AI$5)," ")</f>
        <v>0.98499435500956378</v>
      </c>
      <c r="AJ38" s="2">
        <f>IF($A38&lt;=AJ$6,0.5*(AK37+AK38)*EXP(-'BDT Tree'!AJ47*AK$5)," ")</f>
        <v>0.98860230549959005</v>
      </c>
      <c r="AK38" s="56">
        <f>IF($A38&lt;=AK$6,0.5*(AL37+AL38)*EXP(-'BDT Tree'!AK47*AL$5)," ")</f>
        <v>0.99469882162702117</v>
      </c>
      <c r="AL38" s="44">
        <f>IF($A38&lt;=AL$6,0.5*(AM37+AM38)*EXP(-'BDT Tree'!AL47*AM$5)+0.015*SUM(AJ$5:AL$5)," ")</f>
        <v>0.99974396077023975</v>
      </c>
      <c r="AM38" s="2">
        <f>IF($A38&lt;=AM$6,0.5*(AN37+AN38)*EXP(-'BDT Tree'!AM47*AN$5)," ")</f>
        <v>0.99986295277446802</v>
      </c>
      <c r="AN38" s="2">
        <f>IF($A38&lt;=AN$6,0.5*(AO37+AO38)*EXP(-'BDT Tree'!AN47*AO$5)," ")</f>
        <v>1.0032178250946531</v>
      </c>
      <c r="AO38" s="44">
        <f>IF($A38&lt;=AO$6,0.5*(AP37+AP38)*EXP(-'BDT Tree'!AO47*AP$5)+0.015*SUM(AM$5:AO$5)," ")</f>
        <v>1.0060117184295283</v>
      </c>
      <c r="AP38" s="2">
        <f>IF($A38&lt;=AP$6,0.5*(AQ37+AQ38)*EXP(-'BDT Tree'!AP47*AQ$5)," ")</f>
        <v>1.0043497234059897</v>
      </c>
      <c r="AQ38" s="2">
        <f>IF($A38&lt;=AQ$6,0.5*(AR37+AR38)*EXP(-'BDT Tree'!AQ47*AR$5)," ")</f>
        <v>1.0060917533949563</v>
      </c>
      <c r="AR38" s="44">
        <f>IF($A38&lt;=AR$6,0.5*(AS37+AS38)*EXP(-'BDT Tree'!AR47*AS$5)+0.015*SUM(AP$5:AR$5)," ")</f>
        <v>1.0075119910239485</v>
      </c>
      <c r="AS38" s="2">
        <f>IF($A38&lt;=AS$6,0.5*(AT37+AT38)*EXP(-'BDT Tree'!AS47*AT$5)," ")</f>
        <v>1.0049612310430283</v>
      </c>
      <c r="AT38" s="2">
        <f>IF($A38&lt;=AT$6,0.5*(AU37+AU38)*EXP(-'BDT Tree'!AT47*AU$5)," ")</f>
        <v>1.0058352901582024</v>
      </c>
      <c r="AU38" s="44">
        <f>IF($A38&lt;=AU$6,0.5*(AV37+AV38)*EXP(-'BDT Tree'!AU47*AV$5)+0.015*SUM(AS$5:AU$5)," ")</f>
        <v>1.0065290177625457</v>
      </c>
      <c r="AV38" s="2">
        <f>IF($A38&lt;=AV$6,0.5*(AW37+AW38)*EXP(-'BDT Tree'!AV47*AW$5)," ")</f>
        <v>1.0030912870477529</v>
      </c>
      <c r="AW38" s="2">
        <f>IF($A38&lt;=AW$6,0.5*(AX37+AX38)*EXP(-'BDT Tree'!AW47*AX$5)," ")</f>
        <v>1.0035011731417194</v>
      </c>
      <c r="AX38" s="44">
        <f t="shared" si="1"/>
        <v>1.0037916666666666</v>
      </c>
    </row>
    <row r="39" spans="1:50" x14ac:dyDescent="0.25">
      <c r="A39" s="30">
        <v>19</v>
      </c>
      <c r="Z39" s="44">
        <f>IF($A39&lt;=Z$6,0.5*(AA38+AA39)*EXP(-'BDT Tree'!Z48*AA$5)," ")</f>
        <v>0.86774153820293876</v>
      </c>
      <c r="AA39" s="2">
        <f>IF($A39&lt;=AA$6,0.5*(AB38+AB39)*EXP(-'BDT Tree'!AA48*AB$5)," ")</f>
        <v>0.89368743738530099</v>
      </c>
      <c r="AB39" s="2">
        <f>IF($A39&lt;=AB$6,0.5*(AC38+AC39)*EXP(-'BDT Tree'!AB48*AC$5)," ")</f>
        <v>0.91605068380955423</v>
      </c>
      <c r="AC39" s="44">
        <f>IF($A39&lt;=AC$6,0.5*(AD38+AD39)*EXP(-'BDT Tree'!AC48*AD$5)+0.015*SUM(AA$5:AC$5)," ")</f>
        <v>0.935572544985532</v>
      </c>
      <c r="AD39" s="2">
        <f>IF($A39&lt;=AD$6,0.5*(AE38+AE39)*EXP(-'BDT Tree'!AD48*AE$5)," ")</f>
        <v>0.94785456533200463</v>
      </c>
      <c r="AE39" s="2">
        <f>IF($A39&lt;=AE$6,0.5*(AF38+AF39)*EXP(-'BDT Tree'!AE48*AF$5)," ")</f>
        <v>0.96146804779921602</v>
      </c>
      <c r="AF39" s="44">
        <f>IF($A39&lt;=AF$6,0.5*(AG38+AG39)*EXP(-'BDT Tree'!AF48*AG$5)+0.015*SUM(AD$5:AF$5)," ")</f>
        <v>0.97319877461516902</v>
      </c>
      <c r="AG39" s="2">
        <f>IF($A39&lt;=AG$6,0.5*(AH38+AH39)*EXP(-'BDT Tree'!AG48*AH$5)," ")</f>
        <v>0.97939656861901647</v>
      </c>
      <c r="AH39" s="2">
        <f>IF($A39&lt;=AH$6,0.5*(AI38+AI39)*EXP(-'BDT Tree'!AH48*AI$5)," ")</f>
        <v>0.987533749029051</v>
      </c>
      <c r="AI39" s="44">
        <f>IF($A39&lt;=AI$6,0.5*(AJ38+AJ39)*EXP(-'BDT Tree'!AI48*AJ$5)+0.015*SUM(AG$5:AI$5)," ")</f>
        <v>0.99428221595454491</v>
      </c>
      <c r="AJ39" s="2">
        <f>IF($A39&lt;=AJ$6,0.5*(AK38+AK39)*EXP(-'BDT Tree'!AJ48*AK$5)," ")</f>
        <v>0.99609837167165005</v>
      </c>
      <c r="AK39" s="56">
        <f>IF($A39&lt;=AK$6,0.5*(AL38+AL39)*EXP(-'BDT Tree'!AK48*AL$5)," ")</f>
        <v>1.0007032552422623</v>
      </c>
      <c r="AL39" s="44">
        <f>IF($A39&lt;=AL$6,0.5*(AM38+AM39)*EXP(-'BDT Tree'!AL48*AM$5)+0.015*SUM(AJ$5:AL$5)," ")</f>
        <v>1.0045086039418574</v>
      </c>
      <c r="AM39" s="2">
        <f>IF($A39&lt;=AM$6,0.5*(AN38+AN39)*EXP(-'BDT Tree'!AM48*AN$5)," ")</f>
        <v>1.0036384658868287</v>
      </c>
      <c r="AN39" s="2">
        <f>IF($A39&lt;=AN$6,0.5*(AO38+AO39)*EXP(-'BDT Tree'!AN48*AO$5)," ")</f>
        <v>1.0061810996086602</v>
      </c>
      <c r="AO39" s="44">
        <f>IF($A39&lt;=AO$6,0.5*(AP38+AP39)*EXP(-'BDT Tree'!AO48*AP$5)+0.015*SUM(AM$5:AO$5)," ")</f>
        <v>1.0082923263535701</v>
      </c>
      <c r="AP39" s="2">
        <f>IF($A39&lt;=AP$6,0.5*(AQ38+AQ39)*EXP(-'BDT Tree'!AP48*AQ$5)," ")</f>
        <v>1.0060989322793854</v>
      </c>
      <c r="AQ39" s="2">
        <f>IF($A39&lt;=AQ$6,0.5*(AR38+AR39)*EXP(-'BDT Tree'!AQ48*AR$5)," ")</f>
        <v>1.0074135936463748</v>
      </c>
      <c r="AR39" s="44">
        <f>IF($A39&lt;=AR$6,0.5*(AS38+AS39)*EXP(-'BDT Tree'!AR48*AS$5)+0.015*SUM(AP$5:AR$5)," ")</f>
        <v>1.008484642967324</v>
      </c>
      <c r="AS39" s="2">
        <f>IF($A39&lt;=AS$6,0.5*(AT38+AT39)*EXP(-'BDT Tree'!AS48*AT$5)," ")</f>
        <v>1.0056553750140338</v>
      </c>
      <c r="AT39" s="2">
        <f>IF($A39&lt;=AT$6,0.5*(AU38+AU39)*EXP(-'BDT Tree'!AT48*AU$5)," ")</f>
        <v>1.0063092688191952</v>
      </c>
      <c r="AU39" s="44">
        <f>IF($A39&lt;=AU$6,0.5*(AV38+AV39)*EXP(-'BDT Tree'!AU48*AV$5)+0.015*SUM(AS$5:AU$5)," ")</f>
        <v>1.0068281204796095</v>
      </c>
      <c r="AV39" s="2">
        <f>IF($A39&lt;=AV$6,0.5*(AW38+AW39)*EXP(-'BDT Tree'!AV48*AW$5)," ")</f>
        <v>1.0032673974279944</v>
      </c>
      <c r="AW39" s="2">
        <f>IF($A39&lt;=AW$6,0.5*(AX38+AX39)*EXP(-'BDT Tree'!AW48*AX$5)," ")</f>
        <v>1.0035753093900683</v>
      </c>
      <c r="AX39" s="44">
        <f t="shared" si="1"/>
        <v>1.0037916666666666</v>
      </c>
    </row>
    <row r="40" spans="1:50" x14ac:dyDescent="0.25">
      <c r="A40" s="30">
        <v>18</v>
      </c>
      <c r="Z40" s="44">
        <f>IF($A40&lt;=Z$6,0.5*(AA39+AA40)*EXP(-'BDT Tree'!Z49*AA$5)," ")</f>
        <v>0.90470925330805518</v>
      </c>
      <c r="AA40" s="2">
        <f>IF($A40&lt;=AA$6,0.5*(AB39+AB40)*EXP(-'BDT Tree'!AA49*AB$5)," ")</f>
        <v>0.92526544981522041</v>
      </c>
      <c r="AB40" s="2">
        <f>IF($A40&lt;=AB$6,0.5*(AC39+AC40)*EXP(-'BDT Tree'!AB49*AC$5)," ")</f>
        <v>0.94281900007898123</v>
      </c>
      <c r="AC40" s="44">
        <f>IF($A40&lt;=AC$6,0.5*(AD39+AD40)*EXP(-'BDT Tree'!AC49*AD$5)+0.015*SUM(AA$5:AC$5)," ")</f>
        <v>0.95805132031345375</v>
      </c>
      <c r="AD40" s="2">
        <f>IF($A40&lt;=AD$6,0.5*(AE39+AE40)*EXP(-'BDT Tree'!AD49*AE$5)," ")</f>
        <v>0.96663704904033909</v>
      </c>
      <c r="AE40" s="2">
        <f>IF($A40&lt;=AE$6,0.5*(AF39+AF40)*EXP(-'BDT Tree'!AE49*AF$5)," ")</f>
        <v>0.97714841779776407</v>
      </c>
      <c r="AF40" s="44">
        <f>IF($A40&lt;=AF$6,0.5*(AG39+AG40)*EXP(-'BDT Tree'!AF49*AG$5)+0.015*SUM(AD$5:AF$5)," ")</f>
        <v>0.98615868720175814</v>
      </c>
      <c r="AG40" s="2">
        <f>IF($A40&lt;=AG$6,0.5*(AH39+AH40)*EXP(-'BDT Tree'!AG49*AH$5)," ")</f>
        <v>0.99001022329737065</v>
      </c>
      <c r="AH40" s="2">
        <f>IF($A40&lt;=AH$6,0.5*(AI39+AI40)*EXP(-'BDT Tree'!AH49*AI$5)," ")</f>
        <v>0.99619507781874284</v>
      </c>
      <c r="AI40" s="44">
        <f>IF($A40&lt;=AI$6,0.5*(AJ39+AJ40)*EXP(-'BDT Tree'!AI49*AJ$5)+0.015*SUM(AG$5:AI$5)," ")</f>
        <v>1.0013193286962818</v>
      </c>
      <c r="AJ40" s="2">
        <f>IF($A40&lt;=AJ$6,0.5*(AK39+AK40)*EXP(-'BDT Tree'!AJ49*AK$5)," ")</f>
        <v>1.0017677241153933</v>
      </c>
      <c r="AK40" s="56">
        <f>IF($A40&lt;=AK$6,0.5*(AL39+AL40)*EXP(-'BDT Tree'!AK49*AL$5)," ")</f>
        <v>1.0052395928501516</v>
      </c>
      <c r="AL40" s="44">
        <f>IF($A40&lt;=AL$6,0.5*(AM39+AM40)*EXP(-'BDT Tree'!AL49*AM$5)+0.015*SUM(AJ$5:AL$5)," ")</f>
        <v>1.0081057293625546</v>
      </c>
      <c r="AM40" s="2">
        <f>IF($A40&lt;=AM$6,0.5*(AN39+AN40)*EXP(-'BDT Tree'!AM49*AN$5)," ")</f>
        <v>1.0064863234797381</v>
      </c>
      <c r="AN40" s="2">
        <f>IF($A40&lt;=AN$6,0.5*(AO39+AO40)*EXP(-'BDT Tree'!AN49*AO$5)," ")</f>
        <v>1.0084117742598131</v>
      </c>
      <c r="AO40" s="44">
        <f>IF($A40&lt;=AO$6,0.5*(AP39+AP40)*EXP(-'BDT Tree'!AO49*AP$5)+0.015*SUM(AM$5:AO$5)," ")</f>
        <v>1.0100061089333487</v>
      </c>
      <c r="AP40" s="2">
        <f>IF($A40&lt;=AP$6,0.5*(AQ39+AQ40)*EXP(-'BDT Tree'!AP49*AQ$5)," ")</f>
        <v>1.0074133078263303</v>
      </c>
      <c r="AQ40" s="2">
        <f>IF($A40&lt;=AQ$6,0.5*(AR39+AR40)*EXP(-'BDT Tree'!AQ49*AR$5)," ")</f>
        <v>1.0084050982005104</v>
      </c>
      <c r="AR40" s="44">
        <f>IF($A40&lt;=AR$6,0.5*(AS39+AS40)*EXP(-'BDT Tree'!AR49*AS$5)+0.015*SUM(AP$5:AR$5)," ")</f>
        <v>1.0092126143764837</v>
      </c>
      <c r="AS40" s="2">
        <f>IF($A40&lt;=AS$6,0.5*(AT39+AT40)*EXP(-'BDT Tree'!AS49*AT$5)," ")</f>
        <v>1.0061742235800104</v>
      </c>
      <c r="AT40" s="2">
        <f>IF($A40&lt;=AT$6,0.5*(AU39+AU40)*EXP(-'BDT Tree'!AT49*AU$5)," ")</f>
        <v>1.0066633403408434</v>
      </c>
      <c r="AU40" s="44">
        <f>IF($A40&lt;=AU$6,0.5*(AV39+AV40)*EXP(-'BDT Tree'!AU49*AV$5)+0.015*SUM(AS$5:AU$5)," ")</f>
        <v>1.0070513649995512</v>
      </c>
      <c r="AV40" s="2">
        <f>IF($A40&lt;=AV$6,0.5*(AW39+AW40)*EXP(-'BDT Tree'!AV49*AW$5)," ")</f>
        <v>1.00339922442896</v>
      </c>
      <c r="AW40" s="2">
        <f>IF($A40&lt;=AW$6,0.5*(AX39+AX40)*EXP(-'BDT Tree'!AW49*AX$5)," ")</f>
        <v>1.0036305269997394</v>
      </c>
      <c r="AX40" s="44">
        <f t="shared" si="1"/>
        <v>1.0037916666666666</v>
      </c>
    </row>
    <row r="41" spans="1:50" x14ac:dyDescent="0.25">
      <c r="A41" s="30">
        <v>17</v>
      </c>
      <c r="Z41" s="44">
        <f>IF($A41&lt;=Z$6,0.5*(AA40+AA41)*EXP(-'BDT Tree'!Z50*AA$5)," ")</f>
        <v>0.93382498806036529</v>
      </c>
      <c r="AA41" s="2">
        <f>IF($A41&lt;=AA$6,0.5*(AB40+AB41)*EXP(-'BDT Tree'!AA50*AB$5)," ")</f>
        <v>0.94993343081195925</v>
      </c>
      <c r="AB41" s="2">
        <f>IF($A41&lt;=AB$6,0.5*(AC40+AC41)*EXP(-'BDT Tree'!AB50*AC$5)," ")</f>
        <v>0.9635866965287343</v>
      </c>
      <c r="AC41" s="44">
        <f>IF($A41&lt;=AC$6,0.5*(AD40+AD41)*EXP(-'BDT Tree'!AC50*AD$5)+0.015*SUM(AA$5:AC$5)," ")</f>
        <v>0.97538347291959326</v>
      </c>
      <c r="AD41" s="2">
        <f>IF($A41&lt;=AD$6,0.5*(AE40+AE41)*EXP(-'BDT Tree'!AD50*AE$5)," ")</f>
        <v>0.98105676619178805</v>
      </c>
      <c r="AE41" s="2">
        <f>IF($A41&lt;=AE$6,0.5*(AF40+AF41)*EXP(-'BDT Tree'!AE50*AF$5)," ")</f>
        <v>0.98913221827774012</v>
      </c>
      <c r="AF41" s="44">
        <f>IF($A41&lt;=AF$6,0.5*(AG40+AG41)*EXP(-'BDT Tree'!AF50*AG$5)+0.015*SUM(AD$5:AF$5)," ")</f>
        <v>0.99602455192464301</v>
      </c>
      <c r="AG41" s="2">
        <f>IF($A41&lt;=AG$6,0.5*(AH40+AH41)*EXP(-'BDT Tree'!AG50*AH$5)," ")</f>
        <v>0.99806860843123402</v>
      </c>
      <c r="AH41" s="2">
        <f>IF($A41&lt;=AH$6,0.5*(AI40+AI41)*EXP(-'BDT Tree'!AH50*AI$5)," ")</f>
        <v>1.0027568137850194</v>
      </c>
      <c r="AI41" s="44">
        <f>IF($A41&lt;=AI$6,0.5*(AJ40+AJ41)*EXP(-'BDT Tree'!AI50*AJ$5)+0.015*SUM(AG$5:AI$5)," ")</f>
        <v>1.0066393367350317</v>
      </c>
      <c r="AJ41" s="2">
        <f>IF($A41&lt;=AJ$6,0.5*(AK40+AK41)*EXP(-'BDT Tree'!AJ50*AK$5)," ")</f>
        <v>1.0060480179474791</v>
      </c>
      <c r="AK41" s="56">
        <f>IF($A41&lt;=AK$6,0.5*(AL40+AL41)*EXP(-'BDT Tree'!AK50*AL$5)," ")</f>
        <v>1.0086620884512814</v>
      </c>
      <c r="AL41" s="44">
        <f>IF($A41&lt;=AL$6,0.5*(AM40+AM41)*EXP(-'BDT Tree'!AL50*AM$5)+0.015*SUM(AJ$5:AL$5)," ")</f>
        <v>1.010818536908461</v>
      </c>
      <c r="AM41" s="2">
        <f>IF($A41&lt;=AM$6,0.5*(AN40+AN41)*EXP(-'BDT Tree'!AM50*AN$5)," ")</f>
        <v>1.0086327007920304</v>
      </c>
      <c r="AN41" s="2">
        <f>IF($A41&lt;=AN$6,0.5*(AO40+AO41)*EXP(-'BDT Tree'!AN50*AO$5)," ")</f>
        <v>1.0100899031935044</v>
      </c>
      <c r="AO41" s="44">
        <f>IF($A41&lt;=AO$6,0.5*(AP40+AP41)*EXP(-'BDT Tree'!AO50*AP$5)+0.015*SUM(AM$5:AO$5)," ")</f>
        <v>1.0112933294857047</v>
      </c>
      <c r="AP41" s="2">
        <f>IF($A41&lt;=AP$6,0.5*(AQ40+AQ41)*EXP(-'BDT Tree'!AP50*AQ$5)," ")</f>
        <v>1.0084006007852406</v>
      </c>
      <c r="AQ41" s="2">
        <f>IF($A41&lt;=AQ$6,0.5*(AR40+AR41)*EXP(-'BDT Tree'!AQ50*AR$5)," ")</f>
        <v>1.0091486282578932</v>
      </c>
      <c r="AR41" s="44">
        <f>IF($A41&lt;=AR$6,0.5*(AS40+AS41)*EXP(-'BDT Tree'!AR50*AS$5)+0.015*SUM(AP$5:AR$5)," ")</f>
        <v>1.0097573503817372</v>
      </c>
      <c r="AS41" s="2">
        <f>IF($A41&lt;=AS$6,0.5*(AT40+AT41)*EXP(-'BDT Tree'!AS50*AT$5)," ")</f>
        <v>1.0065619930367935</v>
      </c>
      <c r="AT41" s="2">
        <f>IF($A41&lt;=AT$6,0.5*(AU40+AU41)*EXP(-'BDT Tree'!AT50*AU$5)," ")</f>
        <v>1.0069278180878694</v>
      </c>
      <c r="AU41" s="44">
        <f>IF($A41&lt;=AU$6,0.5*(AV40+AV41)*EXP(-'BDT Tree'!AU50*AV$5)+0.015*SUM(AS$5:AU$5)," ")</f>
        <v>1.0072179852598049</v>
      </c>
      <c r="AV41" s="2">
        <f>IF($A41&lt;=AV$6,0.5*(AW40+AW41)*EXP(-'BDT Tree'!AV50*AW$5)," ")</f>
        <v>1.0034979016861139</v>
      </c>
      <c r="AW41" s="2">
        <f>IF($A41&lt;=AW$6,0.5*(AX40+AX41)*EXP(-'BDT Tree'!AW50*AX$5)," ")</f>
        <v>1.0036716530930192</v>
      </c>
      <c r="AX41" s="44">
        <f t="shared" si="1"/>
        <v>1.0037916666666666</v>
      </c>
    </row>
    <row r="42" spans="1:50" x14ac:dyDescent="0.25">
      <c r="A42" s="30">
        <v>16</v>
      </c>
      <c r="Z42" s="44">
        <f>IF($A42&lt;=Z$6,0.5*(AA41+AA42)*EXP(-'BDT Tree'!Z51*AA$5)," ")</f>
        <v>0.95651960100233657</v>
      </c>
      <c r="AA42" s="2">
        <f>IF($A42&lt;=AA$6,0.5*(AB41+AB42)*EXP(-'BDT Tree'!AA51*AB$5)," ")</f>
        <v>0.96903787930080554</v>
      </c>
      <c r="AB42" s="2">
        <f>IF($A42&lt;=AB$6,0.5*(AC41+AC42)*EXP(-'BDT Tree'!AB51*AC$5)," ")</f>
        <v>0.9795844015539561</v>
      </c>
      <c r="AC42" s="44">
        <f>IF($A42&lt;=AC$6,0.5*(AD41+AD42)*EXP(-'BDT Tree'!AC51*AD$5)+0.015*SUM(AA$5:AC$5)," ")</f>
        <v>0.9886691450455799</v>
      </c>
      <c r="AD42" s="2">
        <f>IF($A42&lt;=AD$6,0.5*(AE41+AE42)*EXP(-'BDT Tree'!AD51*AE$5)," ")</f>
        <v>0.99207415804116106</v>
      </c>
      <c r="AE42" s="2">
        <f>IF($A42&lt;=AE$6,0.5*(AF41+AF42)*EXP(-'BDT Tree'!AE51*AF$5)," ")</f>
        <v>0.9982549133054669</v>
      </c>
      <c r="AF42" s="44">
        <f>IF($A42&lt;=AF$6,0.5*(AG41+AG42)*EXP(-'BDT Tree'!AF51*AG$5)+0.015*SUM(AD$5:AF$5)," ")</f>
        <v>1.0035109810302527</v>
      </c>
      <c r="AG42" s="2">
        <f>IF($A42&lt;=AG$6,0.5*(AH41+AH42)*EXP(-'BDT Tree'!AG51*AH$5)," ")</f>
        <v>1.0041711446181369</v>
      </c>
      <c r="AH42" s="2">
        <f>IF($A42&lt;=AH$6,0.5*(AI41+AI42)*EXP(-'BDT Tree'!AH51*AI$5)," ")</f>
        <v>1.0077176540846877</v>
      </c>
      <c r="AI42" s="44">
        <f>IF($A42&lt;=AI$6,0.5*(AJ41+AJ42)*EXP(-'BDT Tree'!AI51*AJ$5)+0.015*SUM(AG$5:AI$5)," ")</f>
        <v>1.0106545931801929</v>
      </c>
      <c r="AJ42" s="2">
        <f>IF($A42&lt;=AJ$6,0.5*(AK41+AK42)*EXP(-'BDT Tree'!AJ51*AK$5)," ")</f>
        <v>1.0092753877937151</v>
      </c>
      <c r="AK42" s="56">
        <f>IF($A42&lt;=AK$6,0.5*(AL41+AL42)*EXP(-'BDT Tree'!AK51*AL$5)," ")</f>
        <v>1.0112416089617866</v>
      </c>
      <c r="AL42" s="44">
        <f>IF($A42&lt;=AL$6,0.5*(AM41+AM42)*EXP(-'BDT Tree'!AL51*AM$5)+0.015*SUM(AJ$5:AL$5)," ")</f>
        <v>1.0128628234740844</v>
      </c>
      <c r="AM42" s="2">
        <f>IF($A42&lt;=AM$6,0.5*(AN41+AN42)*EXP(-'BDT Tree'!AM51*AN$5)," ")</f>
        <v>1.0102494196672618</v>
      </c>
      <c r="AN42" s="2">
        <f>IF($A42&lt;=AN$6,0.5*(AO41+AO42)*EXP(-'BDT Tree'!AN51*AO$5)," ")</f>
        <v>1.0113517702486106</v>
      </c>
      <c r="AO42" s="44">
        <f>IF($A42&lt;=AO$6,0.5*(AP41+AP42)*EXP(-'BDT Tree'!AO51*AP$5)+0.015*SUM(AM$5:AO$5)," ")</f>
        <v>1.0122598243865575</v>
      </c>
      <c r="AP42" s="2">
        <f>IF($A42&lt;=AP$6,0.5*(AQ41+AQ42)*EXP(-'BDT Tree'!AP51*AQ$5)," ")</f>
        <v>1.0091420216638747</v>
      </c>
      <c r="AQ42" s="2">
        <f>IF($A42&lt;=AQ$6,0.5*(AR41+AR42)*EXP(-'BDT Tree'!AQ51*AR$5)," ")</f>
        <v>1.0097061004664065</v>
      </c>
      <c r="AR42" s="44">
        <f>IF($A42&lt;=AR$6,0.5*(AS41+AS42)*EXP(-'BDT Tree'!AR51*AS$5)+0.015*SUM(AP$5:AR$5)," ")</f>
        <v>1.0101649153879448</v>
      </c>
      <c r="AS42" s="2">
        <f>IF($A42&lt;=AS$6,0.5*(AT41+AT42)*EXP(-'BDT Tree'!AS51*AT$5)," ")</f>
        <v>1.0068517712257699</v>
      </c>
      <c r="AT42" s="2">
        <f>IF($A42&lt;=AT$6,0.5*(AU41+AU42)*EXP(-'BDT Tree'!AT51*AU$5)," ")</f>
        <v>1.0071253625718688</v>
      </c>
      <c r="AU42" s="44">
        <f>IF($A42&lt;=AU$6,0.5*(AV41+AV42)*EXP(-'BDT Tree'!AU51*AV$5)+0.015*SUM(AS$5:AU$5)," ")</f>
        <v>1.0073423418391283</v>
      </c>
      <c r="AV42" s="2">
        <f>IF($A42&lt;=AV$6,0.5*(AW41+AW42)*EXP(-'BDT Tree'!AV51*AW$5)," ")</f>
        <v>1.003571764744545</v>
      </c>
      <c r="AW42" s="2">
        <f>IF($A42&lt;=AW$6,0.5*(AX41+AX42)*EXP(-'BDT Tree'!AW51*AX$5)," ")</f>
        <v>1.0037022834451532</v>
      </c>
      <c r="AX42" s="44">
        <f t="shared" si="1"/>
        <v>1.0037916666666666</v>
      </c>
    </row>
    <row r="43" spans="1:50" x14ac:dyDescent="0.25">
      <c r="A43" s="30">
        <v>15</v>
      </c>
      <c r="Z43" s="44">
        <f>IF($A43&lt;=Z$6,0.5*(AA42+AA43)*EXP(-'BDT Tree'!Z52*AA$5)," ")</f>
        <v>0.97406999694129159</v>
      </c>
      <c r="AA43" s="2">
        <f>IF($A43&lt;=AA$6,0.5*(AB42+AB43)*EXP(-'BDT Tree'!AA52*AB$5)," ")</f>
        <v>0.98373711177047396</v>
      </c>
      <c r="AB43" s="2">
        <f>IF($A43&lt;=AB$6,0.5*(AC42+AC43)*EXP(-'BDT Tree'!AB52*AC$5)," ")</f>
        <v>0.99184146874320378</v>
      </c>
      <c r="AC43" s="44">
        <f>IF($A43&lt;=AC$6,0.5*(AD42+AD43)*EXP(-'BDT Tree'!AC52*AD$5)+0.015*SUM(AA$5:AC$5)," ")</f>
        <v>0.99880811591611718</v>
      </c>
      <c r="AD43" s="2">
        <f>IF($A43&lt;=AD$6,0.5*(AE42+AE43)*EXP(-'BDT Tree'!AD52*AE$5)," ")</f>
        <v>1.0004617305303516</v>
      </c>
      <c r="AE43" s="2">
        <f>IF($A43&lt;=AE$6,0.5*(AF42+AF43)*EXP(-'BDT Tree'!AE52*AF$5)," ")</f>
        <v>1.0051790990288576</v>
      </c>
      <c r="AF43" s="44">
        <f>IF($A43&lt;=AF$6,0.5*(AG42+AG43)*EXP(-'BDT Tree'!AF52*AG$5)+0.015*SUM(AD$5:AF$5)," ")</f>
        <v>1.0091781981229577</v>
      </c>
      <c r="AG43" s="2">
        <f>IF($A43&lt;=AG$6,0.5*(AH42+AH43)*EXP(-'BDT Tree'!AG52*AH$5)," ")</f>
        <v>1.0087836264898589</v>
      </c>
      <c r="AH43" s="2">
        <f>IF($A43&lt;=AH$6,0.5*(AI42+AI43)*EXP(-'BDT Tree'!AH52*AI$5)," ")</f>
        <v>1.0114623991015395</v>
      </c>
      <c r="AI43" s="44">
        <f>IF($A43&lt;=AI$6,0.5*(AJ42+AJ43)*EXP(-'BDT Tree'!AI52*AJ$5)+0.015*SUM(AG$5:AI$5)," ")</f>
        <v>1.0136813763972694</v>
      </c>
      <c r="AJ43" s="2">
        <f>IF($A43&lt;=AJ$6,0.5*(AK42+AK43)*EXP(-'BDT Tree'!AJ52*AK$5)," ")</f>
        <v>1.0117065029314045</v>
      </c>
      <c r="AK43" s="56">
        <f>IF($A43&lt;=AK$6,0.5*(AL42+AL43)*EXP(-'BDT Tree'!AK52*AL$5)," ")</f>
        <v>1.0131843265858835</v>
      </c>
      <c r="AL43" s="44">
        <f>IF($A43&lt;=AL$6,0.5*(AM42+AM43)*EXP(-'BDT Tree'!AL52*AM$5)+0.015*SUM(AJ$5:AL$5)," ")</f>
        <v>1.0144024488309944</v>
      </c>
      <c r="AM43" s="2">
        <f>IF($A43&lt;=AM$6,0.5*(AN42+AN43)*EXP(-'BDT Tree'!AM52*AN$5)," ")</f>
        <v>1.0114666564837402</v>
      </c>
      <c r="AN43" s="2">
        <f>IF($A43&lt;=AN$6,0.5*(AO42+AO43)*EXP(-'BDT Tree'!AN52*AO$5)," ")</f>
        <v>1.0123003130518409</v>
      </c>
      <c r="AO43" s="44">
        <f>IF($A43&lt;=AO$6,0.5*(AP42+AP43)*EXP(-'BDT Tree'!AO52*AP$5)+0.015*SUM(AM$5:AO$5)," ")</f>
        <v>1.0129853260832196</v>
      </c>
      <c r="AP43" s="2">
        <f>IF($A43&lt;=AP$6,0.5*(AQ42+AQ43)*EXP(-'BDT Tree'!AP52*AQ$5)," ")</f>
        <v>1.0096987051738395</v>
      </c>
      <c r="AQ43" s="2">
        <f>IF($A43&lt;=AQ$6,0.5*(AR42+AR43)*EXP(-'BDT Tree'!AQ52*AR$5)," ")</f>
        <v>1.0101240206616136</v>
      </c>
      <c r="AR43" s="44">
        <f>IF($A43&lt;=AR$6,0.5*(AS42+AS43)*EXP(-'BDT Tree'!AR52*AS$5)+0.015*SUM(AP$5:AR$5)," ")</f>
        <v>1.0104698205619931</v>
      </c>
      <c r="AS43" s="2">
        <f>IF($A43&lt;=AS$6,0.5*(AT42+AT43)*EXP(-'BDT Tree'!AS52*AT$5)," ")</f>
        <v>1.0070683070490039</v>
      </c>
      <c r="AT43" s="2">
        <f>IF($A43&lt;=AT$6,0.5*(AU42+AU43)*EXP(-'BDT Tree'!AT52*AU$5)," ")</f>
        <v>1.0072729084373222</v>
      </c>
      <c r="AU43" s="44">
        <f>IF($A43&lt;=AU$6,0.5*(AV42+AV43)*EXP(-'BDT Tree'!AU52*AV$5)+0.015*SUM(AS$5:AU$5)," ")</f>
        <v>1.0074351549254825</v>
      </c>
      <c r="AV43" s="2">
        <f>IF($A43&lt;=AV$6,0.5*(AW42+AW43)*EXP(-'BDT Tree'!AV52*AW$5)," ")</f>
        <v>1.0036270536758423</v>
      </c>
      <c r="AW43" s="2">
        <f>IF($A43&lt;=AW$6,0.5*(AX42+AX43)*EXP(-'BDT Tree'!AW52*AX$5)," ")</f>
        <v>1.003725096453558</v>
      </c>
      <c r="AX43" s="44">
        <f t="shared" si="1"/>
        <v>1.0037916666666666</v>
      </c>
    </row>
    <row r="44" spans="1:50" x14ac:dyDescent="0.25">
      <c r="A44" s="30">
        <v>14</v>
      </c>
      <c r="Z44" s="44">
        <f>IF($A44&lt;=Z$6,0.5*(AA43+AA44)*EXP(-'BDT Tree'!Z53*AA$5)," ")</f>
        <v>0.98756123407979313</v>
      </c>
      <c r="AA44" s="2">
        <f>IF($A44&lt;=AA$6,0.5*(AB43+AB44)*EXP(-'BDT Tree'!AA53*AB$5)," ")</f>
        <v>0.99499117459469288</v>
      </c>
      <c r="AB44" s="2">
        <f>IF($A44&lt;=AB$6,0.5*(AC43+AC44)*EXP(-'BDT Tree'!AB53*AC$5)," ")</f>
        <v>1.0011945124805022</v>
      </c>
      <c r="AC44" s="44">
        <f>IF($A44&lt;=AC$6,0.5*(AD43+AD44)*EXP(-'BDT Tree'!AC53*AD$5)+0.015*SUM(AA$5:AC$5)," ")</f>
        <v>1.006520010276857</v>
      </c>
      <c r="AD44" s="2">
        <f>IF($A44&lt;=AD$6,0.5*(AE43+AE44)*EXP(-'BDT Tree'!AD53*AE$5)," ")</f>
        <v>1.0068299989516727</v>
      </c>
      <c r="AE44" s="2">
        <f>IF($A44&lt;=AE$6,0.5*(AF43+AF44)*EXP(-'BDT Tree'!AE53*AF$5)," ")</f>
        <v>1.0104229928706481</v>
      </c>
      <c r="AF44" s="44">
        <f>IF($A44&lt;=AF$6,0.5*(AG43+AG44)*EXP(-'BDT Tree'!AF53*AG$5)+0.015*SUM(AD$5:AF$5)," ")</f>
        <v>1.0134605661269604</v>
      </c>
      <c r="AG44" s="2">
        <f>IF($A44&lt;=AG$6,0.5*(AH43+AH44)*EXP(-'BDT Tree'!AG53*AH$5)," ")</f>
        <v>1.0122648666931597</v>
      </c>
      <c r="AH44" s="2">
        <f>IF($A44&lt;=AH$6,0.5*(AI43+AI44)*EXP(-'BDT Tree'!AH53*AI$5)," ")</f>
        <v>1.0142859238681143</v>
      </c>
      <c r="AI44" s="44">
        <f>IF($A44&lt;=AI$6,0.5*(AJ43+AJ44)*EXP(-'BDT Tree'!AI53*AJ$5)+0.015*SUM(AG$5:AI$5)," ")</f>
        <v>1.0159609552644913</v>
      </c>
      <c r="AJ44" s="2">
        <f>IF($A44&lt;=AJ$6,0.5*(AK43+AK44)*EXP(-'BDT Tree'!AJ53*AK$5)," ")</f>
        <v>1.0135365159030145</v>
      </c>
      <c r="AK44" s="56">
        <f>IF($A44&lt;=AK$6,0.5*(AL43+AL44)*EXP(-'BDT Tree'!AK53*AL$5)," ")</f>
        <v>1.0146466458905419</v>
      </c>
      <c r="AL44" s="44">
        <f>IF($A44&lt;=AL$6,0.5*(AM43+AM44)*EXP(-'BDT Tree'!AL53*AM$5)+0.015*SUM(AJ$5:AL$5)," ")</f>
        <v>1.0155615125335624</v>
      </c>
      <c r="AM44" s="2">
        <f>IF($A44&lt;=AM$6,0.5*(AN43+AN44)*EXP(-'BDT Tree'!AM53*AN$5)," ")</f>
        <v>1.0123828379547433</v>
      </c>
      <c r="AN44" s="2">
        <f>IF($A44&lt;=AN$6,0.5*(AO43+AO44)*EXP(-'BDT Tree'!AN53*AO$5)," ")</f>
        <v>1.0130131615723497</v>
      </c>
      <c r="AO44" s="44">
        <f>IF($A44&lt;=AO$6,0.5*(AP43+AP44)*EXP(-'BDT Tree'!AO53*AP$5)+0.015*SUM(AM$5:AO$5)," ")</f>
        <v>1.0135298309081457</v>
      </c>
      <c r="AP44" s="2">
        <f>IF($A44&lt;=AP$6,0.5*(AQ43+AQ44)*EXP(-'BDT Tree'!AP53*AQ$5)," ")</f>
        <v>1.0101166328176501</v>
      </c>
      <c r="AQ44" s="2">
        <f>IF($A44&lt;=AQ$6,0.5*(AR43+AR44)*EXP(-'BDT Tree'!AQ53*AR$5)," ")</f>
        <v>1.0104372968197151</v>
      </c>
      <c r="AR44" s="44">
        <f>IF($A44&lt;=AR$6,0.5*(AS43+AS44)*EXP(-'BDT Tree'!AR53*AS$5)+0.015*SUM(AP$5:AR$5)," ")</f>
        <v>1.0106979090097963</v>
      </c>
      <c r="AS44" s="2">
        <f>IF($A44&lt;=AS$6,0.5*(AT43+AT44)*EXP(-'BDT Tree'!AS53*AT$5)," ")</f>
        <v>1.0072301058786302</v>
      </c>
      <c r="AT44" s="2">
        <f>IF($A44&lt;=AT$6,0.5*(AU43+AU44)*EXP(-'BDT Tree'!AT53*AU$5)," ")</f>
        <v>1.0073831085572518</v>
      </c>
      <c r="AU44" s="44">
        <f>IF($A44&lt;=AU$6,0.5*(AV43+AV44)*EXP(-'BDT Tree'!AU53*AV$5)+0.015*SUM(AS$5:AU$5)," ")</f>
        <v>1.0075044262167947</v>
      </c>
      <c r="AV44" s="2">
        <f>IF($A44&lt;=AV$6,0.5*(AW43+AW44)*EXP(-'BDT Tree'!AV53*AW$5)," ")</f>
        <v>1.0036684395533997</v>
      </c>
      <c r="AW44" s="2">
        <f>IF($A44&lt;=AW$6,0.5*(AX43+AX44)*EXP(-'BDT Tree'!AW53*AX$5)," ")</f>
        <v>1.0037420871108567</v>
      </c>
      <c r="AX44" s="44">
        <f t="shared" si="1"/>
        <v>1.0037916666666666</v>
      </c>
    </row>
    <row r="45" spans="1:50" x14ac:dyDescent="0.25">
      <c r="A45" s="30">
        <v>13</v>
      </c>
      <c r="Z45" s="44">
        <f>IF($A45&lt;=Z$6,0.5*(AA44+AA45)*EXP(-'BDT Tree'!Z54*AA$5)," ")</f>
        <v>0.99788539321085334</v>
      </c>
      <c r="AA45" s="2">
        <f>IF($A45&lt;=AA$6,0.5*(AB44+AB45)*EXP(-'BDT Tree'!AA54*AB$5)," ")</f>
        <v>1.0035755582556829</v>
      </c>
      <c r="AB45" s="2">
        <f>IF($A45&lt;=AB$6,0.5*(AC44+AC45)*EXP(-'BDT Tree'!AB54*AC$5)," ")</f>
        <v>1.0083098656130158</v>
      </c>
      <c r="AC45" s="44">
        <f>IF($A45&lt;=AC$6,0.5*(AD44+AD45)*EXP(-'BDT Tree'!AC54*AD$5)+0.015*SUM(AA$5:AC$5)," ")</f>
        <v>1.0123712407599454</v>
      </c>
      <c r="AD45" s="2">
        <f>IF($A45&lt;=AD$6,0.5*(AE44+AE45)*EXP(-'BDT Tree'!AD54*AE$5)," ")</f>
        <v>1.0116553710722398</v>
      </c>
      <c r="AE45" s="2">
        <f>IF($A45&lt;=AE$6,0.5*(AF44+AF45)*EXP(-'BDT Tree'!AE54*AF$5)," ")</f>
        <v>1.0143878027246545</v>
      </c>
      <c r="AF45" s="44">
        <f>IF($A45&lt;=AF$6,0.5*(AG44+AG45)*EXP(-'BDT Tree'!AF54*AG$5)+0.015*SUM(AD$5:AF$5)," ")</f>
        <v>1.0166921518376153</v>
      </c>
      <c r="AG45" s="2">
        <f>IF($A45&lt;=AG$6,0.5*(AH44+AH45)*EXP(-'BDT Tree'!AG54*AH$5)," ")</f>
        <v>1.0148895006092529</v>
      </c>
      <c r="AH45" s="2">
        <f>IF($A45&lt;=AH$6,0.5*(AI44+AI45)*EXP(-'BDT Tree'!AH54*AI$5)," ")</f>
        <v>1.0164130467732195</v>
      </c>
      <c r="AI45" s="44">
        <f>IF($A45&lt;=AI$6,0.5*(AJ44+AJ45)*EXP(-'BDT Tree'!AI54*AJ$5)+0.015*SUM(AG$5:AI$5)," ")</f>
        <v>1.0176766386047189</v>
      </c>
      <c r="AJ45" s="2">
        <f>IF($A45&lt;=AJ$6,0.5*(AK44+AK45)*EXP(-'BDT Tree'!AJ54*AK$5)," ")</f>
        <v>1.0149133369210119</v>
      </c>
      <c r="AK45" s="56">
        <f>IF($A45&lt;=AK$6,0.5*(AL44+AL45)*EXP(-'BDT Tree'!AK54*AL$5)," ")</f>
        <v>1.0157469231575746</v>
      </c>
      <c r="AL45" s="44">
        <f>IF($A45&lt;=AL$6,0.5*(AM44+AM45)*EXP(-'BDT Tree'!AL54*AM$5)+0.015*SUM(AJ$5:AL$5)," ")</f>
        <v>1.0164338208057093</v>
      </c>
      <c r="AM45" s="2">
        <f>IF($A45&lt;=AM$6,0.5*(AN44+AN45)*EXP(-'BDT Tree'!AM54*AN$5)," ")</f>
        <v>1.0130722742592297</v>
      </c>
      <c r="AN45" s="2">
        <f>IF($A45&lt;=AN$6,0.5*(AO44+AO45)*EXP(-'BDT Tree'!AN54*AO$5)," ")</f>
        <v>1.013548792972879</v>
      </c>
      <c r="AO45" s="44">
        <f>IF($A45&lt;=AO$6,0.5*(AP44+AP45)*EXP(-'BDT Tree'!AO54*AP$5)+0.015*SUM(AM$5:AO$5)," ")</f>
        <v>1.0139384452363058</v>
      </c>
      <c r="AP45" s="2">
        <f>IF($A45&lt;=AP$6,0.5*(AQ44+AQ45)*EXP(-'BDT Tree'!AP54*AQ$5)," ")</f>
        <v>1.0104303666468337</v>
      </c>
      <c r="AQ45" s="2">
        <f>IF($A45&lt;=AQ$6,0.5*(AR44+AR45)*EXP(-'BDT Tree'!AQ54*AR$5)," ")</f>
        <v>1.010672118919506</v>
      </c>
      <c r="AR45" s="44">
        <f>IF($A45&lt;=AR$6,0.5*(AS44+AS45)*EXP(-'BDT Tree'!AR54*AS$5)+0.015*SUM(AP$5:AR$5)," ")</f>
        <v>1.0108685260698824</v>
      </c>
      <c r="AS45" s="2">
        <f>IF($A45&lt;=AS$6,0.5*(AT44+AT45)*EXP(-'BDT Tree'!AS54*AT$5)," ")</f>
        <v>1.0073510012620792</v>
      </c>
      <c r="AT45" s="2">
        <f>IF($A45&lt;=AT$6,0.5*(AU44+AU45)*EXP(-'BDT Tree'!AT54*AU$5)," ")</f>
        <v>1.0074654151917377</v>
      </c>
      <c r="AU45" s="44">
        <f>IF($A45&lt;=AU$6,0.5*(AV44+AV45)*EXP(-'BDT Tree'!AU54*AV$5)+0.015*SUM(AS$5:AU$5)," ")</f>
        <v>1.0075561278264082</v>
      </c>
      <c r="AV45" s="2">
        <f>IF($A45&lt;=AV$6,0.5*(AW44+AW45)*EXP(-'BDT Tree'!AV54*AW$5)," ")</f>
        <v>1.003699418809155</v>
      </c>
      <c r="AW45" s="2">
        <f>IF($A45&lt;=AW$6,0.5*(AX44+AX45)*EXP(-'BDT Tree'!AW54*AX$5)," ")</f>
        <v>1.0037547413373122</v>
      </c>
      <c r="AX45" s="44">
        <f t="shared" si="1"/>
        <v>1.0037916666666666</v>
      </c>
    </row>
    <row r="46" spans="1:50" x14ac:dyDescent="0.25">
      <c r="A46" s="30">
        <v>12</v>
      </c>
      <c r="Z46" s="44">
        <f>IF($A46&lt;=Z$6,0.5*(AA45+AA46)*EXP(-'BDT Tree'!Z55*AA$5)," ")</f>
        <v>1.0057591516167652</v>
      </c>
      <c r="AA46" s="2">
        <f>IF($A46&lt;=AA$6,0.5*(AB45+AB46)*EXP(-'BDT Tree'!AA55*AB$5)," ")</f>
        <v>1.010105323936457</v>
      </c>
      <c r="AB46" s="2">
        <f>IF($A46&lt;=AB$6,0.5*(AC45+AC46)*EXP(-'BDT Tree'!AB55*AC$5)," ")</f>
        <v>1.0137105713512342</v>
      </c>
      <c r="AC46" s="44">
        <f>IF($A46&lt;=AC$6,0.5*(AD45+AD46)*EXP(-'BDT Tree'!AC55*AD$5)+0.015*SUM(AA$5:AC$5)," ")</f>
        <v>1.0168024911515541</v>
      </c>
      <c r="AD46" s="2">
        <f>IF($A46&lt;=AD$6,0.5*(AE45+AE46)*EXP(-'BDT Tree'!AD55*AE$5)," ")</f>
        <v>1.0153061785405406</v>
      </c>
      <c r="AE46" s="2">
        <f>IF($A46&lt;=AE$6,0.5*(AF45+AF46)*EXP(-'BDT Tree'!AE55*AF$5)," ")</f>
        <v>1.0173818449120489</v>
      </c>
      <c r="AF46" s="44">
        <f>IF($A46&lt;=AF$6,0.5*(AG45+AG46)*EXP(-'BDT Tree'!AF55*AG$5)+0.015*SUM(AD$5:AF$5)," ")</f>
        <v>1.0191283603529691</v>
      </c>
      <c r="AG46" s="2">
        <f>IF($A46&lt;=AG$6,0.5*(AH45+AH46)*EXP(-'BDT Tree'!AG55*AH$5)," ")</f>
        <v>1.0168667417007029</v>
      </c>
      <c r="AH46" s="2">
        <f>IF($A46&lt;=AH$6,0.5*(AI45+AI46)*EXP(-'BDT Tree'!AH55*AI$5)," ")</f>
        <v>1.0180145301354182</v>
      </c>
      <c r="AI46" s="44">
        <f>IF($A46&lt;=AI$6,0.5*(AJ45+AJ46)*EXP(-'BDT Tree'!AI55*AJ$5)+0.015*SUM(AG$5:AI$5)," ")</f>
        <v>1.0189672840835688</v>
      </c>
      <c r="AJ46" s="2">
        <f>IF($A46&lt;=AJ$6,0.5*(AK45+AK46)*EXP(-'BDT Tree'!AJ55*AK$5)," ")</f>
        <v>1.0159488073979632</v>
      </c>
      <c r="AK46" s="56">
        <f>IF($A46&lt;=AK$6,0.5*(AL45+AL46)*EXP(-'BDT Tree'!AK55*AL$5)," ")</f>
        <v>1.0165745579115251</v>
      </c>
      <c r="AL46" s="44">
        <f>IF($A46&lt;=AL$6,0.5*(AM45+AM46)*EXP(-'BDT Tree'!AL55*AM$5)+0.015*SUM(AJ$5:AL$5)," ")</f>
        <v>1.0170901803198298</v>
      </c>
      <c r="AM46" s="2">
        <f>IF($A46&lt;=AM$6,0.5*(AN45+AN46)*EXP(-'BDT Tree'!AM55*AN$5)," ")</f>
        <v>1.0135910066180702</v>
      </c>
      <c r="AN46" s="2">
        <f>IF($A46&lt;=AN$6,0.5*(AO45+AO46)*EXP(-'BDT Tree'!AN55*AO$5)," ")</f>
        <v>1.0139512197561287</v>
      </c>
      <c r="AO46" s="44">
        <f>IF($A46&lt;=AO$6,0.5*(AP45+AP46)*EXP(-'BDT Tree'!AO55*AP$5)+0.015*SUM(AM$5:AO$5)," ")</f>
        <v>1.0142450593198908</v>
      </c>
      <c r="AP46" s="2">
        <f>IF($A46&lt;=AP$6,0.5*(AQ45+AQ46)*EXP(-'BDT Tree'!AP55*AQ$5)," ")</f>
        <v>1.0106658731171931</v>
      </c>
      <c r="AQ46" s="2">
        <f>IF($A46&lt;=AQ$6,0.5*(AR45+AR46)*EXP(-'BDT Tree'!AQ55*AR$5)," ")</f>
        <v>1.0108481294115612</v>
      </c>
      <c r="AR46" s="44">
        <f>IF($A46&lt;=AR$6,0.5*(AS45+AS46)*EXP(-'BDT Tree'!AR55*AS$5)+0.015*SUM(AP$5:AR$5)," ")</f>
        <v>1.0109961493249235</v>
      </c>
      <c r="AS46" s="2">
        <f>IF($A46&lt;=AS$6,0.5*(AT45+AT46)*EXP(-'BDT Tree'!AS55*AT$5)," ")</f>
        <v>1.0074413325339724</v>
      </c>
      <c r="AT46" s="2">
        <f>IF($A46&lt;=AT$6,0.5*(AU45+AU46)*EXP(-'BDT Tree'!AT55*AU$5)," ")</f>
        <v>1.0075268888427225</v>
      </c>
      <c r="AU46" s="44">
        <f>IF($A46&lt;=AU$6,0.5*(AV45+AV46)*EXP(-'BDT Tree'!AU55*AV$5)+0.015*SUM(AS$5:AU$5)," ")</f>
        <v>1.0075947168569375</v>
      </c>
      <c r="AV46" s="2">
        <f>IF($A46&lt;=AV$6,0.5*(AW45+AW46)*EXP(-'BDT Tree'!AV55*AW$5)," ")</f>
        <v>1.0037226085532602</v>
      </c>
      <c r="AW46" s="2">
        <f>IF($A46&lt;=AW$6,0.5*(AX45+AX46)*EXP(-'BDT Tree'!AW55*AX$5)," ")</f>
        <v>1.0037641658604972</v>
      </c>
      <c r="AX46" s="44">
        <f t="shared" si="1"/>
        <v>1.0037916666666666</v>
      </c>
    </row>
    <row r="47" spans="1:50" x14ac:dyDescent="0.25">
      <c r="A47" s="30">
        <v>11</v>
      </c>
      <c r="Z47" s="44">
        <f>IF($A47&lt;=Z$6,0.5*(AA46+AA47)*EXP(-'BDT Tree'!Z56*AA$5)," ")</f>
        <v>1.0117488373629575</v>
      </c>
      <c r="AA47" s="2">
        <f>IF($A47&lt;=AA$6,0.5*(AB46+AB47)*EXP(-'BDT Tree'!AA56*AB$5)," ")</f>
        <v>1.0150618911684191</v>
      </c>
      <c r="AB47" s="2">
        <f>IF($A47&lt;=AB$6,0.5*(AC46+AC47)*EXP(-'BDT Tree'!AB56*AC$5)," ")</f>
        <v>1.0178028729120141</v>
      </c>
      <c r="AC47" s="44">
        <f>IF($A47&lt;=AC$6,0.5*(AD46+AD47)*EXP(-'BDT Tree'!AC56*AD$5)+0.015*SUM(AA$5:AC$5)," ")</f>
        <v>1.0201537301099355</v>
      </c>
      <c r="AD47" s="2">
        <f>IF($A47&lt;=AD$6,0.5*(AE46+AE47)*EXP(-'BDT Tree'!AD56*AE$5)," ")</f>
        <v>1.0180652632988578</v>
      </c>
      <c r="AE47" s="2">
        <f>IF($A47&lt;=AE$6,0.5*(AF46+AF47)*EXP(-'BDT Tree'!AE56*AF$5)," ")</f>
        <v>1.0196407556020632</v>
      </c>
      <c r="AF47" s="44">
        <f>IF($A47&lt;=AF$6,0.5*(AG46+AG47)*EXP(-'BDT Tree'!AF56*AG$5)+0.015*SUM(AD$5:AF$5)," ")</f>
        <v>1.0209636002941005</v>
      </c>
      <c r="AG47" s="2">
        <f>IF($A47&lt;=AG$6,0.5*(AH46+AH47)*EXP(-'BDT Tree'!AG56*AH$5)," ")</f>
        <v>1.0183554083584634</v>
      </c>
      <c r="AH47" s="2">
        <f>IF($A47&lt;=AH$6,0.5*(AI46+AI47)*EXP(-'BDT Tree'!AH56*AI$5)," ")</f>
        <v>1.0192197165927477</v>
      </c>
      <c r="AI47" s="44">
        <f>IF($A47&lt;=AI$6,0.5*(AJ46+AJ47)*EXP(-'BDT Tree'!AI56*AJ$5)+0.015*SUM(AG$5:AI$5)," ")</f>
        <v>1.0199378450202934</v>
      </c>
      <c r="AJ47" s="2">
        <f>IF($A47&lt;=AJ$6,0.5*(AK46+AK47)*EXP(-'BDT Tree'!AJ56*AK$5)," ")</f>
        <v>1.0167273486490835</v>
      </c>
      <c r="AK47" s="56">
        <f>IF($A47&lt;=AK$6,0.5*(AL46+AL47)*EXP(-'BDT Tree'!AK56*AL$5)," ")</f>
        <v>1.0171969856841576</v>
      </c>
      <c r="AL47" s="44">
        <f>IF($A47&lt;=AL$6,0.5*(AM46+AM47)*EXP(-'BDT Tree'!AL56*AM$5)+0.015*SUM(AJ$5:AL$5)," ")</f>
        <v>1.0175839810717764</v>
      </c>
      <c r="AM47" s="2">
        <f>IF($A47&lt;=AM$6,0.5*(AN46+AN47)*EXP(-'BDT Tree'!AM56*AN$5)," ")</f>
        <v>1.0139812646609361</v>
      </c>
      <c r="AN47" s="2">
        <f>IF($A47&lt;=AN$6,0.5*(AO46+AO47)*EXP(-'BDT Tree'!AN56*AO$5)," ")</f>
        <v>1.0142535471617034</v>
      </c>
      <c r="AO47" s="44">
        <f>IF($A47&lt;=AO$6,0.5*(AP46+AP47)*EXP(-'BDT Tree'!AO56*AP$5)+0.015*SUM(AM$5:AO$5)," ")</f>
        <v>1.0144751244626455</v>
      </c>
      <c r="AP47" s="2">
        <f>IF($A47&lt;=AP$6,0.5*(AQ46+AQ47)*EXP(-'BDT Tree'!AP56*AQ$5)," ")</f>
        <v>1.0108426542342854</v>
      </c>
      <c r="AQ47" s="2">
        <f>IF($A47&lt;=AQ$6,0.5*(AR46+AR47)*EXP(-'BDT Tree'!AQ56*AR$5)," ")</f>
        <v>1.0109800564621934</v>
      </c>
      <c r="AR47" s="44">
        <f>IF($A47&lt;=AR$6,0.5*(AS46+AS47)*EXP(-'BDT Tree'!AR56*AS$5)+0.015*SUM(AP$5:AR$5)," ")</f>
        <v>1.0110916114286324</v>
      </c>
      <c r="AS47" s="2">
        <f>IF($A47&lt;=AS$6,0.5*(AT46+AT47)*EXP(-'BDT Tree'!AS56*AT$5)," ")</f>
        <v>1.0075088264443168</v>
      </c>
      <c r="AT47" s="2">
        <f>IF($A47&lt;=AT$6,0.5*(AU46+AU47)*EXP(-'BDT Tree'!AT56*AU$5)," ")</f>
        <v>1.007572803068826</v>
      </c>
      <c r="AU47" s="44">
        <f>IF($A47&lt;=AU$6,0.5*(AV46+AV47)*EXP(-'BDT Tree'!AU56*AV$5)+0.015*SUM(AS$5:AU$5)," ")</f>
        <v>1.0076235196381673</v>
      </c>
      <c r="AV47" s="2">
        <f>IF($A47&lt;=AV$6,0.5*(AW46+AW47)*EXP(-'BDT Tree'!AV56*AW$5)," ")</f>
        <v>1.0037399676885672</v>
      </c>
      <c r="AW47" s="2">
        <f>IF($A47&lt;=AW$6,0.5*(AX46+AX47)*EXP(-'BDT Tree'!AW56*AX$5)," ")</f>
        <v>1.0037711849689543</v>
      </c>
      <c r="AX47" s="44">
        <f t="shared" si="1"/>
        <v>1.0037916666666666</v>
      </c>
    </row>
    <row r="48" spans="1:50" x14ac:dyDescent="0.25">
      <c r="A48" s="30">
        <v>10</v>
      </c>
      <c r="Z48" s="44">
        <f>IF($A48&lt;=Z$6,0.5*(AA47+AA48)*EXP(-'BDT Tree'!Z57*AA$5)," ")</f>
        <v>1.0162966381967937</v>
      </c>
      <c r="AA48" s="2">
        <f>IF($A48&lt;=AA$6,0.5*(AB47+AB48)*EXP(-'BDT Tree'!AA57*AB$5)," ")</f>
        <v>1.0188184593148035</v>
      </c>
      <c r="AB48" s="2">
        <f>IF($A48&lt;=AB$6,0.5*(AC47+AC48)*EXP(-'BDT Tree'!AB57*AC$5)," ")</f>
        <v>1.0208998552137745</v>
      </c>
      <c r="AC48" s="44">
        <f>IF($A48&lt;=AC$6,0.5*(AD47+AD48)*EXP(-'BDT Tree'!AC57*AD$5)+0.015*SUM(AA$5:AC$5)," ")</f>
        <v>1.0226855968094568</v>
      </c>
      <c r="AD48" s="2">
        <f>IF($A48&lt;=AD$6,0.5*(AE47+AE48)*EXP(-'BDT Tree'!AD57*AE$5)," ")</f>
        <v>1.0201487314907711</v>
      </c>
      <c r="AE48" s="2">
        <f>IF($A48&lt;=AE$6,0.5*(AF47+AF48)*EXP(-'BDT Tree'!AE57*AF$5)," ")</f>
        <v>1.0213438947545861</v>
      </c>
      <c r="AF48" s="44">
        <f>IF($A48&lt;=AF$6,0.5*(AG47+AG48)*EXP(-'BDT Tree'!AF57*AG$5)+0.015*SUM(AD$5:AF$5)," ")</f>
        <v>1.0223453695296589</v>
      </c>
      <c r="AG48" s="2">
        <f>IF($A48&lt;=AG$6,0.5*(AH47+AH48)*EXP(-'BDT Tree'!AG57*AH$5)," ")</f>
        <v>1.019475750084115</v>
      </c>
      <c r="AH48" s="2">
        <f>IF($A48&lt;=AH$6,0.5*(AI47+AI48)*EXP(-'BDT Tree'!AH57*AI$5)," ")</f>
        <v>1.02012637348128</v>
      </c>
      <c r="AI48" s="44">
        <f>IF($A48&lt;=AI$6,0.5*(AJ47+AJ48)*EXP(-'BDT Tree'!AI57*AJ$5)+0.015*SUM(AG$5:AI$5)," ")</f>
        <v>1.0206675188407954</v>
      </c>
      <c r="AJ48" s="2">
        <f>IF($A48&lt;=AJ$6,0.5*(AK47+AK48)*EXP(-'BDT Tree'!AJ57*AK$5)," ")</f>
        <v>1.0173126025812023</v>
      </c>
      <c r="AK48" s="56">
        <f>IF($A48&lt;=AK$6,0.5*(AL47+AL48)*EXP(-'BDT Tree'!AK57*AL$5)," ")</f>
        <v>1.0176650232143936</v>
      </c>
      <c r="AL48" s="44">
        <f>IF($A48&lt;=AL$6,0.5*(AM47+AM48)*EXP(-'BDT Tree'!AL57*AM$5)+0.015*SUM(AJ$5:AL$5)," ")</f>
        <v>1.0179554493316363</v>
      </c>
      <c r="AM48" s="2">
        <f>IF($A48&lt;=AM$6,0.5*(AN47+AN48)*EXP(-'BDT Tree'!AM57*AN$5)," ")</f>
        <v>1.0142748516661895</v>
      </c>
      <c r="AN48" s="2">
        <f>IF($A48&lt;=AN$6,0.5*(AO47+AO48)*EXP(-'BDT Tree'!AN57*AO$5)," ")</f>
        <v>1.0144806649989588</v>
      </c>
      <c r="AO48" s="44">
        <f>IF($A48&lt;=AO$6,0.5*(AP47+AP48)*EXP(-'BDT Tree'!AO57*AP$5)+0.015*SUM(AM$5:AO$5)," ")</f>
        <v>1.0146477479712417</v>
      </c>
      <c r="AP48" s="2">
        <f>IF($A48&lt;=AP$6,0.5*(AQ47+AQ48)*EXP(-'BDT Tree'!AP57*AQ$5)," ")</f>
        <v>1.0109753533899453</v>
      </c>
      <c r="AQ48" s="2">
        <f>IF($A48&lt;=AQ$6,0.5*(AR47+AR48)*EXP(-'BDT Tree'!AQ57*AR$5)," ")</f>
        <v>1.0110789415164922</v>
      </c>
      <c r="AR48" s="44">
        <f>IF($A48&lt;=AR$6,0.5*(AS47+AS48)*EXP(-'BDT Tree'!AR57*AS$5)+0.015*SUM(AP$5:AR$5)," ")</f>
        <v>1.0111630166881662</v>
      </c>
      <c r="AS48" s="2">
        <f>IF($A48&lt;=AS$6,0.5*(AT47+AT48)*EXP(-'BDT Tree'!AS57*AT$5)," ")</f>
        <v>1.007559256806672</v>
      </c>
      <c r="AT48" s="2">
        <f>IF($A48&lt;=AT$6,0.5*(AU47+AU48)*EXP(-'BDT Tree'!AT57*AU$5)," ")</f>
        <v>1.0076070965561843</v>
      </c>
      <c r="AU48" s="44">
        <f>IF($A48&lt;=AU$6,0.5*(AV47+AV48)*EXP(-'BDT Tree'!AU57*AV$5)+0.015*SUM(AS$5:AU$5)," ")</f>
        <v>1.0076450185775137</v>
      </c>
      <c r="AV48" s="2">
        <f>IF($A48&lt;=AV$6,0.5*(AW47+AW48)*EXP(-'BDT Tree'!AV57*AW$5)," ")</f>
        <v>1.0037529624441781</v>
      </c>
      <c r="AW48" s="2">
        <f>IF($A48&lt;=AW$6,0.5*(AX47+AX48)*EXP(-'BDT Tree'!AW57*AX$5)," ")</f>
        <v>1.0037764125841415</v>
      </c>
      <c r="AX48" s="44">
        <f t="shared" si="1"/>
        <v>1.0037916666666666</v>
      </c>
    </row>
    <row r="49" spans="1:50" x14ac:dyDescent="0.25">
      <c r="A49" s="30">
        <v>9</v>
      </c>
      <c r="Z49" s="44">
        <f>IF($A49&lt;=Z$6,0.5*(AA48+AA49)*EXP(-'BDT Tree'!Z58*AA$5)," ")</f>
        <v>1.0197447957862829</v>
      </c>
      <c r="AA49" s="2">
        <f>IF($A49&lt;=AA$6,0.5*(AB48+AB49)*EXP(-'BDT Tree'!AA58*AB$5)," ")</f>
        <v>1.0216622906925343</v>
      </c>
      <c r="AB49" s="2">
        <f>IF($A49&lt;=AB$6,0.5*(AC48+AC49)*EXP(-'BDT Tree'!AB58*AC$5)," ")</f>
        <v>1.0232414299274233</v>
      </c>
      <c r="AC49" s="44">
        <f>IF($A49&lt;=AC$6,0.5*(AD48+AD49)*EXP(-'BDT Tree'!AC58*AD$5)+0.015*SUM(AA$5:AC$5)," ")</f>
        <v>1.0245969921808444</v>
      </c>
      <c r="AD49" s="2">
        <f>IF($A49&lt;=AD$6,0.5*(AE48+AE49)*EXP(-'BDT Tree'!AD58*AE$5)," ")</f>
        <v>1.0217210869434656</v>
      </c>
      <c r="AE49" s="2">
        <f>IF($A49&lt;=AE$6,0.5*(AF48+AF49)*EXP(-'BDT Tree'!AE58*AF$5)," ")</f>
        <v>1.0226273764706806</v>
      </c>
      <c r="AF49" s="44">
        <f>IF($A49&lt;=AF$6,0.5*(AG48+AG49)*EXP(-'BDT Tree'!AF58*AG$5)+0.015*SUM(AD$5:AF$5)," ")</f>
        <v>1.0233853043407257</v>
      </c>
      <c r="AG49" s="2">
        <f>IF($A49&lt;=AG$6,0.5*(AH48+AH49)*EXP(-'BDT Tree'!AG58*AH$5)," ")</f>
        <v>1.0203186385281988</v>
      </c>
      <c r="AH49" s="2">
        <f>IF($A49&lt;=AH$6,0.5*(AI48+AI49)*EXP(-'BDT Tree'!AH58*AI$5)," ")</f>
        <v>1.0208082879324392</v>
      </c>
      <c r="AI49" s="44">
        <f>IF($A49&lt;=AI$6,0.5*(AJ48+AJ49)*EXP(-'BDT Tree'!AI58*AJ$5)+0.015*SUM(AG$5:AI$5)," ")</f>
        <v>1.0212159952710864</v>
      </c>
      <c r="AJ49" s="2">
        <f>IF($A49&lt;=AJ$6,0.5*(AK48+AK49)*EXP(-'BDT Tree'!AJ58*AK$5)," ")</f>
        <v>1.0177525008464832</v>
      </c>
      <c r="AK49" s="56">
        <f>IF($A49&lt;=AK$6,0.5*(AL48+AL49)*EXP(-'BDT Tree'!AK58*AL$5)," ")</f>
        <v>1.0180169357710074</v>
      </c>
      <c r="AL49" s="44">
        <f>IF($A49&lt;=AL$6,0.5*(AM48+AM49)*EXP(-'BDT Tree'!AL58*AM$5)+0.015*SUM(AJ$5:AL$5)," ")</f>
        <v>1.0182348761479012</v>
      </c>
      <c r="AM49" s="2">
        <f>IF($A49&lt;=AM$6,0.5*(AN48+AN49)*EXP(-'BDT Tree'!AM58*AN$5)," ")</f>
        <v>1.0144957086288597</v>
      </c>
      <c r="AN49" s="2">
        <f>IF($A49&lt;=AN$6,0.5*(AO48+AO49)*EXP(-'BDT Tree'!AN58*AO$5)," ")</f>
        <v>1.0146512803215566</v>
      </c>
      <c r="AO49" s="44">
        <f>IF($A49&lt;=AO$6,0.5*(AP48+AP49)*EXP(-'BDT Tree'!AO58*AP$5)+0.015*SUM(AM$5:AO$5)," ")</f>
        <v>1.0147772710262606</v>
      </c>
      <c r="AP49" s="2">
        <f>IF($A49&lt;=AP$6,0.5*(AQ48+AQ49)*EXP(-'BDT Tree'!AP58*AQ$5)," ")</f>
        <v>1.0110749639738252</v>
      </c>
      <c r="AQ49" s="2">
        <f>IF($A49&lt;=AQ$6,0.5*(AR48+AR49)*EXP(-'BDT Tree'!AQ58*AR$5)," ")</f>
        <v>1.0111530611584576</v>
      </c>
      <c r="AR49" s="44">
        <f>IF($A49&lt;=AR$6,0.5*(AS48+AS49)*EXP(-'BDT Tree'!AR58*AS$5)+0.015*SUM(AP$5:AR$5)," ")</f>
        <v>1.011216427668818</v>
      </c>
      <c r="AS49" s="2">
        <f>IF($A49&lt;=AS$6,0.5*(AT48+AT49)*EXP(-'BDT Tree'!AS58*AT$5)," ")</f>
        <v>1.0075969378431655</v>
      </c>
      <c r="AT49" s="2">
        <f>IF($A49&lt;=AT$6,0.5*(AU48+AU49)*EXP(-'BDT Tree'!AT58*AU$5)," ")</f>
        <v>1.0076327109253829</v>
      </c>
      <c r="AU49" s="44">
        <f>IF($A49&lt;=AU$6,0.5*(AV48+AV49)*EXP(-'BDT Tree'!AU58*AV$5)+0.015*SUM(AS$5:AU$5)," ")</f>
        <v>1.007661066272715</v>
      </c>
      <c r="AV49" s="2">
        <f>IF($A49&lt;=AV$6,0.5*(AW48+AW49)*EXP(-'BDT Tree'!AV58*AW$5)," ")</f>
        <v>1.0037626902880634</v>
      </c>
      <c r="AW49" s="2">
        <f>IF($A49&lt;=AW$6,0.5*(AX48+AX49)*EXP(-'BDT Tree'!AW58*AX$5)," ")</f>
        <v>1.0037803059444108</v>
      </c>
      <c r="AX49" s="44">
        <f t="shared" si="1"/>
        <v>1.0037916666666666</v>
      </c>
    </row>
    <row r="50" spans="1:50" x14ac:dyDescent="0.25">
      <c r="A50" s="30">
        <v>8</v>
      </c>
      <c r="Z50" s="44">
        <f>IF($A50&lt;=Z$6,0.5*(AA49+AA50)*EXP(-'BDT Tree'!Z59*AA$5)," ")</f>
        <v>1.0223564885523782</v>
      </c>
      <c r="AA50" s="2">
        <f>IF($A50&lt;=AA$6,0.5*(AB49+AB50)*EXP(-'BDT Tree'!AA59*AB$5)," ")</f>
        <v>1.0238133445268036</v>
      </c>
      <c r="AB50" s="2">
        <f>IF($A50&lt;=AB$6,0.5*(AC49+AC50)*EXP(-'BDT Tree'!AB59*AC$5)," ")</f>
        <v>1.0250106603094844</v>
      </c>
      <c r="AC50" s="44">
        <f>IF($A50&lt;=AC$6,0.5*(AD49+AD50)*EXP(-'BDT Tree'!AC59*AD$5)+0.015*SUM(AA$5:AC$5)," ")</f>
        <v>1.0260391851849824</v>
      </c>
      <c r="AD50" s="2">
        <f>IF($A50&lt;=AD$6,0.5*(AE49+AE50)*EXP(-'BDT Tree'!AD59*AE$5)," ")</f>
        <v>1.022907208503951</v>
      </c>
      <c r="AE50" s="2">
        <f>IF($A50&lt;=AE$6,0.5*(AF49+AF50)*EXP(-'BDT Tree'!AE59*AF$5)," ")</f>
        <v>1.0235942659858352</v>
      </c>
      <c r="AF50" s="44">
        <f>IF($A50&lt;=AF$6,0.5*(AG49+AG50)*EXP(-'BDT Tree'!AF59*AG$5)+0.015*SUM(AD$5:AF$5)," ")</f>
        <v>1.024167746970172</v>
      </c>
      <c r="AG50" s="2">
        <f>IF($A50&lt;=AG$6,0.5*(AH49+AH50)*EXP(-'BDT Tree'!AG59*AH$5)," ")</f>
        <v>1.0209526466246366</v>
      </c>
      <c r="AH50" s="2">
        <f>IF($A50&lt;=AH$6,0.5*(AI49+AI50)*EXP(-'BDT Tree'!AH59*AI$5)," ")</f>
        <v>1.0213210856241302</v>
      </c>
      <c r="AI50" s="44">
        <f>IF($A50&lt;=AI$6,0.5*(AJ49+AJ50)*EXP(-'BDT Tree'!AI59*AJ$5)+0.015*SUM(AG$5:AI$5)," ")</f>
        <v>1.021628221211198</v>
      </c>
      <c r="AJ50" s="2">
        <f>IF($A50&lt;=AJ$6,0.5*(AK49+AK50)*EXP(-'BDT Tree'!AJ59*AK$5)," ")</f>
        <v>1.0180831178517946</v>
      </c>
      <c r="AK50" s="56">
        <f>IF($A50&lt;=AK$6,0.5*(AL49+AL50)*EXP(-'BDT Tree'!AK59*AL$5)," ")</f>
        <v>1.018281521804534</v>
      </c>
      <c r="AL50" s="44">
        <f>IF($A50&lt;=AL$6,0.5*(AM49+AM50)*EXP(-'BDT Tree'!AL59*AM$5)+0.015*SUM(AJ$5:AL$5)," ")</f>
        <v>1.0184450618571441</v>
      </c>
      <c r="AM50" s="2">
        <f>IF($A50&lt;=AM$6,0.5*(AN49+AN50)*EXP(-'BDT Tree'!AM59*AN$5)," ")</f>
        <v>1.0146618524960715</v>
      </c>
      <c r="AN50" s="2">
        <f>IF($A50&lt;=AN$6,0.5*(AO49+AO50)*EXP(-'BDT Tree'!AN59*AO$5)," ")</f>
        <v>1.0147794500197937</v>
      </c>
      <c r="AO50" s="44">
        <f>IF($A50&lt;=AO$6,0.5*(AP49+AP50)*EXP(-'BDT Tree'!AO59*AP$5)+0.015*SUM(AM$5:AO$5)," ")</f>
        <v>1.0148744557421254</v>
      </c>
      <c r="AP50" s="2">
        <f>IF($A50&lt;=AP$6,0.5*(AQ49+AQ50)*EXP(-'BDT Tree'!AP59*AQ$5)," ")</f>
        <v>1.0111497382449173</v>
      </c>
      <c r="AQ50" s="2">
        <f>IF($A50&lt;=AQ$6,0.5*(AR49+AR50)*EXP(-'BDT Tree'!AQ59*AR$5)," ")</f>
        <v>1.0112086189637488</v>
      </c>
      <c r="AR50" s="44">
        <f>IF($A50&lt;=AR$6,0.5*(AS49+AS50)*EXP(-'BDT Tree'!AR59*AS$5)+0.015*SUM(AP$5:AR$5)," ")</f>
        <v>1.0112563792879021</v>
      </c>
      <c r="AS50" s="2">
        <f>IF($A50&lt;=AS$6,0.5*(AT49+AT50)*EXP(-'BDT Tree'!AS59*AT$5)," ")</f>
        <v>1.0076250930356048</v>
      </c>
      <c r="AT50" s="2">
        <f>IF($A50&lt;=AT$6,0.5*(AU49+AU50)*EXP(-'BDT Tree'!AT59*AU$5)," ")</f>
        <v>1.0076518431043526</v>
      </c>
      <c r="AU50" s="44">
        <f>IF($A50&lt;=AU$6,0.5*(AV49+AV50)*EXP(-'BDT Tree'!AU59*AV$5)+0.015*SUM(AS$5:AU$5)," ")</f>
        <v>1.007673045313809</v>
      </c>
      <c r="AV50" s="2">
        <f>IF($A50&lt;=AV$6,0.5*(AW49+AW50)*EXP(-'BDT Tree'!AV59*AW$5)," ")</f>
        <v>1.0037699726779739</v>
      </c>
      <c r="AW50" s="2">
        <f>IF($A50&lt;=AW$6,0.5*(AX49+AX50)*EXP(-'BDT Tree'!AW59*AX$5)," ")</f>
        <v>1.0037832055910121</v>
      </c>
      <c r="AX50" s="44">
        <f t="shared" si="1"/>
        <v>1.0037916666666666</v>
      </c>
    </row>
    <row r="51" spans="1:50" x14ac:dyDescent="0.25">
      <c r="A51" s="30">
        <v>7</v>
      </c>
      <c r="Z51" s="44">
        <f>IF($A51&lt;=Z$6,0.5*(AA50+AA51)*EXP(-'BDT Tree'!Z60*AA$5)," ")</f>
        <v>1.0243331310352839</v>
      </c>
      <c r="AA51" s="2">
        <f>IF($A51&lt;=AA$6,0.5*(AB50+AB51)*EXP(-'BDT Tree'!AA60*AB$5)," ")</f>
        <v>1.0254393937724238</v>
      </c>
      <c r="AB51" s="2">
        <f>IF($A51&lt;=AB$6,0.5*(AC50+AC51)*EXP(-'BDT Tree'!AB60*AC$5)," ")</f>
        <v>1.0263467942045652</v>
      </c>
      <c r="AC51" s="44">
        <f>IF($A51&lt;=AC$6,0.5*(AD50+AD51)*EXP(-'BDT Tree'!AC60*AD$5)+0.015*SUM(AA$5:AC$5)," ")</f>
        <v>1.0271269284891502</v>
      </c>
      <c r="AD51" s="2">
        <f>IF($A51&lt;=AD$6,0.5*(AE50+AE51)*EXP(-'BDT Tree'!AD60*AE$5)," ")</f>
        <v>1.0238017015913938</v>
      </c>
      <c r="AE51" s="2">
        <f>IF($A51&lt;=AE$6,0.5*(AF50+AF51)*EXP(-'BDT Tree'!AE60*AF$5)," ")</f>
        <v>1.0243224751305238</v>
      </c>
      <c r="AF51" s="44">
        <f>IF($A51&lt;=AF$6,0.5*(AG50+AG51)*EXP(-'BDT Tree'!AF60*AG$5)+0.015*SUM(AD$5:AF$5)," ")</f>
        <v>1.0247563339609362</v>
      </c>
      <c r="AG51" s="2">
        <f>IF($A51&lt;=AG$6,0.5*(AH50+AH51)*EXP(-'BDT Tree'!AG60*AH$5)," ")</f>
        <v>1.0214294656944083</v>
      </c>
      <c r="AH51" s="2">
        <f>IF($A51&lt;=AH$6,0.5*(AI50+AI51)*EXP(-'BDT Tree'!AH60*AI$5)," ")</f>
        <v>1.0217066658811793</v>
      </c>
      <c r="AI51" s="44">
        <f>IF($A51&lt;=AI$6,0.5*(AJ50+AJ51)*EXP(-'BDT Tree'!AI60*AJ$5)+0.015*SUM(AG$5:AI$5)," ")</f>
        <v>1.0219380198573096</v>
      </c>
      <c r="AJ51" s="2">
        <f>IF($A51&lt;=AJ$6,0.5*(AK50+AK51)*EXP(-'BDT Tree'!AJ60*AK$5)," ")</f>
        <v>1.0183315901969241</v>
      </c>
      <c r="AK51" s="56">
        <f>IF($A51&lt;=AK$6,0.5*(AL50+AL51)*EXP(-'BDT Tree'!AK60*AL$5)," ")</f>
        <v>1.018480446606763</v>
      </c>
      <c r="AL51" s="44">
        <f>IF($A51&lt;=AL$6,0.5*(AM50+AM51)*EXP(-'BDT Tree'!AL60*AM$5)+0.015*SUM(AJ$5:AL$5)," ")</f>
        <v>1.0186031634608907</v>
      </c>
      <c r="AM51" s="2">
        <f>IF($A51&lt;=AM$6,0.5*(AN50+AN51)*EXP(-'BDT Tree'!AM60*AN$5)," ")</f>
        <v>1.0147868391773225</v>
      </c>
      <c r="AN51" s="2">
        <f>IF($A51&lt;=AN$6,0.5*(AO50+AO51)*EXP(-'BDT Tree'!AN60*AO$5)," ")</f>
        <v>1.0148757350663959</v>
      </c>
      <c r="AO51" s="44">
        <f>IF($A51&lt;=AO$6,0.5*(AP50+AP51)*EXP(-'BDT Tree'!AO60*AP$5)+0.015*SUM(AM$5:AO$5)," ")</f>
        <v>1.0149473774623436</v>
      </c>
      <c r="AP51" s="2">
        <f>IF($A51&lt;=AP$6,0.5*(AQ50+AQ51)*EXP(-'BDT Tree'!AP60*AQ$5)," ")</f>
        <v>1.0112058703739255</v>
      </c>
      <c r="AQ51" s="2">
        <f>IF($A51&lt;=AQ$6,0.5*(AR50+AR51)*EXP(-'BDT Tree'!AQ60*AR$5)," ")</f>
        <v>1.0112502644948966</v>
      </c>
      <c r="AR51" s="44">
        <f>IF($A51&lt;=AR$6,0.5*(AS50+AS51)*EXP(-'BDT Tree'!AR60*AS$5)+0.015*SUM(AP$5:AR$5)," ")</f>
        <v>1.0112862636119484</v>
      </c>
      <c r="AS51" s="2">
        <f>IF($A51&lt;=AS$6,0.5*(AT50+AT51)*EXP(-'BDT Tree'!AS60*AT$5)," ")</f>
        <v>1.0076461308345246</v>
      </c>
      <c r="AT51" s="2">
        <f>IF($A51&lt;=AT$6,0.5*(AU50+AU51)*EXP(-'BDT Tree'!AT60*AU$5)," ")</f>
        <v>1.0076661338470332</v>
      </c>
      <c r="AU51" s="44">
        <f>IF($A51&lt;=AU$6,0.5*(AV50+AV51)*EXP(-'BDT Tree'!AU60*AV$5)+0.015*SUM(AS$5:AU$5)," ")</f>
        <v>1.0076819875419949</v>
      </c>
      <c r="AV51" s="2">
        <f>IF($A51&lt;=AV$6,0.5*(AW50+AW51)*EXP(-'BDT Tree'!AV60*AW$5)," ")</f>
        <v>1.0037754244844261</v>
      </c>
      <c r="AW51" s="2">
        <f>IF($A51&lt;=AW$6,0.5*(AX50+AX51)*EXP(-'BDT Tree'!AW60*AX$5)," ")</f>
        <v>1.0037853651505104</v>
      </c>
      <c r="AX51" s="44">
        <f t="shared" si="1"/>
        <v>1.0037916666666666</v>
      </c>
    </row>
    <row r="52" spans="1:50" x14ac:dyDescent="0.25">
      <c r="A52" s="30">
        <v>6</v>
      </c>
      <c r="Z52" s="44">
        <f>IF($A52&lt;=Z$6,0.5*(AA51+AA52)*EXP(-'BDT Tree'!Z61*AA$5)," ")</f>
        <v>1.0258283238662569</v>
      </c>
      <c r="AA52" s="2">
        <f>IF($A52&lt;=AA$6,0.5*(AB51+AB52)*EXP(-'BDT Tree'!AA61*AB$5)," ")</f>
        <v>1.0266680394337253</v>
      </c>
      <c r="AB52" s="2">
        <f>IF($A52&lt;=AB$6,0.5*(AC51+AC52)*EXP(-'BDT Tree'!AB61*AC$5)," ")</f>
        <v>1.0273555052392869</v>
      </c>
      <c r="AC52" s="44">
        <f>IF($A52&lt;=AC$6,0.5*(AD51+AD52)*EXP(-'BDT Tree'!AC61*AD$5)+0.015*SUM(AA$5:AC$5)," ")</f>
        <v>1.0279471103206608</v>
      </c>
      <c r="AD52" s="2">
        <f>IF($A52&lt;=AD$6,0.5*(AE51+AE52)*EXP(-'BDT Tree'!AD61*AE$5)," ")</f>
        <v>1.0244761291800517</v>
      </c>
      <c r="AE52" s="2">
        <f>IF($A52&lt;=AE$6,0.5*(AF51+AF52)*EXP(-'BDT Tree'!AE61*AF$5)," ")</f>
        <v>1.0248708291239388</v>
      </c>
      <c r="AF52" s="44">
        <f>IF($A52&lt;=AF$6,0.5*(AG51+AG52)*EXP(-'BDT Tree'!AF61*AG$5)+0.015*SUM(AD$5:AF$5)," ")</f>
        <v>1.0251990320240201</v>
      </c>
      <c r="AG52" s="2">
        <f>IF($A52&lt;=AG$6,0.5*(AH51+AH52)*EXP(-'BDT Tree'!AG61*AH$5)," ")</f>
        <v>1.0217880310491425</v>
      </c>
      <c r="AH52" s="2">
        <f>IF($A52&lt;=AH$6,0.5*(AI51+AI52)*EXP(-'BDT Tree'!AH61*AI$5)," ")</f>
        <v>1.0219965694757058</v>
      </c>
      <c r="AI52" s="44">
        <f>IF($A52&lt;=AI$6,0.5*(AJ51+AJ52)*EXP(-'BDT Tree'!AI61*AJ$5)+0.015*SUM(AG$5:AI$5)," ")</f>
        <v>1.0221708314618836</v>
      </c>
      <c r="AJ52" s="2">
        <f>IF($A52&lt;=AJ$6,0.5*(AK51+AK52)*EXP(-'BDT Tree'!AJ61*AK$5)," ")</f>
        <v>1.0185183236228113</v>
      </c>
      <c r="AK52" s="56">
        <f>IF($A52&lt;=AK$6,0.5*(AL51+AL52)*EXP(-'BDT Tree'!AK61*AL$5)," ")</f>
        <v>1.0186300046202204</v>
      </c>
      <c r="AL52" s="44">
        <f>IF($A52&lt;=AL$6,0.5*(AM51+AM52)*EXP(-'BDT Tree'!AL61*AM$5)+0.015*SUM(AJ$5:AL$5)," ")</f>
        <v>1.0187220887753825</v>
      </c>
      <c r="AM52" s="2">
        <f>IF($A52&lt;=AM$6,0.5*(AN51+AN52)*EXP(-'BDT Tree'!AM61*AN$5)," ")</f>
        <v>1.0148808666579874</v>
      </c>
      <c r="AN52" s="2">
        <f>IF($A52&lt;=AN$6,0.5*(AO51+AO52)*EXP(-'BDT Tree'!AN61*AO$5)," ")</f>
        <v>1.014948069100561</v>
      </c>
      <c r="AO52" s="44">
        <f>IF($A52&lt;=AO$6,0.5*(AP51+AP52)*EXP(-'BDT Tree'!AO61*AP$5)+0.015*SUM(AM$5:AO$5)," ")</f>
        <v>1.0150020950712275</v>
      </c>
      <c r="AP52" s="2">
        <f>IF($A52&lt;=AP$6,0.5*(AQ51+AQ52)*EXP(-'BDT Tree'!AP61*AQ$5)," ")</f>
        <v>1.0112480095361724</v>
      </c>
      <c r="AQ52" s="2">
        <f>IF($A52&lt;=AQ$6,0.5*(AR51+AR52)*EXP(-'BDT Tree'!AQ61*AR$5)," ")</f>
        <v>1.0112814824978547</v>
      </c>
      <c r="AR52" s="44">
        <f>IF($A52&lt;=AR$6,0.5*(AS51+AS52)*EXP(-'BDT Tree'!AR61*AS$5)+0.015*SUM(AP$5:AR$5)," ")</f>
        <v>1.0113086178052526</v>
      </c>
      <c r="AS52" s="2">
        <f>IF($A52&lt;=AS$6,0.5*(AT51+AT52)*EXP(-'BDT Tree'!AS61*AT$5)," ")</f>
        <v>1.0076618507119841</v>
      </c>
      <c r="AT52" s="2">
        <f>IF($A52&lt;=AT$6,0.5*(AU51+AU52)*EXP(-'BDT Tree'!AT61*AU$5)," ")</f>
        <v>1.0076768085397776</v>
      </c>
      <c r="AU52" s="44">
        <f>IF($A52&lt;=AU$6,0.5*(AV51+AV52)*EXP(-'BDT Tree'!AU61*AV$5)+0.015*SUM(AS$5:AU$5)," ")</f>
        <v>1.0076886630475521</v>
      </c>
      <c r="AV52" s="2">
        <f>IF($A52&lt;=AV$6,0.5*(AW51+AW52)*EXP(-'BDT Tree'!AV61*AW$5)," ")</f>
        <v>1.0037795059517436</v>
      </c>
      <c r="AW52" s="2">
        <f>IF($A52&lt;=AW$6,0.5*(AX51+AX52)*EXP(-'BDT Tree'!AW61*AX$5)," ")</f>
        <v>1.0037869735169318</v>
      </c>
      <c r="AX52" s="44">
        <f t="shared" si="1"/>
        <v>1.0037916666666666</v>
      </c>
    </row>
    <row r="53" spans="1:50" x14ac:dyDescent="0.25">
      <c r="A53" s="30">
        <v>5</v>
      </c>
      <c r="Z53" s="44">
        <f>IF($A53&lt;=Z$6,0.5*(AA52+AA53)*EXP(-'BDT Tree'!Z62*AA$5)," ")</f>
        <v>1.0269588973502459</v>
      </c>
      <c r="AA53" s="2">
        <f>IF($A53&lt;=AA$6,0.5*(AB52+AB53)*EXP(-'BDT Tree'!AA62*AB$5)," ")</f>
        <v>1.027596123201419</v>
      </c>
      <c r="AB53" s="2">
        <f>IF($A53&lt;=AB$6,0.5*(AC52+AC53)*EXP(-'BDT Tree'!AB62*AC$5)," ")</f>
        <v>1.0281168502594231</v>
      </c>
      <c r="AC53" s="44">
        <f>IF($A53&lt;=AC$6,0.5*(AD52+AD53)*EXP(-'BDT Tree'!AC62*AD$5)+0.015*SUM(AA$5:AC$5)," ")</f>
        <v>1.0285654293849764</v>
      </c>
      <c r="AD53" s="2">
        <f>IF($A53&lt;=AD$6,0.5*(AE52+AE53)*EXP(-'BDT Tree'!AD62*AE$5)," ")</f>
        <v>1.0249845640140722</v>
      </c>
      <c r="AE53" s="2">
        <f>IF($A53&lt;=AE$6,0.5*(AF52+AF53)*EXP(-'BDT Tree'!AE62*AF$5)," ")</f>
        <v>1.0252837023339048</v>
      </c>
      <c r="AF53" s="44">
        <f>IF($A53&lt;=AF$6,0.5*(AG52+AG53)*EXP(-'BDT Tree'!AF62*AG$5)+0.015*SUM(AD$5:AF$5)," ")</f>
        <v>1.0255319702918697</v>
      </c>
      <c r="AG53" s="2">
        <f>IF($A53&lt;=AG$6,0.5*(AH52+AH53)*EXP(-'BDT Tree'!AG62*AH$5)," ")</f>
        <v>1.0220576530360943</v>
      </c>
      <c r="AH53" s="2">
        <f>IF($A53&lt;=AH$6,0.5*(AI52+AI53)*EXP(-'BDT Tree'!AH62*AI$5)," ")</f>
        <v>1.0222145289077285</v>
      </c>
      <c r="AI53" s="44">
        <f>IF($A53&lt;=AI$6,0.5*(AJ52+AJ53)*EXP(-'BDT Tree'!AI62*AJ$5)+0.015*SUM(AG$5:AI$5)," ")</f>
        <v>1.0223457843886281</v>
      </c>
      <c r="AJ53" s="2">
        <f>IF($A53&lt;=AJ$6,0.5*(AK52+AK53)*EXP(-'BDT Tree'!AJ62*AK$5)," ")</f>
        <v>1.0186586585030326</v>
      </c>
      <c r="AK53" s="56">
        <f>IF($A53&lt;=AK$6,0.5*(AL52+AL53)*EXP(-'BDT Tree'!AK62*AL$5)," ")</f>
        <v>1.0187424485044407</v>
      </c>
      <c r="AL53" s="44">
        <f>IF($A53&lt;=AL$6,0.5*(AM52+AM53)*EXP(-'BDT Tree'!AL62*AM$5)+0.015*SUM(AJ$5:AL$5)," ")</f>
        <v>1.0188115474595829</v>
      </c>
      <c r="AM53" s="2">
        <f>IF($A53&lt;=AM$6,0.5*(AN52+AN53)*EXP(-'BDT Tree'!AM62*AN$5)," ")</f>
        <v>1.0149516060929971</v>
      </c>
      <c r="AN53" s="2">
        <f>IF($A53&lt;=AN$6,0.5*(AO52+AO53)*EXP(-'BDT Tree'!AN62*AO$5)," ")</f>
        <v>1.015002411653767</v>
      </c>
      <c r="AO53" s="44">
        <f>IF($A53&lt;=AO$6,0.5*(AP52+AP53)*EXP(-'BDT Tree'!AO62*AP$5)+0.015*SUM(AM$5:AO$5)," ")</f>
        <v>1.0150431543206728</v>
      </c>
      <c r="AP53" s="2">
        <f>IF($A53&lt;=AP$6,0.5*(AQ52+AQ53)*EXP(-'BDT Tree'!AP62*AQ$5)," ")</f>
        <v>1.0112796452148514</v>
      </c>
      <c r="AQ53" s="2">
        <f>IF($A53&lt;=AQ$6,0.5*(AR52+AR53)*EXP(-'BDT Tree'!AQ62*AR$5)," ")</f>
        <v>1.0113048846927608</v>
      </c>
      <c r="AR53" s="44">
        <f>IF($A53&lt;=AR$6,0.5*(AS52+AS53)*EXP(-'BDT Tree'!AR62*AS$5)+0.015*SUM(AP$5:AR$5)," ")</f>
        <v>1.0113253395672754</v>
      </c>
      <c r="AS53" s="2">
        <f>IF($A53&lt;=AS$6,0.5*(AT52+AT53)*EXP(-'BDT Tree'!AS62*AT$5)," ")</f>
        <v>1.0076735971380772</v>
      </c>
      <c r="AT53" s="2">
        <f>IF($A53&lt;=AT$6,0.5*(AU52+AU53)*EXP(-'BDT Tree'!AT62*AU$5)," ")</f>
        <v>1.007684782363879</v>
      </c>
      <c r="AU53" s="44">
        <f>IF($A53&lt;=AU$6,0.5*(AV52+AV53)*EXP(-'BDT Tree'!AU62*AV$5)+0.015*SUM(AS$5:AU$5)," ")</f>
        <v>1.0076936465836763</v>
      </c>
      <c r="AV53" s="2">
        <f>IF($A53&lt;=AV$6,0.5*(AW52+AW53)*EXP(-'BDT Tree'!AV62*AW$5)," ")</f>
        <v>1.0037825615888654</v>
      </c>
      <c r="AW53" s="2">
        <f>IF($A53&lt;=AW$6,0.5*(AX52+AX53)*EXP(-'BDT Tree'!AW62*AX$5)," ")</f>
        <v>1.0037881713729337</v>
      </c>
      <c r="AX53" s="44">
        <f t="shared" si="1"/>
        <v>1.0037916666666666</v>
      </c>
    </row>
    <row r="54" spans="1:50" x14ac:dyDescent="0.25">
      <c r="A54" s="30">
        <v>4</v>
      </c>
      <c r="Z54" s="44">
        <f>IF($A54&lt;=Z$6,0.5*(AA53+AA54)*EXP(-'BDT Tree'!Z63*AA$5)," ")</f>
        <v>1.0278135415385854</v>
      </c>
      <c r="AA54" s="2">
        <f>IF($A54&lt;=AA$6,0.5*(AB53+AB54)*EXP(-'BDT Tree'!AA63*AB$5)," ")</f>
        <v>1.0282970268206832</v>
      </c>
      <c r="AB54" s="2">
        <f>IF($A54&lt;=AB$6,0.5*(AC53+AC54)*EXP(-'BDT Tree'!AB63*AC$5)," ")</f>
        <v>1.0286914024334524</v>
      </c>
      <c r="AC54" s="44">
        <f>IF($A54&lt;=AC$6,0.5*(AD53+AD54)*EXP(-'BDT Tree'!AC63*AD$5)+0.015*SUM(AA$5:AC$5)," ")</f>
        <v>1.0290315116749116</v>
      </c>
      <c r="AD54" s="2">
        <f>IF($A54&lt;=AD$6,0.5*(AE53+AE54)*EXP(-'BDT Tree'!AD63*AE$5)," ")</f>
        <v>1.0253678300502151</v>
      </c>
      <c r="AE54" s="2">
        <f>IF($A54&lt;=AE$6,0.5*(AF53+AF54)*EXP(-'BDT Tree'!AE63*AF$5)," ")</f>
        <v>1.0255945461138807</v>
      </c>
      <c r="AF54" s="44">
        <f>IF($A54&lt;=AF$6,0.5*(AG53+AG54)*EXP(-'BDT Tree'!AF63*AG$5)+0.015*SUM(AD$5:AF$5)," ")</f>
        <v>1.0257823471666558</v>
      </c>
      <c r="AG54" s="2">
        <f>IF($A54&lt;=AG$6,0.5*(AH53+AH54)*EXP(-'BDT Tree'!AG63*AH$5)," ")</f>
        <v>1.0222603871634974</v>
      </c>
      <c r="AH54" s="2">
        <f>IF($A54&lt;=AH$6,0.5*(AI53+AI54)*EXP(-'BDT Tree'!AH63*AI$5)," ")</f>
        <v>1.0223783956763066</v>
      </c>
      <c r="AI54" s="44">
        <f>IF($A54&lt;=AI$6,0.5*(AJ53+AJ54)*EXP(-'BDT Tree'!AI63*AJ$5)+0.015*SUM(AG$5:AI$5)," ")</f>
        <v>1.0224772575866765</v>
      </c>
      <c r="AJ54" s="2">
        <f>IF($A54&lt;=AJ$6,0.5*(AK53+AK54)*EXP(-'BDT Tree'!AJ63*AK$5)," ")</f>
        <v>1.0187641251364805</v>
      </c>
      <c r="AK54" s="56">
        <f>IF($A54&lt;=AK$6,0.5*(AL53+AL54)*EXP(-'BDT Tree'!AK63*AL$5)," ")</f>
        <v>1.0188269904814153</v>
      </c>
      <c r="AL54" s="44">
        <f>IF($A54&lt;=AL$6,0.5*(AM53+AM54)*EXP(-'BDT Tree'!AL63*AM$5)+0.015*SUM(AJ$5:AL$5)," ")</f>
        <v>1.0188788427680386</v>
      </c>
      <c r="AM54" s="2">
        <f>IF($A54&lt;=AM$6,0.5*(AN53+AN54)*EXP(-'BDT Tree'!AM63*AN$5)," ")</f>
        <v>1.0150048275986558</v>
      </c>
      <c r="AN54" s="2">
        <f>IF($A54&lt;=AN$6,0.5*(AO53+AO54)*EXP(-'BDT Tree'!AN63*AO$5)," ")</f>
        <v>1.0150432391983237</v>
      </c>
      <c r="AO54" s="44">
        <f>IF($A54&lt;=AO$6,0.5*(AP53+AP54)*EXP(-'BDT Tree'!AO63*AP$5)+0.015*SUM(AM$5:AO$5)," ")</f>
        <v>1.0150739656480341</v>
      </c>
      <c r="AP54" s="2">
        <f>IF($A54&lt;=AP$6,0.5*(AQ53+AQ54)*EXP(-'BDT Tree'!AP63*AQ$5)," ")</f>
        <v>1.0113033964746629</v>
      </c>
      <c r="AQ54" s="2">
        <f>IF($A54&lt;=AQ$6,0.5*(AR53+AR54)*EXP(-'BDT Tree'!AQ63*AR$5)," ")</f>
        <v>1.0113224285005755</v>
      </c>
      <c r="AR54" s="44">
        <f>IF($A54&lt;=AR$6,0.5*(AS53+AS54)*EXP(-'BDT Tree'!AR63*AS$5)+0.015*SUM(AP$5:AR$5)," ")</f>
        <v>1.0113378482983444</v>
      </c>
      <c r="AS54" s="2">
        <f>IF($A54&lt;=AS$6,0.5*(AT53+AT54)*EXP(-'BDT Tree'!AS63*AT$5)," ")</f>
        <v>1.0076823746330064</v>
      </c>
      <c r="AT54" s="2">
        <f>IF($A54&lt;=AT$6,0.5*(AU53+AU54)*EXP(-'BDT Tree'!AT63*AU$5)," ")</f>
        <v>1.0076907388337244</v>
      </c>
      <c r="AU54" s="44">
        <f>IF($A54&lt;=AU$6,0.5*(AV53+AV54)*EXP(-'BDT Tree'!AU63*AV$5)+0.015*SUM(AS$5:AU$5)," ")</f>
        <v>1.007697367126718</v>
      </c>
      <c r="AV54" s="2">
        <f>IF($A54&lt;=AV$6,0.5*(AW53+AW54)*EXP(-'BDT Tree'!AV63*AW$5)," ")</f>
        <v>1.0037848492775037</v>
      </c>
      <c r="AW54" s="2">
        <f>IF($A54&lt;=AW$6,0.5*(AX53+AX54)*EXP(-'BDT Tree'!AW63*AX$5)," ")</f>
        <v>1.0037890634945734</v>
      </c>
      <c r="AX54" s="44">
        <f t="shared" si="1"/>
        <v>1.0037916666666666</v>
      </c>
    </row>
    <row r="55" spans="1:50" x14ac:dyDescent="0.25">
      <c r="A55" s="30">
        <v>3</v>
      </c>
      <c r="Z55" s="44">
        <f>IF($A55&lt;=Z$6,0.5*(AA54+AA55)*EXP(-'BDT Tree'!Z64*AA$5)," ")</f>
        <v>1.0284594878907545</v>
      </c>
      <c r="AA55" s="2">
        <f>IF($A55&lt;=AA$6,0.5*(AB54+AB55)*EXP(-'BDT Tree'!AA64*AB$5)," ")</f>
        <v>1.0288262910009809</v>
      </c>
      <c r="AB55" s="2">
        <f>IF($A55&lt;=AB$6,0.5*(AC54+AC55)*EXP(-'BDT Tree'!AB64*AC$5)," ")</f>
        <v>1.0291249505197333</v>
      </c>
      <c r="AC55" s="44">
        <f>IF($A55&lt;=AC$6,0.5*(AD54+AD55)*EXP(-'BDT Tree'!AC64*AD$5)+0.015*SUM(AA$5:AC$5)," ")</f>
        <v>1.0293828145357402</v>
      </c>
      <c r="AD55" s="2">
        <f>IF($A55&lt;=AD$6,0.5*(AE54+AE55)*EXP(-'BDT Tree'!AD64*AE$5)," ")</f>
        <v>1.025656730436644</v>
      </c>
      <c r="AE55" s="2">
        <f>IF($A55&lt;=AE$6,0.5*(AF54+AF55)*EXP(-'BDT Tree'!AE64*AF$5)," ")</f>
        <v>1.0258285654423214</v>
      </c>
      <c r="AF55" s="44">
        <f>IF($A55&lt;=AF$6,0.5*(AG54+AG55)*EXP(-'BDT Tree'!AF64*AG$5)+0.015*SUM(AD$5:AF$5)," ")</f>
        <v>1.0259706299440763</v>
      </c>
      <c r="AG55" s="2">
        <f>IF($A55&lt;=AG$6,0.5*(AH54+AH55)*EXP(-'BDT Tree'!AG64*AH$5)," ")</f>
        <v>1.0224128248137119</v>
      </c>
      <c r="AH55" s="2">
        <f>IF($A55&lt;=AH$6,0.5*(AI54+AI55)*EXP(-'BDT Tree'!AH64*AI$5)," ")</f>
        <v>1.0225015945415319</v>
      </c>
      <c r="AI55" s="44">
        <f>IF($A55&lt;=AI$6,0.5*(AJ54+AJ55)*EXP(-'BDT Tree'!AI64*AJ$5)+0.015*SUM(AG$5:AI$5)," ")</f>
        <v>1.0225760579742174</v>
      </c>
      <c r="AJ55" s="2">
        <f>IF($A55&lt;=AJ$6,0.5*(AK54+AK55)*EXP(-'BDT Tree'!AJ64*AK$5)," ")</f>
        <v>1.0188433889925808</v>
      </c>
      <c r="AK55" s="56">
        <f>IF($A55&lt;=AK$6,0.5*(AL54+AL55)*EXP(-'BDT Tree'!AK64*AL$5)," ")</f>
        <v>1.0188905562254988</v>
      </c>
      <c r="AL55" s="44">
        <f>IF($A55&lt;=AL$6,0.5*(AM54+AM55)*EXP(-'BDT Tree'!AL64*AM$5)+0.015*SUM(AJ$5:AL$5)," ")</f>
        <v>1.0189294676584799</v>
      </c>
      <c r="AM55" s="2">
        <f>IF($A55&lt;=AM$6,0.5*(AN54+AN55)*EXP(-'BDT Tree'!AM64*AN$5)," ")</f>
        <v>1.015044871261978</v>
      </c>
      <c r="AN55" s="2">
        <f>IF($A55&lt;=AN$6,0.5*(AO54+AO55)*EXP(-'BDT Tree'!AN64*AO$5)," ")</f>
        <v>1.0150739141663299</v>
      </c>
      <c r="AO55" s="44">
        <f>IF($A55&lt;=AO$6,0.5*(AP54+AP55)*EXP(-'BDT Tree'!AO64*AP$5)+0.015*SUM(AM$5:AO$5)," ")</f>
        <v>1.0150970877163983</v>
      </c>
      <c r="AP55" s="2">
        <f>IF($A55&lt;=AP$6,0.5*(AQ54+AQ55)*EXP(-'BDT Tree'!AP64*AQ$5)," ")</f>
        <v>1.0113212291045635</v>
      </c>
      <c r="AQ55" s="2">
        <f>IF($A55&lt;=AQ$6,0.5*(AR54+AR55)*EXP(-'BDT Tree'!AQ64*AR$5)," ")</f>
        <v>1.0113355809820719</v>
      </c>
      <c r="AR55" s="44">
        <f>IF($A55&lt;=AR$6,0.5*(AS54+AS55)*EXP(-'BDT Tree'!AR64*AS$5)+0.015*SUM(AP$5:AR$5)," ")</f>
        <v>1.0113472056548583</v>
      </c>
      <c r="AS55" s="2">
        <f>IF($A55&lt;=AS$6,0.5*(AT54+AT55)*EXP(-'BDT Tree'!AS64*AT$5)," ")</f>
        <v>1.0076889337297961</v>
      </c>
      <c r="AT55" s="2">
        <f>IF($A55&lt;=AT$6,0.5*(AU54+AU55)*EXP(-'BDT Tree'!AT64*AU$5)," ")</f>
        <v>1.0076951884496699</v>
      </c>
      <c r="AU55" s="44">
        <f>IF($A55&lt;=AU$6,0.5*(AV54+AV55)*EXP(-'BDT Tree'!AU64*AV$5)+0.015*SUM(AS$5:AU$5)," ")</f>
        <v>1.0077001448597971</v>
      </c>
      <c r="AV55" s="2">
        <f>IF($A55&lt;=AV$6,0.5*(AW54+AW55)*EXP(-'BDT Tree'!AV64*AW$5)," ")</f>
        <v>1.0037865620584632</v>
      </c>
      <c r="AW55" s="2">
        <f>IF($A55&lt;=AW$6,0.5*(AX54+AX55)*EXP(-'BDT Tree'!AW64*AX$5)," ")</f>
        <v>1.0037897279156784</v>
      </c>
      <c r="AX55" s="44">
        <f t="shared" si="1"/>
        <v>1.0037916666666666</v>
      </c>
    </row>
    <row r="56" spans="1:50" x14ac:dyDescent="0.25">
      <c r="A56" s="30">
        <v>2</v>
      </c>
      <c r="Z56" s="44">
        <f>IF($A56&lt;=Z$6,0.5*(AA55+AA56)*EXP(-'BDT Tree'!Z65*AA$5)," ")</f>
        <v>1.0289476476912123</v>
      </c>
      <c r="AA56" s="2">
        <f>IF($A56&lt;=AA$6,0.5*(AB55+AB56)*EXP(-'BDT Tree'!AA65*AB$5)," ")</f>
        <v>1.0292259175100946</v>
      </c>
      <c r="AB56" s="2">
        <f>IF($A56&lt;=AB$6,0.5*(AC55+AC56)*EXP(-'BDT Tree'!AB65*AC$5)," ")</f>
        <v>1.0294520840146029</v>
      </c>
      <c r="AC56" s="44">
        <f>IF($A56&lt;=AC$6,0.5*(AD55+AD56)*EXP(-'BDT Tree'!AC65*AD$5)+0.015*SUM(AA$5:AC$5)," ")</f>
        <v>1.0296475951781447</v>
      </c>
      <c r="AD56" s="2">
        <f>IF($A56&lt;=AD$6,0.5*(AE55+AE56)*EXP(-'BDT Tree'!AD65*AE$5)," ")</f>
        <v>1.0258744974074685</v>
      </c>
      <c r="AE56" s="2">
        <f>IF($A56&lt;=AE$6,0.5*(AF55+AF56)*EXP(-'BDT Tree'!AE65*AF$5)," ")</f>
        <v>1.0260047452388703</v>
      </c>
      <c r="AF56" s="44">
        <f>IF($A56&lt;=AF$6,0.5*(AG55+AG56)*EXP(-'BDT Tree'!AF65*AG$5)+0.015*SUM(AD$5:AF$5)," ")</f>
        <v>1.0261122163273089</v>
      </c>
      <c r="AG56" s="2">
        <f>IF($A56&lt;=AG$6,0.5*(AH55+AH56)*EXP(-'BDT Tree'!AG65*AH$5)," ")</f>
        <v>1.0225274442866072</v>
      </c>
      <c r="AH56" s="2">
        <f>IF($A56&lt;=AH$6,0.5*(AI55+AI56)*EXP(-'BDT Tree'!AH65*AI$5)," ")</f>
        <v>1.0225942196470645</v>
      </c>
      <c r="AI56" s="44">
        <f>IF($A56&lt;=AI$6,0.5*(AJ55+AJ56)*EXP(-'BDT Tree'!AI65*AJ$5)+0.015*SUM(AG$5:AI$5)," ")</f>
        <v>1.0226503068658457</v>
      </c>
      <c r="AJ56" s="2">
        <f>IF($A56&lt;=AJ$6,0.5*(AK55+AK56)*EXP(-'BDT Tree'!AJ65*AK$5)," ")</f>
        <v>1.0189029620042604</v>
      </c>
      <c r="AK56" s="56">
        <f>IF($A56&lt;=AK$6,0.5*(AL55+AL56)*EXP(-'BDT Tree'!AK65*AL$5)," ")</f>
        <v>1.0189383521513911</v>
      </c>
      <c r="AL56" s="44">
        <f>IF($A56&lt;=AL$6,0.5*(AM55+AM56)*EXP(-'BDT Tree'!AL65*AM$5)+0.015*SUM(AJ$5:AL$5)," ")</f>
        <v>1.0189675534194012</v>
      </c>
      <c r="AM56" s="2">
        <f>IF($A56&lt;=AM$6,0.5*(AN55+AN56)*EXP(-'BDT Tree'!AM65*AN$5)," ")</f>
        <v>1.0150750015465844</v>
      </c>
      <c r="AN56" s="2">
        <f>IF($A56&lt;=AN$6,0.5*(AO55+AO56)*EXP(-'BDT Tree'!AN65*AO$5)," ")</f>
        <v>1.0150969622025836</v>
      </c>
      <c r="AO56" s="44">
        <f>IF($A56&lt;=AO$6,0.5*(AP55+AP56)*EXP(-'BDT Tree'!AO65*AP$5)+0.015*SUM(AM$5:AO$5)," ")</f>
        <v>1.0151144401682859</v>
      </c>
      <c r="AP56" s="2">
        <f>IF($A56&lt;=AP$6,0.5*(AQ55+AQ56)*EXP(-'BDT Tree'!AP65*AQ$5)," ")</f>
        <v>1.0113346185980947</v>
      </c>
      <c r="AQ56" s="2">
        <f>IF($A56&lt;=AQ$6,0.5*(AR55+AR56)*EXP(-'BDT Tree'!AQ65*AR$5)," ")</f>
        <v>1.0113454417034786</v>
      </c>
      <c r="AR56" s="44">
        <f>IF($A56&lt;=AR$6,0.5*(AS55+AS56)*EXP(-'BDT Tree'!AR65*AS$5)+0.015*SUM(AP$5:AR$5)," ")</f>
        <v>1.0113542057216591</v>
      </c>
      <c r="AS56" s="2">
        <f>IF($A56&lt;=AS$6,0.5*(AT55+AT56)*EXP(-'BDT Tree'!AS65*AT$5)," ")</f>
        <v>1.0076938352001754</v>
      </c>
      <c r="AT56" s="2">
        <f>IF($A56&lt;=AT$6,0.5*(AU55+AU56)*EXP(-'BDT Tree'!AT65*AU$5)," ")</f>
        <v>1.0076985124999209</v>
      </c>
      <c r="AU56" s="44">
        <f>IF($A56&lt;=AU$6,0.5*(AV55+AV56)*EXP(-'BDT Tree'!AU65*AV$5)+0.015*SUM(AS$5:AU$5)," ")</f>
        <v>1.0077022187715992</v>
      </c>
      <c r="AV56" s="2">
        <f>IF($A56&lt;=AV$6,0.5*(AW55+AW56)*EXP(-'BDT Tree'!AV65*AW$5)," ")</f>
        <v>1.0037878444379902</v>
      </c>
      <c r="AW56" s="2">
        <f>IF($A56&lt;=AW$6,0.5*(AX55+AX56)*EXP(-'BDT Tree'!AW65*AX$5)," ")</f>
        <v>1.0037902227532634</v>
      </c>
      <c r="AX56" s="44">
        <f t="shared" si="1"/>
        <v>1.0037916666666666</v>
      </c>
    </row>
    <row r="57" spans="1:50" x14ac:dyDescent="0.25">
      <c r="A57" s="30">
        <v>1</v>
      </c>
      <c r="Z57" s="44">
        <f>IF($A57&lt;=Z$6,0.5*(AA56+AA57)*EXP(-'BDT Tree'!Z66*AA$5)," ")</f>
        <v>1.0293165442553185</v>
      </c>
      <c r="AA57" s="2">
        <f>IF($A57&lt;=AA$6,0.5*(AB56+AB57)*EXP(-'BDT Tree'!AA66*AB$5)," ")</f>
        <v>1.029527650065748</v>
      </c>
      <c r="AB57" s="2">
        <f>IF($A57&lt;=AB$6,0.5*(AC56+AC57)*EXP(-'BDT Tree'!AB66*AC$5)," ")</f>
        <v>1.0296989196602717</v>
      </c>
      <c r="AC57" s="44">
        <f>IF($A57&lt;=AC$6,0.5*(AD56+AD57)*EXP(-'BDT Tree'!AC66*AD$5)+0.015*SUM(AA$5:AC$5)," ")</f>
        <v>1.0298471621077261</v>
      </c>
      <c r="AD57" s="2">
        <f>IF($A57&lt;=AD$6,0.5*(AE56+AE57)*EXP(-'BDT Tree'!AD66*AE$5)," ")</f>
        <v>1.0260386478604977</v>
      </c>
      <c r="AE57" s="2">
        <f>IF($A57&lt;=AE$6,0.5*(AF56+AF57)*EXP(-'BDT Tree'!AE66*AF$5)," ")</f>
        <v>1.0261373818490951</v>
      </c>
      <c r="AF57" s="44">
        <f>IF($A57&lt;=AF$6,0.5*(AG56+AG57)*EXP(-'BDT Tree'!AF66*AG$5)+0.015*SUM(AD$5:AF$5)," ")</f>
        <v>1.026218687827515</v>
      </c>
      <c r="AG57" s="2">
        <f>IF($A57&lt;=AG$6,0.5*(AH56+AH57)*EXP(-'BDT Tree'!AG66*AH$5)," ")</f>
        <v>1.0226136290654242</v>
      </c>
      <c r="AH57" s="2">
        <f>IF($A57&lt;=AH$6,0.5*(AI56+AI57)*EXP(-'BDT Tree'!AH66*AI$5)," ")</f>
        <v>1.022663860025228</v>
      </c>
      <c r="AI57" s="44">
        <f>IF($A57&lt;=AI$6,0.5*(AJ56+AJ57)*EXP(-'BDT Tree'!AI66*AJ$5)+0.015*SUM(AG$5:AI$5)," ")</f>
        <v>1.0227061069170076</v>
      </c>
      <c r="AJ57" s="2">
        <f>IF($A57&lt;=AJ$6,0.5*(AK56+AK57)*EXP(-'BDT Tree'!AJ66*AK$5)," ")</f>
        <v>1.0189477375477263</v>
      </c>
      <c r="AK57" s="56">
        <f>IF($A57&lt;=AK$6,0.5*(AL56+AL57)*EXP(-'BDT Tree'!AK66*AL$5)," ")</f>
        <v>1.0189742921256539</v>
      </c>
      <c r="AL57" s="44">
        <f>IF($A57&lt;=AL$6,0.5*(AM56+AM57)*EXP(-'BDT Tree'!AL66*AM$5)+0.015*SUM(AJ$5:AL$5)," ")</f>
        <v>1.0189962072086545</v>
      </c>
      <c r="AM57" s="2">
        <f>IF($A57&lt;=AM$6,0.5*(AN56+AN57)*EXP(-'BDT Tree'!AM66*AN$5)," ")</f>
        <v>1.0150976739068418</v>
      </c>
      <c r="AN57" s="2">
        <f>IF($A57&lt;=AN$6,0.5*(AO56+AO57)*EXP(-'BDT Tree'!AN66*AO$5)," ")</f>
        <v>1.0151142804393924</v>
      </c>
      <c r="AO57" s="44">
        <f>IF($A57&lt;=AO$6,0.5*(AP56+AP57)*EXP(-'BDT Tree'!AO66*AP$5)+0.015*SUM(AM$5:AO$5)," ")</f>
        <v>1.015127463247496</v>
      </c>
      <c r="AP57" s="2">
        <f>IF($A57&lt;=AP$6,0.5*(AQ56+AQ57)*EXP(-'BDT Tree'!AP66*AQ$5)," ")</f>
        <v>1.0113446724728872</v>
      </c>
      <c r="AQ57" s="2">
        <f>IF($A57&lt;=AQ$6,0.5*(AR56+AR57)*EXP(-'BDT Tree'!AQ66*AR$5)," ")</f>
        <v>1.0113528348151655</v>
      </c>
      <c r="AR57" s="44">
        <f>IF($A57&lt;=AR$6,0.5*(AS56+AS57)*EXP(-'BDT Tree'!AR66*AS$5)+0.015*SUM(AP$5:AR$5)," ")</f>
        <v>1.0113594424561971</v>
      </c>
      <c r="AS57" s="2">
        <f>IF($A57&lt;=AS$6,0.5*(AT56+AT57)*EXP(-'BDT Tree'!AS66*AT$5)," ")</f>
        <v>1.0076974980390683</v>
      </c>
      <c r="AT57" s="2">
        <f>IF($A57&lt;=AT$6,0.5*(AU56+AU57)*EXP(-'BDT Tree'!AT66*AU$5)," ")</f>
        <v>1.0077009957716496</v>
      </c>
      <c r="AU57" s="44">
        <f>IF($A57&lt;=AU$6,0.5*(AV56+AV57)*EXP(-'BDT Tree'!AU66*AV$5)+0.015*SUM(AS$5:AU$5)," ")</f>
        <v>1.0077037672521578</v>
      </c>
      <c r="AV57" s="2">
        <f>IF($A57&lt;=AV$6,0.5*(AW56+AW57)*EXP(-'BDT Tree'!AV66*AW$5)," ")</f>
        <v>1.0037888045926837</v>
      </c>
      <c r="AW57" s="2">
        <f>IF($A57&lt;=AW$6,0.5*(AX56+AX57)*EXP(-'BDT Tree'!AW66*AX$5)," ")</f>
        <v>1.0037905912909233</v>
      </c>
      <c r="AX57" s="44">
        <f t="shared" si="1"/>
        <v>1.0037916666666666</v>
      </c>
    </row>
    <row r="58" spans="1:50" x14ac:dyDescent="0.25">
      <c r="A58" s="30">
        <v>0</v>
      </c>
      <c r="Z58" s="44">
        <f>IF($A58&lt;=Z$6,0.5*(AA57+AA58)*EXP(-'BDT Tree'!Z67*AA$5)," ")</f>
        <v>1.0295953112143699</v>
      </c>
      <c r="AA58" s="2">
        <f>IF($A58&lt;=AA$6,0.5*(AB57+AB58)*EXP(-'BDT Tree'!AA67*AB$5)," ")</f>
        <v>1.0297554691654003</v>
      </c>
      <c r="AB58" s="2">
        <f>IF($A58&lt;=AB$6,0.5*(AC57+AC58)*EXP(-'BDT Tree'!AB67*AC$5)," ")</f>
        <v>1.0298851701168559</v>
      </c>
      <c r="AC58" s="44">
        <f>IF($A58&lt;=AC$6,0.5*(AD57+AD58)*EXP(-'BDT Tree'!AC67*AD$5)+0.015*SUM(AA$5:AC$5)," ")</f>
        <v>1.0299975794975402</v>
      </c>
      <c r="AD58" s="2">
        <f>IF($A58&lt;=AD$6,0.5*(AE57+AE58)*EXP(-'BDT Tree'!AD67*AE$5)," ")</f>
        <v>1.0261623866842402</v>
      </c>
      <c r="AE58" s="2">
        <f>IF($A58&lt;=AE$6,0.5*(AF57+AF58)*EXP(-'BDT Tree'!AE67*AF$5)," ")</f>
        <v>1.0262372391378882</v>
      </c>
      <c r="AF58" s="44">
        <f>IF($A58&lt;=AF$6,0.5*(AG57+AG58)*EXP(-'BDT Tree'!AF67*AG$5)+0.015*SUM(AD$5:AF$5)," ")</f>
        <v>1.0262987543792508</v>
      </c>
      <c r="AG58" s="2">
        <f>IF($A58&lt;=AG$6,0.5*(AH57+AH58)*EXP(-'BDT Tree'!AG67*AH$5)," ")</f>
        <v>1.022678434685018</v>
      </c>
      <c r="AH58" s="2">
        <f>IF($A58&lt;=AH$6,0.5*(AI57+AI58)*EXP(-'BDT Tree'!AH67*AI$5)," ")</f>
        <v>1.0227162209232368</v>
      </c>
      <c r="AI58" s="44">
        <f>IF($A58&lt;=AI$6,0.5*(AJ57+AJ58)*EXP(-'BDT Tree'!AI67*AJ$5)+0.015*SUM(AG$5:AI$5)," ")</f>
        <v>1.0227480436958618</v>
      </c>
      <c r="AJ58" s="2">
        <f>IF($A58&lt;=AJ$6,0.5*(AK57+AK58)*EXP(-'BDT Tree'!AJ67*AK$5)," ")</f>
        <v>1.0189813926693123</v>
      </c>
      <c r="AK58" s="56">
        <f>IF($A58&lt;=AK$6,0.5*(AL57+AL58)*EXP(-'BDT Tree'!AK67*AL$5)," ")</f>
        <v>1.0190013183505029</v>
      </c>
      <c r="AL58" s="44">
        <f>IF($A58&lt;=AL$6,0.5*(AM57+AM58)*EXP(-'BDT Tree'!AL67*AM$5)+0.015*SUM(AJ$5:AL$5)," ")</f>
        <v>1.019017765960297</v>
      </c>
      <c r="AM58" s="2">
        <f>IF($A58&lt;=AM$6,0.5*(AN57+AN58)*EXP(-'BDT Tree'!AM67*AN$5)," ")</f>
        <v>1.0151147353299117</v>
      </c>
      <c r="AN58" s="2">
        <f>IF($A58&lt;=AN$6,0.5*(AO57+AO58)*EXP(-'BDT Tree'!AN67*AO$5)," ")</f>
        <v>1.015127293938451</v>
      </c>
      <c r="AO58" s="44">
        <f>IF($A58&lt;=AO$6,0.5*(AP57+AP58)*EXP(-'BDT Tree'!AO67*AP$5)+0.015*SUM(AM$5:AO$5)," ")</f>
        <v>1.0151372375496159</v>
      </c>
      <c r="AP58" s="2">
        <f>IF($A58&lt;=AP$6,0.5*(AQ57+AQ58)*EXP(-'BDT Tree'!AP67*AQ$5)," ")</f>
        <v>1.0113522220700606</v>
      </c>
      <c r="AQ58" s="2">
        <f>IF($A58&lt;=AQ$6,0.5*(AR57+AR58)*EXP(-'BDT Tree'!AQ67*AR$5)," ")</f>
        <v>1.0113583780561963</v>
      </c>
      <c r="AR58" s="44">
        <f>IF($A58&lt;=AR$6,0.5*(AS57+AS58)*EXP(-'BDT Tree'!AR67*AS$5)+0.015*SUM(AP$5:AR$5)," ")</f>
        <v>1.0113633601320646</v>
      </c>
      <c r="AS58" s="2">
        <f>IF($A58&lt;=AS$6,0.5*(AT57+AT58)*EXP(-'BDT Tree'!AS67*AT$5)," ")</f>
        <v>1.0077002353144364</v>
      </c>
      <c r="AT58" s="2">
        <f>IF($A58&lt;=AT$6,0.5*(AU57+AU58)*EXP(-'BDT Tree'!AT67*AU$5)," ")</f>
        <v>1.0077028509796966</v>
      </c>
      <c r="AU58" s="44">
        <f>IF($A58&lt;=AU$6,0.5*(AV57+AV58)*EXP(-'BDT Tree'!AU67*AV$5)+0.015*SUM(AS$5:AU$5)," ")</f>
        <v>1.007704923462942</v>
      </c>
      <c r="AV58" s="2">
        <f>IF($A58&lt;=AV$6,0.5*(AW57+AW58)*EXP(-'BDT Tree'!AV67*AW$5)," ")</f>
        <v>1.0037895235047258</v>
      </c>
      <c r="AW58" s="2">
        <f>IF($A58&lt;=AW$6,0.5*(AX57+AX58)*EXP(-'BDT Tree'!AW67*AX$5)," ")</f>
        <v>1.0037908657648031</v>
      </c>
      <c r="AX58" s="44">
        <f t="shared" si="1"/>
        <v>1.0037916666666666</v>
      </c>
    </row>
    <row r="60" spans="1:50" x14ac:dyDescent="0.25">
      <c r="AK60" s="2"/>
    </row>
    <row r="61" spans="1:50" x14ac:dyDescent="0.25">
      <c r="A61" s="25" t="s">
        <v>105</v>
      </c>
    </row>
    <row r="62" spans="1:50" x14ac:dyDescent="0.25">
      <c r="A62" s="25" t="s">
        <v>86</v>
      </c>
    </row>
    <row r="63" spans="1:50" x14ac:dyDescent="0.25">
      <c r="A63" s="30">
        <v>36</v>
      </c>
      <c r="AL63" s="44">
        <f>1+1*0.015*SUM(AJ$5:AL$5)</f>
        <v>1.0039166666666666</v>
      </c>
    </row>
    <row r="64" spans="1:50" x14ac:dyDescent="0.25">
      <c r="A64" s="30">
        <v>35</v>
      </c>
      <c r="N64" s="44" t="str">
        <f>IF($A64&lt;=N$6,0.5*(O63+O64)*EXP(-'BDT Tree'!N32*'Bermudan Swaption'!O$5)," ")</f>
        <v xml:space="preserve"> </v>
      </c>
      <c r="O64" s="56" t="str">
        <f>IF($A64&lt;=O$6,0.5*(P63+P64)*EXP(-'BDT Tree'!O32*'Bermudan Swaption'!P$5)," ")</f>
        <v xml:space="preserve"> </v>
      </c>
      <c r="P64" s="56" t="str">
        <f>IF($A64&lt;=P$6,0.5*(Q63+Q64)*EXP(-'BDT Tree'!P32*'Bermudan Swaption'!Q$5)," ")</f>
        <v xml:space="preserve"> </v>
      </c>
      <c r="Q64" s="44" t="str">
        <f>IF($A64&lt;=Q$6,0.5*(R63+R64)*EXP(-'BDT Tree'!Q32*'Bermudan Swaption'!R$5)+0.015*SUM(O$5:Q$5)," ")</f>
        <v xml:space="preserve"> </v>
      </c>
      <c r="R64" s="56" t="str">
        <f>IF($A64&lt;=R$6,0.5*(S63+S64)*EXP(-'BDT Tree'!R32*'Bermudan Swaption'!S$5)," ")</f>
        <v xml:space="preserve"> </v>
      </c>
      <c r="S64" s="56" t="str">
        <f>IF($A64&lt;=S$6,0.5*(T63+T64)*EXP(-'BDT Tree'!S32*'Bermudan Swaption'!T$5)," ")</f>
        <v xml:space="preserve"> </v>
      </c>
      <c r="T64" s="44" t="str">
        <f>IF($A64&lt;=T$6,0.5*(U63+U64)*EXP(-'BDT Tree'!T32*'Bermudan Swaption'!U$5)+0.015*SUM(R$5:T$5)," ")</f>
        <v xml:space="preserve"> </v>
      </c>
      <c r="U64" s="56" t="str">
        <f>IF($A64&lt;=U$6,0.5*(V63+V64)*EXP(-'BDT Tree'!U32*'Bermudan Swaption'!V$5)," ")</f>
        <v xml:space="preserve"> </v>
      </c>
      <c r="V64" s="56" t="str">
        <f>IF($A64&lt;=V$6,0.5*(W63+W64)*EXP(-'BDT Tree'!V32*'Bermudan Swaption'!W$5)," ")</f>
        <v xml:space="preserve"> </v>
      </c>
      <c r="W64" s="44" t="str">
        <f>IF($A64&lt;=W$6,0.5*(X63+X64)*EXP(-'BDT Tree'!W32*'Bermudan Swaption'!X$5)+0.015*SUM(U$5:W$5)," ")</f>
        <v xml:space="preserve"> </v>
      </c>
      <c r="X64" s="56" t="str">
        <f>IF($A64&lt;=X$6,0.5*(Y63+Y64)*EXP(-'BDT Tree'!X32*'Bermudan Swaption'!Y$5)," ")</f>
        <v xml:space="preserve"> </v>
      </c>
      <c r="Y64" s="56" t="str">
        <f>IF($A64&lt;=Y$6,0.5*(Z63+Z64)*EXP(-'BDT Tree'!Y32*'Bermudan Swaption'!Z$5)," ")</f>
        <v xml:space="preserve"> </v>
      </c>
      <c r="Z64" s="44" t="str">
        <f>IF($A64&lt;=Z$6,0.5*(AA63+AA64)*EXP(-'BDT Tree'!Z32*'Bermudan Swaption'!AA$5)+0.015*SUM(X$5:Z$5)," ")</f>
        <v xml:space="preserve"> </v>
      </c>
      <c r="AA64" s="56" t="str">
        <f>IF($A64&lt;=AA$6,0.5*(AB63+AB64)*EXP(-'BDT Tree'!AA32*'Bermudan Swaption'!AB$5)," ")</f>
        <v xml:space="preserve"> </v>
      </c>
      <c r="AB64" s="56" t="str">
        <f>IF($A64&lt;=AB$6,0.5*(AC63+AC64)*EXP(-'BDT Tree'!AB32*'Bermudan Swaption'!AC$5)," ")</f>
        <v xml:space="preserve"> </v>
      </c>
      <c r="AC64" s="44" t="str">
        <f>IF($A64&lt;=AC$6,0.5*(AD63+AD64)*EXP(-'BDT Tree'!AC32*'Bermudan Swaption'!AD$5)+0.015*SUM(AA$5:AC$5)," ")</f>
        <v xml:space="preserve"> </v>
      </c>
      <c r="AD64" s="56" t="str">
        <f>IF($A64&lt;=AD$6,0.5*(AE63+AE64)*EXP(-'BDT Tree'!AD32*'Bermudan Swaption'!AE$5)," ")</f>
        <v xml:space="preserve"> </v>
      </c>
      <c r="AE64" s="56" t="str">
        <f>IF($A64&lt;=AE$6,0.5*(AF63+AF64)*EXP(-'BDT Tree'!AE32*'Bermudan Swaption'!AF$5)," ")</f>
        <v xml:space="preserve"> </v>
      </c>
      <c r="AF64" s="44" t="str">
        <f>IF($A64&lt;=AF$6,0.5*(AG63+AG64)*EXP(-'BDT Tree'!AF32*'Bermudan Swaption'!AG$5)+0.015*SUM(AD$5:AF$5)," ")</f>
        <v xml:space="preserve"> </v>
      </c>
      <c r="AG64" s="56" t="str">
        <f>IF($A64&lt;=AG$6,0.5*(AH63+AH64)*EXP(-'BDT Tree'!AG32*'Bermudan Swaption'!AH$5)," ")</f>
        <v xml:space="preserve"> </v>
      </c>
      <c r="AH64" s="56" t="str">
        <f>IF($A64&lt;=AH$6,0.5*(AI63+AI64)*EXP(-'BDT Tree'!AH32*'Bermudan Swaption'!AI$5)," ")</f>
        <v xml:space="preserve"> </v>
      </c>
      <c r="AI64" s="44" t="str">
        <f>IF($A64&lt;=AI$6,0.5*(AJ63+AJ64)*EXP(-'BDT Tree'!AI32*'Bermudan Swaption'!AJ$5)+0.015*SUM(AG$5:AI$5)," ")</f>
        <v xml:space="preserve"> </v>
      </c>
      <c r="AJ64" s="56" t="str">
        <f>IF($A64&lt;=AJ$6,0.5*(AK63+AK64)*EXP(-'BDT Tree'!AJ32*'Bermudan Swaption'!AK$5)," ")</f>
        <v xml:space="preserve"> </v>
      </c>
      <c r="AK64" s="56">
        <f>IF($A64&lt;=AK$6,0.5*(AL63+AL64)*EXP(-'BDT Tree'!AK32*'Bermudan Swaption'!AL$5)," ")</f>
        <v>0.86296148927005245</v>
      </c>
      <c r="AL64" s="44">
        <f t="shared" ref="AL64:AL99" si="2">1+1*0.015*SUM(AJ$5:AL$5)</f>
        <v>1.0039166666666666</v>
      </c>
    </row>
    <row r="65" spans="1:38" x14ac:dyDescent="0.25">
      <c r="A65" s="30">
        <v>34</v>
      </c>
      <c r="N65" s="44" t="str">
        <f>IF($A65&lt;=N$6,0.5*(O64+O65)*EXP(-'BDT Tree'!N33*'Bermudan Swaption'!O$5)," ")</f>
        <v xml:space="preserve"> </v>
      </c>
      <c r="O65" s="56" t="str">
        <f>IF($A65&lt;=O$6,0.5*(P64+P65)*EXP(-'BDT Tree'!O33*'Bermudan Swaption'!P$5)," ")</f>
        <v xml:space="preserve"> </v>
      </c>
      <c r="P65" s="56" t="str">
        <f>IF($A65&lt;=P$6,0.5*(Q64+Q65)*EXP(-'BDT Tree'!P33*'Bermudan Swaption'!Q$5)," ")</f>
        <v xml:space="preserve"> </v>
      </c>
      <c r="Q65" s="44" t="str">
        <f>IF($A65&lt;=Q$6,0.5*(R64+R65)*EXP(-'BDT Tree'!Q33*'Bermudan Swaption'!R$5)+0.015*SUM(O$5:Q$5)," ")</f>
        <v xml:space="preserve"> </v>
      </c>
      <c r="R65" s="56" t="str">
        <f>IF($A65&lt;=R$6,0.5*(S64+S65)*EXP(-'BDT Tree'!R33*'Bermudan Swaption'!S$5)," ")</f>
        <v xml:space="preserve"> </v>
      </c>
      <c r="S65" s="56" t="str">
        <f>IF($A65&lt;=S$6,0.5*(T64+T65)*EXP(-'BDT Tree'!S33*'Bermudan Swaption'!T$5)," ")</f>
        <v xml:space="preserve"> </v>
      </c>
      <c r="T65" s="44" t="str">
        <f>IF($A65&lt;=T$6,0.5*(U64+U65)*EXP(-'BDT Tree'!T33*'Bermudan Swaption'!U$5)+0.015*SUM(R$5:T$5)," ")</f>
        <v xml:space="preserve"> </v>
      </c>
      <c r="U65" s="56" t="str">
        <f>IF($A65&lt;=U$6,0.5*(V64+V65)*EXP(-'BDT Tree'!U33*'Bermudan Swaption'!V$5)," ")</f>
        <v xml:space="preserve"> </v>
      </c>
      <c r="V65" s="56" t="str">
        <f>IF($A65&lt;=V$6,0.5*(W64+W65)*EXP(-'BDT Tree'!V33*'Bermudan Swaption'!W$5)," ")</f>
        <v xml:space="preserve"> </v>
      </c>
      <c r="W65" s="44" t="str">
        <f>IF($A65&lt;=W$6,0.5*(X64+X65)*EXP(-'BDT Tree'!W33*'Bermudan Swaption'!X$5)+0.015*SUM(U$5:W$5)," ")</f>
        <v xml:space="preserve"> </v>
      </c>
      <c r="X65" s="56" t="str">
        <f>IF($A65&lt;=X$6,0.5*(Y64+Y65)*EXP(-'BDT Tree'!X33*'Bermudan Swaption'!Y$5)," ")</f>
        <v xml:space="preserve"> </v>
      </c>
      <c r="Y65" s="56" t="str">
        <f>IF($A65&lt;=Y$6,0.5*(Z64+Z65)*EXP(-'BDT Tree'!Y33*'Bermudan Swaption'!Z$5)," ")</f>
        <v xml:space="preserve"> </v>
      </c>
      <c r="Z65" s="44" t="str">
        <f>IF($A65&lt;=Z$6,0.5*(AA64+AA65)*EXP(-'BDT Tree'!Z33*'Bermudan Swaption'!AA$5)+0.015*SUM(X$5:Z$5)," ")</f>
        <v xml:space="preserve"> </v>
      </c>
      <c r="AA65" s="56" t="str">
        <f>IF($A65&lt;=AA$6,0.5*(AB64+AB65)*EXP(-'BDT Tree'!AA33*'Bermudan Swaption'!AB$5)," ")</f>
        <v xml:space="preserve"> </v>
      </c>
      <c r="AB65" s="56" t="str">
        <f>IF($A65&lt;=AB$6,0.5*(AC64+AC65)*EXP(-'BDT Tree'!AB33*'Bermudan Swaption'!AC$5)," ")</f>
        <v xml:space="preserve"> </v>
      </c>
      <c r="AC65" s="44" t="str">
        <f>IF($A65&lt;=AC$6,0.5*(AD64+AD65)*EXP(-'BDT Tree'!AC33*'Bermudan Swaption'!AD$5)+0.015*SUM(AA$5:AC$5)," ")</f>
        <v xml:space="preserve"> </v>
      </c>
      <c r="AD65" s="56" t="str">
        <f>IF($A65&lt;=AD$6,0.5*(AE64+AE65)*EXP(-'BDT Tree'!AD33*'Bermudan Swaption'!AE$5)," ")</f>
        <v xml:space="preserve"> </v>
      </c>
      <c r="AE65" s="56" t="str">
        <f>IF($A65&lt;=AE$6,0.5*(AF64+AF65)*EXP(-'BDT Tree'!AE33*'Bermudan Swaption'!AF$5)," ")</f>
        <v xml:space="preserve"> </v>
      </c>
      <c r="AF65" s="44" t="str">
        <f>IF($A65&lt;=AF$6,0.5*(AG64+AG65)*EXP(-'BDT Tree'!AF33*'Bermudan Swaption'!AG$5)+0.015*SUM(AD$5:AF$5)," ")</f>
        <v xml:space="preserve"> </v>
      </c>
      <c r="AG65" s="56" t="str">
        <f>IF($A65&lt;=AG$6,0.5*(AH64+AH65)*EXP(-'BDT Tree'!AG33*'Bermudan Swaption'!AH$5)," ")</f>
        <v xml:space="preserve"> </v>
      </c>
      <c r="AH65" s="56" t="str">
        <f>IF($A65&lt;=AH$6,0.5*(AI64+AI65)*EXP(-'BDT Tree'!AH33*'Bermudan Swaption'!AI$5)," ")</f>
        <v xml:space="preserve"> </v>
      </c>
      <c r="AI65" s="44" t="str">
        <f>IF($A65&lt;=AI$6,0.5*(AJ64+AJ65)*EXP(-'BDT Tree'!AI33*'Bermudan Swaption'!AJ$5)+0.015*SUM(AG$5:AI$5)," ")</f>
        <v xml:space="preserve"> </v>
      </c>
      <c r="AJ65" s="56">
        <f>IF($A65&lt;=AJ$6,0.5*(AK64+AK65)*EXP(-'BDT Tree'!AJ33*'Bermudan Swaption'!AK$5)," ")</f>
        <v>0.77420839279258524</v>
      </c>
      <c r="AK65" s="56">
        <f>IF($A65&lt;=AK$6,0.5*(AL64+AL65)*EXP(-'BDT Tree'!AK33*'Bermudan Swaption'!AL$5)," ")</f>
        <v>0.89663892327091788</v>
      </c>
      <c r="AL65" s="44">
        <f t="shared" si="2"/>
        <v>1.0039166666666666</v>
      </c>
    </row>
    <row r="66" spans="1:38" x14ac:dyDescent="0.25">
      <c r="A66" s="30">
        <v>33</v>
      </c>
      <c r="N66" s="44" t="str">
        <f>IF($A66&lt;=N$6,0.5*(O65+O66)*EXP(-'BDT Tree'!N34*'Bermudan Swaption'!O$5)," ")</f>
        <v xml:space="preserve"> </v>
      </c>
      <c r="O66" s="56" t="str">
        <f>IF($A66&lt;=O$6,0.5*(P65+P66)*EXP(-'BDT Tree'!O34*'Bermudan Swaption'!P$5)," ")</f>
        <v xml:space="preserve"> </v>
      </c>
      <c r="P66" s="56" t="str">
        <f>IF($A66&lt;=P$6,0.5*(Q65+Q66)*EXP(-'BDT Tree'!P34*'Bermudan Swaption'!Q$5)," ")</f>
        <v xml:space="preserve"> </v>
      </c>
      <c r="Q66" s="44" t="str">
        <f>IF($A66&lt;=Q$6,0.5*(R65+R66)*EXP(-'BDT Tree'!Q34*'Bermudan Swaption'!R$5)+0.015*SUM(O$5:Q$5)," ")</f>
        <v xml:space="preserve"> </v>
      </c>
      <c r="R66" s="56" t="str">
        <f>IF($A66&lt;=R$6,0.5*(S65+S66)*EXP(-'BDT Tree'!R34*'Bermudan Swaption'!S$5)," ")</f>
        <v xml:space="preserve"> </v>
      </c>
      <c r="S66" s="56" t="str">
        <f>IF($A66&lt;=S$6,0.5*(T65+T66)*EXP(-'BDT Tree'!S34*'Bermudan Swaption'!T$5)," ")</f>
        <v xml:space="preserve"> </v>
      </c>
      <c r="T66" s="44" t="str">
        <f>IF($A66&lt;=T$6,0.5*(U65+U66)*EXP(-'BDT Tree'!T34*'Bermudan Swaption'!U$5)+0.015*SUM(R$5:T$5)," ")</f>
        <v xml:space="preserve"> </v>
      </c>
      <c r="U66" s="56" t="str">
        <f>IF($A66&lt;=U$6,0.5*(V65+V66)*EXP(-'BDT Tree'!U34*'Bermudan Swaption'!V$5)," ")</f>
        <v xml:space="preserve"> </v>
      </c>
      <c r="V66" s="56" t="str">
        <f>IF($A66&lt;=V$6,0.5*(W65+W66)*EXP(-'BDT Tree'!V34*'Bermudan Swaption'!W$5)," ")</f>
        <v xml:space="preserve"> </v>
      </c>
      <c r="W66" s="44" t="str">
        <f>IF($A66&lt;=W$6,0.5*(X65+X66)*EXP(-'BDT Tree'!W34*'Bermudan Swaption'!X$5)+0.015*SUM(U$5:W$5)," ")</f>
        <v xml:space="preserve"> </v>
      </c>
      <c r="X66" s="56" t="str">
        <f>IF($A66&lt;=X$6,0.5*(Y65+Y66)*EXP(-'BDT Tree'!X34*'Bermudan Swaption'!Y$5)," ")</f>
        <v xml:space="preserve"> </v>
      </c>
      <c r="Y66" s="56" t="str">
        <f>IF($A66&lt;=Y$6,0.5*(Z65+Z66)*EXP(-'BDT Tree'!Y34*'Bermudan Swaption'!Z$5)," ")</f>
        <v xml:space="preserve"> </v>
      </c>
      <c r="Z66" s="44" t="str">
        <f>IF($A66&lt;=Z$6,0.5*(AA65+AA66)*EXP(-'BDT Tree'!Z34*'Bermudan Swaption'!AA$5)+0.015*SUM(X$5:Z$5)," ")</f>
        <v xml:space="preserve"> </v>
      </c>
      <c r="AA66" s="56" t="str">
        <f>IF($A66&lt;=AA$6,0.5*(AB65+AB66)*EXP(-'BDT Tree'!AA34*'Bermudan Swaption'!AB$5)," ")</f>
        <v xml:space="preserve"> </v>
      </c>
      <c r="AB66" s="56" t="str">
        <f>IF($A66&lt;=AB$6,0.5*(AC65+AC66)*EXP(-'BDT Tree'!AB34*'Bermudan Swaption'!AC$5)," ")</f>
        <v xml:space="preserve"> </v>
      </c>
      <c r="AC66" s="44" t="str">
        <f>IF($A66&lt;=AC$6,0.5*(AD65+AD66)*EXP(-'BDT Tree'!AC34*'Bermudan Swaption'!AD$5)+0.015*SUM(AA$5:AC$5)," ")</f>
        <v xml:space="preserve"> </v>
      </c>
      <c r="AD66" s="56" t="str">
        <f>IF($A66&lt;=AD$6,0.5*(AE65+AE66)*EXP(-'BDT Tree'!AD34*'Bermudan Swaption'!AE$5)," ")</f>
        <v xml:space="preserve"> </v>
      </c>
      <c r="AE66" s="56" t="str">
        <f>IF($A66&lt;=AE$6,0.5*(AF65+AF66)*EXP(-'BDT Tree'!AE34*'Bermudan Swaption'!AF$5)," ")</f>
        <v xml:space="preserve"> </v>
      </c>
      <c r="AF66" s="44" t="str">
        <f>IF($A66&lt;=AF$6,0.5*(AG65+AG66)*EXP(-'BDT Tree'!AF34*'Bermudan Swaption'!AG$5)+0.015*SUM(AD$5:AF$5)," ")</f>
        <v xml:space="preserve"> </v>
      </c>
      <c r="AG66" s="56" t="str">
        <f>IF($A66&lt;=AG$6,0.5*(AH65+AH66)*EXP(-'BDT Tree'!AG34*'Bermudan Swaption'!AH$5)," ")</f>
        <v xml:space="preserve"> </v>
      </c>
      <c r="AH66" s="56" t="str">
        <f>IF($A66&lt;=AH$6,0.5*(AI65+AI66)*EXP(-'BDT Tree'!AH34*'Bermudan Swaption'!AI$5)," ")</f>
        <v xml:space="preserve"> </v>
      </c>
      <c r="AI66" s="44">
        <f>IF($A66&lt;=AI$6,0.5*(AJ65+AJ66)*EXP(-'BDT Tree'!AI34*'Bermudan Swaption'!AJ$5)+0.015*SUM(AG$5:AI$5)," ")</f>
        <v>0.72502348474099043</v>
      </c>
      <c r="AJ66" s="56">
        <f>IF($A66&lt;=AJ$6,0.5*(AK65+AK66)*EXP(-'BDT Tree'!AJ34*'Bermudan Swaption'!AK$5)," ")</f>
        <v>0.82679070286089851</v>
      </c>
      <c r="AK66" s="56">
        <f>IF($A66&lt;=AK$6,0.5*(AL65+AL66)*EXP(-'BDT Tree'!AK34*'Bermudan Swaption'!AL$5)," ")</f>
        <v>0.92264940960943909</v>
      </c>
      <c r="AL66" s="44">
        <f t="shared" si="2"/>
        <v>1.0039166666666666</v>
      </c>
    </row>
    <row r="67" spans="1:38" x14ac:dyDescent="0.25">
      <c r="A67" s="30">
        <v>32</v>
      </c>
      <c r="N67" s="44" t="str">
        <f>IF($A67&lt;=N$6,0.5*(O66+O67)*EXP(-'BDT Tree'!N35*'Bermudan Swaption'!O$5)," ")</f>
        <v xml:space="preserve"> </v>
      </c>
      <c r="O67" s="56" t="str">
        <f>IF($A67&lt;=O$6,0.5*(P66+P67)*EXP(-'BDT Tree'!O35*'Bermudan Swaption'!P$5)," ")</f>
        <v xml:space="preserve"> </v>
      </c>
      <c r="P67" s="56" t="str">
        <f>IF($A67&lt;=P$6,0.5*(Q66+Q67)*EXP(-'BDT Tree'!P35*'Bermudan Swaption'!Q$5)," ")</f>
        <v xml:space="preserve"> </v>
      </c>
      <c r="Q67" s="44" t="str">
        <f>IF($A67&lt;=Q$6,0.5*(R66+R67)*EXP(-'BDT Tree'!Q35*'Bermudan Swaption'!R$5)+0.015*SUM(O$5:Q$5)," ")</f>
        <v xml:space="preserve"> </v>
      </c>
      <c r="R67" s="56" t="str">
        <f>IF($A67&lt;=R$6,0.5*(S66+S67)*EXP(-'BDT Tree'!R35*'Bermudan Swaption'!S$5)," ")</f>
        <v xml:space="preserve"> </v>
      </c>
      <c r="S67" s="56" t="str">
        <f>IF($A67&lt;=S$6,0.5*(T66+T67)*EXP(-'BDT Tree'!S35*'Bermudan Swaption'!T$5)," ")</f>
        <v xml:space="preserve"> </v>
      </c>
      <c r="T67" s="44" t="str">
        <f>IF($A67&lt;=T$6,0.5*(U66+U67)*EXP(-'BDT Tree'!T35*'Bermudan Swaption'!U$5)+0.015*SUM(R$5:T$5)," ")</f>
        <v xml:space="preserve"> </v>
      </c>
      <c r="U67" s="56" t="str">
        <f>IF($A67&lt;=U$6,0.5*(V66+V67)*EXP(-'BDT Tree'!U35*'Bermudan Swaption'!V$5)," ")</f>
        <v xml:space="preserve"> </v>
      </c>
      <c r="V67" s="56" t="str">
        <f>IF($A67&lt;=V$6,0.5*(W66+W67)*EXP(-'BDT Tree'!V35*'Bermudan Swaption'!W$5)," ")</f>
        <v xml:space="preserve"> </v>
      </c>
      <c r="W67" s="44" t="str">
        <f>IF($A67&lt;=W$6,0.5*(X66+X67)*EXP(-'BDT Tree'!W35*'Bermudan Swaption'!X$5)+0.015*SUM(U$5:W$5)," ")</f>
        <v xml:space="preserve"> </v>
      </c>
      <c r="X67" s="56" t="str">
        <f>IF($A67&lt;=X$6,0.5*(Y66+Y67)*EXP(-'BDT Tree'!X35*'Bermudan Swaption'!Y$5)," ")</f>
        <v xml:space="preserve"> </v>
      </c>
      <c r="Y67" s="56" t="str">
        <f>IF($A67&lt;=Y$6,0.5*(Z66+Z67)*EXP(-'BDT Tree'!Y35*'Bermudan Swaption'!Z$5)," ")</f>
        <v xml:space="preserve"> </v>
      </c>
      <c r="Z67" s="44" t="str">
        <f>IF($A67&lt;=Z$6,0.5*(AA66+AA67)*EXP(-'BDT Tree'!Z35*'Bermudan Swaption'!AA$5)+0.015*SUM(X$5:Z$5)," ")</f>
        <v xml:space="preserve"> </v>
      </c>
      <c r="AA67" s="56" t="str">
        <f>IF($A67&lt;=AA$6,0.5*(AB66+AB67)*EXP(-'BDT Tree'!AA35*'Bermudan Swaption'!AB$5)," ")</f>
        <v xml:space="preserve"> </v>
      </c>
      <c r="AB67" s="56" t="str">
        <f>IF($A67&lt;=AB$6,0.5*(AC66+AC67)*EXP(-'BDT Tree'!AB35*'Bermudan Swaption'!AC$5)," ")</f>
        <v xml:space="preserve"> </v>
      </c>
      <c r="AC67" s="44" t="str">
        <f>IF($A67&lt;=AC$6,0.5*(AD66+AD67)*EXP(-'BDT Tree'!AC35*'Bermudan Swaption'!AD$5)+0.015*SUM(AA$5:AC$5)," ")</f>
        <v xml:space="preserve"> </v>
      </c>
      <c r="AD67" s="56" t="str">
        <f>IF($A67&lt;=AD$6,0.5*(AE66+AE67)*EXP(-'BDT Tree'!AD35*'Bermudan Swaption'!AE$5)," ")</f>
        <v xml:space="preserve"> </v>
      </c>
      <c r="AE67" s="56" t="str">
        <f>IF($A67&lt;=AE$6,0.5*(AF66+AF67)*EXP(-'BDT Tree'!AE35*'Bermudan Swaption'!AF$5)," ")</f>
        <v xml:space="preserve"> </v>
      </c>
      <c r="AF67" s="44" t="str">
        <f>IF($A67&lt;=AF$6,0.5*(AG66+AG67)*EXP(-'BDT Tree'!AF35*'Bermudan Swaption'!AG$5)+0.015*SUM(AD$5:AF$5)," ")</f>
        <v xml:space="preserve"> </v>
      </c>
      <c r="AG67" s="56" t="str">
        <f>IF($A67&lt;=AG$6,0.5*(AH66+AH67)*EXP(-'BDT Tree'!AG35*'Bermudan Swaption'!AH$5)," ")</f>
        <v xml:space="preserve"> </v>
      </c>
      <c r="AH67" s="56">
        <f>IF($A67&lt;=AH$6,0.5*(AI66+AI67)*EXP(-'BDT Tree'!AH35*'Bermudan Swaption'!AI$5)," ")</f>
        <v>0.69811619844860828</v>
      </c>
      <c r="AI67" s="44">
        <f>IF($A67&lt;=AI$6,0.5*(AJ66+AJ67)*EXP(-'BDT Tree'!AI35*'Bermudan Swaption'!AJ$5)+0.015*SUM(AG$5:AI$5)," ")</f>
        <v>0.78758237736469572</v>
      </c>
      <c r="AJ67" s="56">
        <f>IF($A67&lt;=AJ$6,0.5*(AK66+AK67)*EXP(-'BDT Tree'!AJ35*'Bermudan Swaption'!AK$5)," ")</f>
        <v>0.86839800558008839</v>
      </c>
      <c r="AK67" s="56">
        <f>IF($A67&lt;=AK$6,0.5*(AL66+AL67)*EXP(-'BDT Tree'!AK35*'Bermudan Swaption'!AL$5)," ")</f>
        <v>0.94256936463189811</v>
      </c>
      <c r="AL67" s="44">
        <f t="shared" si="2"/>
        <v>1.0039166666666666</v>
      </c>
    </row>
    <row r="68" spans="1:38" x14ac:dyDescent="0.25">
      <c r="A68" s="30">
        <v>31</v>
      </c>
      <c r="N68" s="44" t="str">
        <f>IF($A68&lt;=N$6,0.5*(O67+O68)*EXP(-'BDT Tree'!N36*'Bermudan Swaption'!O$5)," ")</f>
        <v xml:space="preserve"> </v>
      </c>
      <c r="O68" s="56" t="str">
        <f>IF($A68&lt;=O$6,0.5*(P67+P68)*EXP(-'BDT Tree'!O36*'Bermudan Swaption'!P$5)," ")</f>
        <v xml:space="preserve"> </v>
      </c>
      <c r="P68" s="56" t="str">
        <f>IF($A68&lt;=P$6,0.5*(Q67+Q68)*EXP(-'BDT Tree'!P36*'Bermudan Swaption'!Q$5)," ")</f>
        <v xml:space="preserve"> </v>
      </c>
      <c r="Q68" s="44" t="str">
        <f>IF($A68&lt;=Q$6,0.5*(R67+R68)*EXP(-'BDT Tree'!Q36*'Bermudan Swaption'!R$5)+0.015*SUM(O$5:Q$5)," ")</f>
        <v xml:space="preserve"> </v>
      </c>
      <c r="R68" s="56" t="str">
        <f>IF($A68&lt;=R$6,0.5*(S67+S68)*EXP(-'BDT Tree'!R36*'Bermudan Swaption'!S$5)," ")</f>
        <v xml:space="preserve"> </v>
      </c>
      <c r="S68" s="56" t="str">
        <f>IF($A68&lt;=S$6,0.5*(T67+T68)*EXP(-'BDT Tree'!S36*'Bermudan Swaption'!T$5)," ")</f>
        <v xml:space="preserve"> </v>
      </c>
      <c r="T68" s="44" t="str">
        <f>IF($A68&lt;=T$6,0.5*(U67+U68)*EXP(-'BDT Tree'!T36*'Bermudan Swaption'!U$5)+0.015*SUM(R$5:T$5)," ")</f>
        <v xml:space="preserve"> </v>
      </c>
      <c r="U68" s="56" t="str">
        <f>IF($A68&lt;=U$6,0.5*(V67+V68)*EXP(-'BDT Tree'!U36*'Bermudan Swaption'!V$5)," ")</f>
        <v xml:space="preserve"> </v>
      </c>
      <c r="V68" s="56" t="str">
        <f>IF($A68&lt;=V$6,0.5*(W67+W68)*EXP(-'BDT Tree'!V36*'Bermudan Swaption'!W$5)," ")</f>
        <v xml:space="preserve"> </v>
      </c>
      <c r="W68" s="44" t="str">
        <f>IF($A68&lt;=W$6,0.5*(X67+X68)*EXP(-'BDT Tree'!W36*'Bermudan Swaption'!X$5)+0.015*SUM(U$5:W$5)," ")</f>
        <v xml:space="preserve"> </v>
      </c>
      <c r="X68" s="56" t="str">
        <f>IF($A68&lt;=X$6,0.5*(Y67+Y68)*EXP(-'BDT Tree'!X36*'Bermudan Swaption'!Y$5)," ")</f>
        <v xml:space="preserve"> </v>
      </c>
      <c r="Y68" s="56" t="str">
        <f>IF($A68&lt;=Y$6,0.5*(Z67+Z68)*EXP(-'BDT Tree'!Y36*'Bermudan Swaption'!Z$5)," ")</f>
        <v xml:space="preserve"> </v>
      </c>
      <c r="Z68" s="44" t="str">
        <f>IF($A68&lt;=Z$6,0.5*(AA67+AA68)*EXP(-'BDT Tree'!Z36*'Bermudan Swaption'!AA$5)+0.015*SUM(X$5:Z$5)," ")</f>
        <v xml:space="preserve"> </v>
      </c>
      <c r="AA68" s="56" t="str">
        <f>IF($A68&lt;=AA$6,0.5*(AB67+AB68)*EXP(-'BDT Tree'!AA36*'Bermudan Swaption'!AB$5)," ")</f>
        <v xml:space="preserve"> </v>
      </c>
      <c r="AB68" s="56" t="str">
        <f>IF($A68&lt;=AB$6,0.5*(AC67+AC68)*EXP(-'BDT Tree'!AB36*'Bermudan Swaption'!AC$5)," ")</f>
        <v xml:space="preserve"> </v>
      </c>
      <c r="AC68" s="44" t="str">
        <f>IF($A68&lt;=AC$6,0.5*(AD67+AD68)*EXP(-'BDT Tree'!AC36*'Bermudan Swaption'!AD$5)+0.015*SUM(AA$5:AC$5)," ")</f>
        <v xml:space="preserve"> </v>
      </c>
      <c r="AD68" s="56" t="str">
        <f>IF($A68&lt;=AD$6,0.5*(AE67+AE68)*EXP(-'BDT Tree'!AD36*'Bermudan Swaption'!AE$5)," ")</f>
        <v xml:space="preserve"> </v>
      </c>
      <c r="AE68" s="56" t="str">
        <f>IF($A68&lt;=AE$6,0.5*(AF67+AF68)*EXP(-'BDT Tree'!AE36*'Bermudan Swaption'!AF$5)," ")</f>
        <v xml:space="preserve"> </v>
      </c>
      <c r="AF68" s="44" t="str">
        <f>IF($A68&lt;=AF$6,0.5*(AG67+AG68)*EXP(-'BDT Tree'!AF36*'Bermudan Swaption'!AG$5)+0.015*SUM(AD$5:AF$5)," ")</f>
        <v xml:space="preserve"> </v>
      </c>
      <c r="AG68" s="56">
        <f>IF($A68&lt;=AG$6,0.5*(AH67+AH68)*EXP(-'BDT Tree'!AG36*'Bermudan Swaption'!AH$5)," ")</f>
        <v>0.67889361516365354</v>
      </c>
      <c r="AH68" s="56">
        <f>IF($A68&lt;=AH$6,0.5*(AI67+AI68)*EXP(-'BDT Tree'!AH36*'Bermudan Swaption'!AI$5)," ")</f>
        <v>0.76500245933656397</v>
      </c>
      <c r="AI68" s="44">
        <f>IF($A68&lt;=AI$6,0.5*(AJ67+AJ68)*EXP(-'BDT Tree'!AI36*'Bermudan Swaption'!AJ$5)+0.015*SUM(AG$5:AI$5)," ")</f>
        <v>0.83795118666482649</v>
      </c>
      <c r="AJ68" s="56">
        <f>IF($A68&lt;=AJ$6,0.5*(AK67+AK68)*EXP(-'BDT Tree'!AJ36*'Bermudan Swaption'!AK$5)," ")</f>
        <v>0.90084520739737783</v>
      </c>
      <c r="AK68" s="56">
        <f>IF($A68&lt;=AK$6,0.5*(AL67+AL68)*EXP(-'BDT Tree'!AK36*'Bermudan Swaption'!AL$5)," ")</f>
        <v>0.95772891095085888</v>
      </c>
      <c r="AL68" s="44">
        <f t="shared" si="2"/>
        <v>1.0039166666666666</v>
      </c>
    </row>
    <row r="69" spans="1:38" x14ac:dyDescent="0.25">
      <c r="A69" s="30">
        <v>30</v>
      </c>
      <c r="N69" s="44" t="str">
        <f>IF($A69&lt;=N$6,0.5*(O68+O69)*EXP(-'BDT Tree'!N37*'Bermudan Swaption'!O$5)," ")</f>
        <v xml:space="preserve"> </v>
      </c>
      <c r="O69" s="56" t="str">
        <f>IF($A69&lt;=O$6,0.5*(P68+P69)*EXP(-'BDT Tree'!O37*'Bermudan Swaption'!P$5)," ")</f>
        <v xml:space="preserve"> </v>
      </c>
      <c r="P69" s="56" t="str">
        <f>IF($A69&lt;=P$6,0.5*(Q68+Q69)*EXP(-'BDT Tree'!P37*'Bermudan Swaption'!Q$5)," ")</f>
        <v xml:space="preserve"> </v>
      </c>
      <c r="Q69" s="44" t="str">
        <f>IF($A69&lt;=Q$6,0.5*(R68+R69)*EXP(-'BDT Tree'!Q37*'Bermudan Swaption'!R$5)+0.015*SUM(O$5:Q$5)," ")</f>
        <v xml:space="preserve"> </v>
      </c>
      <c r="R69" s="56" t="str">
        <f>IF($A69&lt;=R$6,0.5*(S68+S69)*EXP(-'BDT Tree'!R37*'Bermudan Swaption'!S$5)," ")</f>
        <v xml:space="preserve"> </v>
      </c>
      <c r="S69" s="56" t="str">
        <f>IF($A69&lt;=S$6,0.5*(T68+T69)*EXP(-'BDT Tree'!S37*'Bermudan Swaption'!T$5)," ")</f>
        <v xml:space="preserve"> </v>
      </c>
      <c r="T69" s="44" t="str">
        <f>IF($A69&lt;=T$6,0.5*(U68+U69)*EXP(-'BDT Tree'!T37*'Bermudan Swaption'!U$5)+0.015*SUM(R$5:T$5)," ")</f>
        <v xml:space="preserve"> </v>
      </c>
      <c r="U69" s="56" t="str">
        <f>IF($A69&lt;=U$6,0.5*(V68+V69)*EXP(-'BDT Tree'!U37*'Bermudan Swaption'!V$5)," ")</f>
        <v xml:space="preserve"> </v>
      </c>
      <c r="V69" s="56" t="str">
        <f>IF($A69&lt;=V$6,0.5*(W68+W69)*EXP(-'BDT Tree'!V37*'Bermudan Swaption'!W$5)," ")</f>
        <v xml:space="preserve"> </v>
      </c>
      <c r="W69" s="44" t="str">
        <f>IF($A69&lt;=W$6,0.5*(X68+X69)*EXP(-'BDT Tree'!W37*'Bermudan Swaption'!X$5)+0.015*SUM(U$5:W$5)," ")</f>
        <v xml:space="preserve"> </v>
      </c>
      <c r="X69" s="56" t="str">
        <f>IF($A69&lt;=X$6,0.5*(Y68+Y69)*EXP(-'BDT Tree'!X37*'Bermudan Swaption'!Y$5)," ")</f>
        <v xml:space="preserve"> </v>
      </c>
      <c r="Y69" s="56" t="str">
        <f>IF($A69&lt;=Y$6,0.5*(Z68+Z69)*EXP(-'BDT Tree'!Y37*'Bermudan Swaption'!Z$5)," ")</f>
        <v xml:space="preserve"> </v>
      </c>
      <c r="Z69" s="44" t="str">
        <f>IF($A69&lt;=Z$6,0.5*(AA68+AA69)*EXP(-'BDT Tree'!Z37*'Bermudan Swaption'!AA$5)+0.015*SUM(X$5:Z$5)," ")</f>
        <v xml:space="preserve"> </v>
      </c>
      <c r="AA69" s="56" t="str">
        <f>IF($A69&lt;=AA$6,0.5*(AB68+AB69)*EXP(-'BDT Tree'!AA37*'Bermudan Swaption'!AB$5)," ")</f>
        <v xml:space="preserve"> </v>
      </c>
      <c r="AB69" s="56" t="str">
        <f>IF($A69&lt;=AB$6,0.5*(AC68+AC69)*EXP(-'BDT Tree'!AB37*'Bermudan Swaption'!AC$5)," ")</f>
        <v xml:space="preserve"> </v>
      </c>
      <c r="AC69" s="44" t="str">
        <f>IF($A69&lt;=AC$6,0.5*(AD68+AD69)*EXP(-'BDT Tree'!AC37*'Bermudan Swaption'!AD$5)+0.015*SUM(AA$5:AC$5)," ")</f>
        <v xml:space="preserve"> </v>
      </c>
      <c r="AD69" s="56" t="str">
        <f>IF($A69&lt;=AD$6,0.5*(AE68+AE69)*EXP(-'BDT Tree'!AD37*'Bermudan Swaption'!AE$5)," ")</f>
        <v xml:space="preserve"> </v>
      </c>
      <c r="AE69" s="56" t="str">
        <f>IF($A69&lt;=AE$6,0.5*(AF68+AF69)*EXP(-'BDT Tree'!AE37*'Bermudan Swaption'!AF$5)," ")</f>
        <v xml:space="preserve"> </v>
      </c>
      <c r="AF69" s="44">
        <f>IF($A69&lt;=AF$6,0.5*(AG68+AG69)*EXP(-'BDT Tree'!AF37*'Bermudan Swaption'!AG$5)+0.015*SUM(AD$5:AF$5)," ")</f>
        <v>0.67088721736089796</v>
      </c>
      <c r="AG69" s="56">
        <f>IF($A69&lt;=AG$6,0.5*(AH68+AH69)*EXP(-'BDT Tree'!AG37*'Bermudan Swaption'!AH$5)," ")</f>
        <v>0.74887799906553376</v>
      </c>
      <c r="AH69" s="56">
        <f>IF($A69&lt;=AH$6,0.5*(AI68+AI69)*EXP(-'BDT Tree'!AH37*'Bermudan Swaption'!AI$5)," ")</f>
        <v>0.8194378884381176</v>
      </c>
      <c r="AI69" s="44">
        <f>IF($A69&lt;=AI$6,0.5*(AJ68+AJ69)*EXP(-'BDT Tree'!AI37*'Bermudan Swaption'!AJ$5)+0.015*SUM(AG$5:AI$5)," ")</f>
        <v>0.87776382858574031</v>
      </c>
      <c r="AJ69" s="56">
        <f>IF($A69&lt;=AJ$6,0.5*(AK68+AK69)*EXP(-'BDT Tree'!AJ37*'Bermudan Swaption'!AK$5)," ")</f>
        <v>0.92587500461275529</v>
      </c>
      <c r="AK69" s="56">
        <f>IF($A69&lt;=AK$6,0.5*(AL68+AL69)*EXP(-'BDT Tree'!AK37*'Bermudan Swaption'!AL$5)," ")</f>
        <v>0.96921138086545011</v>
      </c>
      <c r="AL69" s="44">
        <f t="shared" si="2"/>
        <v>1.0039166666666666</v>
      </c>
    </row>
    <row r="70" spans="1:38" x14ac:dyDescent="0.25">
      <c r="A70" s="30">
        <v>29</v>
      </c>
      <c r="N70" s="44" t="str">
        <f>IF($A70&lt;=N$6,0.5*(O69+O70)*EXP(-'BDT Tree'!N38*'Bermudan Swaption'!O$5)," ")</f>
        <v xml:space="preserve"> </v>
      </c>
      <c r="O70" s="56" t="str">
        <f>IF($A70&lt;=O$6,0.5*(P69+P70)*EXP(-'BDT Tree'!O38*'Bermudan Swaption'!P$5)," ")</f>
        <v xml:space="preserve"> </v>
      </c>
      <c r="P70" s="56" t="str">
        <f>IF($A70&lt;=P$6,0.5*(Q69+Q70)*EXP(-'BDT Tree'!P38*'Bermudan Swaption'!Q$5)," ")</f>
        <v xml:space="preserve"> </v>
      </c>
      <c r="Q70" s="44" t="str">
        <f>IF($A70&lt;=Q$6,0.5*(R69+R70)*EXP(-'BDT Tree'!Q38*'Bermudan Swaption'!R$5)+0.015*SUM(O$5:Q$5)," ")</f>
        <v xml:space="preserve"> </v>
      </c>
      <c r="R70" s="56" t="str">
        <f>IF($A70&lt;=R$6,0.5*(S69+S70)*EXP(-'BDT Tree'!R38*'Bermudan Swaption'!S$5)," ")</f>
        <v xml:space="preserve"> </v>
      </c>
      <c r="S70" s="56" t="str">
        <f>IF($A70&lt;=S$6,0.5*(T69+T70)*EXP(-'BDT Tree'!S38*'Bermudan Swaption'!T$5)," ")</f>
        <v xml:space="preserve"> </v>
      </c>
      <c r="T70" s="44" t="str">
        <f>IF($A70&lt;=T$6,0.5*(U69+U70)*EXP(-'BDT Tree'!T38*'Bermudan Swaption'!U$5)+0.015*SUM(R$5:T$5)," ")</f>
        <v xml:space="preserve"> </v>
      </c>
      <c r="U70" s="56" t="str">
        <f>IF($A70&lt;=U$6,0.5*(V69+V70)*EXP(-'BDT Tree'!U38*'Bermudan Swaption'!V$5)," ")</f>
        <v xml:space="preserve"> </v>
      </c>
      <c r="V70" s="56" t="str">
        <f>IF($A70&lt;=V$6,0.5*(W69+W70)*EXP(-'BDT Tree'!V38*'Bermudan Swaption'!W$5)," ")</f>
        <v xml:space="preserve"> </v>
      </c>
      <c r="W70" s="44" t="str">
        <f>IF($A70&lt;=W$6,0.5*(X69+X70)*EXP(-'BDT Tree'!W38*'Bermudan Swaption'!X$5)+0.015*SUM(U$5:W$5)," ")</f>
        <v xml:space="preserve"> </v>
      </c>
      <c r="X70" s="56" t="str">
        <f>IF($A70&lt;=X$6,0.5*(Y69+Y70)*EXP(-'BDT Tree'!X38*'Bermudan Swaption'!Y$5)," ")</f>
        <v xml:space="preserve"> </v>
      </c>
      <c r="Y70" s="56" t="str">
        <f>IF($A70&lt;=Y$6,0.5*(Z69+Z70)*EXP(-'BDT Tree'!Y38*'Bermudan Swaption'!Z$5)," ")</f>
        <v xml:space="preserve"> </v>
      </c>
      <c r="Z70" s="44" t="str">
        <f>IF($A70&lt;=Z$6,0.5*(AA69+AA70)*EXP(-'BDT Tree'!Z38*'Bermudan Swaption'!AA$5)+0.015*SUM(X$5:Z$5)," ")</f>
        <v xml:space="preserve"> </v>
      </c>
      <c r="AA70" s="56" t="str">
        <f>IF($A70&lt;=AA$6,0.5*(AB69+AB70)*EXP(-'BDT Tree'!AA38*'Bermudan Swaption'!AB$5)," ")</f>
        <v xml:space="preserve"> </v>
      </c>
      <c r="AB70" s="56" t="str">
        <f>IF($A70&lt;=AB$6,0.5*(AC69+AC70)*EXP(-'BDT Tree'!AB38*'Bermudan Swaption'!AC$5)," ")</f>
        <v xml:space="preserve"> </v>
      </c>
      <c r="AC70" s="44" t="str">
        <f>IF($A70&lt;=AC$6,0.5*(AD69+AD70)*EXP(-'BDT Tree'!AC38*'Bermudan Swaption'!AD$5)+0.015*SUM(AA$5:AC$5)," ")</f>
        <v xml:space="preserve"> </v>
      </c>
      <c r="AD70" s="56" t="str">
        <f>IF($A70&lt;=AD$6,0.5*(AE69+AE70)*EXP(-'BDT Tree'!AD38*'Bermudan Swaption'!AE$5)," ")</f>
        <v xml:space="preserve"> </v>
      </c>
      <c r="AE70" s="56">
        <f>IF($A70&lt;=AE$6,0.5*(AF69+AF70)*EXP(-'BDT Tree'!AE38*'Bermudan Swaption'!AF$5)," ")</f>
        <v>0.67290485721144433</v>
      </c>
      <c r="AF70" s="44">
        <f>IF($A70&lt;=AF$6,0.5*(AG69+AG70)*EXP(-'BDT Tree'!AF38*'Bermudan Swaption'!AG$5)+0.015*SUM(AD$5:AF$5)," ")</f>
        <v>0.74263670748926192</v>
      </c>
      <c r="AG70" s="56">
        <f>IF($A70&lt;=AG$6,0.5*(AH69+AH70)*EXP(-'BDT Tree'!AG38*'Bermudan Swaption'!AH$5)," ")</f>
        <v>0.80624900539491173</v>
      </c>
      <c r="AH70" s="56">
        <f>IF($A70&lt;=AH$6,0.5*(AI69+AI70)*EXP(-'BDT Tree'!AH38*'Bermudan Swaption'!AI$5)," ")</f>
        <v>0.86284808650204237</v>
      </c>
      <c r="AI70" s="44">
        <f>IF($A70&lt;=AI$6,0.5*(AJ69+AJ70)*EXP(-'BDT Tree'!AI38*'Bermudan Swaption'!AJ$5)+0.015*SUM(AG$5:AI$5)," ")</f>
        <v>0.90880038219685499</v>
      </c>
      <c r="AJ70" s="56">
        <f>IF($A70&lt;=AJ$6,0.5*(AK69+AK70)*EXP(-'BDT Tree'!AJ38*'Bermudan Swaption'!AK$5)," ")</f>
        <v>0.94502652212575688</v>
      </c>
      <c r="AK70" s="56">
        <f>IF($A70&lt;=AK$6,0.5*(AL69+AL70)*EXP(-'BDT Tree'!AK38*'Bermudan Swaption'!AL$5)," ")</f>
        <v>0.97787808144807875</v>
      </c>
      <c r="AL70" s="44">
        <f t="shared" si="2"/>
        <v>1.0039166666666666</v>
      </c>
    </row>
    <row r="71" spans="1:38" x14ac:dyDescent="0.25">
      <c r="A71" s="30">
        <v>28</v>
      </c>
      <c r="N71" s="44" t="str">
        <f>IF($A71&lt;=N$6,0.5*(O70+O71)*EXP(-'BDT Tree'!N39*'Bermudan Swaption'!O$5)," ")</f>
        <v xml:space="preserve"> </v>
      </c>
      <c r="O71" s="56" t="str">
        <f>IF($A71&lt;=O$6,0.5*(P70+P71)*EXP(-'BDT Tree'!O39*'Bermudan Swaption'!P$5)," ")</f>
        <v xml:space="preserve"> </v>
      </c>
      <c r="P71" s="56" t="str">
        <f>IF($A71&lt;=P$6,0.5*(Q70+Q71)*EXP(-'BDT Tree'!P39*'Bermudan Swaption'!Q$5)," ")</f>
        <v xml:space="preserve"> </v>
      </c>
      <c r="Q71" s="44" t="str">
        <f>IF($A71&lt;=Q$6,0.5*(R70+R71)*EXP(-'BDT Tree'!Q39*'Bermudan Swaption'!R$5)+0.015*SUM(O$5:Q$5)," ")</f>
        <v xml:space="preserve"> </v>
      </c>
      <c r="R71" s="56" t="str">
        <f>IF($A71&lt;=R$6,0.5*(S70+S71)*EXP(-'BDT Tree'!R39*'Bermudan Swaption'!S$5)," ")</f>
        <v xml:space="preserve"> </v>
      </c>
      <c r="S71" s="56" t="str">
        <f>IF($A71&lt;=S$6,0.5*(T70+T71)*EXP(-'BDT Tree'!S39*'Bermudan Swaption'!T$5)," ")</f>
        <v xml:space="preserve"> </v>
      </c>
      <c r="T71" s="44" t="str">
        <f>IF($A71&lt;=T$6,0.5*(U70+U71)*EXP(-'BDT Tree'!T39*'Bermudan Swaption'!U$5)+0.015*SUM(R$5:T$5)," ")</f>
        <v xml:space="preserve"> </v>
      </c>
      <c r="U71" s="56" t="str">
        <f>IF($A71&lt;=U$6,0.5*(V70+V71)*EXP(-'BDT Tree'!U39*'Bermudan Swaption'!V$5)," ")</f>
        <v xml:space="preserve"> </v>
      </c>
      <c r="V71" s="56" t="str">
        <f>IF($A71&lt;=V$6,0.5*(W70+W71)*EXP(-'BDT Tree'!V39*'Bermudan Swaption'!W$5)," ")</f>
        <v xml:space="preserve"> </v>
      </c>
      <c r="W71" s="44" t="str">
        <f>IF($A71&lt;=W$6,0.5*(X70+X71)*EXP(-'BDT Tree'!W39*'Bermudan Swaption'!X$5)+0.015*SUM(U$5:W$5)," ")</f>
        <v xml:space="preserve"> </v>
      </c>
      <c r="X71" s="56" t="str">
        <f>IF($A71&lt;=X$6,0.5*(Y70+Y71)*EXP(-'BDT Tree'!X39*'Bermudan Swaption'!Y$5)," ")</f>
        <v xml:space="preserve"> </v>
      </c>
      <c r="Y71" s="56" t="str">
        <f>IF($A71&lt;=Y$6,0.5*(Z70+Z71)*EXP(-'BDT Tree'!Y39*'Bermudan Swaption'!Z$5)," ")</f>
        <v xml:space="preserve"> </v>
      </c>
      <c r="Z71" s="44" t="str">
        <f>IF($A71&lt;=Z$6,0.5*(AA70+AA71)*EXP(-'BDT Tree'!Z39*'Bermudan Swaption'!AA$5)+0.015*SUM(X$5:Z$5)," ")</f>
        <v xml:space="preserve"> </v>
      </c>
      <c r="AA71" s="56" t="str">
        <f>IF($A71&lt;=AA$6,0.5*(AB70+AB71)*EXP(-'BDT Tree'!AA39*'Bermudan Swaption'!AB$5)," ")</f>
        <v xml:space="preserve"> </v>
      </c>
      <c r="AB71" s="56" t="str">
        <f>IF($A71&lt;=AB$6,0.5*(AC70+AC71)*EXP(-'BDT Tree'!AB39*'Bermudan Swaption'!AC$5)," ")</f>
        <v xml:space="preserve"> </v>
      </c>
      <c r="AC71" s="44" t="str">
        <f>IF($A71&lt;=AC$6,0.5*(AD70+AD71)*EXP(-'BDT Tree'!AC39*'Bermudan Swaption'!AD$5)+0.015*SUM(AA$5:AC$5)," ")</f>
        <v xml:space="preserve"> </v>
      </c>
      <c r="AD71" s="56">
        <f>IF($A71&lt;=AD$6,0.5*(AE70+AE71)*EXP(-'BDT Tree'!AD39*'Bermudan Swaption'!AE$5)," ")</f>
        <v>0.68172190505786945</v>
      </c>
      <c r="AE71" s="56">
        <f>IF($A71&lt;=AE$6,0.5*(AF70+AF71)*EXP(-'BDT Tree'!AE39*'Bermudan Swaption'!AF$5)," ")</f>
        <v>0.74371652065303417</v>
      </c>
      <c r="AF71" s="44">
        <f>IF($A71&lt;=AF$6,0.5*(AG70+AG71)*EXP(-'BDT Tree'!AF39*'Bermudan Swaption'!AG$5)+0.015*SUM(AD$5:AF$5)," ")</f>
        <v>0.80173404906074608</v>
      </c>
      <c r="AG71" s="56">
        <f>IF($A71&lt;=AG$6,0.5*(AH70+AH71)*EXP(-'BDT Tree'!AG39*'Bermudan Swaption'!AH$5)," ")</f>
        <v>0.85226352931867022</v>
      </c>
      <c r="AH71" s="56">
        <f>IF($A71&lt;=AH$6,0.5*(AI70+AI71)*EXP(-'BDT Tree'!AH39*'Bermudan Swaption'!AI$5)," ")</f>
        <v>0.8969404841147891</v>
      </c>
      <c r="AI71" s="44">
        <f>IF($A71&lt;=AI$6,0.5*(AJ70+AJ71)*EXP(-'BDT Tree'!AI39*'Bermudan Swaption'!AJ$5)+0.015*SUM(AG$5:AI$5)," ")</f>
        <v>0.93274598895156258</v>
      </c>
      <c r="AJ71" s="56">
        <f>IF($A71&lt;=AJ$6,0.5*(AK70+AK71)*EXP(-'BDT Tree'!AJ39*'Bermudan Swaption'!AK$5)," ")</f>
        <v>0.95959142248327356</v>
      </c>
      <c r="AK71" s="56">
        <f>IF($A71&lt;=AK$6,0.5*(AL70+AL71)*EXP(-'BDT Tree'!AK39*'Bermudan Swaption'!AL$5)," ")</f>
        <v>0.98440230408533658</v>
      </c>
      <c r="AL71" s="44">
        <f t="shared" si="2"/>
        <v>1.0039166666666666</v>
      </c>
    </row>
    <row r="72" spans="1:38" x14ac:dyDescent="0.25">
      <c r="A72" s="30">
        <v>27</v>
      </c>
      <c r="N72" s="44" t="str">
        <f>IF($A72&lt;=N$6,0.5*(O71+O72)*EXP(-'BDT Tree'!N40*'Bermudan Swaption'!O$5)," ")</f>
        <v xml:space="preserve"> </v>
      </c>
      <c r="O72" s="56" t="str">
        <f>IF($A72&lt;=O$6,0.5*(P71+P72)*EXP(-'BDT Tree'!O40*'Bermudan Swaption'!P$5)," ")</f>
        <v xml:space="preserve"> </v>
      </c>
      <c r="P72" s="56" t="str">
        <f>IF($A72&lt;=P$6,0.5*(Q71+Q72)*EXP(-'BDT Tree'!P40*'Bermudan Swaption'!Q$5)," ")</f>
        <v xml:space="preserve"> </v>
      </c>
      <c r="Q72" s="44" t="str">
        <f>IF($A72&lt;=Q$6,0.5*(R71+R72)*EXP(-'BDT Tree'!Q40*'Bermudan Swaption'!R$5)+0.015*SUM(O$5:Q$5)," ")</f>
        <v xml:space="preserve"> </v>
      </c>
      <c r="R72" s="56" t="str">
        <f>IF($A72&lt;=R$6,0.5*(S71+S72)*EXP(-'BDT Tree'!R40*'Bermudan Swaption'!S$5)," ")</f>
        <v xml:space="preserve"> </v>
      </c>
      <c r="S72" s="56" t="str">
        <f>IF($A72&lt;=S$6,0.5*(T71+T72)*EXP(-'BDT Tree'!S40*'Bermudan Swaption'!T$5)," ")</f>
        <v xml:space="preserve"> </v>
      </c>
      <c r="T72" s="44" t="str">
        <f>IF($A72&lt;=T$6,0.5*(U71+U72)*EXP(-'BDT Tree'!T40*'Bermudan Swaption'!U$5)+0.015*SUM(R$5:T$5)," ")</f>
        <v xml:space="preserve"> </v>
      </c>
      <c r="U72" s="56" t="str">
        <f>IF($A72&lt;=U$6,0.5*(V71+V72)*EXP(-'BDT Tree'!U40*'Bermudan Swaption'!V$5)," ")</f>
        <v xml:space="preserve"> </v>
      </c>
      <c r="V72" s="56" t="str">
        <f>IF($A72&lt;=V$6,0.5*(W71+W72)*EXP(-'BDT Tree'!V40*'Bermudan Swaption'!W$5)," ")</f>
        <v xml:space="preserve"> </v>
      </c>
      <c r="W72" s="44" t="str">
        <f>IF($A72&lt;=W$6,0.5*(X71+X72)*EXP(-'BDT Tree'!W40*'Bermudan Swaption'!X$5)+0.015*SUM(U$5:W$5)," ")</f>
        <v xml:space="preserve"> </v>
      </c>
      <c r="X72" s="56" t="str">
        <f>IF($A72&lt;=X$6,0.5*(Y71+Y72)*EXP(-'BDT Tree'!X40*'Bermudan Swaption'!Y$5)," ")</f>
        <v xml:space="preserve"> </v>
      </c>
      <c r="Y72" s="56" t="str">
        <f>IF($A72&lt;=Y$6,0.5*(Z71+Z72)*EXP(-'BDT Tree'!Y40*'Bermudan Swaption'!Z$5)," ")</f>
        <v xml:space="preserve"> </v>
      </c>
      <c r="Z72" s="44" t="str">
        <f>IF($A72&lt;=Z$6,0.5*(AA71+AA72)*EXP(-'BDT Tree'!Z40*'Bermudan Swaption'!AA$5)+0.015*SUM(X$5:Z$5)," ")</f>
        <v xml:space="preserve"> </v>
      </c>
      <c r="AA72" s="56" t="str">
        <f>IF($A72&lt;=AA$6,0.5*(AB71+AB72)*EXP(-'BDT Tree'!AA40*'Bermudan Swaption'!AB$5)," ")</f>
        <v xml:space="preserve"> </v>
      </c>
      <c r="AB72" s="56" t="str">
        <f>IF($A72&lt;=AB$6,0.5*(AC71+AC72)*EXP(-'BDT Tree'!AB40*'Bermudan Swaption'!AC$5)," ")</f>
        <v xml:space="preserve"> </v>
      </c>
      <c r="AC72" s="44">
        <f>IF($A72&lt;=AC$6,0.5*(AD71+AD72)*EXP(-'BDT Tree'!AC40*'Bermudan Swaption'!AD$5)+0.015*SUM(AA$5:AC$5)," ")</f>
        <v>0.69024448444131403</v>
      </c>
      <c r="AD72" s="56">
        <f>IF($A72&lt;=AD$6,0.5*(AE71+AE72)*EXP(-'BDT Tree'!AD40*'Bermudan Swaption'!AE$5)," ")</f>
        <v>0.75051973788391813</v>
      </c>
      <c r="AE72" s="56">
        <f>IF($A72&lt;=AE$6,0.5*(AF71+AF72)*EXP(-'BDT Tree'!AE40*'Bermudan Swaption'!AF$5)," ")</f>
        <v>0.80213141428159529</v>
      </c>
      <c r="AF72" s="44">
        <f>IF($A72&lt;=AF$6,0.5*(AG71+AG72)*EXP(-'BDT Tree'!AF40*'Bermudan Swaption'!AG$5)+0.015*SUM(AD$5:AF$5)," ")</f>
        <v>0.84931302703521105</v>
      </c>
      <c r="AG72" s="56">
        <f>IF($A72&lt;=AG$6,0.5*(AH71+AH72)*EXP(-'BDT Tree'!AG40*'Bermudan Swaption'!AH$5)," ")</f>
        <v>0.88856684103112615</v>
      </c>
      <c r="AH72" s="56">
        <f>IF($A72&lt;=AH$6,0.5*(AI71+AI72)*EXP(-'BDT Tree'!AH40*'Bermudan Swaption'!AI$5)," ")</f>
        <v>0.92340910647462626</v>
      </c>
      <c r="AI72" s="44">
        <f>IF($A72&lt;=AI$6,0.5*(AJ71+AJ72)*EXP(-'BDT Tree'!AI40*'Bermudan Swaption'!AJ$5)+0.015*SUM(AG$5:AI$5)," ")</f>
        <v>0.95107792545604231</v>
      </c>
      <c r="AJ72" s="56">
        <f>IF($A72&lt;=AJ$6,0.5*(AK71+AK72)*EXP(-'BDT Tree'!AJ40*'Bermudan Swaption'!AK$5)," ")</f>
        <v>0.97061792600429397</v>
      </c>
      <c r="AK72" s="56">
        <f>IF($A72&lt;=AK$6,0.5*(AL71+AL72)*EXP(-'BDT Tree'!AK40*'Bermudan Swaption'!AL$5)," ")</f>
        <v>0.98930403548184431</v>
      </c>
      <c r="AL72" s="44">
        <f t="shared" si="2"/>
        <v>1.0039166666666666</v>
      </c>
    </row>
    <row r="73" spans="1:38" x14ac:dyDescent="0.25">
      <c r="A73" s="30">
        <v>26</v>
      </c>
      <c r="N73" s="44" t="str">
        <f>IF($A73&lt;=N$6,0.5*(O72+O73)*EXP(-'BDT Tree'!N41*'Bermudan Swaption'!O$5)," ")</f>
        <v xml:space="preserve"> </v>
      </c>
      <c r="O73" s="56" t="str">
        <f>IF($A73&lt;=O$6,0.5*(P72+P73)*EXP(-'BDT Tree'!O41*'Bermudan Swaption'!P$5)," ")</f>
        <v xml:space="preserve"> </v>
      </c>
      <c r="P73" s="56" t="str">
        <f>IF($A73&lt;=P$6,0.5*(Q72+Q73)*EXP(-'BDT Tree'!P41*'Bermudan Swaption'!Q$5)," ")</f>
        <v xml:space="preserve"> </v>
      </c>
      <c r="Q73" s="44" t="str">
        <f>IF($A73&lt;=Q$6,0.5*(R72+R73)*EXP(-'BDT Tree'!Q41*'Bermudan Swaption'!R$5)+0.015*SUM(O$5:Q$5)," ")</f>
        <v xml:space="preserve"> </v>
      </c>
      <c r="R73" s="56" t="str">
        <f>IF($A73&lt;=R$6,0.5*(S72+S73)*EXP(-'BDT Tree'!R41*'Bermudan Swaption'!S$5)," ")</f>
        <v xml:space="preserve"> </v>
      </c>
      <c r="S73" s="56" t="str">
        <f>IF($A73&lt;=S$6,0.5*(T72+T73)*EXP(-'BDT Tree'!S41*'Bermudan Swaption'!T$5)," ")</f>
        <v xml:space="preserve"> </v>
      </c>
      <c r="T73" s="44" t="str">
        <f>IF($A73&lt;=T$6,0.5*(U72+U73)*EXP(-'BDT Tree'!T41*'Bermudan Swaption'!U$5)+0.015*SUM(R$5:T$5)," ")</f>
        <v xml:space="preserve"> </v>
      </c>
      <c r="U73" s="56" t="str">
        <f>IF($A73&lt;=U$6,0.5*(V72+V73)*EXP(-'BDT Tree'!U41*'Bermudan Swaption'!V$5)," ")</f>
        <v xml:space="preserve"> </v>
      </c>
      <c r="V73" s="56" t="str">
        <f>IF($A73&lt;=V$6,0.5*(W72+W73)*EXP(-'BDT Tree'!V41*'Bermudan Swaption'!W$5)," ")</f>
        <v xml:space="preserve"> </v>
      </c>
      <c r="W73" s="44" t="str">
        <f>IF($A73&lt;=W$6,0.5*(X72+X73)*EXP(-'BDT Tree'!W41*'Bermudan Swaption'!X$5)+0.015*SUM(U$5:W$5)," ")</f>
        <v xml:space="preserve"> </v>
      </c>
      <c r="X73" s="56" t="str">
        <f>IF($A73&lt;=X$6,0.5*(Y72+Y73)*EXP(-'BDT Tree'!X41*'Bermudan Swaption'!Y$5)," ")</f>
        <v xml:space="preserve"> </v>
      </c>
      <c r="Y73" s="56" t="str">
        <f>IF($A73&lt;=Y$6,0.5*(Z72+Z73)*EXP(-'BDT Tree'!Y41*'Bermudan Swaption'!Z$5)," ")</f>
        <v xml:space="preserve"> </v>
      </c>
      <c r="Z73" s="44" t="str">
        <f>IF($A73&lt;=Z$6,0.5*(AA72+AA73)*EXP(-'BDT Tree'!Z41*'Bermudan Swaption'!AA$5)+0.015*SUM(X$5:Z$5)," ")</f>
        <v xml:space="preserve"> </v>
      </c>
      <c r="AA73" s="56" t="str">
        <f>IF($A73&lt;=AA$6,0.5*(AB72+AB73)*EXP(-'BDT Tree'!AA41*'Bermudan Swaption'!AB$5)," ")</f>
        <v xml:space="preserve"> </v>
      </c>
      <c r="AB73" s="56">
        <f>IF($A73&lt;=AB$6,0.5*(AC72+AC73)*EXP(-'BDT Tree'!AB41*'Bermudan Swaption'!AC$5)," ")</f>
        <v>0.69930340669850144</v>
      </c>
      <c r="AC73" s="44">
        <f>IF($A73&lt;=AC$6,0.5*(AD72+AD73)*EXP(-'BDT Tree'!AC41*'Bermudan Swaption'!AD$5)+0.015*SUM(AA$5:AC$5)," ")</f>
        <v>0.75830579272449483</v>
      </c>
      <c r="AD73" s="56">
        <f>IF($A73&lt;=AD$6,0.5*(AE72+AE73)*EXP(-'BDT Tree'!AD41*'Bermudan Swaption'!AE$5)," ")</f>
        <v>0.80722893827173059</v>
      </c>
      <c r="AE73" s="56">
        <f>IF($A73&lt;=AE$6,0.5*(AF72+AF73)*EXP(-'BDT Tree'!AE41*'Bermudan Swaption'!AF$5)," ")</f>
        <v>0.84925140709330726</v>
      </c>
      <c r="AF73" s="44">
        <f>IF($A73&lt;=AF$6,0.5*(AG72+AG73)*EXP(-'BDT Tree'!AF41*'Bermudan Swaption'!AG$5)+0.015*SUM(AD$5:AF$5)," ")</f>
        <v>0.88696491353317819</v>
      </c>
      <c r="AG73" s="56">
        <f>IF($A73&lt;=AG$6,0.5*(AH72+AH73)*EXP(-'BDT Tree'!AG41*'Bermudan Swaption'!AH$5)," ")</f>
        <v>0.91685568102207449</v>
      </c>
      <c r="AH73" s="56">
        <f>IF($A73&lt;=AH$6,0.5*(AI72+AI73)*EXP(-'BDT Tree'!AH41*'Bermudan Swaption'!AI$5)," ")</f>
        <v>0.94378223499288738</v>
      </c>
      <c r="AI73" s="44">
        <f>IF($A73&lt;=AI$6,0.5*(AJ72+AJ73)*EXP(-'BDT Tree'!AI41*'Bermudan Swaption'!AJ$5)+0.015*SUM(AG$5:AI$5)," ")</f>
        <v>0.96503094746435558</v>
      </c>
      <c r="AJ73" s="56">
        <f>IF($A73&lt;=AJ$6,0.5*(AK72+AK73)*EXP(-'BDT Tree'!AJ41*'Bermudan Swaption'!AK$5)," ")</f>
        <v>0.97893734700375756</v>
      </c>
      <c r="AK73" s="56">
        <f>IF($A73&lt;=AK$6,0.5*(AL72+AL73)*EXP(-'BDT Tree'!AK41*'Bermudan Swaption'!AL$5)," ")</f>
        <v>0.99298136125151981</v>
      </c>
      <c r="AL73" s="44">
        <f t="shared" si="2"/>
        <v>1.0039166666666666</v>
      </c>
    </row>
    <row r="74" spans="1:38" x14ac:dyDescent="0.25">
      <c r="A74" s="30">
        <v>25</v>
      </c>
      <c r="N74" s="44" t="str">
        <f>IF($A74&lt;=N$6,0.5*(O73+O74)*EXP(-'BDT Tree'!N42*'Bermudan Swaption'!O$5)," ")</f>
        <v xml:space="preserve"> </v>
      </c>
      <c r="O74" s="56" t="str">
        <f>IF($A74&lt;=O$6,0.5*(P73+P74)*EXP(-'BDT Tree'!O42*'Bermudan Swaption'!P$5)," ")</f>
        <v xml:space="preserve"> </v>
      </c>
      <c r="P74" s="56" t="str">
        <f>IF($A74&lt;=P$6,0.5*(Q73+Q74)*EXP(-'BDT Tree'!P42*'Bermudan Swaption'!Q$5)," ")</f>
        <v xml:space="preserve"> </v>
      </c>
      <c r="Q74" s="44" t="str">
        <f>IF($A74&lt;=Q$6,0.5*(R73+R74)*EXP(-'BDT Tree'!Q42*'Bermudan Swaption'!R$5)+0.015*SUM(O$5:Q$5)," ")</f>
        <v xml:space="preserve"> </v>
      </c>
      <c r="R74" s="56" t="str">
        <f>IF($A74&lt;=R$6,0.5*(S73+S74)*EXP(-'BDT Tree'!R42*'Bermudan Swaption'!S$5)," ")</f>
        <v xml:space="preserve"> </v>
      </c>
      <c r="S74" s="56" t="str">
        <f>IF($A74&lt;=S$6,0.5*(T73+T74)*EXP(-'BDT Tree'!S42*'Bermudan Swaption'!T$5)," ")</f>
        <v xml:space="preserve"> </v>
      </c>
      <c r="T74" s="44" t="str">
        <f>IF($A74&lt;=T$6,0.5*(U73+U74)*EXP(-'BDT Tree'!T42*'Bermudan Swaption'!U$5)+0.015*SUM(R$5:T$5)," ")</f>
        <v xml:space="preserve"> </v>
      </c>
      <c r="U74" s="56" t="str">
        <f>IF($A74&lt;=U$6,0.5*(V73+V74)*EXP(-'BDT Tree'!U42*'Bermudan Swaption'!V$5)," ")</f>
        <v xml:space="preserve"> </v>
      </c>
      <c r="V74" s="56" t="str">
        <f>IF($A74&lt;=V$6,0.5*(W73+W74)*EXP(-'BDT Tree'!V42*'Bermudan Swaption'!W$5)," ")</f>
        <v xml:space="preserve"> </v>
      </c>
      <c r="W74" s="44" t="str">
        <f>IF($A74&lt;=W$6,0.5*(X73+X74)*EXP(-'BDT Tree'!W42*'Bermudan Swaption'!X$5)+0.015*SUM(U$5:W$5)," ")</f>
        <v xml:space="preserve"> </v>
      </c>
      <c r="X74" s="56" t="str">
        <f>IF($A74&lt;=X$6,0.5*(Y73+Y74)*EXP(-'BDT Tree'!X42*'Bermudan Swaption'!Y$5)," ")</f>
        <v xml:space="preserve"> </v>
      </c>
      <c r="Y74" s="56" t="str">
        <f>IF($A74&lt;=Y$6,0.5*(Z73+Z74)*EXP(-'BDT Tree'!Y42*'Bermudan Swaption'!Z$5)," ")</f>
        <v xml:space="preserve"> </v>
      </c>
      <c r="Z74" s="44" t="str">
        <f>IF($A74&lt;=Z$6,0.5*(AA73+AA74)*EXP(-'BDT Tree'!Z42*'Bermudan Swaption'!AA$5)+0.015*SUM(X$5:Z$5)," ")</f>
        <v xml:space="preserve"> </v>
      </c>
      <c r="AA74" s="56">
        <f>IF($A74&lt;=AA$6,0.5*(AB73+AB74)*EXP(-'BDT Tree'!AA42*'Bermudan Swaption'!AB$5)," ")</f>
        <v>0.7110450852983482</v>
      </c>
      <c r="AB74" s="56">
        <f>IF($A74&lt;=AB$6,0.5*(AC73+AC74)*EXP(-'BDT Tree'!AB42*'Bermudan Swaption'!AC$5)," ")</f>
        <v>0.7654230172549632</v>
      </c>
      <c r="AC74" s="44">
        <f>IF($A74&lt;=AC$6,0.5*(AD73+AD74)*EXP(-'BDT Tree'!AC42*'Bermudan Swaption'!AD$5)+0.015*SUM(AA$5:AC$5)," ")</f>
        <v>0.81432662177011672</v>
      </c>
      <c r="AD74" s="56">
        <f>IF($A74&lt;=AD$6,0.5*(AE73+AE74)*EXP(-'BDT Tree'!AD42*'Bermudan Swaption'!AE$5)," ")</f>
        <v>0.85297717833636721</v>
      </c>
      <c r="AE74" s="56">
        <f>IF($A74&lt;=AE$6,0.5*(AF73+AF74)*EXP(-'BDT Tree'!AE42*'Bermudan Swaption'!AF$5)," ")</f>
        <v>0.88662076331664907</v>
      </c>
      <c r="AF74" s="44">
        <f>IF($A74&lt;=AF$6,0.5*(AG73+AG74)*EXP(-'BDT Tree'!AF42*'Bermudan Swaption'!AG$5)+0.015*SUM(AD$5:AF$5)," ")</f>
        <v>0.91637683566649264</v>
      </c>
      <c r="AG74" s="56">
        <f>IF($A74&lt;=AG$6,0.5*(AH73+AH74)*EXP(-'BDT Tree'!AG42*'Bermudan Swaption'!AH$5)," ")</f>
        <v>0.93869489770840309</v>
      </c>
      <c r="AH74" s="56">
        <f>IF($A74&lt;=AH$6,0.5*(AI73+AI74)*EXP(-'BDT Tree'!AH42*'Bermudan Swaption'!AI$5)," ")</f>
        <v>0.95936243573161084</v>
      </c>
      <c r="AI74" s="44">
        <f>IF($A74&lt;=AI$6,0.5*(AJ73+AJ74)*EXP(-'BDT Tree'!AI42*'Bermudan Swaption'!AJ$5)+0.015*SUM(AG$5:AI$5)," ")</f>
        <v>0.97560497579479133</v>
      </c>
      <c r="AJ74" s="56">
        <f>IF($A74&lt;=AJ$6,0.5*(AK73+AK74)*EXP(-'BDT Tree'!AJ42*'Bermudan Swaption'!AK$5)," ")</f>
        <v>0.98519838471358001</v>
      </c>
      <c r="AK74" s="56">
        <f>IF($A74&lt;=AK$6,0.5*(AL73+AL74)*EXP(-'BDT Tree'!AK42*'Bermudan Swaption'!AL$5)," ")</f>
        <v>0.99573709975831237</v>
      </c>
      <c r="AL74" s="44">
        <f t="shared" si="2"/>
        <v>1.0039166666666666</v>
      </c>
    </row>
    <row r="75" spans="1:38" x14ac:dyDescent="0.25">
      <c r="A75" s="30">
        <v>24</v>
      </c>
      <c r="N75" s="44" t="str">
        <f>IF($A75&lt;=N$6,0.5*(O74+O75)*EXP(-'BDT Tree'!N43*'Bermudan Swaption'!O$5)," ")</f>
        <v xml:space="preserve"> </v>
      </c>
      <c r="O75" s="56" t="str">
        <f>IF($A75&lt;=O$6,0.5*(P74+P75)*EXP(-'BDT Tree'!O43*'Bermudan Swaption'!P$5)," ")</f>
        <v xml:space="preserve"> </v>
      </c>
      <c r="P75" s="56" t="str">
        <f>IF($A75&lt;=P$6,0.5*(Q74+Q75)*EXP(-'BDT Tree'!P43*'Bermudan Swaption'!Q$5)," ")</f>
        <v xml:space="preserve"> </v>
      </c>
      <c r="Q75" s="44" t="str">
        <f>IF($A75&lt;=Q$6,0.5*(R74+R75)*EXP(-'BDT Tree'!Q43*'Bermudan Swaption'!R$5)+0.015*SUM(O$5:Q$5)," ")</f>
        <v xml:space="preserve"> </v>
      </c>
      <c r="R75" s="56" t="str">
        <f>IF($A75&lt;=R$6,0.5*(S74+S75)*EXP(-'BDT Tree'!R43*'Bermudan Swaption'!S$5)," ")</f>
        <v xml:space="preserve"> </v>
      </c>
      <c r="S75" s="56" t="str">
        <f>IF($A75&lt;=S$6,0.5*(T74+T75)*EXP(-'BDT Tree'!S43*'Bermudan Swaption'!T$5)," ")</f>
        <v xml:space="preserve"> </v>
      </c>
      <c r="T75" s="44" t="str">
        <f>IF($A75&lt;=T$6,0.5*(U74+U75)*EXP(-'BDT Tree'!T43*'Bermudan Swaption'!U$5)+0.015*SUM(R$5:T$5)," ")</f>
        <v xml:space="preserve"> </v>
      </c>
      <c r="U75" s="56" t="str">
        <f>IF($A75&lt;=U$6,0.5*(V74+V75)*EXP(-'BDT Tree'!U43*'Bermudan Swaption'!V$5)," ")</f>
        <v xml:space="preserve"> </v>
      </c>
      <c r="V75" s="56" t="str">
        <f>IF($A75&lt;=V$6,0.5*(W74+W75)*EXP(-'BDT Tree'!V43*'Bermudan Swaption'!W$5)," ")</f>
        <v xml:space="preserve"> </v>
      </c>
      <c r="W75" s="44" t="str">
        <f>IF($A75&lt;=W$6,0.5*(X74+X75)*EXP(-'BDT Tree'!W43*'Bermudan Swaption'!X$5)+0.015*SUM(U$5:W$5)," ")</f>
        <v xml:space="preserve"> </v>
      </c>
      <c r="X75" s="56" t="str">
        <f>IF($A75&lt;=X$6,0.5*(Y74+Y75)*EXP(-'BDT Tree'!X43*'Bermudan Swaption'!Y$5)," ")</f>
        <v xml:space="preserve"> </v>
      </c>
      <c r="Y75" s="56" t="str">
        <f>IF($A75&lt;=Y$6,0.5*(Z74+Z75)*EXP(-'BDT Tree'!Y43*'Bermudan Swaption'!Z$5)," ")</f>
        <v xml:space="preserve"> </v>
      </c>
      <c r="Z75" s="44">
        <f>IF($A75&lt;=Z$6,0.5*(AA74+AA75)*EXP(-'BDT Tree'!Z43*'Bermudan Swaption'!AA$5)+0.015*SUM(X$5:Z$5)," ")</f>
        <v>0.72795492622822877</v>
      </c>
      <c r="AA75" s="56">
        <f>IF($A75&lt;=AA$6,0.5*(AB74+AB75)*EXP(-'BDT Tree'!AA43*'Bermudan Swaption'!AB$5)," ")</f>
        <v>0.77490700901839127</v>
      </c>
      <c r="AB75" s="56">
        <f>IF($A75&lt;=AB$6,0.5*(AC74+AC75)*EXP(-'BDT Tree'!AB43*'Bermudan Swaption'!AC$5)," ")</f>
        <v>0.81977553248919888</v>
      </c>
      <c r="AC75" s="44">
        <f>IF($A75&lt;=AC$6,0.5*(AD74+AD75)*EXP(-'BDT Tree'!AC43*'Bermudan Swaption'!AD$5)+0.015*SUM(AA$5:AC$5)," ")</f>
        <v>0.85946681787102508</v>
      </c>
      <c r="AD75" s="56">
        <f>IF($A75&lt;=AD$6,0.5*(AE74+AE75)*EXP(-'BDT Tree'!AD43*'Bermudan Swaption'!AE$5)," ")</f>
        <v>0.88928452639234934</v>
      </c>
      <c r="AE75" s="56">
        <f>IF($A75&lt;=AE$6,0.5*(AF74+AF75)*EXP(-'BDT Tree'!AE43*'Bermudan Swaption'!AF$5)," ")</f>
        <v>0.91587960315788286</v>
      </c>
      <c r="AF75" s="44">
        <f>IF($A75&lt;=AF$6,0.5*(AG74+AG75)*EXP(-'BDT Tree'!AF43*'Bermudan Swaption'!AG$5)+0.015*SUM(AD$5:AF$5)," ")</f>
        <v>0.93912873587588697</v>
      </c>
      <c r="AG75" s="56">
        <f>IF($A75&lt;=AG$6,0.5*(AH74+AH75)*EXP(-'BDT Tree'!AG43*'Bermudan Swaption'!AH$5)," ")</f>
        <v>0.95543733625311533</v>
      </c>
      <c r="AH75" s="56">
        <f>IF($A75&lt;=AH$6,0.5*(AI74+AI75)*EXP(-'BDT Tree'!AH43*'Bermudan Swaption'!AI$5)," ")</f>
        <v>0.97121960851165923</v>
      </c>
      <c r="AI75" s="44">
        <f>IF($A75&lt;=AI$6,0.5*(AJ74+AJ75)*EXP(-'BDT Tree'!AI43*'Bermudan Swaption'!AJ$5)+0.015*SUM(AG$5:AI$5)," ")</f>
        <v>0.98359228230994245</v>
      </c>
      <c r="AJ75" s="56">
        <f>IF($A75&lt;=AJ$6,0.5*(AK74+AK75)*EXP(-'BDT Tree'!AJ43*'Bermudan Swaption'!AK$5)," ")</f>
        <v>0.98990139773235752</v>
      </c>
      <c r="AK75" s="56">
        <f>IF($A75&lt;=AK$6,0.5*(AL74+AL75)*EXP(-'BDT Tree'!AK43*'Bermudan Swaption'!AL$5)," ")</f>
        <v>0.99780052060487867</v>
      </c>
      <c r="AL75" s="44">
        <f t="shared" si="2"/>
        <v>1.0039166666666666</v>
      </c>
    </row>
    <row r="76" spans="1:38" x14ac:dyDescent="0.25">
      <c r="A76" s="30">
        <v>23</v>
      </c>
      <c r="N76" s="44" t="str">
        <f>IF($A76&lt;=N$6,0.5*(O75+O76)*EXP(-'BDT Tree'!N44*'Bermudan Swaption'!O$5)," ")</f>
        <v xml:space="preserve"> </v>
      </c>
      <c r="O76" s="56" t="str">
        <f>IF($A76&lt;=O$6,0.5*(P75+P76)*EXP(-'BDT Tree'!O44*'Bermudan Swaption'!P$5)," ")</f>
        <v xml:space="preserve"> </v>
      </c>
      <c r="P76" s="56" t="str">
        <f>IF($A76&lt;=P$6,0.5*(Q75+Q76)*EXP(-'BDT Tree'!P44*'Bermudan Swaption'!Q$5)," ")</f>
        <v xml:space="preserve"> </v>
      </c>
      <c r="Q76" s="44" t="str">
        <f>IF($A76&lt;=Q$6,0.5*(R75+R76)*EXP(-'BDT Tree'!Q44*'Bermudan Swaption'!R$5)+0.015*SUM(O$5:Q$5)," ")</f>
        <v xml:space="preserve"> </v>
      </c>
      <c r="R76" s="56" t="str">
        <f>IF($A76&lt;=R$6,0.5*(S75+S76)*EXP(-'BDT Tree'!R44*'Bermudan Swaption'!S$5)," ")</f>
        <v xml:space="preserve"> </v>
      </c>
      <c r="S76" s="56" t="str">
        <f>IF($A76&lt;=S$6,0.5*(T75+T76)*EXP(-'BDT Tree'!S44*'Bermudan Swaption'!T$5)," ")</f>
        <v xml:space="preserve"> </v>
      </c>
      <c r="T76" s="44" t="str">
        <f>IF($A76&lt;=T$6,0.5*(U75+U76)*EXP(-'BDT Tree'!T44*'Bermudan Swaption'!U$5)+0.015*SUM(R$5:T$5)," ")</f>
        <v xml:space="preserve"> </v>
      </c>
      <c r="U76" s="56" t="str">
        <f>IF($A76&lt;=U$6,0.5*(V75+V76)*EXP(-'BDT Tree'!U44*'Bermudan Swaption'!V$5)," ")</f>
        <v xml:space="preserve"> </v>
      </c>
      <c r="V76" s="56" t="str">
        <f>IF($A76&lt;=V$6,0.5*(W75+W76)*EXP(-'BDT Tree'!V44*'Bermudan Swaption'!W$5)," ")</f>
        <v xml:space="preserve"> </v>
      </c>
      <c r="W76" s="44" t="str">
        <f>IF($A76&lt;=W$6,0.5*(X75+X76)*EXP(-'BDT Tree'!W44*'Bermudan Swaption'!X$5)+0.015*SUM(U$5:W$5)," ")</f>
        <v xml:space="preserve"> </v>
      </c>
      <c r="X76" s="56" t="str">
        <f>IF($A76&lt;=X$6,0.5*(Y75+Y76)*EXP(-'BDT Tree'!X44*'Bermudan Swaption'!Y$5)," ")</f>
        <v xml:space="preserve"> </v>
      </c>
      <c r="Y76" s="56">
        <f>IF($A76&lt;=Y$6,0.5*(Z75+Z76)*EXP(-'BDT Tree'!Y44*'Bermudan Swaption'!Z$5)," ")</f>
        <v>0.73975299409315098</v>
      </c>
      <c r="Z76" s="44">
        <f>IF($A76&lt;=Z$6,0.5*(AA75+AA76)*EXP(-'BDT Tree'!Z44*'Bermudan Swaption'!AA$5)+0.015*SUM(X$5:Z$5)," ")</f>
        <v>0.78927121604526629</v>
      </c>
      <c r="AA76" s="56">
        <f>IF($A76&lt;=AA$6,0.5*(AB75+AB76)*EXP(-'BDT Tree'!AA44*'Bermudan Swaption'!AB$5)," ")</f>
        <v>0.82726861386409478</v>
      </c>
      <c r="AB76" s="56">
        <f>IF($A76&lt;=AB$6,0.5*(AC75+AC76)*EXP(-'BDT Tree'!AB44*'Bermudan Swaption'!AC$5)," ")</f>
        <v>0.86355236780264755</v>
      </c>
      <c r="AC76" s="44">
        <f>IF($A76&lt;=AC$6,0.5*(AD75+AD76)*EXP(-'BDT Tree'!AC44*'Bermudan Swaption'!AD$5)+0.015*SUM(AA$5:AC$5)," ")</f>
        <v>0.89525714452178984</v>
      </c>
      <c r="AD76" s="56">
        <f>IF($A76&lt;=AD$6,0.5*(AE75+AE76)*EXP(-'BDT Tree'!AD44*'Bermudan Swaption'!AE$5)," ")</f>
        <v>0.91774484761500463</v>
      </c>
      <c r="AE76" s="56">
        <f>IF($A76&lt;=AE$6,0.5*(AF75+AF76)*EXP(-'BDT Tree'!AE44*'Bermudan Swaption'!AF$5)," ")</f>
        <v>0.93856771347968304</v>
      </c>
      <c r="AF76" s="44">
        <f>IF($A76&lt;=AF$6,0.5*(AG75+AG76)*EXP(-'BDT Tree'!AF44*'Bermudan Swaption'!AG$5)+0.015*SUM(AD$5:AF$5)," ")</f>
        <v>0.95659987068284213</v>
      </c>
      <c r="AG76" s="56">
        <f>IF($A76&lt;=AG$6,0.5*(AH75+AH76)*EXP(-'BDT Tree'!AG44*'Bermudan Swaption'!AH$5)," ")</f>
        <v>0.96820519679172212</v>
      </c>
      <c r="AH76" s="56">
        <f>IF($A76&lt;=AH$6,0.5*(AI75+AI76)*EXP(-'BDT Tree'!AH44*'Bermudan Swaption'!AI$5)," ")</f>
        <v>0.98021066560377679</v>
      </c>
      <c r="AI76" s="44">
        <f>IF($A76&lt;=AI$6,0.5*(AJ75+AJ76)*EXP(-'BDT Tree'!AI44*'Bermudan Swaption'!AJ$5)+0.015*SUM(AG$5:AI$5)," ")</f>
        <v>0.98961099878667269</v>
      </c>
      <c r="AJ76" s="56">
        <f>IF($A76&lt;=AJ$6,0.5*(AK75+AK76)*EXP(-'BDT Tree'!AJ44*'Bermudan Swaption'!AK$5)," ")</f>
        <v>0.99342909200237983</v>
      </c>
      <c r="AK76" s="56">
        <f>IF($A76&lt;=AK$6,0.5*(AL75+AL76)*EXP(-'BDT Tree'!AK44*'Bermudan Swaption'!AL$5)," ")</f>
        <v>0.99934460711076567</v>
      </c>
      <c r="AL76" s="44">
        <f t="shared" si="2"/>
        <v>1.0039166666666666</v>
      </c>
    </row>
    <row r="77" spans="1:38" x14ac:dyDescent="0.25">
      <c r="A77" s="30">
        <v>22</v>
      </c>
      <c r="N77" s="44" t="str">
        <f>IF($A77&lt;=N$6,0.5*(O76+O77)*EXP(-'BDT Tree'!N45*'Bermudan Swaption'!O$5)," ")</f>
        <v xml:space="preserve"> </v>
      </c>
      <c r="O77" s="56" t="str">
        <f>IF($A77&lt;=O$6,0.5*(P76+P77)*EXP(-'BDT Tree'!O45*'Bermudan Swaption'!P$5)," ")</f>
        <v xml:space="preserve"> </v>
      </c>
      <c r="P77" s="56" t="str">
        <f>IF($A77&lt;=P$6,0.5*(Q76+Q77)*EXP(-'BDT Tree'!P45*'Bermudan Swaption'!Q$5)," ")</f>
        <v xml:space="preserve"> </v>
      </c>
      <c r="Q77" s="44" t="str">
        <f>IF($A77&lt;=Q$6,0.5*(R76+R77)*EXP(-'BDT Tree'!Q45*'Bermudan Swaption'!R$5)+0.015*SUM(O$5:Q$5)," ")</f>
        <v xml:space="preserve"> </v>
      </c>
      <c r="R77" s="56" t="str">
        <f>IF($A77&lt;=R$6,0.5*(S76+S77)*EXP(-'BDT Tree'!R45*'Bermudan Swaption'!S$5)," ")</f>
        <v xml:space="preserve"> </v>
      </c>
      <c r="S77" s="56" t="str">
        <f>IF($A77&lt;=S$6,0.5*(T76+T77)*EXP(-'BDT Tree'!S45*'Bermudan Swaption'!T$5)," ")</f>
        <v xml:space="preserve"> </v>
      </c>
      <c r="T77" s="44" t="str">
        <f>IF($A77&lt;=T$6,0.5*(U76+U77)*EXP(-'BDT Tree'!T45*'Bermudan Swaption'!U$5)+0.015*SUM(R$5:T$5)," ")</f>
        <v xml:space="preserve"> </v>
      </c>
      <c r="U77" s="56" t="str">
        <f>IF($A77&lt;=U$6,0.5*(V76+V77)*EXP(-'BDT Tree'!U45*'Bermudan Swaption'!V$5)," ")</f>
        <v xml:space="preserve"> </v>
      </c>
      <c r="V77" s="56" t="str">
        <f>IF($A77&lt;=V$6,0.5*(W76+W77)*EXP(-'BDT Tree'!V45*'Bermudan Swaption'!W$5)," ")</f>
        <v xml:space="preserve"> </v>
      </c>
      <c r="W77" s="44" t="str">
        <f>IF($A77&lt;=W$6,0.5*(X76+X77)*EXP(-'BDT Tree'!W45*'Bermudan Swaption'!X$5)+0.015*SUM(U$5:W$5)," ")</f>
        <v xml:space="preserve"> </v>
      </c>
      <c r="X77" s="56">
        <f>IF($A77&lt;=X$6,0.5*(Y76+Y77)*EXP(-'BDT Tree'!X45*'Bermudan Swaption'!Y$5)," ")</f>
        <v>0.75111400431141861</v>
      </c>
      <c r="Y77" s="56">
        <f>IF($A77&lt;=Y$6,0.5*(Z76+Z77)*EXP(-'BDT Tree'!Y45*'Bermudan Swaption'!Z$5)," ")</f>
        <v>0.79907121628074773</v>
      </c>
      <c r="Z77" s="44">
        <f>IF($A77&lt;=Z$6,0.5*(AA76+AA77)*EXP(-'BDT Tree'!Z45*'Bermudan Swaption'!AA$5)+0.015*SUM(X$5:Z$5)," ")</f>
        <v>0.83940491644828841</v>
      </c>
      <c r="AA77" s="56">
        <f>IF($A77&lt;=AA$6,0.5*(AB76+AB77)*EXP(-'BDT Tree'!AA45*'Bermudan Swaption'!AB$5)," ")</f>
        <v>0.86937312497884134</v>
      </c>
      <c r="AB77" s="56">
        <f>IF($A77&lt;=AB$6,0.5*(AC76+AC77)*EXP(-'BDT Tree'!AB45*'Bermudan Swaption'!AC$5)," ")</f>
        <v>0.89826810347174391</v>
      </c>
      <c r="AC77" s="44">
        <f>IF($A77&lt;=AC$6,0.5*(AD76+AD77)*EXP(-'BDT Tree'!AC45*'Bermudan Swaption'!AD$5)+0.015*SUM(AA$5:AC$5)," ")</f>
        <v>0.9232893938602742</v>
      </c>
      <c r="AD77" s="56">
        <f>IF($A77&lt;=AD$6,0.5*(AE76+AE77)*EXP(-'BDT Tree'!AD45*'Bermudan Swaption'!AE$5)," ")</f>
        <v>0.93984651708857925</v>
      </c>
      <c r="AE77" s="56">
        <f>IF($A77&lt;=AE$6,0.5*(AF76+AF77)*EXP(-'BDT Tree'!AE45*'Bermudan Swaption'!AF$5)," ")</f>
        <v>0.95603301935882801</v>
      </c>
      <c r="AF77" s="44">
        <f>IF($A77&lt;=AF$6,0.5*(AG76+AG77)*EXP(-'BDT Tree'!AF45*'Bermudan Swaption'!AG$5)+0.015*SUM(AD$5:AF$5)," ")</f>
        <v>0.96994204654298544</v>
      </c>
      <c r="AG77" s="56">
        <f>IF($A77&lt;=AG$6,0.5*(AH76+AH77)*EXP(-'BDT Tree'!AG45*'Bermudan Swaption'!AH$5)," ")</f>
        <v>0.97790371936564302</v>
      </c>
      <c r="AH77" s="56">
        <f>IF($A77&lt;=AH$6,0.5*(AI76+AI77)*EXP(-'BDT Tree'!AH45*'Bermudan Swaption'!AI$5)," ")</f>
        <v>0.98700988220297992</v>
      </c>
      <c r="AI77" s="44">
        <f>IF($A77&lt;=AI$6,0.5*(AJ76+AJ77)*EXP(-'BDT Tree'!AI45*'Bermudan Swaption'!AJ$5)+0.015*SUM(AG$5:AI$5)," ")</f>
        <v>0.99413807209117999</v>
      </c>
      <c r="AJ77" s="56">
        <f>IF($A77&lt;=AJ$6,0.5*(AK76+AK77)*EXP(-'BDT Tree'!AJ45*'Bermudan Swaption'!AK$5)," ")</f>
        <v>0.99607239039239315</v>
      </c>
      <c r="AK77" s="56">
        <f>IF($A77&lt;=AK$6,0.5*(AL76+AL77)*EXP(-'BDT Tree'!AK45*'Bermudan Swaption'!AL$5)," ")</f>
        <v>1.0004995399966468</v>
      </c>
      <c r="AL77" s="44">
        <f t="shared" si="2"/>
        <v>1.0039166666666666</v>
      </c>
    </row>
    <row r="78" spans="1:38" x14ac:dyDescent="0.25">
      <c r="A78" s="30">
        <v>21</v>
      </c>
      <c r="N78" s="44" t="str">
        <f>IF($A78&lt;=N$6,0.5*(O77+O78)*EXP(-'BDT Tree'!N46*'Bermudan Swaption'!O$5)," ")</f>
        <v xml:space="preserve"> </v>
      </c>
      <c r="O78" s="56" t="str">
        <f>IF($A78&lt;=O$6,0.5*(P77+P78)*EXP(-'BDT Tree'!O46*'Bermudan Swaption'!P$5)," ")</f>
        <v xml:space="preserve"> </v>
      </c>
      <c r="P78" s="56" t="str">
        <f>IF($A78&lt;=P$6,0.5*(Q77+Q78)*EXP(-'BDT Tree'!P46*'Bermudan Swaption'!Q$5)," ")</f>
        <v xml:space="preserve"> </v>
      </c>
      <c r="Q78" s="44" t="str">
        <f>IF($A78&lt;=Q$6,0.5*(R77+R78)*EXP(-'BDT Tree'!Q46*'Bermudan Swaption'!R$5)+0.015*SUM(O$5:Q$5)," ")</f>
        <v xml:space="preserve"> </v>
      </c>
      <c r="R78" s="56" t="str">
        <f>IF($A78&lt;=R$6,0.5*(S77+S78)*EXP(-'BDT Tree'!R46*'Bermudan Swaption'!S$5)," ")</f>
        <v xml:space="preserve"> </v>
      </c>
      <c r="S78" s="56" t="str">
        <f>IF($A78&lt;=S$6,0.5*(T77+T78)*EXP(-'BDT Tree'!S46*'Bermudan Swaption'!T$5)," ")</f>
        <v xml:space="preserve"> </v>
      </c>
      <c r="T78" s="44" t="str">
        <f>IF($A78&lt;=T$6,0.5*(U77+U78)*EXP(-'BDT Tree'!T46*'Bermudan Swaption'!U$5)+0.015*SUM(R$5:T$5)," ")</f>
        <v xml:space="preserve"> </v>
      </c>
      <c r="U78" s="56" t="str">
        <f>IF($A78&lt;=U$6,0.5*(V77+V78)*EXP(-'BDT Tree'!U46*'Bermudan Swaption'!V$5)," ")</f>
        <v xml:space="preserve"> </v>
      </c>
      <c r="V78" s="56" t="str">
        <f>IF($A78&lt;=V$6,0.5*(W77+W78)*EXP(-'BDT Tree'!V46*'Bermudan Swaption'!W$5)," ")</f>
        <v xml:space="preserve"> </v>
      </c>
      <c r="W78" s="44">
        <f>IF($A78&lt;=W$6,0.5*(X77+X78)*EXP(-'BDT Tree'!W46*'Bermudan Swaption'!X$5)+0.015*SUM(U$5:W$5)," ")</f>
        <v>0.7677661733030211</v>
      </c>
      <c r="X78" s="56">
        <f>IF($A78&lt;=X$6,0.5*(Y77+Y78)*EXP(-'BDT Tree'!X46*'Bermudan Swaption'!Y$5)," ")</f>
        <v>0.80860235729142493</v>
      </c>
      <c r="Y78" s="56">
        <f>IF($A78&lt;=Y$6,0.5*(Z77+Z78)*EXP(-'BDT Tree'!Y46*'Bermudan Swaption'!Z$5)," ")</f>
        <v>0.8473838679165524</v>
      </c>
      <c r="Z78" s="44">
        <f>IF($A78&lt;=Z$6,0.5*(AA77+AA78)*EXP(-'BDT Tree'!Z46*'Bermudan Swaption'!AA$5)+0.015*SUM(X$5:Z$5)," ")</f>
        <v>0.87964683222878004</v>
      </c>
      <c r="AA78" s="56">
        <f>IF($A78&lt;=AA$6,0.5*(AB77+AB78)*EXP(-'BDT Tree'!AA46*'Bermudan Swaption'!AB$5)," ")</f>
        <v>0.90273143393401956</v>
      </c>
      <c r="AB78" s="56">
        <f>IF($A78&lt;=AB$6,0.5*(AC77+AC78)*EXP(-'BDT Tree'!AB46*'Bermudan Swaption'!AC$5)," ")</f>
        <v>0.92547594452803017</v>
      </c>
      <c r="AC78" s="44">
        <f>IF($A78&lt;=AC$6,0.5*(AD77+AD78)*EXP(-'BDT Tree'!AC46*'Bermudan Swaption'!AD$5)+0.015*SUM(AA$5:AC$5)," ")</f>
        <v>0.94504332228871557</v>
      </c>
      <c r="AD78" s="56">
        <f>IF($A78&lt;=AD$6,0.5*(AE77+AE78)*EXP(-'BDT Tree'!AD46*'Bermudan Swaption'!AE$5)," ")</f>
        <v>0.9568896509625342</v>
      </c>
      <c r="AE78" s="56">
        <f>IF($A78&lt;=AE$6,0.5*(AF77+AF78)*EXP(-'BDT Tree'!AE46*'Bermudan Swaption'!AF$5)," ")</f>
        <v>0.96940435911873268</v>
      </c>
      <c r="AF78" s="44">
        <f>IF($A78&lt;=AF$6,0.5*(AG77+AG78)*EXP(-'BDT Tree'!AF46*'Bermudan Swaption'!AG$5)+0.015*SUM(AD$5:AF$5)," ")</f>
        <v>0.98008890427694673</v>
      </c>
      <c r="AG78" s="56">
        <f>IF($A78&lt;=AG$6,0.5*(AH77+AH78)*EXP(-'BDT Tree'!AG46*'Bermudan Swaption'!AH$5)," ")</f>
        <v>0.98524902409102655</v>
      </c>
      <c r="AH78" s="56">
        <f>IF($A78&lt;=AH$6,0.5*(AI77+AI78)*EXP(-'BDT Tree'!AH46*'Bermudan Swaption'!AI$5)," ")</f>
        <v>0.99214113616827038</v>
      </c>
      <c r="AI78" s="44">
        <f>IF($A78&lt;=AI$6,0.5*(AJ77+AJ78)*EXP(-'BDT Tree'!AI46*'Bermudan Swaption'!AJ$5)+0.015*SUM(AG$5:AI$5)," ")</f>
        <v>0.9975385557678994</v>
      </c>
      <c r="AJ78" s="56">
        <f>IF($A78&lt;=AJ$6,0.5*(AK77+AK78)*EXP(-'BDT Tree'!AJ46*'Bermudan Swaption'!AK$5)," ")</f>
        <v>0.99805144684146219</v>
      </c>
      <c r="AK78" s="56">
        <f>IF($A78&lt;=AK$6,0.5*(AL77+AL78)*EXP(-'BDT Tree'!AK46*'Bermudan Swaption'!AL$5)," ")</f>
        <v>1.0013631018475004</v>
      </c>
      <c r="AL78" s="44">
        <f t="shared" si="2"/>
        <v>1.0039166666666666</v>
      </c>
    </row>
    <row r="79" spans="1:38" x14ac:dyDescent="0.25">
      <c r="A79" s="30">
        <v>20</v>
      </c>
      <c r="N79" s="44" t="str">
        <f>IF($A79&lt;=N$6,0.5*(O78+O79)*EXP(-'BDT Tree'!N47*'Bermudan Swaption'!O$5)," ")</f>
        <v xml:space="preserve"> </v>
      </c>
      <c r="O79" s="56" t="str">
        <f>IF($A79&lt;=O$6,0.5*(P78+P79)*EXP(-'BDT Tree'!O47*'Bermudan Swaption'!P$5)," ")</f>
        <v xml:space="preserve"> </v>
      </c>
      <c r="P79" s="56" t="str">
        <f>IF($A79&lt;=P$6,0.5*(Q78+Q79)*EXP(-'BDT Tree'!P47*'Bermudan Swaption'!Q$5)," ")</f>
        <v xml:space="preserve"> </v>
      </c>
      <c r="Q79" s="44" t="str">
        <f>IF($A79&lt;=Q$6,0.5*(R78+R79)*EXP(-'BDT Tree'!Q47*'Bermudan Swaption'!R$5)+0.015*SUM(O$5:Q$5)," ")</f>
        <v xml:space="preserve"> </v>
      </c>
      <c r="R79" s="56" t="str">
        <f>IF($A79&lt;=R$6,0.5*(S78+S79)*EXP(-'BDT Tree'!R47*'Bermudan Swaption'!S$5)," ")</f>
        <v xml:space="preserve"> </v>
      </c>
      <c r="S79" s="56" t="str">
        <f>IF($A79&lt;=S$6,0.5*(T78+T79)*EXP(-'BDT Tree'!S47*'Bermudan Swaption'!T$5)," ")</f>
        <v xml:space="preserve"> </v>
      </c>
      <c r="T79" s="44" t="str">
        <f>IF($A79&lt;=T$6,0.5*(U78+U79)*EXP(-'BDT Tree'!T47*'Bermudan Swaption'!U$5)+0.015*SUM(R$5:T$5)," ")</f>
        <v xml:space="preserve"> </v>
      </c>
      <c r="U79" s="56" t="str">
        <f>IF($A79&lt;=U$6,0.5*(V78+V79)*EXP(-'BDT Tree'!U47*'Bermudan Swaption'!V$5)," ")</f>
        <v xml:space="preserve"> </v>
      </c>
      <c r="V79" s="56">
        <f>IF($A79&lt;=V$6,0.5*(W78+W79)*EXP(-'BDT Tree'!V47*'Bermudan Swaption'!W$5)," ")</f>
        <v>0.78396795909852823</v>
      </c>
      <c r="W79" s="44">
        <f>IF($A79&lt;=W$6,0.5*(X78+X79)*EXP(-'BDT Tree'!W47*'Bermudan Swaption'!X$5)+0.015*SUM(U$5:W$5)," ")</f>
        <v>0.82293340382354463</v>
      </c>
      <c r="X79" s="56">
        <f>IF($A79&lt;=X$6,0.5*(Y78+Y79)*EXP(-'BDT Tree'!X47*'Bermudan Swaption'!Y$5)," ")</f>
        <v>0.8552209404971518</v>
      </c>
      <c r="Y79" s="56">
        <f>IF($A79&lt;=Y$6,0.5*(Z78+Z79)*EXP(-'BDT Tree'!Y47*'Bermudan Swaption'!Z$5)," ")</f>
        <v>0.88604507746648054</v>
      </c>
      <c r="Z79" s="44">
        <f>IF($A79&lt;=Z$6,0.5*(AA78+AA79)*EXP(-'BDT Tree'!Z47*'Bermudan Swaption'!AA$5)+0.015*SUM(X$5:Z$5)," ")</f>
        <v>0.91149779401684194</v>
      </c>
      <c r="AA79" s="56">
        <f>IF($A79&lt;=AA$6,0.5*(AB78+AB79)*EXP(-'BDT Tree'!AA47*'Bermudan Swaption'!AB$5)," ")</f>
        <v>0.92886438404922478</v>
      </c>
      <c r="AB79" s="56">
        <f>IF($A79&lt;=AB$6,0.5*(AC78+AC79)*EXP(-'BDT Tree'!AB47*'Bermudan Swaption'!AC$5)," ")</f>
        <v>0.9466104458354343</v>
      </c>
      <c r="AC79" s="44">
        <f>IF($A79&lt;=AC$6,0.5*(AD78+AD79)*EXP(-'BDT Tree'!AC47*'Bermudan Swaption'!AD$5)+0.015*SUM(AA$5:AC$5)," ")</f>
        <v>0.96180784504758798</v>
      </c>
      <c r="AD79" s="56">
        <f>IF($A79&lt;=AD$6,0.5*(AE78+AE79)*EXP(-'BDT Tree'!AD47*'Bermudan Swaption'!AE$5)," ")</f>
        <v>0.96996250883626034</v>
      </c>
      <c r="AE79" s="56">
        <f>IF($A79&lt;=AE$6,0.5*(AF78+AF79)*EXP(-'BDT Tree'!AE47*'Bermudan Swaption'!AF$5)," ")</f>
        <v>0.97959935004598653</v>
      </c>
      <c r="AF79" s="44">
        <f>IF($A79&lt;=AF$6,0.5*(AG78+AG79)*EXP(-'BDT Tree'!AF47*'Bermudan Swaption'!AG$5)+0.015*SUM(AD$5:AF$5)," ")</f>
        <v>0.98778172051292867</v>
      </c>
      <c r="AG79" s="56">
        <f>IF($A79&lt;=AG$6,0.5*(AH78+AH79)*EXP(-'BDT Tree'!AG47*'Bermudan Swaption'!AH$5)," ")</f>
        <v>0.99079979162747045</v>
      </c>
      <c r="AH79" s="56">
        <f>IF($A79&lt;=AH$6,0.5*(AI78+AI79)*EXP(-'BDT Tree'!AH47*'Bermudan Swaption'!AI$5)," ")</f>
        <v>0.99600772760333067</v>
      </c>
      <c r="AI79" s="44">
        <f>IF($A79&lt;=AI$6,0.5*(AJ78+AJ79)*EXP(-'BDT Tree'!AI47*'Bermudan Swaption'!AJ$5)+0.015*SUM(AG$5:AI$5)," ")</f>
        <v>1.0000902146796424</v>
      </c>
      <c r="AJ79" s="56">
        <f>IF($A79&lt;=AJ$6,0.5*(AK78+AK79)*EXP(-'BDT Tree'!AJ47*'Bermudan Swaption'!AK$5)," ")</f>
        <v>0.99953230599428133</v>
      </c>
      <c r="AK79" s="56">
        <f>IF($A79&lt;=AK$6,0.5*(AL78+AL79)*EXP(-'BDT Tree'!AK47*'Bermudan Swaption'!AL$5)," ")</f>
        <v>1.0020086360892029</v>
      </c>
      <c r="AL79" s="44">
        <f t="shared" si="2"/>
        <v>1.0039166666666666</v>
      </c>
    </row>
    <row r="80" spans="1:38" x14ac:dyDescent="0.25">
      <c r="A80" s="30">
        <v>19</v>
      </c>
      <c r="N80" s="44" t="str">
        <f>IF($A80&lt;=N$6,0.5*(O79+O80)*EXP(-'BDT Tree'!N48*'Bermudan Swaption'!O$5)," ")</f>
        <v xml:space="preserve"> </v>
      </c>
      <c r="O80" s="56" t="str">
        <f>IF($A80&lt;=O$6,0.5*(P79+P80)*EXP(-'BDT Tree'!O48*'Bermudan Swaption'!P$5)," ")</f>
        <v xml:space="preserve"> </v>
      </c>
      <c r="P80" s="56" t="str">
        <f>IF($A80&lt;=P$6,0.5*(Q79+Q80)*EXP(-'BDT Tree'!P48*'Bermudan Swaption'!Q$5)," ")</f>
        <v xml:space="preserve"> </v>
      </c>
      <c r="Q80" s="44" t="str">
        <f>IF($A80&lt;=Q$6,0.5*(R79+R80)*EXP(-'BDT Tree'!Q48*'Bermudan Swaption'!R$5)+0.015*SUM(O$5:Q$5)," ")</f>
        <v xml:space="preserve"> </v>
      </c>
      <c r="R80" s="56" t="str">
        <f>IF($A80&lt;=R$6,0.5*(S79+S80)*EXP(-'BDT Tree'!R48*'Bermudan Swaption'!S$5)," ")</f>
        <v xml:space="preserve"> </v>
      </c>
      <c r="S80" s="56" t="str">
        <f>IF($A80&lt;=S$6,0.5*(T79+T80)*EXP(-'BDT Tree'!S48*'Bermudan Swaption'!T$5)," ")</f>
        <v xml:space="preserve"> </v>
      </c>
      <c r="T80" s="44" t="str">
        <f>IF($A80&lt;=T$6,0.5*(U79+U80)*EXP(-'BDT Tree'!T48*'Bermudan Swaption'!U$5)+0.015*SUM(R$5:T$5)," ")</f>
        <v xml:space="preserve"> </v>
      </c>
      <c r="U80" s="56">
        <f>IF($A80&lt;=U$6,0.5*(V79+V80)*EXP(-'BDT Tree'!U48*'Bermudan Swaption'!V$5)," ")</f>
        <v>0.7988812310214195</v>
      </c>
      <c r="V80" s="56">
        <f>IF($A80&lt;=V$6,0.5*(W79+W80)*EXP(-'BDT Tree'!V48*'Bermudan Swaption'!W$5)," ")</f>
        <v>0.83589979262128222</v>
      </c>
      <c r="W80" s="44">
        <f>IF($A80&lt;=W$6,0.5*(X79+X80)*EXP(-'BDT Tree'!W48*'Bermudan Swaption'!X$5)+0.015*SUM(U$5:W$5)," ")</f>
        <v>0.86749512539755969</v>
      </c>
      <c r="X80" s="56">
        <f>IF($A80&lt;=X$6,0.5*(Y79+Y80)*EXP(-'BDT Tree'!X48*'Bermudan Swaption'!Y$5)," ")</f>
        <v>0.89239089419082929</v>
      </c>
      <c r="Y80" s="56">
        <f>IF($A80&lt;=Y$6,0.5*(Z79+Z80)*EXP(-'BDT Tree'!Y48*'Bermudan Swaption'!Z$5)," ")</f>
        <v>0.91656969088970819</v>
      </c>
      <c r="Z80" s="44">
        <f>IF($A80&lt;=Z$6,0.5*(AA79+AA80)*EXP(-'BDT Tree'!Z48*'Bermudan Swaption'!AA$5)+0.015*SUM(X$5:Z$5)," ")</f>
        <v>0.93643943358881132</v>
      </c>
      <c r="AA80" s="56">
        <f>IF($A80&lt;=AA$6,0.5*(AB79+AB80)*EXP(-'BDT Tree'!AA48*'Bermudan Swaption'!AB$5)," ")</f>
        <v>0.94916307002482492</v>
      </c>
      <c r="AB80" s="56">
        <f>IF($A80&lt;=AB$6,0.5*(AC79+AC80)*EXP(-'BDT Tree'!AB48*'Bermudan Swaption'!AC$5)," ")</f>
        <v>0.96291722974480243</v>
      </c>
      <c r="AC80" s="44">
        <f>IF($A80&lt;=AC$6,0.5*(AD79+AD80)*EXP(-'BDT Tree'!AC48*'Bermudan Swaption'!AD$5)+0.015*SUM(AA$5:AC$5)," ")</f>
        <v>0.97465972394453104</v>
      </c>
      <c r="AD80" s="56">
        <f>IF($A80&lt;=AD$6,0.5*(AE79+AE80)*EXP(-'BDT Tree'!AD48*'Bermudan Swaption'!AE$5)," ")</f>
        <v>0.97995012865636133</v>
      </c>
      <c r="AE80" s="56">
        <f>IF($A80&lt;=AE$6,0.5*(AF79+AF80)*EXP(-'BDT Tree'!AE48*'Bermudan Swaption'!AF$5)," ")</f>
        <v>0.98734858698497419</v>
      </c>
      <c r="AF80" s="44">
        <f>IF($A80&lt;=AF$6,0.5*(AG79+AG80)*EXP(-'BDT Tree'!AF48*'Bermudan Swaption'!AG$5)+0.015*SUM(AD$5:AF$5)," ")</f>
        <v>0.99360042274531046</v>
      </c>
      <c r="AG80" s="56">
        <f>IF($A80&lt;=AG$6,0.5*(AH79+AH80)*EXP(-'BDT Tree'!AG48*'Bermudan Swaption'!AH$5)," ")</f>
        <v>0.9949875083068519</v>
      </c>
      <c r="AH80" s="56">
        <f>IF($A80&lt;=AH$6,0.5*(AI79+AI80)*EXP(-'BDT Tree'!AH48*'Bermudan Swaption'!AI$5)," ")</f>
        <v>0.99891804926158068</v>
      </c>
      <c r="AI80" s="44">
        <f>IF($A80&lt;=AI$6,0.5*(AJ79+AJ80)*EXP(-'BDT Tree'!AI48*'Bermudan Swaption'!AJ$5)+0.015*SUM(AG$5:AI$5)," ")</f>
        <v>1.0020034789896106</v>
      </c>
      <c r="AJ80" s="56">
        <f>IF($A80&lt;=AJ$6,0.5*(AK79+AK80)*EXP(-'BDT Tree'!AJ48*'Bermudan Swaption'!AK$5)," ")</f>
        <v>1.0006398928238134</v>
      </c>
      <c r="AK80" s="56">
        <f>IF($A80&lt;=AK$6,0.5*(AL79+AL80)*EXP(-'BDT Tree'!AK48*'Bermudan Swaption'!AL$5)," ")</f>
        <v>1.0024910971932366</v>
      </c>
      <c r="AL80" s="44">
        <f t="shared" si="2"/>
        <v>1.0039166666666666</v>
      </c>
    </row>
    <row r="81" spans="1:38" x14ac:dyDescent="0.25">
      <c r="A81" s="30">
        <v>18</v>
      </c>
      <c r="N81" s="44" t="str">
        <f>IF($A81&lt;=N$6,0.5*(O80+O81)*EXP(-'BDT Tree'!N49*'Bermudan Swaption'!O$5)," ")</f>
        <v xml:space="preserve"> </v>
      </c>
      <c r="O81" s="56" t="str">
        <f>IF($A81&lt;=O$6,0.5*(P80+P81)*EXP(-'BDT Tree'!O49*'Bermudan Swaption'!P$5)," ")</f>
        <v xml:space="preserve"> </v>
      </c>
      <c r="P81" s="56" t="str">
        <f>IF($A81&lt;=P$6,0.5*(Q80+Q81)*EXP(-'BDT Tree'!P49*'Bermudan Swaption'!Q$5)," ")</f>
        <v xml:space="preserve"> </v>
      </c>
      <c r="Q81" s="44" t="str">
        <f>IF($A81&lt;=Q$6,0.5*(R80+R81)*EXP(-'BDT Tree'!Q49*'Bermudan Swaption'!R$5)+0.015*SUM(O$5:Q$5)," ")</f>
        <v xml:space="preserve"> </v>
      </c>
      <c r="R81" s="56" t="str">
        <f>IF($A81&lt;=R$6,0.5*(S80+S81)*EXP(-'BDT Tree'!R49*'Bermudan Swaption'!S$5)," ")</f>
        <v xml:space="preserve"> </v>
      </c>
      <c r="S81" s="56" t="str">
        <f>IF($A81&lt;=S$6,0.5*(T80+T81)*EXP(-'BDT Tree'!S49*'Bermudan Swaption'!T$5)," ")</f>
        <v xml:space="preserve"> </v>
      </c>
      <c r="T81" s="44">
        <f>IF($A81&lt;=T$6,0.5*(U80+U81)*EXP(-'BDT Tree'!T49*'Bermudan Swaption'!U$5)+0.015*SUM(R$5:T$5)," ")</f>
        <v>0.81660889497785993</v>
      </c>
      <c r="U81" s="56">
        <f>IF($A81&lt;=U$6,0.5*(V80+V81)*EXP(-'BDT Tree'!U49*'Bermudan Swaption'!V$5)," ")</f>
        <v>0.84791288561339662</v>
      </c>
      <c r="V81" s="56">
        <f>IF($A81&lt;=V$6,0.5*(W80+W81)*EXP(-'BDT Tree'!V49*'Bermudan Swaption'!W$5)," ")</f>
        <v>0.87769642700654538</v>
      </c>
      <c r="W81" s="44">
        <f>IF($A81&lt;=W$6,0.5*(X80+X81)*EXP(-'BDT Tree'!W49*'Bermudan Swaption'!X$5)+0.015*SUM(U$5:W$5)," ")</f>
        <v>0.90291657381967361</v>
      </c>
      <c r="X81" s="56">
        <f>IF($A81&lt;=X$6,0.5*(Y80+Y81)*EXP(-'BDT Tree'!X49*'Bermudan Swaption'!Y$5)," ")</f>
        <v>0.92164789266629599</v>
      </c>
      <c r="Y81" s="56">
        <f>IF($A81&lt;=Y$6,0.5*(Z80+Z81)*EXP(-'BDT Tree'!Y49*'Bermudan Swaption'!Z$5)," ")</f>
        <v>0.94042503413141132</v>
      </c>
      <c r="Z81" s="44">
        <f>IF($A81&lt;=Z$6,0.5*(AA80+AA81)*EXP(-'BDT Tree'!Z49*'Bermudan Swaption'!AA$5)+0.015*SUM(X$5:Z$5)," ")</f>
        <v>0.95581293915307397</v>
      </c>
      <c r="AA81" s="56">
        <f>IF($A81&lt;=AA$6,0.5*(AB80+AB81)*EXP(-'BDT Tree'!AA49*'Bermudan Swaption'!AB$5)," ")</f>
        <v>0.9648286861446197</v>
      </c>
      <c r="AB81" s="56">
        <f>IF($A81&lt;=AB$6,0.5*(AC80+AC81)*EXP(-'BDT Tree'!AB49*'Bermudan Swaption'!AC$5)," ")</f>
        <v>0.97543548317494222</v>
      </c>
      <c r="AC81" s="44">
        <f>IF($A81&lt;=AC$6,0.5*(AD80+AD81)*EXP(-'BDT Tree'!AC49*'Bermudan Swaption'!AD$5)+0.015*SUM(AA$5:AC$5)," ")</f>
        <v>0.98447337566926862</v>
      </c>
      <c r="AD81" s="56">
        <f>IF($A81&lt;=AD$6,0.5*(AE80+AE81)*EXP(-'BDT Tree'!AD49*'Bermudan Swaption'!AE$5)," ")</f>
        <v>0.98755790558905776</v>
      </c>
      <c r="AE81" s="56">
        <f>IF($A81&lt;=AE$6,0.5*(AF80+AF81)*EXP(-'BDT Tree'!AE49*'Bermudan Swaption'!AF$5)," ")</f>
        <v>0.99322521618767945</v>
      </c>
      <c r="AF81" s="44">
        <f>IF($A81&lt;=AF$6,0.5*(AG80+AG81)*EXP(-'BDT Tree'!AF49*'Bermudan Swaption'!AG$5)+0.015*SUM(AD$5:AF$5)," ")</f>
        <v>0.99799389717184284</v>
      </c>
      <c r="AG81" s="56">
        <f>IF($A81&lt;=AG$6,0.5*(AH80+AH81)*EXP(-'BDT Tree'!AG49*'Bermudan Swaption'!AH$5)," ")</f>
        <v>0.99814298050647998</v>
      </c>
      <c r="AH81" s="56">
        <f>IF($A81&lt;=AH$6,0.5*(AI80+AI81)*EXP(-'BDT Tree'!AH49*'Bermudan Swaption'!AI$5)," ")</f>
        <v>1.0011067556860458</v>
      </c>
      <c r="AI81" s="44">
        <f>IF($A81&lt;=AI$6,0.5*(AJ80+AJ81)*EXP(-'BDT Tree'!AI49*'Bermudan Swaption'!AJ$5)+0.015*SUM(AG$5:AI$5)," ")</f>
        <v>1.0034372549496022</v>
      </c>
      <c r="AJ81" s="56">
        <f>IF($A81&lt;=AJ$6,0.5*(AK80+AK81)*EXP(-'BDT Tree'!AJ49*'Bermudan Swaption'!AK$5)," ")</f>
        <v>1.0014680232314288</v>
      </c>
      <c r="AK81" s="56">
        <f>IF($A81&lt;=AK$6,0.5*(AL80+AL81)*EXP(-'BDT Tree'!AK49*'Bermudan Swaption'!AL$5)," ")</f>
        <v>1.0028516289045442</v>
      </c>
      <c r="AL81" s="44">
        <f t="shared" si="2"/>
        <v>1.0039166666666666</v>
      </c>
    </row>
    <row r="82" spans="1:38" x14ac:dyDescent="0.25">
      <c r="A82" s="30">
        <v>17</v>
      </c>
      <c r="N82" s="44" t="str">
        <f>IF($A82&lt;=N$6,0.5*(O81+O82)*EXP(-'BDT Tree'!N50*'Bermudan Swaption'!O$5)," ")</f>
        <v xml:space="preserve"> </v>
      </c>
      <c r="O82" s="56" t="str">
        <f>IF($A82&lt;=O$6,0.5*(P81+P82)*EXP(-'BDT Tree'!O50*'Bermudan Swaption'!P$5)," ")</f>
        <v xml:space="preserve"> </v>
      </c>
      <c r="P82" s="56" t="str">
        <f>IF($A82&lt;=P$6,0.5*(Q81+Q82)*EXP(-'BDT Tree'!P50*'Bermudan Swaption'!Q$5)," ")</f>
        <v xml:space="preserve"> </v>
      </c>
      <c r="Q82" s="44" t="str">
        <f>IF($A82&lt;=Q$6,0.5*(R81+R82)*EXP(-'BDT Tree'!Q50*'Bermudan Swaption'!R$5)+0.015*SUM(O$5:Q$5)," ")</f>
        <v xml:space="preserve"> </v>
      </c>
      <c r="R82" s="56" t="str">
        <f>IF($A82&lt;=R$6,0.5*(S81+S82)*EXP(-'BDT Tree'!R50*'Bermudan Swaption'!S$5)," ")</f>
        <v xml:space="preserve"> </v>
      </c>
      <c r="S82" s="56">
        <f>IF($A82&lt;=S$6,0.5*(T81+T82)*EXP(-'BDT Tree'!S50*'Bermudan Swaption'!T$5)," ")</f>
        <v>0.83146939269784093</v>
      </c>
      <c r="T82" s="44">
        <f>IF($A82&lt;=T$6,0.5*(U81+U82)*EXP(-'BDT Tree'!T50*'Bermudan Swaption'!U$5)+0.015*SUM(R$5:T$5)," ")</f>
        <v>0.86284416536159259</v>
      </c>
      <c r="U82" s="56">
        <f>IF($A82&lt;=U$6,0.5*(V81+V82)*EXP(-'BDT Tree'!U50*'Bermudan Swaption'!V$5)," ")</f>
        <v>0.88722261490624321</v>
      </c>
      <c r="V82" s="56">
        <f>IF($A82&lt;=V$6,0.5*(W81+W82)*EXP(-'BDT Tree'!V50*'Bermudan Swaption'!W$5)," ")</f>
        <v>0.91083803394220575</v>
      </c>
      <c r="W82" s="44">
        <f>IF($A82&lt;=W$6,0.5*(X81+X82)*EXP(-'BDT Tree'!W50*'Bermudan Swaption'!X$5)+0.015*SUM(U$5:W$5)," ")</f>
        <v>0.93073022176784037</v>
      </c>
      <c r="X82" s="56">
        <f>IF($A82&lt;=X$6,0.5*(Y81+Y82)*EXP(-'BDT Tree'!X50*'Bermudan Swaption'!Y$5)," ")</f>
        <v>0.94445234398704181</v>
      </c>
      <c r="Y82" s="56">
        <f>IF($A82&lt;=Y$6,0.5*(Z81+Z82)*EXP(-'BDT Tree'!Y50*'Bermudan Swaption'!Z$5)," ")</f>
        <v>0.95892435740562298</v>
      </c>
      <c r="Z82" s="44">
        <f>IF($A82&lt;=Z$6,0.5*(AA81+AA82)*EXP(-'BDT Tree'!Z50*'Bermudan Swaption'!AA$5)+0.015*SUM(X$5:Z$5)," ")</f>
        <v>0.97076943141903749</v>
      </c>
      <c r="AA82" s="56">
        <f>IF($A82&lt;=AA$6,0.5*(AB81+AB82)*EXP(-'BDT Tree'!AA50*'Bermudan Swaption'!AB$5)," ")</f>
        <v>0.9768600798997461</v>
      </c>
      <c r="AB82" s="56">
        <f>IF($A82&lt;=AB$6,0.5*(AC81+AC82)*EXP(-'BDT Tree'!AB50*'Bermudan Swaption'!AC$5)," ")</f>
        <v>0.98500886029630819</v>
      </c>
      <c r="AC82" s="44">
        <f>IF($A82&lt;=AC$6,0.5*(AD81+AD82)*EXP(-'BDT Tree'!AC50*'Bermudan Swaption'!AD$5)+0.015*SUM(AA$5:AC$5)," ")</f>
        <v>0.99194494662636401</v>
      </c>
      <c r="AD82" s="56">
        <f>IF($A82&lt;=AD$6,0.5*(AE81+AE82)*EXP(-'BDT Tree'!AD50*'Bermudan Swaption'!AE$5)," ")</f>
        <v>0.99334000853989657</v>
      </c>
      <c r="AE82" s="56">
        <f>IF($A82&lt;=AE$6,0.5*(AF81+AF82)*EXP(-'BDT Tree'!AE50*'Bermudan Swaption'!AF$5)," ")</f>
        <v>0.99767407847071299</v>
      </c>
      <c r="AF82" s="44">
        <f>IF($A82&lt;=AF$6,0.5*(AG81+AG82)*EXP(-'BDT Tree'!AF50*'Bermudan Swaption'!AG$5)+0.015*SUM(AD$5:AF$5)," ")</f>
        <v>1.0013069039878248</v>
      </c>
      <c r="AG82" s="56">
        <f>IF($A82&lt;=AG$6,0.5*(AH81+AH82)*EXP(-'BDT Tree'!AG50*'Bermudan Swaption'!AH$5)," ")</f>
        <v>1.0005184570285166</v>
      </c>
      <c r="AH82" s="56">
        <f>IF($A82&lt;=AH$6,0.5*(AI81+AI82)*EXP(-'BDT Tree'!AH50*'Bermudan Swaption'!AI$5)," ")</f>
        <v>1.0027517419829832</v>
      </c>
      <c r="AI82" s="44">
        <f>IF($A82&lt;=AI$6,0.5*(AJ81+AJ82)*EXP(-'BDT Tree'!AI50*'Bermudan Swaption'!AJ$5)+0.015*SUM(AG$5:AI$5)," ")</f>
        <v>1.0045112545109836</v>
      </c>
      <c r="AJ82" s="56">
        <f>IF($A82&lt;=AJ$6,0.5*(AK81+AK82)*EXP(-'BDT Tree'!AJ50*'Bermudan Swaption'!AK$5)," ")</f>
        <v>1.0020870548070098</v>
      </c>
      <c r="AK82" s="56">
        <f>IF($A82&lt;=AK$6,0.5*(AL81+AL82)*EXP(-'BDT Tree'!AK50*'Bermudan Swaption'!AL$5)," ")</f>
        <v>1.003121017017008</v>
      </c>
      <c r="AL82" s="44">
        <f t="shared" si="2"/>
        <v>1.0039166666666666</v>
      </c>
    </row>
    <row r="83" spans="1:38" x14ac:dyDescent="0.25">
      <c r="A83" s="30">
        <v>16</v>
      </c>
      <c r="N83" s="44" t="str">
        <f>IF($A83&lt;=N$6,0.5*(O82+O83)*EXP(-'BDT Tree'!N51*'Bermudan Swaption'!O$5)," ")</f>
        <v xml:space="preserve"> </v>
      </c>
      <c r="O83" s="56" t="str">
        <f>IF($A83&lt;=O$6,0.5*(P82+P83)*EXP(-'BDT Tree'!O51*'Bermudan Swaption'!P$5)," ")</f>
        <v xml:space="preserve"> </v>
      </c>
      <c r="P83" s="56" t="str">
        <f>IF($A83&lt;=P$6,0.5*(Q82+Q83)*EXP(-'BDT Tree'!P51*'Bermudan Swaption'!Q$5)," ")</f>
        <v xml:space="preserve"> </v>
      </c>
      <c r="Q83" s="44" t="str">
        <f>IF($A83&lt;=Q$6,0.5*(R82+R83)*EXP(-'BDT Tree'!Q51*'Bermudan Swaption'!R$5)+0.015*SUM(O$5:Q$5)," ")</f>
        <v xml:space="preserve"> </v>
      </c>
      <c r="R83" s="56">
        <f>IF($A83&lt;=R$6,0.5*(S82+S83)*EXP(-'BDT Tree'!R51*'Bermudan Swaption'!S$5)," ")</f>
        <v>0.84619706568944464</v>
      </c>
      <c r="S83" s="56">
        <f>IF($A83&lt;=S$6,0.5*(T82+T83)*EXP(-'BDT Tree'!S51*'Bermudan Swaption'!T$5)," ")</f>
        <v>0.87457600709246108</v>
      </c>
      <c r="T83" s="44">
        <f>IF($A83&lt;=T$6,0.5*(U82+U83)*EXP(-'BDT Tree'!T51*'Bermudan Swaption'!U$5)+0.015*SUM(R$5:T$5)," ")</f>
        <v>0.89978608269345683</v>
      </c>
      <c r="U83" s="56">
        <f>IF($A83&lt;=U$6,0.5*(V82+V83)*EXP(-'BDT Tree'!U51*'Bermudan Swaption'!V$5)," ")</f>
        <v>0.91830250129217172</v>
      </c>
      <c r="V83" s="56">
        <f>IF($A83&lt;=V$6,0.5*(W82+W83)*EXP(-'BDT Tree'!V51*'Bermudan Swaption'!W$5)," ")</f>
        <v>0.93681996895814068</v>
      </c>
      <c r="W83" s="44">
        <f>IF($A83&lt;=W$6,0.5*(X82+X83)*EXP(-'BDT Tree'!W51*'Bermudan Swaption'!X$5)+0.015*SUM(U$5:W$5)," ")</f>
        <v>0.95236820643908493</v>
      </c>
      <c r="X83" s="56">
        <f>IF($A83&lt;=X$6,0.5*(Y82+Y83)*EXP(-'BDT Tree'!X51*'Bermudan Swaption'!Y$5)," ")</f>
        <v>0.96209620553974107</v>
      </c>
      <c r="Y83" s="56">
        <f>IF($A83&lt;=Y$6,0.5*(Z82+Z83)*EXP(-'BDT Tree'!Y51*'Bermudan Swaption'!Z$5)," ")</f>
        <v>0.97318638518679978</v>
      </c>
      <c r="Z83" s="44">
        <f>IF($A83&lt;=Z$6,0.5*(AA82+AA83)*EXP(-'BDT Tree'!Z51*'Bermudan Swaption'!AA$5)+0.015*SUM(X$5:Z$5)," ")</f>
        <v>0.98226269177264514</v>
      </c>
      <c r="AA83" s="56">
        <f>IF($A83&lt;=AA$6,0.5*(AB82+AB83)*EXP(-'BDT Tree'!AA51*'Bermudan Swaption'!AB$5)," ")</f>
        <v>0.98606662421542823</v>
      </c>
      <c r="AB83" s="56">
        <f>IF($A83&lt;=AB$6,0.5*(AC82+AC83)*EXP(-'BDT Tree'!AB51*'Bermudan Swaption'!AC$5)," ")</f>
        <v>0.99230926718691781</v>
      </c>
      <c r="AC83" s="44">
        <f>IF($A83&lt;=AC$6,0.5*(AD82+AD83)*EXP(-'BDT Tree'!AC51*'Bermudan Swaption'!AD$5)+0.015*SUM(AA$5:AC$5)," ")</f>
        <v>0.99762084368008697</v>
      </c>
      <c r="AD83" s="56">
        <f>IF($A83&lt;=AD$6,0.5*(AE82+AE83)*EXP(-'BDT Tree'!AD51*'Bermudan Swaption'!AE$5)," ")</f>
        <v>0.99772727410591588</v>
      </c>
      <c r="AE83" s="56">
        <f>IF($A83&lt;=AE$6,0.5*(AF82+AF83)*EXP(-'BDT Tree'!AE51*'Bermudan Swaption'!AF$5)," ")</f>
        <v>1.0010377409187192</v>
      </c>
      <c r="AF83" s="44">
        <f>IF($A83&lt;=AF$6,0.5*(AG82+AG83)*EXP(-'BDT Tree'!AF51*'Bermudan Swaption'!AG$5)+0.015*SUM(AD$5:AF$5)," ")</f>
        <v>1.0038027189320888</v>
      </c>
      <c r="AG83" s="56">
        <f>IF($A83&lt;=AG$6,0.5*(AH82+AH83)*EXP(-'BDT Tree'!AG51*'Bermudan Swaption'!AH$5)," ")</f>
        <v>1.002305516200072</v>
      </c>
      <c r="AH83" s="56">
        <f>IF($A83&lt;=AH$6,0.5*(AI82+AI83)*EXP(-'BDT Tree'!AH51*'Bermudan Swaption'!AI$5)," ")</f>
        <v>1.0039875077208225</v>
      </c>
      <c r="AI83" s="44">
        <f>IF($A83&lt;=AI$6,0.5*(AJ82+AJ83)*EXP(-'BDT Tree'!AI51*'Bermudan Swaption'!AJ$5)+0.015*SUM(AG$5:AI$5)," ")</f>
        <v>1.0053155028415497</v>
      </c>
      <c r="AJ83" s="56">
        <f>IF($A83&lt;=AJ$6,0.5*(AK82+AK83)*EXP(-'BDT Tree'!AJ51*'Bermudan Swaption'!AK$5)," ")</f>
        <v>1.002549698916821</v>
      </c>
      <c r="AK83" s="56">
        <f>IF($A83&lt;=AK$6,0.5*(AL82+AL83)*EXP(-'BDT Tree'!AK51*'Bermudan Swaption'!AL$5)," ")</f>
        <v>1.0033222869351777</v>
      </c>
      <c r="AL83" s="44">
        <f t="shared" si="2"/>
        <v>1.0039166666666666</v>
      </c>
    </row>
    <row r="84" spans="1:38" x14ac:dyDescent="0.25">
      <c r="A84" s="30">
        <v>15</v>
      </c>
      <c r="N84" s="44" t="str">
        <f>IF($A84&lt;=N$6,0.5*(O83+O84)*EXP(-'BDT Tree'!N52*'Bermudan Swaption'!O$5)," ")</f>
        <v xml:space="preserve"> </v>
      </c>
      <c r="O84" s="56" t="str">
        <f>IF($A84&lt;=O$6,0.5*(P83+P84)*EXP(-'BDT Tree'!O52*'Bermudan Swaption'!P$5)," ")</f>
        <v xml:space="preserve"> </v>
      </c>
      <c r="P84" s="56" t="str">
        <f>IF($A84&lt;=P$6,0.5*(Q83+Q84)*EXP(-'BDT Tree'!P52*'Bermudan Swaption'!Q$5)," ")</f>
        <v xml:space="preserve"> </v>
      </c>
      <c r="Q84" s="44">
        <f>IF($A84&lt;=Q$6,0.5*(R83+R84)*EXP(-'BDT Tree'!Q52*'Bermudan Swaption'!R$5)+0.015*SUM(O$5:Q$5)," ")</f>
        <v>0.86392180232957849</v>
      </c>
      <c r="R84" s="56">
        <f>IF($A84&lt;=R$6,0.5*(S83+S84)*EXP(-'BDT Tree'!R52*'Bermudan Swaption'!S$5)," ")</f>
        <v>0.88612967477858007</v>
      </c>
      <c r="S84" s="56">
        <f>IF($A84&lt;=S$6,0.5*(T83+T84)*EXP(-'BDT Tree'!S52*'Bermudan Swaption'!T$5)," ")</f>
        <v>0.90891828566889721</v>
      </c>
      <c r="T84" s="44">
        <f>IF($A84&lt;=T$6,0.5*(U83+U84)*EXP(-'BDT Tree'!T52*'Bermudan Swaption'!U$5)+0.015*SUM(R$5:T$5)," ")</f>
        <v>0.92892199303416112</v>
      </c>
      <c r="U84" s="56">
        <f>IF($A84&lt;=U$6,0.5*(V83+V84)*EXP(-'BDT Tree'!U52*'Bermudan Swaption'!V$5)," ")</f>
        <v>0.94261626207462379</v>
      </c>
      <c r="V84" s="56">
        <f>IF($A84&lt;=V$6,0.5*(W83+W84)*EXP(-'BDT Tree'!V52*'Bermudan Swaption'!W$5)," ")</f>
        <v>0.95701395803575506</v>
      </c>
      <c r="W84" s="44">
        <f>IF($A84&lt;=W$6,0.5*(X83+X84)*EXP(-'BDT Tree'!W52*'Bermudan Swaption'!X$5)+0.015*SUM(U$5:W$5)," ")</f>
        <v>0.96908385377675876</v>
      </c>
      <c r="X84" s="56">
        <f>IF($A84&lt;=X$6,0.5*(Y83+Y84)*EXP(-'BDT Tree'!X52*'Bermudan Swaption'!Y$5)," ")</f>
        <v>0.97567120048870914</v>
      </c>
      <c r="Y84" s="56">
        <f>IF($A84&lt;=Y$6,0.5*(Z83+Z84)*EXP(-'BDT Tree'!Y52*'Bermudan Swaption'!Z$5)," ")</f>
        <v>0.98413318983678166</v>
      </c>
      <c r="Z84" s="44">
        <f>IF($A84&lt;=Z$6,0.5*(AA83+AA84)*EXP(-'BDT Tree'!Z52*'Bermudan Swaption'!AA$5)+0.015*SUM(X$5:Z$5)," ")</f>
        <v>0.99106397359078535</v>
      </c>
      <c r="AA84" s="56">
        <f>IF($A84&lt;=AA$6,0.5*(AB83+AB84)*EXP(-'BDT Tree'!AA52*'Bermudan Swaption'!AB$5)," ")</f>
        <v>0.99309227685709145</v>
      </c>
      <c r="AB84" s="56">
        <f>IF($A84&lt;=AB$6,0.5*(AC83+AC84)*EXP(-'BDT Tree'!AB52*'Bermudan Swaption'!AC$5)," ")</f>
        <v>0.99786451274177534</v>
      </c>
      <c r="AC84" s="44">
        <f>IF($A84&lt;=AC$6,0.5*(AD83+AD84)*EXP(-'BDT Tree'!AC52*'Bermudan Swaption'!AD$5)+0.015*SUM(AA$5:AC$5)," ")</f>
        <v>1.0019255466396526</v>
      </c>
      <c r="AD84" s="56">
        <f>IF($A84&lt;=AD$6,0.5*(AE83+AE84)*EXP(-'BDT Tree'!AD52*'Bermudan Swaption'!AE$5)," ")</f>
        <v>1.0010521022365146</v>
      </c>
      <c r="AE84" s="56">
        <f>IF($A84&lt;=AE$6,0.5*(AF83+AF84)*EXP(-'BDT Tree'!AE52*'Bermudan Swaption'!AF$5)," ")</f>
        <v>1.0035784963023284</v>
      </c>
      <c r="AF84" s="44">
        <f>IF($A84&lt;=AF$6,0.5*(AG83+AG84)*EXP(-'BDT Tree'!AF52*'Bermudan Swaption'!AG$5)+0.015*SUM(AD$5:AF$5)," ")</f>
        <v>1.0056815430168935</v>
      </c>
      <c r="AG84" s="56">
        <f>IF($A84&lt;=AG$6,0.5*(AH83+AH84)*EXP(-'BDT Tree'!AG52*'Bermudan Swaption'!AH$5)," ")</f>
        <v>1.0036492272021476</v>
      </c>
      <c r="AH84" s="56">
        <f>IF($A84&lt;=AH$6,0.5*(AI83+AI84)*EXP(-'BDT Tree'!AH52*'Bermudan Swaption'!AI$5)," ")</f>
        <v>1.0049155382315402</v>
      </c>
      <c r="AI84" s="44">
        <f>IF($A84&lt;=AI$6,0.5*(AJ83+AJ84)*EXP(-'BDT Tree'!AI52*'Bermudan Swaption'!AJ$5)+0.015*SUM(AG$5:AI$5)," ")</f>
        <v>1.005917610951327</v>
      </c>
      <c r="AJ84" s="56">
        <f>IF($A84&lt;=AJ$6,0.5*(AK83+AK84)*EXP(-'BDT Tree'!AJ52*'Bermudan Swaption'!AK$5)," ")</f>
        <v>1.0028954166348267</v>
      </c>
      <c r="AK84" s="56">
        <f>IF($A84&lt;=AK$6,0.5*(AL83+AL84)*EXP(-'BDT Tree'!AK52*'Bermudan Swaption'!AL$5)," ")</f>
        <v>1.0034726542801866</v>
      </c>
      <c r="AL84" s="44">
        <f t="shared" si="2"/>
        <v>1.0039166666666666</v>
      </c>
    </row>
    <row r="85" spans="1:38" x14ac:dyDescent="0.25">
      <c r="A85" s="30">
        <v>14</v>
      </c>
      <c r="N85" s="44" t="str">
        <f>IF($A85&lt;=N$6,0.5*(O84+O85)*EXP(-'BDT Tree'!N53*'Bermudan Swaption'!O$5)," ")</f>
        <v xml:space="preserve"> </v>
      </c>
      <c r="O85" s="56" t="str">
        <f>IF($A85&lt;=O$6,0.5*(P84+P85)*EXP(-'BDT Tree'!O53*'Bermudan Swaption'!P$5)," ")</f>
        <v xml:space="preserve"> </v>
      </c>
      <c r="P85" s="56">
        <f>IF($A85&lt;=P$6,0.5*(Q84+Q85)*EXP(-'BDT Tree'!P53*'Bermudan Swaption'!Q$5)," ")</f>
        <v>0.8773139315063232</v>
      </c>
      <c r="Q85" s="44">
        <f>IF($A85&lt;=Q$6,0.5*(R84+R85)*EXP(-'BDT Tree'!Q53*'Bermudan Swaption'!R$5)+0.015*SUM(O$5:Q$5)," ")</f>
        <v>0.90091124268705314</v>
      </c>
      <c r="R85" s="56">
        <f>IF($A85&lt;=R$6,0.5*(S84+S85)*EXP(-'BDT Tree'!R53*'Bermudan Swaption'!S$5)," ")</f>
        <v>0.91786210067089713</v>
      </c>
      <c r="S85" s="56">
        <f>IF($A85&lt;=S$6,0.5*(T84+T85)*EXP(-'BDT Tree'!S53*'Bermudan Swaption'!T$5)," ")</f>
        <v>0.93595342321120256</v>
      </c>
      <c r="T85" s="44">
        <f>IF($A85&lt;=T$6,0.5*(U84+U85)*EXP(-'BDT Tree'!T53*'Bermudan Swaption'!U$5)+0.015*SUM(R$5:T$5)," ")</f>
        <v>0.95167509065390821</v>
      </c>
      <c r="U85" s="56">
        <f>IF($A85&lt;=U$6,0.5*(V84+V85)*EXP(-'BDT Tree'!U53*'Bermudan Swaption'!V$5)," ")</f>
        <v>0.96148425556165107</v>
      </c>
      <c r="V85" s="56">
        <f>IF($A85&lt;=V$6,0.5*(W84+W85)*EXP(-'BDT Tree'!V53*'Bermudan Swaption'!W$5)," ")</f>
        <v>0.97260716944951364</v>
      </c>
      <c r="W85" s="44">
        <f>IF($A85&lt;=W$6,0.5*(X84+X85)*EXP(-'BDT Tree'!W53*'Bermudan Swaption'!X$5)+0.015*SUM(U$5:W$5)," ")</f>
        <v>0.98192859650027842</v>
      </c>
      <c r="X85" s="56">
        <f>IF($A85&lt;=X$6,0.5*(Y84+Y85)*EXP(-'BDT Tree'!X53*'Bermudan Swaption'!Y$5)," ")</f>
        <v>0.98607178257006856</v>
      </c>
      <c r="Y85" s="56">
        <f>IF($A85&lt;=Y$6,0.5*(Z84+Z85)*EXP(-'BDT Tree'!Y53*'Bermudan Swaption'!Z$5)," ")</f>
        <v>0.9925075147093716</v>
      </c>
      <c r="Z85" s="44">
        <f>IF($A85&lt;=Z$6,0.5*(AA84+AA85)*EXP(-'BDT Tree'!Z53*'Bermudan Swaption'!AA$5)+0.015*SUM(X$5:Z$5)," ")</f>
        <v>0.99778623687482615</v>
      </c>
      <c r="AA85" s="56">
        <f>IF($A85&lt;=AA$6,0.5*(AB84+AB85)*EXP(-'BDT Tree'!AA53*'Bermudan Swaption'!AB$5)," ")</f>
        <v>0.99844268591912988</v>
      </c>
      <c r="AB85" s="56">
        <f>IF($A85&lt;=AB$6,0.5*(AC84+AC85)*EXP(-'BDT Tree'!AB53*'Bermudan Swaption'!AC$5)," ")</f>
        <v>1.0020850838333493</v>
      </c>
      <c r="AC85" s="44">
        <f>IF($A85&lt;=AC$6,0.5*(AD84+AD85)*EXP(-'BDT Tree'!AC53*'Bermudan Swaption'!AD$5)+0.015*SUM(AA$5:AC$5)," ")</f>
        <v>1.0051863366154949</v>
      </c>
      <c r="AD85" s="56">
        <f>IF($A85&lt;=AD$6,0.5*(AE84+AE85)*EXP(-'BDT Tree'!AD53*'Bermudan Swaption'!AE$5)," ")</f>
        <v>1.00356950637733</v>
      </c>
      <c r="AE85" s="56">
        <f>IF($A85&lt;=AE$6,0.5*(AF84+AF85)*EXP(-'BDT Tree'!AE53*'Bermudan Swaption'!AF$5)," ")</f>
        <v>1.005496321220857</v>
      </c>
      <c r="AF85" s="44">
        <f>IF($A85&lt;=AF$6,0.5*(AG84+AG85)*EXP(-'BDT Tree'!AF53*'Bermudan Swaption'!AG$5)+0.015*SUM(AD$5:AF$5)," ")</f>
        <v>1.0070951366131093</v>
      </c>
      <c r="AG85" s="56">
        <f>IF($A85&lt;=AG$6,0.5*(AH84+AH85)*EXP(-'BDT Tree'!AG53*'Bermudan Swaption'!AH$5)," ")</f>
        <v>1.0046591991867384</v>
      </c>
      <c r="AH85" s="56">
        <f>IF($A85&lt;=AH$6,0.5*(AI84+AI85)*EXP(-'BDT Tree'!AH53*'Bermudan Swaption'!AI$5)," ")</f>
        <v>1.0056122938338607</v>
      </c>
      <c r="AI85" s="44">
        <f>IF($A85&lt;=AI$6,0.5*(AJ84+AJ85)*EXP(-'BDT Tree'!AI53*'Bermudan Swaption'!AJ$5)+0.015*SUM(AG$5:AI$5)," ")</f>
        <v>1.006368306436678</v>
      </c>
      <c r="AJ85" s="56">
        <f>IF($A85&lt;=AJ$6,0.5*(AK84+AK85)*EXP(-'BDT Tree'!AJ53*'Bermudan Swaption'!AK$5)," ")</f>
        <v>1.0031537328641846</v>
      </c>
      <c r="AK85" s="56">
        <f>IF($A85&lt;=AK$6,0.5*(AL84+AL85)*EXP(-'BDT Tree'!AK53*'Bermudan Swaption'!AL$5)," ")</f>
        <v>1.0035849876883747</v>
      </c>
      <c r="AL85" s="44">
        <f t="shared" si="2"/>
        <v>1.0039166666666666</v>
      </c>
    </row>
    <row r="86" spans="1:38" x14ac:dyDescent="0.25">
      <c r="A86" s="30">
        <v>13</v>
      </c>
      <c r="N86" s="44" t="str">
        <f>IF($A86&lt;=N$6,0.5*(O85+O86)*EXP(-'BDT Tree'!N54*'Bermudan Swaption'!O$5)," ")</f>
        <v xml:space="preserve"> </v>
      </c>
      <c r="O86" s="56">
        <f>IF($A86&lt;=O$6,0.5*(P85+P86)*EXP(-'BDT Tree'!O54*'Bermudan Swaption'!P$5)," ")</f>
        <v>0.88967329591005495</v>
      </c>
      <c r="P86" s="56">
        <f>IF($A86&lt;=P$6,0.5*(Q85+Q86)*EXP(-'BDT Tree'!P54*'Bermudan Swaption'!Q$5)," ")</f>
        <v>0.9113263080822136</v>
      </c>
      <c r="Q86" s="44">
        <f>IF($A86&lt;=Q$6,0.5*(R85+R86)*EXP(-'BDT Tree'!Q54*'Bermudan Swaption'!R$5)+0.015*SUM(O$5:Q$5)," ")</f>
        <v>0.93022420964355679</v>
      </c>
      <c r="R86" s="56">
        <f>IF($A86&lt;=R$6,0.5*(S85+S86)*EXP(-'BDT Tree'!R54*'Bermudan Swaption'!S$5)," ")</f>
        <v>0.94280493635373919</v>
      </c>
      <c r="S86" s="56">
        <f>IF($A86&lt;=S$6,0.5*(T85+T86)*EXP(-'BDT Tree'!S54*'Bermudan Swaption'!T$5)," ")</f>
        <v>0.95704333773877459</v>
      </c>
      <c r="T86" s="44">
        <f>IF($A86&lt;=T$6,0.5*(U85+U86)*EXP(-'BDT Tree'!T54*'Bermudan Swaption'!U$5)+0.015*SUM(R$5:T$5)," ")</f>
        <v>0.96931058578436835</v>
      </c>
      <c r="U86" s="56">
        <f>IF($A86&lt;=U$6,0.5*(V85+V86)*EXP(-'BDT Tree'!U54*'Bermudan Swaption'!V$5)," ")</f>
        <v>0.97603715594903051</v>
      </c>
      <c r="V86" s="56">
        <f>IF($A86&lt;=V$6,0.5*(W85+W86)*EXP(-'BDT Tree'!V54*'Bermudan Swaption'!W$5)," ")</f>
        <v>0.98458856054033905</v>
      </c>
      <c r="W86" s="44">
        <f>IF($A86&lt;=W$6,0.5*(X85+X86)*EXP(-'BDT Tree'!W54*'Bermudan Swaption'!X$5)+0.015*SUM(U$5:W$5)," ")</f>
        <v>0.99175949329886259</v>
      </c>
      <c r="X86" s="56">
        <f>IF($A86&lt;=X$6,0.5*(Y85+Y86)*EXP(-'BDT Tree'!X54*'Bermudan Swaption'!Y$5)," ")</f>
        <v>0.99401512829281435</v>
      </c>
      <c r="Y86" s="56">
        <f>IF($A86&lt;=Y$6,0.5*(Z85+Z86)*EXP(-'BDT Tree'!Y54*'Bermudan Swaption'!Z$5)," ")</f>
        <v>0.99889794195739001</v>
      </c>
      <c r="Z86" s="44">
        <f>IF($A86&lt;=Z$6,0.5*(AA85+AA86)*EXP(-'BDT Tree'!Z54*'Bermudan Swaption'!AA$5)+0.015*SUM(X$5:Z$5)," ")</f>
        <v>1.0029105852566844</v>
      </c>
      <c r="AA86" s="56">
        <f>IF($A86&lt;=AA$6,0.5*(AB85+AB86)*EXP(-'BDT Tree'!AA54*'Bermudan Swaption'!AB$5)," ")</f>
        <v>1.0025111037909435</v>
      </c>
      <c r="AB86" s="56">
        <f>IF($A86&lt;=AB$6,0.5*(AC85+AC86)*EXP(-'BDT Tree'!AB54*'Bermudan Swaption'!AC$5)," ")</f>
        <v>1.0052878893155393</v>
      </c>
      <c r="AC86" s="44">
        <f>IF($A86&lt;=AC$6,0.5*(AD85+AD86)*EXP(-'BDT Tree'!AC54*'Bermudan Swaption'!AD$5)+0.015*SUM(AA$5:AC$5)," ")</f>
        <v>1.0076541539201129</v>
      </c>
      <c r="AD86" s="56">
        <f>IF($A86&lt;=AD$6,0.5*(AE85+AE86)*EXP(-'BDT Tree'!AD54*'Bermudan Swaption'!AE$5)," ")</f>
        <v>1.0054743171258631</v>
      </c>
      <c r="AE86" s="56">
        <f>IF($A86&lt;=AE$6,0.5*(AF85+AF86)*EXP(-'BDT Tree'!AE54*'Bermudan Swaption'!AF$5)," ")</f>
        <v>1.0069432013929014</v>
      </c>
      <c r="AF86" s="44">
        <f>IF($A86&lt;=AF$6,0.5*(AG85+AG86)*EXP(-'BDT Tree'!AF54*'Bermudan Swaption'!AG$5)+0.015*SUM(AD$5:AF$5)," ")</f>
        <v>1.0081582720466566</v>
      </c>
      <c r="AG86" s="56">
        <f>IF($A86&lt;=AG$6,0.5*(AH85+AH86)*EXP(-'BDT Tree'!AG54*'Bermudan Swaption'!AH$5)," ")</f>
        <v>1.0054181133509996</v>
      </c>
      <c r="AH86" s="56">
        <f>IF($A86&lt;=AH$6,0.5*(AI85+AI86)*EXP(-'BDT Tree'!AH54*'Bermudan Swaption'!AI$5)," ")</f>
        <v>1.0061353167388798</v>
      </c>
      <c r="AI86" s="44">
        <f>IF($A86&lt;=AI$6,0.5*(AJ85+AJ86)*EXP(-'BDT Tree'!AI54*'Bermudan Swaption'!AJ$5)+0.015*SUM(AG$5:AI$5)," ")</f>
        <v>1.0067056216631622</v>
      </c>
      <c r="AJ86" s="56">
        <f>IF($A86&lt;=AJ$6,0.5*(AK85+AK86)*EXP(-'BDT Tree'!AJ54*'Bermudan Swaption'!AK$5)," ")</f>
        <v>1.0033467289378097</v>
      </c>
      <c r="AK86" s="56">
        <f>IF($A86&lt;=AK$6,0.5*(AL85+AL86)*EXP(-'BDT Tree'!AK54*'Bermudan Swaption'!AL$5)," ")</f>
        <v>1.0036689046893756</v>
      </c>
      <c r="AL86" s="44">
        <f t="shared" si="2"/>
        <v>1.0039166666666666</v>
      </c>
    </row>
    <row r="87" spans="1:38" x14ac:dyDescent="0.25">
      <c r="A87" s="30">
        <v>12</v>
      </c>
      <c r="N87" s="44">
        <f>IF($A87&lt;=N$6,0.5*(O86+O87)*EXP(-'BDT Tree'!N55*'Bermudan Swaption'!O$5)," ")</f>
        <v>0.90085149459014824</v>
      </c>
      <c r="O87" s="56">
        <f>IF($A87&lt;=O$6,0.5*(P86+P87)*EXP(-'BDT Tree'!O55*'Bermudan Swaption'!P$5)," ")</f>
        <v>0.92097124668084618</v>
      </c>
      <c r="P87" s="56">
        <f>IF($A87&lt;=P$6,0.5*(Q86+Q87)*EXP(-'BDT Tree'!P55*'Bermudan Swaption'!Q$5)," ")</f>
        <v>0.93822904238604532</v>
      </c>
      <c r="Q87" s="44">
        <f>IF($A87&lt;=Q$6,0.5*(R86+R87)*EXP(-'BDT Tree'!Q55*'Bermudan Swaption'!R$5)+0.015*SUM(O$5:Q$5)," ")</f>
        <v>0.95322307726980626</v>
      </c>
      <c r="R87" s="56">
        <f>IF($A87&lt;=R$6,0.5*(S86+S87)*EXP(-'BDT Tree'!R55*'Bermudan Swaption'!S$5)," ")</f>
        <v>0.96224882593948835</v>
      </c>
      <c r="S87" s="56">
        <f>IF($A87&lt;=S$6,0.5*(T86+T87)*EXP(-'BDT Tree'!S55*'Bermudan Swaption'!T$5)," ")</f>
        <v>0.97338207452205427</v>
      </c>
      <c r="T87" s="44">
        <f>IF($A87&lt;=T$6,0.5*(U86+U87)*EXP(-'BDT Tree'!T55*'Bermudan Swaption'!U$5)+0.015*SUM(R$5:T$5)," ")</f>
        <v>0.98290191731150034</v>
      </c>
      <c r="U87" s="56">
        <f>IF($A87&lt;=U$6,0.5*(V86+V87)*EXP(-'BDT Tree'!U55*'Bermudan Swaption'!V$5)," ")</f>
        <v>0.98721023374972472</v>
      </c>
      <c r="V87" s="56">
        <f>IF($A87&lt;=V$6,0.5*(W86+W87)*EXP(-'BDT Tree'!V55*'Bermudan Swaption'!W$5)," ")</f>
        <v>0.99376062464063653</v>
      </c>
      <c r="W87" s="44">
        <f>IF($A87&lt;=W$6,0.5*(X86+X87)*EXP(-'BDT Tree'!W55*'Bermudan Swaption'!X$5)+0.015*SUM(U$5:W$5)," ")</f>
        <v>0.99926118613595705</v>
      </c>
      <c r="X87" s="56">
        <f>IF($A87&lt;=X$6,0.5*(Y86+Y87)*EXP(-'BDT Tree'!X55*'Bermudan Swaption'!Y$5)," ")</f>
        <v>1.0000674655774129</v>
      </c>
      <c r="Y87" s="56">
        <f>IF($A87&lt;=Y$6,0.5*(Z86+Z87)*EXP(-'BDT Tree'!Y55*'Bermudan Swaption'!Z$5)," ")</f>
        <v>1.0037653950260328</v>
      </c>
      <c r="Z87" s="44">
        <f>IF($A87&lt;=Z$6,0.5*(AA86+AA87)*EXP(-'BDT Tree'!Z55*'Bermudan Swaption'!AA$5)+0.015*SUM(X$5:Z$5)," ")</f>
        <v>1.0068111964306492</v>
      </c>
      <c r="AA87" s="56">
        <f>IF($A87&lt;=AA$6,0.5*(AB86+AB87)*EXP(-'BDT Tree'!AA55*'Bermudan Swaption'!AB$5)," ")</f>
        <v>1.0056012210478054</v>
      </c>
      <c r="AB87" s="56">
        <f>IF($A87&lt;=AB$6,0.5*(AC86+AC87)*EXP(-'BDT Tree'!AB55*'Bermudan Swaption'!AC$5)," ")</f>
        <v>1.0077162719443598</v>
      </c>
      <c r="AC87" s="44">
        <f>IF($A87&lt;=AC$6,0.5*(AD86+AD87)*EXP(-'BDT Tree'!AC55*'Bermudan Swaption'!AD$5)+0.015*SUM(AA$5:AC$5)," ")</f>
        <v>1.0095206157220789</v>
      </c>
      <c r="AD87" s="56">
        <f>IF($A87&lt;=AD$6,0.5*(AE86+AE87)*EXP(-'BDT Tree'!AD55*'Bermudan Swaption'!AE$5)," ")</f>
        <v>1.006914927151197</v>
      </c>
      <c r="AE87" s="56">
        <f>IF($A87&lt;=AE$6,0.5*(AF86+AF87)*EXP(-'BDT Tree'!AE55*'Bermudan Swaption'!AF$5)," ")</f>
        <v>1.0080343787483939</v>
      </c>
      <c r="AF87" s="44">
        <f>IF($A87&lt;=AF$6,0.5*(AG86+AG87)*EXP(-'BDT Tree'!AF55*'Bermudan Swaption'!AG$5)+0.015*SUM(AD$5:AF$5)," ")</f>
        <v>1.008957597980177</v>
      </c>
      <c r="AG87" s="56">
        <f>IF($A87&lt;=AG$6,0.5*(AH86+AH87)*EXP(-'BDT Tree'!AG55*'Bermudan Swaption'!AH$5)," ")</f>
        <v>1.0059882624219374</v>
      </c>
      <c r="AH87" s="56">
        <f>IF($A87&lt;=AH$6,0.5*(AI86+AI87)*EXP(-'BDT Tree'!AH55*'Bermudan Swaption'!AI$5)," ")</f>
        <v>1.0065278761733503</v>
      </c>
      <c r="AI87" s="44">
        <f>IF($A87&lt;=AI$6,0.5*(AJ86+AJ87)*EXP(-'BDT Tree'!AI55*'Bermudan Swaption'!AJ$5)+0.015*SUM(AG$5:AI$5)," ")</f>
        <v>1.0069580553691455</v>
      </c>
      <c r="AJ87" s="56">
        <f>IF($A87&lt;=AJ$6,0.5*(AK86+AK87)*EXP(-'BDT Tree'!AJ55*'Bermudan Swaption'!AK$5)," ")</f>
        <v>1.0034909140435075</v>
      </c>
      <c r="AK87" s="56">
        <f>IF($A87&lt;=AK$6,0.5*(AL86+AL87)*EXP(-'BDT Tree'!AK55*'Bermudan Swaption'!AL$5)," ")</f>
        <v>1.0037315920852754</v>
      </c>
      <c r="AL87" s="44">
        <f t="shared" si="2"/>
        <v>1.0039166666666666</v>
      </c>
    </row>
    <row r="88" spans="1:38" x14ac:dyDescent="0.25">
      <c r="A88" s="30">
        <v>11</v>
      </c>
      <c r="N88" s="44">
        <f>IF($A88&lt;=N$6,0.5*(O87+O88)*EXP(-'BDT Tree'!N56*'Bermudan Swaption'!O$5)," ")</f>
        <v>0.92964743056036836</v>
      </c>
      <c r="O88" s="56">
        <f>IF($A88&lt;=O$6,0.5*(P87+P88)*EXP(-'BDT Tree'!O56*'Bermudan Swaption'!P$5)," ")</f>
        <v>0.94567996668400212</v>
      </c>
      <c r="P88" s="56">
        <f>IF($A88&lt;=P$6,0.5*(Q87+Q88)*EXP(-'BDT Tree'!P56*'Bermudan Swaption'!Q$5)," ")</f>
        <v>0.95931733207250391</v>
      </c>
      <c r="Q88" s="44">
        <f>IF($A88&lt;=Q$6,0.5*(R87+R88)*EXP(-'BDT Tree'!Q56*'Bermudan Swaption'!R$5)+0.015*SUM(O$5:Q$5)," ")</f>
        <v>0.97113127949361566</v>
      </c>
      <c r="R88" s="56">
        <f>IF($A88&lt;=R$6,0.5*(S87+S88)*EXP(-'BDT Tree'!R56*'Bermudan Swaption'!S$5)," ")</f>
        <v>0.97731094461727008</v>
      </c>
      <c r="S88" s="56">
        <f>IF($A88&lt;=S$6,0.5*(T87+T88)*EXP(-'BDT Tree'!S56*'Bermudan Swaption'!T$5)," ")</f>
        <v>0.98597392412908502</v>
      </c>
      <c r="T88" s="44">
        <f>IF($A88&lt;=T$6,0.5*(U87+U88)*EXP(-'BDT Tree'!T56*'Bermudan Swaption'!U$5)+0.015*SUM(R$5:T$5)," ")</f>
        <v>0.99333155179385413</v>
      </c>
      <c r="U88" s="56">
        <f>IF($A88&lt;=U$6,0.5*(V87+V88)*EXP(-'BDT Tree'!U56*'Bermudan Swaption'!V$5)," ")</f>
        <v>0.99575874203754422</v>
      </c>
      <c r="V88" s="56">
        <f>IF($A88&lt;=V$6,0.5*(W87+W88)*EXP(-'BDT Tree'!V56*'Bermudan Swaption'!W$5)," ")</f>
        <v>1.0007625602584806</v>
      </c>
      <c r="W88" s="44">
        <f>IF($A88&lt;=W$6,0.5*(X87+X88)*EXP(-'BDT Tree'!W56*'Bermudan Swaption'!X$5)+0.015*SUM(U$5:W$5)," ")</f>
        <v>1.0049727140656528</v>
      </c>
      <c r="X88" s="56">
        <f>IF($A88&lt;=X$6,0.5*(Y87+Y88)*EXP(-'BDT Tree'!X56*'Bermudan Swaption'!Y$5)," ")</f>
        <v>1.0046708676454088</v>
      </c>
      <c r="Y88" s="56">
        <f>IF($A88&lt;=Y$6,0.5*(Z87+Z88)*EXP(-'BDT Tree'!Y56*'Bermudan Swaption'!Z$5)," ")</f>
        <v>1.0074677092338502</v>
      </c>
      <c r="Z88" s="44">
        <f>IF($A88&lt;=Z$6,0.5*(AA87+AA88)*EXP(-'BDT Tree'!Z56*'Bermudan Swaption'!AA$5)+0.015*SUM(X$5:Z$5)," ")</f>
        <v>1.0097771358200951</v>
      </c>
      <c r="AA88" s="56">
        <f>IF($A88&lt;=AA$6,0.5*(AB87+AB88)*EXP(-'BDT Tree'!AA56*'Bermudan Swaption'!AB$5)," ")</f>
        <v>1.0079463451089643</v>
      </c>
      <c r="AB88" s="56">
        <f>IF($A88&lt;=AB$6,0.5*(AC87+AC88)*EXP(-'BDT Tree'!AB56*'Bermudan Swaption'!AC$5)," ")</f>
        <v>1.0095563387216213</v>
      </c>
      <c r="AC88" s="44">
        <f>IF($A88&lt;=AC$6,0.5*(AD87+AD88)*EXP(-'BDT Tree'!AC56*'Bermudan Swaption'!AD$5)+0.015*SUM(AA$5:AC$5)," ")</f>
        <v>1.0109315952147924</v>
      </c>
      <c r="AD88" s="56">
        <f>IF($A88&lt;=AD$6,0.5*(AE87+AE88)*EXP(-'BDT Tree'!AD56*'Bermudan Swaption'!AE$5)," ")</f>
        <v>1.0080041019558439</v>
      </c>
      <c r="AE88" s="56">
        <f>IF($A88&lt;=AE$6,0.5*(AF87+AF88)*EXP(-'BDT Tree'!AE56*'Bermudan Swaption'!AF$5)," ")</f>
        <v>1.0088570830440919</v>
      </c>
      <c r="AF88" s="44">
        <f>IF($A88&lt;=AF$6,0.5*(AG87+AG88)*EXP(-'BDT Tree'!AF56*'Bermudan Swaption'!AG$5)+0.015*SUM(AD$5:AF$5)," ")</f>
        <v>1.0095584462758518</v>
      </c>
      <c r="AG88" s="56">
        <f>IF($A88&lt;=AG$6,0.5*(AH87+AH88)*EXP(-'BDT Tree'!AG56*'Bermudan Swaption'!AH$5)," ")</f>
        <v>1.0064165357751644</v>
      </c>
      <c r="AH88" s="56">
        <f>IF($A88&lt;=AH$6,0.5*(AI87+AI88)*EXP(-'BDT Tree'!AH56*'Bermudan Swaption'!AI$5)," ")</f>
        <v>1.0068224888624435</v>
      </c>
      <c r="AI88" s="44">
        <f>IF($A88&lt;=AI$6,0.5*(AJ87+AJ88)*EXP(-'BDT Tree'!AI56*'Bermudan Swaption'!AJ$5)+0.015*SUM(AG$5:AI$5)," ")</f>
        <v>1.0071469538052418</v>
      </c>
      <c r="AJ88" s="56">
        <f>IF($A88&lt;=AJ$6,0.5*(AK87+AK88)*EXP(-'BDT Tree'!AJ56*'Bermudan Swaption'!AK$5)," ")</f>
        <v>1.0035986284421397</v>
      </c>
      <c r="AK88" s="56">
        <f>IF($A88&lt;=AK$6,0.5*(AL87+AL88)*EXP(-'BDT Tree'!AK56*'Bermudan Swaption'!AL$5)," ")</f>
        <v>1.0037784197475514</v>
      </c>
      <c r="AL88" s="44">
        <f t="shared" si="2"/>
        <v>1.0039166666666666</v>
      </c>
    </row>
    <row r="89" spans="1:38" x14ac:dyDescent="0.25">
      <c r="A89" s="30">
        <v>10</v>
      </c>
      <c r="N89" s="44">
        <f>IF($A89&lt;=N$6,0.5*(O88+O89)*EXP(-'BDT Tree'!N57*'Bermudan Swaption'!O$5)," ")</f>
        <v>0.95234968144074306</v>
      </c>
      <c r="O89" s="56">
        <f>IF($A89&lt;=O$6,0.5*(P88+P89)*EXP(-'BDT Tree'!O57*'Bermudan Swaption'!P$5)," ")</f>
        <v>0.96502794009865922</v>
      </c>
      <c r="P89" s="56">
        <f>IF($A89&lt;=P$6,0.5*(Q88+Q89)*EXP(-'BDT Tree'!P57*'Bermudan Swaption'!Q$5)," ")</f>
        <v>0.97573510177905898</v>
      </c>
      <c r="Q89" s="44">
        <f>IF($A89&lt;=Q$6,0.5*(R88+R89)*EXP(-'BDT Tree'!Q57*'Bermudan Swaption'!R$5)+0.015*SUM(O$5:Q$5)," ")</f>
        <v>0.98499549375121453</v>
      </c>
      <c r="R89" s="56">
        <f>IF($A89&lt;=R$6,0.5*(S88+S89)*EXP(-'BDT Tree'!R57*'Bermudan Swaption'!S$5)," ")</f>
        <v>0.98892339863915724</v>
      </c>
      <c r="S89" s="56">
        <f>IF($A89&lt;=S$6,0.5*(T88+T89)*EXP(-'BDT Tree'!S57*'Bermudan Swaption'!T$5)," ")</f>
        <v>0.99563991896743653</v>
      </c>
      <c r="T89" s="44">
        <f>IF($A89&lt;=T$6,0.5*(U88+U89)*EXP(-'BDT Tree'!T57*'Bermudan Swaption'!U$5)+0.015*SUM(R$5:T$5)," ")</f>
        <v>1.0013091213294574</v>
      </c>
      <c r="U89" s="56">
        <f>IF($A89&lt;=U$6,0.5*(V88+V89)*EXP(-'BDT Tree'!U57*'Bermudan Swaption'!V$5)," ")</f>
        <v>1.0022822097967714</v>
      </c>
      <c r="V89" s="56">
        <f>IF($A89&lt;=V$6,0.5*(W88+W89)*EXP(-'BDT Tree'!V57*'Bermudan Swaption'!W$5)," ")</f>
        <v>1.0060967248819344</v>
      </c>
      <c r="W89" s="44">
        <f>IF($A89&lt;=W$6,0.5*(X88+X89)*EXP(-'BDT Tree'!W57*'Bermudan Swaption'!X$5)+0.015*SUM(U$5:W$5)," ")</f>
        <v>1.0093140280487241</v>
      </c>
      <c r="X89" s="56">
        <f>IF($A89&lt;=X$6,0.5*(Y88+Y89)*EXP(-'BDT Tree'!X57*'Bermudan Swaption'!Y$5)," ")</f>
        <v>1.008167657343324</v>
      </c>
      <c r="Y89" s="56">
        <f>IF($A89&lt;=Y$6,0.5*(Z88+Z89)*EXP(-'BDT Tree'!Y57*'Bermudan Swaption'!Z$5)," ")</f>
        <v>1.0102809174890155</v>
      </c>
      <c r="Z89" s="44">
        <f>IF($A89&lt;=Z$6,0.5*(AA88+AA89)*EXP(-'BDT Tree'!Z57*'Bermudan Swaption'!AA$5)+0.015*SUM(X$5:Z$5)," ")</f>
        <v>1.012030608331681</v>
      </c>
      <c r="AA89" s="56">
        <f>IF($A89&lt;=AA$6,0.5*(AB88+AB89)*EXP(-'BDT Tree'!AA57*'Bermudan Swaption'!AB$5)," ")</f>
        <v>1.0097250216566951</v>
      </c>
      <c r="AB89" s="56">
        <f>IF($A89&lt;=AB$6,0.5*(AC88+AC89)*EXP(-'BDT Tree'!AB57*'Bermudan Swaption'!AC$5)," ")</f>
        <v>1.0109500012330153</v>
      </c>
      <c r="AC89" s="44">
        <f>IF($A89&lt;=AC$6,0.5*(AD88+AD89)*EXP(-'BDT Tree'!AC57*'Bermudan Swaption'!AD$5)+0.015*SUM(AA$5:AC$5)," ")</f>
        <v>1.0119978914737535</v>
      </c>
      <c r="AD89" s="56">
        <f>IF($A89&lt;=AD$6,0.5*(AE88+AE89)*EXP(-'BDT Tree'!AD57*'Bermudan Swaption'!AE$5)," ")</f>
        <v>1.0088273889677073</v>
      </c>
      <c r="AE89" s="56">
        <f>IF($A89&lt;=AE$6,0.5*(AF88+AF89)*EXP(-'BDT Tree'!AE57*'Bermudan Swaption'!AF$5)," ")</f>
        <v>1.0094772560415366</v>
      </c>
      <c r="AF89" s="44">
        <f>IF($A89&lt;=AF$6,0.5*(AG88+AG89)*EXP(-'BDT Tree'!AF57*'Bermudan Swaption'!AG$5)+0.015*SUM(AD$5:AF$5)," ")</f>
        <v>1.0100100288442526</v>
      </c>
      <c r="AG89" s="56">
        <f>IF($A89&lt;=AG$6,0.5*(AH88+AH89)*EXP(-'BDT Tree'!AG57*'Bermudan Swaption'!AH$5)," ")</f>
        <v>1.0067382045504185</v>
      </c>
      <c r="AH89" s="56">
        <f>IF($A89&lt;=AH$6,0.5*(AI88+AI89)*EXP(-'BDT Tree'!AH57*'Bermudan Swaption'!AI$5)," ")</f>
        <v>1.0070435800544939</v>
      </c>
      <c r="AI89" s="44">
        <f>IF($A89&lt;=AI$6,0.5*(AJ88+AJ89)*EXP(-'BDT Tree'!AI57*'Bermudan Swaption'!AJ$5)+0.015*SUM(AG$5:AI$5)," ")</f>
        <v>1.0072883010036902</v>
      </c>
      <c r="AJ89" s="56">
        <f>IF($A89&lt;=AJ$6,0.5*(AK88+AK89)*EXP(-'BDT Tree'!AJ57*'Bermudan Swaption'!AK$5)," ")</f>
        <v>1.0036790945980474</v>
      </c>
      <c r="AK89" s="56">
        <f>IF($A89&lt;=AK$6,0.5*(AL88+AL89)*EXP(-'BDT Tree'!AK57*'Bermudan Swaption'!AL$5)," ")</f>
        <v>1.003813399661017</v>
      </c>
      <c r="AL89" s="44">
        <f t="shared" si="2"/>
        <v>1.0039166666666666</v>
      </c>
    </row>
    <row r="90" spans="1:38" x14ac:dyDescent="0.25">
      <c r="A90" s="30">
        <v>9</v>
      </c>
      <c r="N90" s="44">
        <f>IF($A90&lt;=N$6,0.5*(O89+O90)*EXP(-'BDT Tree'!N58*'Bermudan Swaption'!O$5)," ")</f>
        <v>0.97011609276734845</v>
      </c>
      <c r="O90" s="56">
        <f>IF($A90&lt;=O$6,0.5*(P89+P90)*EXP(-'BDT Tree'!O58*'Bermudan Swaption'!P$5)," ")</f>
        <v>0.9800846993289053</v>
      </c>
      <c r="P90" s="56">
        <f>IF($A90&lt;=P$6,0.5*(Q89+Q90)*EXP(-'BDT Tree'!P58*'Bermudan Swaption'!Q$5)," ")</f>
        <v>0.98845090105084932</v>
      </c>
      <c r="Q90" s="44">
        <f>IF($A90&lt;=Q$6,0.5*(R89+R90)*EXP(-'BDT Tree'!Q58*'Bermudan Swaption'!R$5)+0.015*SUM(O$5:Q$5)," ")</f>
        <v>0.99568236726411707</v>
      </c>
      <c r="R90" s="56">
        <f>IF($A90&lt;=R$6,0.5*(S89+S90)*EXP(-'BDT Tree'!R58*'Bermudan Swaption'!S$5)," ")</f>
        <v>0.99784432288078717</v>
      </c>
      <c r="S90" s="56">
        <f>IF($A90&lt;=S$6,0.5*(T89+T90)*EXP(-'BDT Tree'!S58*'Bermudan Swaption'!T$5)," ")</f>
        <v>1.0030379455753169</v>
      </c>
      <c r="T90" s="44">
        <f>IF($A90&lt;=T$6,0.5*(U89+U90)*EXP(-'BDT Tree'!T58*'Bermudan Swaption'!U$5)+0.015*SUM(R$5:T$5)," ")</f>
        <v>1.0073963255374858</v>
      </c>
      <c r="U90" s="56">
        <f>IF($A90&lt;=U$6,0.5*(V89+V90)*EXP(-'BDT Tree'!U58*'Bermudan Swaption'!V$5)," ")</f>
        <v>1.0072506869774356</v>
      </c>
      <c r="V90" s="56">
        <f>IF($A90&lt;=V$6,0.5*(W89+W90)*EXP(-'BDT Tree'!V58*'Bermudan Swaption'!W$5)," ")</f>
        <v>1.0101540907858746</v>
      </c>
      <c r="W90" s="44">
        <f>IF($A90&lt;=W$6,0.5*(X89+X90)*EXP(-'BDT Tree'!W58*'Bermudan Swaption'!X$5)+0.015*SUM(U$5:W$5)," ")</f>
        <v>1.0126097801357941</v>
      </c>
      <c r="X90" s="56">
        <f>IF($A90&lt;=X$6,0.5*(Y89+Y90)*EXP(-'BDT Tree'!X58*'Bermudan Swaption'!Y$5)," ")</f>
        <v>1.0108213179188521</v>
      </c>
      <c r="Y90" s="56">
        <f>IF($A90&lt;=Y$6,0.5*(Z89+Z90)*EXP(-'BDT Tree'!Y58*'Bermudan Swaption'!Z$5)," ")</f>
        <v>1.0124169452409228</v>
      </c>
      <c r="Z90" s="44">
        <f>IF($A90&lt;=Z$6,0.5*(AA89+AA90)*EXP(-'BDT Tree'!Z58*'Bermudan Swaption'!AA$5)+0.015*SUM(X$5:Z$5)," ")</f>
        <v>1.0137417940493516</v>
      </c>
      <c r="AA90" s="56">
        <f>IF($A90&lt;=AA$6,0.5*(AB89+AB90)*EXP(-'BDT Tree'!AA58*'Bermudan Swaption'!AB$5)," ")</f>
        <v>1.0110734976156268</v>
      </c>
      <c r="AB90" s="56">
        <f>IF($A90&lt;=AB$6,0.5*(AC89+AC90)*EXP(-'BDT Tree'!AB58*'Bermudan Swaption'!AC$5)," ")</f>
        <v>1.0120052332087364</v>
      </c>
      <c r="AC90" s="44">
        <f>IF($A90&lt;=AC$6,0.5*(AD89+AD90)*EXP(-'BDT Tree'!AC58*'Bermudan Swaption'!AD$5)+0.015*SUM(AA$5:AC$5)," ")</f>
        <v>1.0128035222671548</v>
      </c>
      <c r="AD90" s="56">
        <f>IF($A90&lt;=AD$6,0.5*(AE89+AE90)*EXP(-'BDT Tree'!AD58*'Bermudan Swaption'!AE$5)," ")</f>
        <v>1.0094496064548346</v>
      </c>
      <c r="AE90" s="56">
        <f>IF($A90&lt;=AE$6,0.5*(AF89+AF90)*EXP(-'BDT Tree'!AE58*'Bermudan Swaption'!AF$5)," ")</f>
        <v>1.0099446994314254</v>
      </c>
      <c r="AF90" s="44">
        <f>IF($A90&lt;=AF$6,0.5*(AG89+AG90)*EXP(-'BDT Tree'!AF58*'Bermudan Swaption'!AG$5)+0.015*SUM(AD$5:AF$5)," ")</f>
        <v>1.0103493885519126</v>
      </c>
      <c r="AG90" s="56">
        <f>IF($A90&lt;=AG$6,0.5*(AH89+AH90)*EXP(-'BDT Tree'!AG58*'Bermudan Swaption'!AH$5)," ")</f>
        <v>1.0069797872068802</v>
      </c>
      <c r="AH90" s="56">
        <f>IF($A90&lt;=AH$6,0.5*(AI89+AI90)*EXP(-'BDT Tree'!AH58*'Bermudan Swaption'!AI$5)," ")</f>
        <v>1.0072094909450848</v>
      </c>
      <c r="AI90" s="44">
        <f>IF($A90&lt;=AI$6,0.5*(AJ89+AJ90)*EXP(-'BDT Tree'!AI58*'Bermudan Swaption'!AJ$5)+0.015*SUM(AG$5:AI$5)," ")</f>
        <v>1.0073940630896381</v>
      </c>
      <c r="AJ90" s="56">
        <f>IF($A90&lt;=AJ$6,0.5*(AK89+AK90)*EXP(-'BDT Tree'!AJ58*'Bermudan Swaption'!AK$5)," ")</f>
        <v>1.0037392039974862</v>
      </c>
      <c r="AK90" s="56">
        <f>IF($A90&lt;=AK$6,0.5*(AL89+AL90)*EXP(-'BDT Tree'!AK58*'Bermudan Swaption'!AL$5)," ")</f>
        <v>1.0038395291253084</v>
      </c>
      <c r="AL90" s="44">
        <f t="shared" si="2"/>
        <v>1.0039166666666666</v>
      </c>
    </row>
    <row r="91" spans="1:38" x14ac:dyDescent="0.25">
      <c r="A91" s="30">
        <v>8</v>
      </c>
      <c r="N91" s="44">
        <f>IF($A91&lt;=N$6,0.5*(O90+O91)*EXP(-'BDT Tree'!N59*'Bermudan Swaption'!O$5)," ")</f>
        <v>0.98394247163435566</v>
      </c>
      <c r="O91" s="56">
        <f>IF($A91&lt;=O$6,0.5*(P90+P91)*EXP(-'BDT Tree'!O59*'Bermudan Swaption'!P$5)," ")</f>
        <v>0.99174752410970124</v>
      </c>
      <c r="P91" s="56">
        <f>IF($A91&lt;=P$6,0.5*(Q90+Q91)*EXP(-'BDT Tree'!P59*'Bermudan Swaption'!Q$5)," ")</f>
        <v>0.99826140358917403</v>
      </c>
      <c r="Q91" s="44">
        <f>IF($A91&lt;=Q$6,0.5*(R90+R91)*EXP(-'BDT Tree'!Q59*'Bermudan Swaption'!R$5)+0.015*SUM(O$5:Q$5)," ")</f>
        <v>1.0038932374223299</v>
      </c>
      <c r="R91" s="56">
        <f>IF($A91&lt;=R$6,0.5*(S90+S91)*EXP(-'BDT Tree'!R59*'Bermudan Swaption'!S$5)," ")</f>
        <v>1.0046792763383772</v>
      </c>
      <c r="S91" s="56">
        <f>IF($A91&lt;=S$6,0.5*(T90+T91)*EXP(-'BDT Tree'!S59*'Bermudan Swaption'!T$5)," ")</f>
        <v>1.0086876048569668</v>
      </c>
      <c r="T91" s="44">
        <f>IF($A91&lt;=T$6,0.5*(U90+U91)*EXP(-'BDT Tree'!T59*'Bermudan Swaption'!U$5)+0.015*SUM(R$5:T$5)," ")</f>
        <v>1.0120326931680421</v>
      </c>
      <c r="U91" s="56">
        <f>IF($A91&lt;=U$6,0.5*(V90+V91)*EXP(-'BDT Tree'!U59*'Bermudan Swaption'!V$5)," ")</f>
        <v>1.0110293801227461</v>
      </c>
      <c r="V91" s="56">
        <f>IF($A91&lt;=V$6,0.5*(W90+W91)*EXP(-'BDT Tree'!V59*'Bermudan Swaption'!W$5)," ")</f>
        <v>1.0132367633496948</v>
      </c>
      <c r="W91" s="44">
        <f>IF($A91&lt;=W$6,0.5*(X90+X91)*EXP(-'BDT Tree'!W59*'Bermudan Swaption'!X$5)+0.015*SUM(U$5:W$5)," ")</f>
        <v>1.0151095215376704</v>
      </c>
      <c r="X91" s="56">
        <f>IF($A91&lt;=X$6,0.5*(Y90+Y91)*EXP(-'BDT Tree'!X59*'Bermudan Swaption'!Y$5)," ")</f>
        <v>1.0128337458680345</v>
      </c>
      <c r="Y91" s="56">
        <f>IF($A91&lt;=Y$6,0.5*(Z90+Z91)*EXP(-'BDT Tree'!Y59*'Bermudan Swaption'!Z$5)," ")</f>
        <v>1.0140379288860386</v>
      </c>
      <c r="Z91" s="44">
        <f>IF($A91&lt;=Z$6,0.5*(AA90+AA91)*EXP(-'BDT Tree'!Z59*'Bermudan Swaption'!AA$5)+0.015*SUM(X$5:Z$5)," ")</f>
        <v>1.0150406724101055</v>
      </c>
      <c r="AA91" s="56">
        <f>IF($A91&lt;=AA$6,0.5*(AB90+AB91)*EXP(-'BDT Tree'!AA59*'Bermudan Swaption'!AB$5)," ")</f>
        <v>1.0120955216031986</v>
      </c>
      <c r="AB91" s="56">
        <f>IF($A91&lt;=AB$6,0.5*(AC90+AC91)*EXP(-'BDT Tree'!AB59*'Bermudan Swaption'!AC$5)," ")</f>
        <v>1.0128040532938707</v>
      </c>
      <c r="AC91" s="44">
        <f>IF($A91&lt;=AC$6,0.5*(AD90+AD91)*EXP(-'BDT Tree'!AC59*'Bermudan Swaption'!AD$5)+0.015*SUM(AA$5:AC$5)," ")</f>
        <v>1.0134121188853733</v>
      </c>
      <c r="AD91" s="56">
        <f>IF($A91&lt;=AD$6,0.5*(AE90+AE91)*EXP(-'BDT Tree'!AD59*'Bermudan Swaption'!AE$5)," ")</f>
        <v>1.0099198217071839</v>
      </c>
      <c r="AE91" s="56">
        <f>IF($A91&lt;=AE$6,0.5*(AF90+AF91)*EXP(-'BDT Tree'!AE59*'Bermudan Swaption'!AF$5)," ")</f>
        <v>1.0102969990755639</v>
      </c>
      <c r="AF91" s="44">
        <f>IF($A91&lt;=AF$6,0.5*(AG90+AG91)*EXP(-'BDT Tree'!AF59*'Bermudan Swaption'!AG$5)+0.015*SUM(AD$5:AF$5)," ")</f>
        <v>1.0106043935553826</v>
      </c>
      <c r="AG91" s="56">
        <f>IF($A91&lt;=AG$6,0.5*(AH90+AH91)*EXP(-'BDT Tree'!AG59*'Bermudan Swaption'!AH$5)," ")</f>
        <v>1.0071612142153834</v>
      </c>
      <c r="AH91" s="56">
        <f>IF($A91&lt;=AH$6,0.5*(AI90+AI91)*EXP(-'BDT Tree'!AH59*'Bermudan Swaption'!AI$5)," ")</f>
        <v>1.0073339908275041</v>
      </c>
      <c r="AI91" s="44">
        <f>IF($A91&lt;=AI$6,0.5*(AJ90+AJ91)*EXP(-'BDT Tree'!AI59*'Bermudan Swaption'!AJ$5)+0.015*SUM(AG$5:AI$5)," ")</f>
        <v>1.0074731967696307</v>
      </c>
      <c r="AJ91" s="56">
        <f>IF($A91&lt;=AJ$6,0.5*(AK90+AK91)*EXP(-'BDT Tree'!AJ59*'Bermudan Swaption'!AK$5)," ")</f>
        <v>1.0037841058010757</v>
      </c>
      <c r="AK91" s="56">
        <f>IF($A91&lt;=AK$6,0.5*(AL90+AL91)*EXP(-'BDT Tree'!AK59*'Bermudan Swaption'!AL$5)," ")</f>
        <v>1.0038590472881026</v>
      </c>
      <c r="AL91" s="44">
        <f t="shared" si="2"/>
        <v>1.0039166666666666</v>
      </c>
    </row>
    <row r="92" spans="1:38" x14ac:dyDescent="0.25">
      <c r="A92" s="30">
        <v>7</v>
      </c>
      <c r="N92" s="44">
        <f>IF($A92&lt;=N$6,0.5*(O91+O92)*EXP(-'BDT Tree'!N60*'Bermudan Swaption'!O$5)," ")</f>
        <v>0.99465773686485126</v>
      </c>
      <c r="O92" s="56">
        <f>IF($A92&lt;=O$6,0.5*(P91+P92)*EXP(-'BDT Tree'!O60*'Bermudan Swaption'!P$5)," ")</f>
        <v>1.0007500656194646</v>
      </c>
      <c r="P92" s="56">
        <f>IF($A92&lt;=P$6,0.5*(Q91+Q92)*EXP(-'BDT Tree'!P60*'Bermudan Swaption'!Q$5)," ")</f>
        <v>1.0058086416721554</v>
      </c>
      <c r="Q92" s="44">
        <f>IF($A92&lt;=Q$6,0.5*(R91+R92)*EXP(-'BDT Tree'!Q60*'Bermudan Swaption'!R$5)+0.015*SUM(O$5:Q$5)," ")</f>
        <v>1.0101864289701163</v>
      </c>
      <c r="R92" s="56">
        <f>IF($A92&lt;=R$6,0.5*(S91+S92)*EXP(-'BDT Tree'!R60*'Bermudan Swaption'!S$5)," ")</f>
        <v>1.0099056464199858</v>
      </c>
      <c r="S92" s="56">
        <f>IF($A92&lt;=S$6,0.5*(T91+T92)*EXP(-'BDT Tree'!S60*'Bermudan Swaption'!T$5)," ")</f>
        <v>1.0129949797283992</v>
      </c>
      <c r="T92" s="44">
        <f>IF($A92&lt;=T$6,0.5*(U91+U92)*EXP(-'BDT Tree'!T60*'Bermudan Swaption'!U$5)+0.015*SUM(R$5:T$5)," ")</f>
        <v>1.0155592687893109</v>
      </c>
      <c r="U92" s="56">
        <f>IF($A92&lt;=U$6,0.5*(V91+V92)*EXP(-'BDT Tree'!U60*'Bermudan Swaption'!V$5)," ")</f>
        <v>1.0139001473758646</v>
      </c>
      <c r="V92" s="56">
        <f>IF($A92&lt;=V$6,0.5*(W91+W92)*EXP(-'BDT Tree'!V60*'Bermudan Swaption'!W$5)," ")</f>
        <v>1.015576944192619</v>
      </c>
      <c r="W92" s="44">
        <f>IF($A92&lt;=W$6,0.5*(X91+X92)*EXP(-'BDT Tree'!W60*'Bermudan Swaption'!X$5)+0.015*SUM(U$5:W$5)," ")</f>
        <v>1.0170042670168877</v>
      </c>
      <c r="X92" s="56">
        <f>IF($A92&lt;=X$6,0.5*(Y91+Y92)*EXP(-'BDT Tree'!X60*'Bermudan Swaption'!Y$5)," ")</f>
        <v>1.0143591347363592</v>
      </c>
      <c r="Y92" s="56">
        <f>IF($A92&lt;=Y$6,0.5*(Z91+Z92)*EXP(-'BDT Tree'!Y60*'Bermudan Swaption'!Z$5)," ")</f>
        <v>1.0152675902018649</v>
      </c>
      <c r="Z92" s="44">
        <f>IF($A92&lt;=Z$6,0.5*(AA91+AA92)*EXP(-'BDT Tree'!Z60*'Bermudan Swaption'!AA$5)+0.015*SUM(X$5:Z$5)," ")</f>
        <v>1.0160263172513084</v>
      </c>
      <c r="AA92" s="56">
        <f>IF($A92&lt;=AA$6,0.5*(AB91+AB92)*EXP(-'BDT Tree'!AA60*'Bermudan Swaption'!AB$5)," ")</f>
        <v>1.0128699716877994</v>
      </c>
      <c r="AB92" s="56">
        <f>IF($A92&lt;=AB$6,0.5*(AC91+AC92)*EXP(-'BDT Tree'!AB60*'Bermudan Swaption'!AC$5)," ")</f>
        <v>1.0134086897444758</v>
      </c>
      <c r="AC92" s="44">
        <f>IF($A92&lt;=AC$6,0.5*(AD91+AD92)*EXP(-'BDT Tree'!AC60*'Bermudan Swaption'!AD$5)+0.015*SUM(AA$5:AC$5)," ")</f>
        <v>1.0138718292257842</v>
      </c>
      <c r="AD92" s="56">
        <f>IF($A92&lt;=AD$6,0.5*(AE91+AE92)*EXP(-'BDT Tree'!AD60*'Bermudan Swaption'!AE$5)," ")</f>
        <v>1.0102751539811625</v>
      </c>
      <c r="AE92" s="56">
        <f>IF($A92&lt;=AE$6,0.5*(AF91+AF92)*EXP(-'BDT Tree'!AE60*'Bermudan Swaption'!AF$5)," ")</f>
        <v>1.010562506975214</v>
      </c>
      <c r="AF92" s="44">
        <f>IF($A92&lt;=AF$6,0.5*(AG91+AG92)*EXP(-'BDT Tree'!AF60*'Bermudan Swaption'!AG$5)+0.015*SUM(AD$5:AF$5)," ")</f>
        <v>1.0107960014362303</v>
      </c>
      <c r="AG92" s="56">
        <f>IF($A92&lt;=AG$6,0.5*(AH91+AH92)*EXP(-'BDT Tree'!AG60*'Bermudan Swaption'!AH$5)," ")</f>
        <v>1.0072974606781917</v>
      </c>
      <c r="AH92" s="56">
        <f>IF($A92&lt;=AH$6,0.5*(AI91+AI92)*EXP(-'BDT Tree'!AH60*'Bermudan Swaption'!AI$5)," ")</f>
        <v>1.0074274149317348</v>
      </c>
      <c r="AI92" s="44">
        <f>IF($A92&lt;=AI$6,0.5*(AJ91+AJ92)*EXP(-'BDT Tree'!AI60*'Bermudan Swaption'!AJ$5)+0.015*SUM(AG$5:AI$5)," ")</f>
        <v>1.0075324053576962</v>
      </c>
      <c r="AJ92" s="56">
        <f>IF($A92&lt;=AJ$6,0.5*(AK91+AK92)*EXP(-'BDT Tree'!AJ60*'Bermudan Swaption'!AK$5)," ")</f>
        <v>1.0038176470633904</v>
      </c>
      <c r="AK92" s="56">
        <f>IF($A92&lt;=AK$6,0.5*(AL91+AL92)*EXP(-'BDT Tree'!AK60*'Bermudan Swaption'!AL$5)," ")</f>
        <v>1.0038736268632089</v>
      </c>
      <c r="AL92" s="44">
        <f t="shared" si="2"/>
        <v>1.0039166666666666</v>
      </c>
    </row>
    <row r="93" spans="1:38" x14ac:dyDescent="0.25">
      <c r="A93" s="30">
        <v>6</v>
      </c>
      <c r="N93" s="44">
        <f>IF($A93&lt;=N$6,0.5*(O92+O93)*EXP(-'BDT Tree'!N61*'Bermudan Swaption'!O$5)," ")</f>
        <v>1.0029362441161902</v>
      </c>
      <c r="O93" s="56">
        <f>IF($A93&lt;=O$6,0.5*(P92+P93)*EXP(-'BDT Tree'!O61*'Bermudan Swaption'!P$5)," ")</f>
        <v>1.007681288909327</v>
      </c>
      <c r="P93" s="56">
        <f>IF($A93&lt;=P$6,0.5*(Q92+Q93)*EXP(-'BDT Tree'!P61*'Bermudan Swaption'!Q$5)," ")</f>
        <v>1.0116024544446882</v>
      </c>
      <c r="Q93" s="44">
        <f>IF($A93&lt;=Q$6,0.5*(R92+R93)*EXP(-'BDT Tree'!Q61*'Bermudan Swaption'!R$5)+0.015*SUM(O$5:Q$5)," ")</f>
        <v>1.0150011472194653</v>
      </c>
      <c r="R93" s="56">
        <f>IF($A93&lt;=R$6,0.5*(S92+S93)*EXP(-'BDT Tree'!R61*'Bermudan Swaption'!S$5)," ")</f>
        <v>1.0138961846525749</v>
      </c>
      <c r="S93" s="56">
        <f>IF($A93&lt;=S$6,0.5*(T92+T93)*EXP(-'BDT Tree'!S61*'Bermudan Swaption'!T$5)," ")</f>
        <v>1.0162749870411603</v>
      </c>
      <c r="T93" s="44">
        <f>IF($A93&lt;=T$6,0.5*(U92+U93)*EXP(-'BDT Tree'!T61*'Bermudan Swaption'!U$5)+0.015*SUM(R$5:T$5)," ")</f>
        <v>1.0182390389357494</v>
      </c>
      <c r="U93" s="56">
        <f>IF($A93&lt;=U$6,0.5*(V92+V93)*EXP(-'BDT Tree'!U61*'Bermudan Swaption'!V$5)," ")</f>
        <v>1.01607944732674</v>
      </c>
      <c r="V93" s="56">
        <f>IF($A93&lt;=V$6,0.5*(W92+W93)*EXP(-'BDT Tree'!V61*'Bermudan Swaption'!W$5)," ")</f>
        <v>1.0173524055476666</v>
      </c>
      <c r="W93" s="44">
        <f>IF($A93&lt;=W$6,0.5*(X92+X93)*EXP(-'BDT Tree'!W61*'Bermudan Swaption'!X$5)+0.015*SUM(U$5:W$5)," ")</f>
        <v>1.01843976858851</v>
      </c>
      <c r="X93" s="56">
        <f>IF($A93&lt;=X$6,0.5*(Y92+Y93)*EXP(-'BDT Tree'!X61*'Bermudan Swaption'!Y$5)," ")</f>
        <v>1.0155149575316498</v>
      </c>
      <c r="Y93" s="56">
        <f>IF($A93&lt;=Y$6,0.5*(Z92+Z93)*EXP(-'BDT Tree'!Y61*'Bermudan Swaption'!Z$5)," ")</f>
        <v>1.0162001556328137</v>
      </c>
      <c r="Z93" s="44">
        <f>IF($A93&lt;=Z$6,0.5*(AA92+AA93)*EXP(-'BDT Tree'!Z61*'Bermudan Swaption'!AA$5)+0.015*SUM(X$5:Z$5)," ")</f>
        <v>1.0167741320977648</v>
      </c>
      <c r="AA93" s="56">
        <f>IF($A93&lt;=AA$6,0.5*(AB92+AB93)*EXP(-'BDT Tree'!AA61*'Bermudan Swaption'!AB$5)," ")</f>
        <v>1.0134567480775156</v>
      </c>
      <c r="AB93" s="56">
        <f>IF($A93&lt;=AB$6,0.5*(AC92+AC93)*EXP(-'BDT Tree'!AB61*'Bermudan Swaption'!AC$5)," ")</f>
        <v>1.0138663144152691</v>
      </c>
      <c r="AC93" s="44">
        <f>IF($A93&lt;=AC$6,0.5*(AD92+AD93)*EXP(-'BDT Tree'!AC61*'Bermudan Swaption'!AD$5)+0.015*SUM(AA$5:AC$5)," ")</f>
        <v>1.0142190613693935</v>
      </c>
      <c r="AD93" s="56">
        <f>IF($A93&lt;=AD$6,0.5*(AE92+AE93)*EXP(-'BDT Tree'!AD61*'Bermudan Swaption'!AE$5)," ")</f>
        <v>1.0105436705655355</v>
      </c>
      <c r="AE93" s="56">
        <f>IF($A93&lt;=AE$6,0.5*(AF92+AF93)*EXP(-'BDT Tree'!AE61*'Bermudan Swaption'!AF$5)," ")</f>
        <v>1.0107626019241065</v>
      </c>
      <c r="AF93" s="44">
        <f>IF($A93&lt;=AF$6,0.5*(AG92+AG93)*EXP(-'BDT Tree'!AF61*'Bermudan Swaption'!AG$5)+0.015*SUM(AD$5:AF$5)," ")</f>
        <v>1.0109399682785121</v>
      </c>
      <c r="AG93" s="56">
        <f>IF($A93&lt;=AG$6,0.5*(AH92+AH93)*EXP(-'BDT Tree'!AG61*'Bermudan Swaption'!AH$5)," ")</f>
        <v>1.0073997761890978</v>
      </c>
      <c r="AH93" s="56">
        <f>IF($A93&lt;=AH$6,0.5*(AI92+AI93)*EXP(-'BDT Tree'!AH61*'Bermudan Swaption'!AI$5)," ")</f>
        <v>1.0074975199214538</v>
      </c>
      <c r="AI93" s="44">
        <f>IF($A93&lt;=AI$6,0.5*(AJ92+AJ93)*EXP(-'BDT Tree'!AI61*'Bermudan Swaption'!AJ$5)+0.015*SUM(AG$5:AI$5)," ")</f>
        <v>1.0075767052434172</v>
      </c>
      <c r="AJ93" s="56">
        <f>IF($A93&lt;=AJ$6,0.5*(AK92+AK93)*EXP(-'BDT Tree'!AJ61*'Bermudan Swaption'!AK$5)," ")</f>
        <v>1.0038427018497078</v>
      </c>
      <c r="AK93" s="56">
        <f>IF($A93&lt;=AK$6,0.5*(AL92+AL93)*EXP(-'BDT Tree'!AK61*'Bermudan Swaption'!AL$5)," ")</f>
        <v>1.0038845173911262</v>
      </c>
      <c r="AL93" s="44">
        <f t="shared" si="2"/>
        <v>1.0039166666666666</v>
      </c>
    </row>
    <row r="94" spans="1:38" x14ac:dyDescent="0.25">
      <c r="A94" s="30">
        <v>5</v>
      </c>
      <c r="N94" s="44">
        <f>IF($A94&lt;=N$6,0.5*(O93+O94)*EXP(-'BDT Tree'!N62*'Bermudan Swaption'!O$5)," ")</f>
        <v>1.0093176532753636</v>
      </c>
      <c r="O94" s="56">
        <f>IF($A94&lt;=O$6,0.5*(P93+P94)*EXP(-'BDT Tree'!O62*'Bermudan Swaption'!P$5)," ")</f>
        <v>1.0130077709823868</v>
      </c>
      <c r="P94" s="56">
        <f>IF($A94&lt;=P$6,0.5*(Q93+Q94)*EXP(-'BDT Tree'!P62*'Bermudan Swaption'!Q$5)," ")</f>
        <v>1.0160433788008956</v>
      </c>
      <c r="Q94" s="44">
        <f>IF($A94&lt;=Q$6,0.5*(R93+R94)*EXP(-'BDT Tree'!Q62*'Bermudan Swaption'!R$5)+0.015*SUM(O$5:Q$5)," ")</f>
        <v>1.0186798826710728</v>
      </c>
      <c r="R94" s="56">
        <f>IF($A94&lt;=R$6,0.5*(S93+S94)*EXP(-'BDT Tree'!R62*'Bermudan Swaption'!S$5)," ")</f>
        <v>1.0169398925206445</v>
      </c>
      <c r="S94" s="56">
        <f>IF($A94&lt;=S$6,0.5*(T93+T94)*EXP(-'BDT Tree'!S62*'Bermudan Swaption'!T$5)," ")</f>
        <v>1.018770450342025</v>
      </c>
      <c r="T94" s="44">
        <f>IF($A94&lt;=T$6,0.5*(U93+U94)*EXP(-'BDT Tree'!T62*'Bermudan Swaption'!U$5)+0.015*SUM(R$5:T$5)," ")</f>
        <v>1.0202738653474326</v>
      </c>
      <c r="U94" s="56">
        <f>IF($A94&lt;=U$6,0.5*(V93+V94)*EXP(-'BDT Tree'!U62*'Bermudan Swaption'!V$5)," ")</f>
        <v>1.017732905096538</v>
      </c>
      <c r="V94" s="56">
        <f>IF($A94&lt;=V$6,0.5*(W93+W94)*EXP(-'BDT Tree'!V62*'Bermudan Swaption'!W$5)," ")</f>
        <v>1.0186988525563143</v>
      </c>
      <c r="W94" s="44">
        <f>IF($A94&lt;=W$6,0.5*(X93+X94)*EXP(-'BDT Tree'!W62*'Bermudan Swaption'!X$5)+0.015*SUM(U$5:W$5)," ")</f>
        <v>1.0195269832774549</v>
      </c>
      <c r="X94" s="56">
        <f>IF($A94&lt;=X$6,0.5*(Y93+Y94)*EXP(-'BDT Tree'!X62*'Bermudan Swaption'!Y$5)," ")</f>
        <v>1.0163905493748038</v>
      </c>
      <c r="Y94" s="56">
        <f>IF($A94&lt;=Y$6,0.5*(Z93+Z94)*EXP(-'BDT Tree'!Y62*'Bermudan Swaption'!Z$5)," ")</f>
        <v>1.0169072856125256</v>
      </c>
      <c r="Z94" s="44">
        <f>IF($A94&lt;=Z$6,0.5*(AA93+AA94)*EXP(-'BDT Tree'!Z62*'Bermudan Swaption'!AA$5)+0.015*SUM(X$5:Z$5)," ")</f>
        <v>1.0173414420789331</v>
      </c>
      <c r="AA94" s="56">
        <f>IF($A94&lt;=AA$6,0.5*(AB93+AB94)*EXP(-'BDT Tree'!AA62*'Bermudan Swaption'!AB$5)," ")</f>
        <v>1.0139013007287303</v>
      </c>
      <c r="AB94" s="56">
        <f>IF($A94&lt;=AB$6,0.5*(AC93+AC94)*EXP(-'BDT Tree'!AB62*'Bermudan Swaption'!AC$5)," ")</f>
        <v>1.0142126631108028</v>
      </c>
      <c r="AC94" s="44">
        <f>IF($A94&lt;=AC$6,0.5*(AD93+AD94)*EXP(-'BDT Tree'!AC62*'Bermudan Swaption'!AD$5)+0.015*SUM(AA$5:AC$5)," ")</f>
        <v>1.014481333035506</v>
      </c>
      <c r="AD94" s="56">
        <f>IF($A94&lt;=AD$6,0.5*(AE93+AE94)*EXP(-'BDT Tree'!AD62*'Bermudan Swaption'!AE$5)," ")</f>
        <v>1.0107465871411903</v>
      </c>
      <c r="AE94" s="56">
        <f>IF($A94&lt;=AE$6,0.5*(AF93+AF94)*EXP(-'BDT Tree'!AE62*'Bermudan Swaption'!AF$5)," ")</f>
        <v>1.0109134003640721</v>
      </c>
      <c r="AF94" s="44">
        <f>IF($A94&lt;=AF$6,0.5*(AG93+AG94)*EXP(-'BDT Tree'!AF62*'Bermudan Swaption'!AG$5)+0.015*SUM(AD$5:AF$5)," ")</f>
        <v>1.0110481371249482</v>
      </c>
      <c r="AG94" s="56">
        <f>IF($A94&lt;=AG$6,0.5*(AH93+AH94)*EXP(-'BDT Tree'!AG62*'Bermudan Swaption'!AH$5)," ")</f>
        <v>1.0074766104728838</v>
      </c>
      <c r="AH94" s="56">
        <f>IF($A94&lt;=AH$6,0.5*(AI93+AI94)*EXP(-'BDT Tree'!AH62*'Bermudan Swaption'!AI$5)," ")</f>
        <v>1.007550126727949</v>
      </c>
      <c r="AI94" s="44">
        <f>IF($A94&lt;=AI$6,0.5*(AJ93+AJ94)*EXP(-'BDT Tree'!AI62*'Bermudan Swaption'!AJ$5)+0.015*SUM(AG$5:AI$5)," ")</f>
        <v>1.0076098501645869</v>
      </c>
      <c r="AJ94" s="56">
        <f>IF($A94&lt;=AJ$6,0.5*(AK93+AK94)*EXP(-'BDT Tree'!AJ62*'Bermudan Swaption'!AK$5)," ")</f>
        <v>1.0038614172352627</v>
      </c>
      <c r="AK94" s="56">
        <f>IF($A94&lt;=AK$6,0.5*(AL93+AL94)*EXP(-'BDT Tree'!AK62*'Bermudan Swaption'!AL$5)," ")</f>
        <v>1.0038926522796077</v>
      </c>
      <c r="AL94" s="44">
        <f t="shared" si="2"/>
        <v>1.0039166666666666</v>
      </c>
    </row>
    <row r="95" spans="1:38" x14ac:dyDescent="0.25">
      <c r="A95" s="30">
        <v>4</v>
      </c>
      <c r="N95" s="44">
        <f>IF($A95&lt;=N$6,0.5*(O94+O95)*EXP(-'BDT Tree'!N63*'Bermudan Swaption'!O$5)," ")</f>
        <v>1.0142286966552672</v>
      </c>
      <c r="O95" s="56">
        <f>IF($A95&lt;=O$6,0.5*(P94+P95)*EXP(-'BDT Tree'!O63*'Bermudan Swaption'!P$5)," ")</f>
        <v>1.0170955615519595</v>
      </c>
      <c r="P95" s="56">
        <f>IF($A95&lt;=P$6,0.5*(Q94+Q95)*EXP(-'BDT Tree'!P63*'Bermudan Swaption'!Q$5)," ")</f>
        <v>1.0194436086305205</v>
      </c>
      <c r="Q95" s="44">
        <f>IF($A95&lt;=Q$6,0.5*(R94+R95)*EXP(-'BDT Tree'!Q63*'Bermudan Swaption'!R$5)+0.015*SUM(O$5:Q$5)," ")</f>
        <v>1.0214879896969127</v>
      </c>
      <c r="R95" s="56">
        <f>IF($A95&lt;=R$6,0.5*(S94+S95)*EXP(-'BDT Tree'!R63*'Bermudan Swaption'!S$5)," ")</f>
        <v>1.0192596716225339</v>
      </c>
      <c r="S95" s="56">
        <f>IF($A95&lt;=S$6,0.5*(T94+T95)*EXP(-'BDT Tree'!S63*'Bermudan Swaption'!T$5)," ")</f>
        <v>1.0206678112254379</v>
      </c>
      <c r="T95" s="44">
        <f>IF($A95&lt;=T$6,0.5*(U94+U95)*EXP(-'BDT Tree'!T63*'Bermudan Swaption'!U$5)+0.015*SUM(R$5:T$5)," ")</f>
        <v>1.0218181626259519</v>
      </c>
      <c r="U95" s="56">
        <f>IF($A95&lt;=U$6,0.5*(V94+V95)*EXP(-'BDT Tree'!U63*'Bermudan Swaption'!V$5)," ")</f>
        <v>1.0189869057613601</v>
      </c>
      <c r="V95" s="56">
        <f>IF($A95&lt;=V$6,0.5*(W94+W95)*EXP(-'BDT Tree'!V63*'Bermudan Swaption'!W$5)," ")</f>
        <v>1.0197196543551841</v>
      </c>
      <c r="W95" s="44">
        <f>IF($A95&lt;=W$6,0.5*(X94+X95)*EXP(-'BDT Tree'!W63*'Bermudan Swaption'!X$5)+0.015*SUM(U$5:W$5)," ")</f>
        <v>1.0203502348962821</v>
      </c>
      <c r="X95" s="56">
        <f>IF($A95&lt;=X$6,0.5*(Y94+Y95)*EXP(-'BDT Tree'!X63*'Bermudan Swaption'!Y$5)," ")</f>
        <v>1.0170537565910938</v>
      </c>
      <c r="Y95" s="56">
        <f>IF($A95&lt;=Y$6,0.5*(Z94+Z95)*EXP(-'BDT Tree'!Y63*'Bermudan Swaption'!Z$5)," ")</f>
        <v>1.0174434216649257</v>
      </c>
      <c r="Z95" s="44">
        <f>IF($A95&lt;=Z$6,0.5*(AA94+AA95)*EXP(-'BDT Tree'!Z63*'Bermudan Swaption'!AA$5)+0.015*SUM(X$5:Z$5)," ")</f>
        <v>1.0177717932442265</v>
      </c>
      <c r="AA95" s="56">
        <f>IF($A95&lt;=AA$6,0.5*(AB94+AB95)*EXP(-'BDT Tree'!AA63*'Bermudan Swaption'!AB$5)," ")</f>
        <v>1.0142380942380838</v>
      </c>
      <c r="AB95" s="56">
        <f>IF($A95&lt;=AB$6,0.5*(AC94+AC95)*EXP(-'BDT Tree'!AB63*'Bermudan Swaption'!AC$5)," ")</f>
        <v>1.0144747958758531</v>
      </c>
      <c r="AC95" s="44">
        <f>IF($A95&lt;=AC$6,0.5*(AD94+AD95)*EXP(-'BDT Tree'!AC63*'Bermudan Swaption'!AD$5)+0.015*SUM(AA$5:AC$5)," ")</f>
        <v>1.0146794355279756</v>
      </c>
      <c r="AD95" s="56">
        <f>IF($A95&lt;=AD$6,0.5*(AE94+AE95)*EXP(-'BDT Tree'!AD63*'Bermudan Swaption'!AE$5)," ")</f>
        <v>1.0108999367164995</v>
      </c>
      <c r="AE95" s="56">
        <f>IF($A95&lt;=AE$6,0.5*(AF94+AF95)*EXP(-'BDT Tree'!AE63*'Bermudan Swaption'!AF$5)," ")</f>
        <v>1.0110270495012017</v>
      </c>
      <c r="AF95" s="44">
        <f>IF($A95&lt;=AF$6,0.5*(AG94+AG95)*EXP(-'BDT Tree'!AF63*'Bermudan Swaption'!AG$5)+0.015*SUM(AD$5:AF$5)," ")</f>
        <v>1.0111294084149416</v>
      </c>
      <c r="AG95" s="56">
        <f>IF($A95&lt;=AG$6,0.5*(AH94+AH95)*EXP(-'BDT Tree'!AG63*'Bermudan Swaption'!AH$5)," ")</f>
        <v>1.0075343095997418</v>
      </c>
      <c r="AH95" s="56">
        <f>IF($A95&lt;=AH$6,0.5*(AI94+AI95)*EXP(-'BDT Tree'!AH63*'Bermudan Swaption'!AI$5)," ")</f>
        <v>1.0075896033747127</v>
      </c>
      <c r="AI95" s="44">
        <f>IF($A95&lt;=AI$6,0.5*(AJ94+AJ95)*EXP(-'BDT Tree'!AI63*'Bermudan Swaption'!AJ$5)+0.015*SUM(AG$5:AI$5)," ")</f>
        <v>1.0076346488865173</v>
      </c>
      <c r="AJ95" s="56">
        <f>IF($A95&lt;=AJ$6,0.5*(AK94+AK95)*EXP(-'BDT Tree'!AJ63*'Bermudan Swaption'!AK$5)," ")</f>
        <v>1.0038753971474956</v>
      </c>
      <c r="AK95" s="56">
        <f>IF($A95&lt;=AK$6,0.5*(AL94+AL95)*EXP(-'BDT Tree'!AK63*'Bermudan Swaption'!AL$5)," ")</f>
        <v>1.0038987287758467</v>
      </c>
      <c r="AL95" s="44">
        <f t="shared" si="2"/>
        <v>1.0039166666666666</v>
      </c>
    </row>
    <row r="96" spans="1:38" x14ac:dyDescent="0.25">
      <c r="A96" s="30">
        <v>3</v>
      </c>
      <c r="N96" s="44">
        <f>IF($A96&lt;=N$6,0.5*(O95+O96)*EXP(-'BDT Tree'!N64*'Bermudan Swaption'!O$5)," ")</f>
        <v>1.0180038647644669</v>
      </c>
      <c r="O96" s="56">
        <f>IF($A96&lt;=O$6,0.5*(P95+P96)*EXP(-'BDT Tree'!O64*'Bermudan Swaption'!P$5)," ")</f>
        <v>1.0202297991457789</v>
      </c>
      <c r="P96" s="56">
        <f>IF($A96&lt;=P$6,0.5*(Q95+Q96)*EXP(-'BDT Tree'!P64*'Bermudan Swaption'!Q$5)," ")</f>
        <v>1.0220450686332154</v>
      </c>
      <c r="Q96" s="44">
        <f>IF($A96&lt;=Q$6,0.5*(R95+R96)*EXP(-'BDT Tree'!Q64*'Bermudan Swaption'!R$5)+0.015*SUM(O$5:Q$5)," ")</f>
        <v>1.023630079896404</v>
      </c>
      <c r="R96" s="56">
        <f>IF($A96&lt;=R$6,0.5*(S95+S96)*EXP(-'BDT Tree'!R64*'Bermudan Swaption'!S$5)," ")</f>
        <v>1.0210267788942304</v>
      </c>
      <c r="S96" s="56">
        <f>IF($A96&lt;=S$6,0.5*(T95+T96)*EXP(-'BDT Tree'!S64*'Bermudan Swaption'!T$5)," ")</f>
        <v>1.0221097709318832</v>
      </c>
      <c r="T96" s="44">
        <f>IF($A96&lt;=T$6,0.5*(U95+U96)*EXP(-'BDT Tree'!T64*'Bermudan Swaption'!U$5)+0.015*SUM(R$5:T$5)," ")</f>
        <v>1.0229897508516681</v>
      </c>
      <c r="U96" s="56">
        <f>IF($A96&lt;=U$6,0.5*(V95+V96)*EXP(-'BDT Tree'!U64*'Bermudan Swaption'!V$5)," ")</f>
        <v>1.0199376968749412</v>
      </c>
      <c r="V96" s="56">
        <f>IF($A96&lt;=V$6,0.5*(W95+W96)*EXP(-'BDT Tree'!V64*'Bermudan Swaption'!W$5)," ")</f>
        <v>1.0204934237045586</v>
      </c>
      <c r="W96" s="44">
        <f>IF($A96&lt;=W$6,0.5*(X95+X96)*EXP(-'BDT Tree'!W64*'Bermudan Swaption'!X$5)+0.015*SUM(U$5:W$5)," ")</f>
        <v>1.0209735260024764</v>
      </c>
      <c r="X96" s="56">
        <f>IF($A96&lt;=X$6,0.5*(Y95+Y96)*EXP(-'BDT Tree'!X64*'Bermudan Swaption'!Y$5)," ")</f>
        <v>1.0175560553427538</v>
      </c>
      <c r="Y96" s="56">
        <f>IF($A96&lt;=Y$6,0.5*(Z95+Z96)*EXP(-'BDT Tree'!Y64*'Bermudan Swaption'!Z$5)," ")</f>
        <v>1.0178498922100918</v>
      </c>
      <c r="Z96" s="44">
        <f>IF($A96&lt;=Z$6,0.5*(AA95+AA96)*EXP(-'BDT Tree'!Z64*'Bermudan Swaption'!AA$5)+0.015*SUM(X$5:Z$5)," ")</f>
        <v>1.0180982454057781</v>
      </c>
      <c r="AA96" s="56">
        <f>IF($A96&lt;=AA$6,0.5*(AB95+AB96)*EXP(-'BDT Tree'!AA64*'Bermudan Swaption'!AB$5)," ")</f>
        <v>1.014493251662238</v>
      </c>
      <c r="AB96" s="56">
        <f>IF($A96&lt;=AB$6,0.5*(AC95+AC96)*EXP(-'BDT Tree'!AB64*'Bermudan Swaption'!AC$5)," ")</f>
        <v>1.0146731968334568</v>
      </c>
      <c r="AC96" s="44">
        <f>IF($A96&lt;=AC$6,0.5*(AD95+AD96)*EXP(-'BDT Tree'!AC64*'Bermudan Swaption'!AD$5)+0.015*SUM(AA$5:AC$5)," ")</f>
        <v>1.0148290743270665</v>
      </c>
      <c r="AD96" s="56">
        <f>IF($A96&lt;=AD$6,0.5*(AE95+AE96)*EXP(-'BDT Tree'!AD64*'Bermudan Swaption'!AE$5)," ")</f>
        <v>1.0110158339024893</v>
      </c>
      <c r="AE96" s="56">
        <f>IF($A96&lt;=AE$6,0.5*(AF95+AF96)*EXP(-'BDT Tree'!AE64*'Bermudan Swaption'!AF$5)," ")</f>
        <v>1.0111127037609622</v>
      </c>
      <c r="AF96" s="44">
        <f>IF($A96&lt;=AF$6,0.5*(AG95+AG96)*EXP(-'BDT Tree'!AF64*'Bermudan Swaption'!AG$5)+0.015*SUM(AD$5:AF$5)," ")</f>
        <v>1.0111904703861725</v>
      </c>
      <c r="AG96" s="56">
        <f>IF($A96&lt;=AG$6,0.5*(AH95+AH96)*EXP(-'BDT Tree'!AG64*'Bermudan Swaption'!AH$5)," ")</f>
        <v>1.007577639384893</v>
      </c>
      <c r="AH96" s="56">
        <f>IF($A96&lt;=AH$6,0.5*(AI95+AI96)*EXP(-'BDT Tree'!AH64*'Bermudan Swaption'!AI$5)," ")</f>
        <v>1.0076192275048315</v>
      </c>
      <c r="AI96" s="44">
        <f>IF($A96&lt;=AI$6,0.5*(AJ95+AJ96)*EXP(-'BDT Tree'!AI64*'Bermudan Swaption'!AJ$5)+0.015*SUM(AG$5:AI$5)," ")</f>
        <v>1.0076532030171339</v>
      </c>
      <c r="AJ96" s="56">
        <f>IF($A96&lt;=AJ$6,0.5*(AK95+AK96)*EXP(-'BDT Tree'!AJ64*'Bermudan Swaption'!AK$5)," ")</f>
        <v>1.0038858397395423</v>
      </c>
      <c r="AK96" s="56">
        <f>IF($A96&lt;=AK$6,0.5*(AL95+AL96)*EXP(-'BDT Tree'!AK64*'Bermudan Swaption'!AL$5)," ")</f>
        <v>1.0039032677121207</v>
      </c>
      <c r="AL96" s="44">
        <f t="shared" si="2"/>
        <v>1.0039166666666666</v>
      </c>
    </row>
    <row r="97" spans="1:38" x14ac:dyDescent="0.25">
      <c r="A97" s="30">
        <v>2</v>
      </c>
      <c r="N97" s="44">
        <f>IF($A97&lt;=N$6,0.5*(O96+O97)*EXP(-'BDT Tree'!N65*'Bermudan Swaption'!O$5)," ")</f>
        <v>1.0209036604096322</v>
      </c>
      <c r="O97" s="56">
        <f>IF($A97&lt;=O$6,0.5*(P96+P97)*EXP(-'BDT Tree'!O65*'Bermudan Swaption'!P$5)," ")</f>
        <v>1.0226314302545649</v>
      </c>
      <c r="P97" s="56">
        <f>IF($A97&lt;=P$6,0.5*(Q96+Q97)*EXP(-'BDT Tree'!P65*'Bermudan Swaption'!Q$5)," ")</f>
        <v>1.024034428323578</v>
      </c>
      <c r="Q97" s="44">
        <f>IF($A97&lt;=Q$6,0.5*(R96+R97)*EXP(-'BDT Tree'!Q65*'Bermudan Swaption'!R$5)+0.015*SUM(O$5:Q$5)," ")</f>
        <v>1.0252633703367842</v>
      </c>
      <c r="R97" s="56">
        <f>IF($A97&lt;=R$6,0.5*(S96+S97)*EXP(-'BDT Tree'!R65*'Bermudan Swaption'!S$5)," ")</f>
        <v>1.0223724169526289</v>
      </c>
      <c r="S97" s="56">
        <f>IF($A97&lt;=S$6,0.5*(T96+T97)*EXP(-'BDT Tree'!S65*'Bermudan Swaption'!T$5)," ")</f>
        <v>1.0232052976372046</v>
      </c>
      <c r="T97" s="44">
        <f>IF($A97&lt;=T$6,0.5*(U96+U97)*EXP(-'BDT Tree'!T65*'Bermudan Swaption'!U$5)+0.015*SUM(R$5:T$5)," ")</f>
        <v>1.0238783589201124</v>
      </c>
      <c r="U97" s="56">
        <f>IF($A97&lt;=U$6,0.5*(V96+V97)*EXP(-'BDT Tree'!U65*'Bermudan Swaption'!V$5)," ")</f>
        <v>1.0206584659203706</v>
      </c>
      <c r="V97" s="56">
        <f>IF($A97&lt;=V$6,0.5*(W96+W97)*EXP(-'BDT Tree'!V65*'Bermudan Swaption'!W$5)," ")</f>
        <v>1.0210798760419231</v>
      </c>
      <c r="W97" s="44">
        <f>IF($A97&lt;=W$6,0.5*(X96+X97)*EXP(-'BDT Tree'!W65*'Bermudan Swaption'!X$5)+0.015*SUM(U$5:W$5)," ")</f>
        <v>1.021445390304299</v>
      </c>
      <c r="X97" s="56">
        <f>IF($A97&lt;=X$6,0.5*(Y96+Y97)*EXP(-'BDT Tree'!X65*'Bermudan Swaption'!Y$5)," ")</f>
        <v>1.017936473854091</v>
      </c>
      <c r="Y97" s="56">
        <f>IF($A97&lt;=Y$6,0.5*(Z96+Z97)*EXP(-'BDT Tree'!Y65*'Bermudan Swaption'!Z$5)," ")</f>
        <v>1.0181580537792931</v>
      </c>
      <c r="Z97" s="44">
        <f>IF($A97&lt;=Z$6,0.5*(AA96+AA97)*EXP(-'BDT Tree'!Z65*'Bermudan Swaption'!AA$5)+0.015*SUM(X$5:Z$5)," ")</f>
        <v>1.018345886993925</v>
      </c>
      <c r="AA97" s="56">
        <f>IF($A97&lt;=AA$6,0.5*(AB96+AB97)*EXP(-'BDT Tree'!AA65*'Bermudan Swaption'!AB$5)," ")</f>
        <v>1.0146865674552235</v>
      </c>
      <c r="AB97" s="56">
        <f>IF($A97&lt;=AB$6,0.5*(AC96+AC97)*EXP(-'BDT Tree'!AB65*'Bermudan Swaption'!AC$5)," ")</f>
        <v>1.0148233689614008</v>
      </c>
      <c r="AC97" s="44">
        <f>IF($A97&lt;=AC$6,0.5*(AD96+AD97)*EXP(-'BDT Tree'!AC65*'Bermudan Swaption'!AD$5)+0.015*SUM(AA$5:AC$5)," ")</f>
        <v>1.0149421113614339</v>
      </c>
      <c r="AD97" s="56">
        <f>IF($A97&lt;=AD$6,0.5*(AE96+AE97)*EXP(-'BDT Tree'!AD65*'Bermudan Swaption'!AE$5)," ")</f>
        <v>1.0111034317671777</v>
      </c>
      <c r="AE97" s="56">
        <f>IF($A97&lt;=AE$6,0.5*(AF96+AF97)*EXP(-'BDT Tree'!AE65*'Bermudan Swaption'!AF$5)," ")</f>
        <v>1.0111772616166865</v>
      </c>
      <c r="AF97" s="44">
        <f>IF($A97&lt;=AF$6,0.5*(AG96+AG97)*EXP(-'BDT Tree'!AF65*'Bermudan Swaption'!AG$5)+0.015*SUM(AD$5:AF$5)," ")</f>
        <v>1.0112363485270064</v>
      </c>
      <c r="AG97" s="56">
        <f>IF($A97&lt;=AG$6,0.5*(AH96+AH97)*EXP(-'BDT Tree'!AG65*'Bermudan Swaption'!AH$5)," ")</f>
        <v>1.0076101787289184</v>
      </c>
      <c r="AH97" s="56">
        <f>IF($A97&lt;=AH$6,0.5*(AI96+AI97)*EXP(-'BDT Tree'!AH65*'Bermudan Swaption'!AI$5)," ")</f>
        <v>1.0076414585200866</v>
      </c>
      <c r="AI97" s="44">
        <f>IF($A97&lt;=AI$6,0.5*(AJ96+AJ97)*EXP(-'BDT Tree'!AI65*'Bermudan Swaption'!AJ$5)+0.015*SUM(AG$5:AI$5)," ")</f>
        <v>1.007667085007234</v>
      </c>
      <c r="AJ97" s="56">
        <f>IF($A97&lt;=AJ$6,0.5*(AK96+AK97)*EXP(-'BDT Tree'!AJ65*'Bermudan Swaption'!AK$5)," ")</f>
        <v>1.0038936400310872</v>
      </c>
      <c r="AK97" s="56">
        <f>IF($A97&lt;=AK$6,0.5*(AL96+AL97)*EXP(-'BDT Tree'!AK65*'Bermudan Swaption'!AL$5)," ")</f>
        <v>1.003906658138795</v>
      </c>
      <c r="AL97" s="44">
        <f t="shared" si="2"/>
        <v>1.0039166666666666</v>
      </c>
    </row>
    <row r="98" spans="1:38" x14ac:dyDescent="0.25">
      <c r="A98" s="30">
        <v>1</v>
      </c>
      <c r="N98" s="44">
        <f>IF($A98&lt;=N$6,0.5*(O97+O98)*EXP(-'BDT Tree'!N66*'Bermudan Swaption'!O$5)," ")</f>
        <v>1.0231300048586518</v>
      </c>
      <c r="O98" s="56">
        <f>IF($A98&lt;=O$6,0.5*(P97+P98)*EXP(-'BDT Tree'!O66*'Bermudan Swaption'!P$5)," ")</f>
        <v>1.0244709991388257</v>
      </c>
      <c r="P98" s="56">
        <f>IF($A98&lt;=P$6,0.5*(Q97+Q98)*EXP(-'BDT Tree'!P66*'Bermudan Swaption'!Q$5)," ")</f>
        <v>1.0255552685625291</v>
      </c>
      <c r="Q98" s="44">
        <f>IF($A98&lt;=Q$6,0.5*(R97+R98)*EXP(-'BDT Tree'!Q66*'Bermudan Swaption'!R$5)+0.015*SUM(O$5:Q$5)," ")</f>
        <v>1.0265083468064768</v>
      </c>
      <c r="R98" s="56">
        <f>IF($A98&lt;=R$6,0.5*(S97+S98)*EXP(-'BDT Tree'!R66*'Bermudan Swaption'!S$5)," ")</f>
        <v>1.0233968908300894</v>
      </c>
      <c r="S98" s="56">
        <f>IF($A98&lt;=S$6,0.5*(T97+T98)*EXP(-'BDT Tree'!S66*'Bermudan Swaption'!T$5)," ")</f>
        <v>1.0240374573373467</v>
      </c>
      <c r="T98" s="44">
        <f>IF($A98&lt;=T$6,0.5*(U97+U98)*EXP(-'BDT Tree'!T66*'Bermudan Swaption'!U$5)+0.015*SUM(R$5:T$5)," ")</f>
        <v>1.0245522271549126</v>
      </c>
      <c r="U98" s="56">
        <f>IF($A98&lt;=U$6,0.5*(V97+V98)*EXP(-'BDT Tree'!U66*'Bermudan Swaption'!V$5)," ")</f>
        <v>1.0212048044476798</v>
      </c>
      <c r="V98" s="56">
        <f>IF($A98&lt;=V$6,0.5*(W97+W98)*EXP(-'BDT Tree'!V66*'Bermudan Swaption'!W$5)," ")</f>
        <v>1.0215243334338315</v>
      </c>
      <c r="W98" s="44">
        <f>IF($A98&lt;=W$6,0.5*(X97+X98)*EXP(-'BDT Tree'!W66*'Bermudan Swaption'!X$5)+0.015*SUM(U$5:W$5)," ")</f>
        <v>1.0218026067642452</v>
      </c>
      <c r="X98" s="56">
        <f>IF($A98&lt;=X$6,0.5*(Y97+Y98)*EXP(-'BDT Tree'!X66*'Bermudan Swaption'!Y$5)," ")</f>
        <v>1.0182245876429732</v>
      </c>
      <c r="Y98" s="56">
        <f>IF($A98&lt;=Y$6,0.5*(Z97+Z98)*EXP(-'BDT Tree'!Y66*'Bermudan Swaption'!Z$5)," ")</f>
        <v>1.0183916878065009</v>
      </c>
      <c r="Z98" s="44">
        <f>IF($A98&lt;=Z$6,0.5*(AA97+AA98)*EXP(-'BDT Tree'!Z66*'Bermudan Swaption'!AA$5)+0.015*SUM(X$5:Z$5)," ")</f>
        <v>1.018533751726971</v>
      </c>
      <c r="AA98" s="56">
        <f>IF($A98&lt;=AA$6,0.5*(AB97+AB98)*EXP(-'BDT Tree'!AA66*'Bermudan Swaption'!AB$5)," ")</f>
        <v>1.0148330376143211</v>
      </c>
      <c r="AB98" s="56">
        <f>IF($A98&lt;=AB$6,0.5*(AC97+AC98)*EXP(-'BDT Tree'!AB66*'Bermudan Swaption'!AC$5)," ")</f>
        <v>1.0149370438186718</v>
      </c>
      <c r="AC98" s="44">
        <f>IF($A98&lt;=AC$6,0.5*(AD97+AD98)*EXP(-'BDT Tree'!AC66*'Bermudan Swaption'!AD$5)+0.015*SUM(AA$5:AC$5)," ")</f>
        <v>1.0150275048147321</v>
      </c>
      <c r="AD98" s="56">
        <f>IF($A98&lt;=AD$6,0.5*(AE97+AE98)*EXP(-'BDT Tree'!AD66*'Bermudan Swaption'!AE$5)," ")</f>
        <v>1.0111696455400565</v>
      </c>
      <c r="AE98" s="56">
        <f>IF($A98&lt;=AE$6,0.5*(AF97+AF98)*EXP(-'BDT Tree'!AE66*'Bermudan Swaption'!AF$5)," ")</f>
        <v>1.0112259213163264</v>
      </c>
      <c r="AF98" s="44">
        <f>IF($A98&lt;=AF$6,0.5*(AG97+AG98)*EXP(-'BDT Tree'!AF66*'Bermudan Swaption'!AG$5)+0.015*SUM(AD$5:AF$5)," ")</f>
        <v>1.011270818749292</v>
      </c>
      <c r="AG98" s="56">
        <f>IF($A98&lt;=AG$6,0.5*(AH97+AH98)*EXP(-'BDT Tree'!AG66*'Bermudan Swaption'!AH$5)," ")</f>
        <v>1.0076346151396904</v>
      </c>
      <c r="AH98" s="56">
        <f>IF($A98&lt;=AH$6,0.5*(AI97+AI98)*EXP(-'BDT Tree'!AH66*'Bermudan Swaption'!AI$5)," ")</f>
        <v>1.0076581418337467</v>
      </c>
      <c r="AI98" s="44">
        <f>IF($A98&lt;=AI$6,0.5*(AJ97+AJ98)*EXP(-'BDT Tree'!AI66*'Bermudan Swaption'!AJ$5)+0.015*SUM(AG$5:AI$5)," ")</f>
        <v>1.007677471364713</v>
      </c>
      <c r="AJ98" s="56">
        <f>IF($A98&lt;=AJ$6,0.5*(AK97+AK98)*EXP(-'BDT Tree'!AJ66*'Bermudan Swaption'!AK$5)," ")</f>
        <v>1.0038994665928509</v>
      </c>
      <c r="AK98" s="56">
        <f>IF($A98&lt;=AK$6,0.5*(AL97+AL98)*EXP(-'BDT Tree'!AK66*'Bermudan Swaption'!AL$5)," ")</f>
        <v>1.0039091906664301</v>
      </c>
      <c r="AL98" s="44">
        <f t="shared" si="2"/>
        <v>1.0039166666666666</v>
      </c>
    </row>
    <row r="99" spans="1:38" x14ac:dyDescent="0.25">
      <c r="A99" s="30">
        <v>0</v>
      </c>
      <c r="N99" s="44">
        <f>IF($A99&lt;=N$6,0.5*(O98+O99)*EXP(-'BDT Tree'!N67*'Bermudan Swaption'!O$5)," ")</f>
        <v>1.0248388686901109</v>
      </c>
      <c r="O99" s="56">
        <f>IF($A99&lt;=O$6,0.5*(P98+P99)*EXP(-'BDT Tree'!O67*'Bermudan Swaption'!P$5)," ")</f>
        <v>1.0258797727924698</v>
      </c>
      <c r="P99" s="56">
        <f>IF($A99&lt;=P$6,0.5*(Q98+Q99)*EXP(-'BDT Tree'!P67*'Bermudan Swaption'!Q$5)," ")</f>
        <v>1.0267177731759292</v>
      </c>
      <c r="Q99" s="44">
        <f>IF($A99&lt;=Q$6,0.5*(R98+R99)*EXP(-'BDT Tree'!Q67*'Bermudan Swaption'!R$5)+0.015*SUM(O$5:Q$5)," ")</f>
        <v>1.0274571685361609</v>
      </c>
      <c r="R99" s="56">
        <f>IF($A99&lt;=R$6,0.5*(S98+S99)*EXP(-'BDT Tree'!R67*'Bermudan Swaption'!S$5)," ")</f>
        <v>1.0241767661244012</v>
      </c>
      <c r="S99" s="56">
        <f>IF($A99&lt;=S$6,0.5*(T98+T99)*EXP(-'BDT Tree'!S67*'Bermudan Swaption'!T$5)," ")</f>
        <v>1.0246694907902436</v>
      </c>
      <c r="T99" s="44">
        <f>IF($A99&lt;=T$6,0.5*(U98+U99)*EXP(-'BDT Tree'!T67*'Bermudan Swaption'!U$5)+0.015*SUM(R$5:T$5)," ")</f>
        <v>1.0250632004497768</v>
      </c>
      <c r="U99" s="56">
        <f>IF($A99&lt;=U$6,0.5*(V98+V99)*EXP(-'BDT Tree'!U67*'Bermudan Swaption'!V$5)," ")</f>
        <v>1.0216189048967543</v>
      </c>
      <c r="V99" s="56">
        <f>IF($A99&lt;=V$6,0.5*(W98+W99)*EXP(-'BDT Tree'!V67*'Bermudan Swaption'!W$5)," ")</f>
        <v>1.0218611727425144</v>
      </c>
      <c r="W99" s="44">
        <f>IF($A99&lt;=W$6,0.5*(X98+X99)*EXP(-'BDT Tree'!W67*'Bermudan Swaption'!X$5)+0.015*SUM(U$5:W$5)," ")</f>
        <v>1.0220730333064927</v>
      </c>
      <c r="X99" s="56">
        <f>IF($A99&lt;=X$6,0.5*(Y98+Y99)*EXP(-'BDT Tree'!X67*'Bermudan Swaption'!Y$5)," ")</f>
        <v>1.0184428011081976</v>
      </c>
      <c r="Y99" s="56">
        <f>IF($A99&lt;=Y$6,0.5*(Z98+Z99)*EXP(-'BDT Tree'!Y67*'Bermudan Swaption'!Z$5)," ")</f>
        <v>1.0185688257903847</v>
      </c>
      <c r="Z99" s="44">
        <f>IF($A99&lt;=Z$6,0.5*(AA98+AA99)*EXP(-'BDT Tree'!Z67*'Bermudan Swaption'!AA$5)+0.015*SUM(X$5:Z$5)," ")</f>
        <v>1.0186762771313009</v>
      </c>
      <c r="AA99" s="56">
        <f>IF($A99&lt;=AA$6,0.5*(AB98+AB99)*EXP(-'BDT Tree'!AA67*'Bermudan Swaption'!AB$5)," ")</f>
        <v>1.0149440214605689</v>
      </c>
      <c r="AB99" s="56">
        <f>IF($A99&lt;=AB$6,0.5*(AC98+AC99)*EXP(-'BDT Tree'!AB67*'Bermudan Swaption'!AC$5)," ")</f>
        <v>1.0150230983778126</v>
      </c>
      <c r="AC99" s="44">
        <f>IF($A99&lt;=AC$6,0.5*(AD98+AD99)*EXP(-'BDT Tree'!AC67*'Bermudan Swaption'!AD$5)+0.015*SUM(AA$5:AC$5)," ")</f>
        <v>1.0150920196407862</v>
      </c>
      <c r="AD99" s="56">
        <f>IF($A99&lt;=AD$6,0.5*(AE98+AE99)*EXP(-'BDT Tree'!AD67*'Bermudan Swaption'!AE$5)," ")</f>
        <v>1.0112196997158651</v>
      </c>
      <c r="AE99" s="56">
        <f>IF($A99&lt;=AE$6,0.5*(AF98+AF99)*EXP(-'BDT Tree'!AE67*'Bermudan Swaption'!AF$5)," ")</f>
        <v>1.0112625998669589</v>
      </c>
      <c r="AF99" s="44">
        <f>IF($A99&lt;=AF$6,0.5*(AG98+AG99)*EXP(-'BDT Tree'!AF67*'Bermudan Swaption'!AG$5)+0.015*SUM(AD$5:AF$5)," ")</f>
        <v>1.0112967179949146</v>
      </c>
      <c r="AG99" s="56">
        <f>IF($A99&lt;=AG$6,0.5*(AH98+AH99)*EXP(-'BDT Tree'!AG67*'Bermudan Swaption'!AH$5)," ")</f>
        <v>1.0076529667197025</v>
      </c>
      <c r="AH99" s="56">
        <f>IF($A99&lt;=AH$6,0.5*(AI98+AI99)*EXP(-'BDT Tree'!AH67*'Bermudan Swaption'!AI$5)," ")</f>
        <v>1.0076706621533031</v>
      </c>
      <c r="AI99" s="44">
        <f>IF($A99&lt;=AI$6,0.5*(AJ98+AJ99)*EXP(-'BDT Tree'!AI67*'Bermudan Swaption'!AJ$5)+0.015*SUM(AG$5:AI$5)," ")</f>
        <v>1.0076852423425506</v>
      </c>
      <c r="AJ99" s="56">
        <f>IF($A99&lt;=AJ$6,0.5*(AK98+AK99)*EXP(-'BDT Tree'!AJ67*'Bermudan Swaption'!AK$5)," ")</f>
        <v>1.0039038188357352</v>
      </c>
      <c r="AK99" s="56">
        <f>IF($A99&lt;=AK$6,0.5*(AL98+AL99)*EXP(-'BDT Tree'!AK67*'Bermudan Swaption'!AL$5)," ")</f>
        <v>1.0039110823727109</v>
      </c>
      <c r="AL99" s="44">
        <f t="shared" si="2"/>
        <v>1.0039166666666666</v>
      </c>
    </row>
    <row r="100" spans="1:38" x14ac:dyDescent="0.25">
      <c r="A100" s="30"/>
      <c r="O100" s="56"/>
      <c r="P100" s="56"/>
      <c r="R100" s="56"/>
      <c r="S100" s="56"/>
      <c r="U100" s="56"/>
      <c r="V100" s="56"/>
      <c r="X100" s="56"/>
      <c r="Y100" s="56"/>
      <c r="AA100" s="56"/>
      <c r="AB100" s="56"/>
      <c r="AD100" s="56"/>
      <c r="AE100" s="56"/>
      <c r="AG100" s="56"/>
      <c r="AH100" s="56"/>
      <c r="AJ100" s="56"/>
    </row>
    <row r="102" spans="1:38" x14ac:dyDescent="0.25">
      <c r="A102" s="25" t="s">
        <v>102</v>
      </c>
    </row>
    <row r="103" spans="1:38" x14ac:dyDescent="0.25">
      <c r="A103" s="25" t="s">
        <v>86</v>
      </c>
    </row>
    <row r="104" spans="1:38" x14ac:dyDescent="0.25">
      <c r="A104" s="30">
        <v>48</v>
      </c>
    </row>
    <row r="105" spans="1:38" x14ac:dyDescent="0.25">
      <c r="A105" s="30">
        <v>47</v>
      </c>
    </row>
    <row r="106" spans="1:38" x14ac:dyDescent="0.25">
      <c r="A106" s="30">
        <v>46</v>
      </c>
    </row>
    <row r="107" spans="1:38" x14ac:dyDescent="0.25">
      <c r="A107" s="30">
        <v>45</v>
      </c>
    </row>
    <row r="108" spans="1:38" x14ac:dyDescent="0.25">
      <c r="A108" s="30">
        <v>44</v>
      </c>
    </row>
    <row r="109" spans="1:38" x14ac:dyDescent="0.25">
      <c r="A109" s="30">
        <v>43</v>
      </c>
    </row>
    <row r="110" spans="1:38" x14ac:dyDescent="0.25">
      <c r="A110" s="30">
        <v>42</v>
      </c>
    </row>
    <row r="111" spans="1:38" x14ac:dyDescent="0.25">
      <c r="A111" s="30">
        <v>41</v>
      </c>
    </row>
    <row r="112" spans="1:38" x14ac:dyDescent="0.25">
      <c r="A112" s="30">
        <v>40</v>
      </c>
    </row>
    <row r="113" spans="1:26" x14ac:dyDescent="0.25">
      <c r="A113" s="30">
        <v>39</v>
      </c>
    </row>
    <row r="114" spans="1:26" x14ac:dyDescent="0.25">
      <c r="A114" s="30">
        <v>38</v>
      </c>
    </row>
    <row r="115" spans="1:26" x14ac:dyDescent="0.25">
      <c r="A115" s="30">
        <v>37</v>
      </c>
    </row>
    <row r="116" spans="1:26" x14ac:dyDescent="0.25">
      <c r="A116" s="30">
        <v>36</v>
      </c>
    </row>
    <row r="117" spans="1:26" x14ac:dyDescent="0.25">
      <c r="A117" s="30">
        <v>35</v>
      </c>
    </row>
    <row r="118" spans="1:26" x14ac:dyDescent="0.25">
      <c r="A118" s="30">
        <v>34</v>
      </c>
    </row>
    <row r="119" spans="1:26" x14ac:dyDescent="0.25">
      <c r="A119" s="30">
        <v>33</v>
      </c>
    </row>
    <row r="120" spans="1:26" x14ac:dyDescent="0.25">
      <c r="A120" s="30">
        <v>32</v>
      </c>
    </row>
    <row r="121" spans="1:26" x14ac:dyDescent="0.25">
      <c r="A121" s="30">
        <v>31</v>
      </c>
    </row>
    <row r="122" spans="1:26" x14ac:dyDescent="0.25">
      <c r="A122" s="30">
        <v>30</v>
      </c>
    </row>
    <row r="123" spans="1:26" x14ac:dyDescent="0.25">
      <c r="A123" s="30">
        <v>29</v>
      </c>
    </row>
    <row r="124" spans="1:26" x14ac:dyDescent="0.25">
      <c r="A124" s="30">
        <v>28</v>
      </c>
    </row>
    <row r="125" spans="1:26" x14ac:dyDescent="0.25">
      <c r="A125" s="30">
        <v>27</v>
      </c>
    </row>
    <row r="126" spans="1:26" x14ac:dyDescent="0.25">
      <c r="A126" s="30">
        <v>26</v>
      </c>
    </row>
    <row r="127" spans="1:26" x14ac:dyDescent="0.25">
      <c r="A127" s="30">
        <v>25</v>
      </c>
    </row>
    <row r="128" spans="1:26" x14ac:dyDescent="0.25">
      <c r="A128" s="30">
        <v>24</v>
      </c>
      <c r="Z128" s="44">
        <f t="shared" ref="Z128:Z152" si="3">IF($A128&lt;=Z$6,MAX(0,1-Z34)," ")</f>
        <v>0.47423598086942265</v>
      </c>
    </row>
    <row r="129" spans="1:26" x14ac:dyDescent="0.25">
      <c r="A129" s="30">
        <v>23</v>
      </c>
      <c r="O129" s="2" t="str">
        <f>IF($A129&lt;=O$6,0.5*(P128+P129)*EXP(-'BDT Tree'!O44*'Bermudan Swaption'!P$5)," ")</f>
        <v xml:space="preserve"> </v>
      </c>
      <c r="P129" s="2" t="str">
        <f>IF($A129&lt;=P$6,0.5*(Q128+Q129)*EXP(-'BDT Tree'!P44*'Bermudan Swaption'!Q$5)," ")</f>
        <v xml:space="preserve"> </v>
      </c>
      <c r="Q129" s="44" t="str">
        <f>IF($A129&lt;=Q$6,0.5*(R128+R129)*EXP(-'BDT Tree'!Q44*'Bermudan Swaption'!R$5)," ")</f>
        <v xml:space="preserve"> </v>
      </c>
      <c r="R129" s="2" t="str">
        <f>IF($A129&lt;=R$6,0.5*(S128+S129)*EXP(-'BDT Tree'!R44*'Bermudan Swaption'!S$5)," ")</f>
        <v xml:space="preserve"> </v>
      </c>
      <c r="S129" s="2" t="str">
        <f>IF($A129&lt;=S$6,0.5*(T128+T129)*EXP(-'BDT Tree'!S44*'Bermudan Swaption'!T$5)," ")</f>
        <v xml:space="preserve"> </v>
      </c>
      <c r="T129" s="44" t="str">
        <f>IF($A129&lt;=T$6,0.5*(U128+U129)*EXP(-'BDT Tree'!T44*'Bermudan Swaption'!U$5)," ")</f>
        <v xml:space="preserve"> </v>
      </c>
      <c r="U129" s="2" t="str">
        <f>IF($A129&lt;=U$6,0.5*(V128+V129)*EXP(-'BDT Tree'!U44*'Bermudan Swaption'!V$5)," ")</f>
        <v xml:space="preserve"> </v>
      </c>
      <c r="V129" s="2" t="str">
        <f>IF($A129&lt;=V$6,0.5*(W128+W129)*EXP(-'BDT Tree'!V44*'Bermudan Swaption'!W$5)," ")</f>
        <v xml:space="preserve"> </v>
      </c>
      <c r="W129" s="44" t="str">
        <f>IF($A129&lt;=W$6,0.5*(X128+X129)*EXP(-'BDT Tree'!W44*'Bermudan Swaption'!X$5)," ")</f>
        <v xml:space="preserve"> </v>
      </c>
      <c r="X129" s="2" t="str">
        <f>IF($A129&lt;=X$6,0.5*(Y128+Y129)*EXP(-'BDT Tree'!X44*'Bermudan Swaption'!Y$5)," ")</f>
        <v xml:space="preserve"> </v>
      </c>
      <c r="Y129" s="2">
        <f>IF($A129&lt;=Y$6,0.5*(Z128+Z129)*EXP(-'BDT Tree'!Y44*'Bermudan Swaption'!Z$5)," ")</f>
        <v>0.41851669518020534</v>
      </c>
      <c r="Z129" s="44">
        <f t="shared" si="3"/>
        <v>0.38413766002909178</v>
      </c>
    </row>
    <row r="130" spans="1:26" x14ac:dyDescent="0.25">
      <c r="A130" s="30">
        <v>22</v>
      </c>
      <c r="O130" s="2" t="str">
        <f>IF($A130&lt;=O$6,0.5*(P129+P130)*EXP(-'BDT Tree'!O45*'Bermudan Swaption'!P$5)," ")</f>
        <v xml:space="preserve"> </v>
      </c>
      <c r="P130" s="2" t="str">
        <f>IF($A130&lt;=P$6,0.5*(Q129+Q130)*EXP(-'BDT Tree'!P45*'Bermudan Swaption'!Q$5)," ")</f>
        <v xml:space="preserve"> </v>
      </c>
      <c r="Q130" s="44" t="str">
        <f>IF($A130&lt;=Q$6,0.5*(R129+R130)*EXP(-'BDT Tree'!Q45*'Bermudan Swaption'!R$5)," ")</f>
        <v xml:space="preserve"> </v>
      </c>
      <c r="R130" s="2" t="str">
        <f>IF($A130&lt;=R$6,0.5*(S129+S130)*EXP(-'BDT Tree'!R45*'Bermudan Swaption'!S$5)," ")</f>
        <v xml:space="preserve"> </v>
      </c>
      <c r="S130" s="2" t="str">
        <f>IF($A130&lt;=S$6,0.5*(T129+T130)*EXP(-'BDT Tree'!S45*'Bermudan Swaption'!T$5)," ")</f>
        <v xml:space="preserve"> </v>
      </c>
      <c r="T130" s="44" t="str">
        <f>IF($A130&lt;=T$6,0.5*(U129+U130)*EXP(-'BDT Tree'!T45*'Bermudan Swaption'!U$5)," ")</f>
        <v xml:space="preserve"> </v>
      </c>
      <c r="U130" s="2" t="str">
        <f>IF($A130&lt;=U$6,0.5*(V129+V130)*EXP(-'BDT Tree'!U45*'Bermudan Swaption'!V$5)," ")</f>
        <v xml:space="preserve"> </v>
      </c>
      <c r="V130" s="2" t="str">
        <f>IF($A130&lt;=V$6,0.5*(W129+W130)*EXP(-'BDT Tree'!V45*'Bermudan Swaption'!W$5)," ")</f>
        <v xml:space="preserve"> </v>
      </c>
      <c r="W130" s="44" t="str">
        <f>IF($A130&lt;=W$6,0.5*(X129+X130)*EXP(-'BDT Tree'!W45*'Bermudan Swaption'!X$5)," ")</f>
        <v xml:space="preserve"> </v>
      </c>
      <c r="X130" s="2">
        <f>IF($A130&lt;=X$6,0.5*(Y129+Y130)*EXP(-'BDT Tree'!X45*'Bermudan Swaption'!Y$5)," ")</f>
        <v>0.36909570296866601</v>
      </c>
      <c r="Y130" s="2">
        <f>IF($A130&lt;=Y$6,0.5*(Z129+Z130)*EXP(-'BDT Tree'!Y45*'Bermudan Swaption'!Z$5)," ")</f>
        <v>0.33765800055568945</v>
      </c>
      <c r="Z130" s="44">
        <f t="shared" si="3"/>
        <v>0.30408075560875936</v>
      </c>
    </row>
    <row r="131" spans="1:26" x14ac:dyDescent="0.25">
      <c r="A131" s="30">
        <v>21</v>
      </c>
      <c r="O131" s="2" t="str">
        <f>IF($A131&lt;=O$6,0.5*(P130+P131)*EXP(-'BDT Tree'!O46*'Bermudan Swaption'!P$5)," ")</f>
        <v xml:space="preserve"> </v>
      </c>
      <c r="P131" s="2" t="str">
        <f>IF($A131&lt;=P$6,0.5*(Q130+Q131)*EXP(-'BDT Tree'!P46*'Bermudan Swaption'!Q$5)," ")</f>
        <v xml:space="preserve"> </v>
      </c>
      <c r="Q131" s="44" t="str">
        <f>IF($A131&lt;=Q$6,0.5*(R130+R131)*EXP(-'BDT Tree'!Q46*'Bermudan Swaption'!R$5)," ")</f>
        <v xml:space="preserve"> </v>
      </c>
      <c r="R131" s="2" t="str">
        <f>IF($A131&lt;=R$6,0.5*(S130+S131)*EXP(-'BDT Tree'!R46*'Bermudan Swaption'!S$5)," ")</f>
        <v xml:space="preserve"> </v>
      </c>
      <c r="S131" s="2" t="str">
        <f>IF($A131&lt;=S$6,0.5*(T130+T131)*EXP(-'BDT Tree'!S46*'Bermudan Swaption'!T$5)," ")</f>
        <v xml:space="preserve"> </v>
      </c>
      <c r="T131" s="44" t="str">
        <f>IF($A131&lt;=T$6,0.5*(U130+U131)*EXP(-'BDT Tree'!T46*'Bermudan Swaption'!U$5)," ")</f>
        <v xml:space="preserve"> </v>
      </c>
      <c r="U131" s="2" t="str">
        <f>IF($A131&lt;=U$6,0.5*(V130+V131)*EXP(-'BDT Tree'!U46*'Bermudan Swaption'!V$5)," ")</f>
        <v xml:space="preserve"> </v>
      </c>
      <c r="V131" s="2" t="str">
        <f>IF($A131&lt;=V$6,0.5*(W130+W131)*EXP(-'BDT Tree'!V46*'Bermudan Swaption'!W$5)," ")</f>
        <v xml:space="preserve"> </v>
      </c>
      <c r="W131" s="44">
        <f>IF($A131&lt;=W$6,0.5*(X130+X131)*EXP(-'BDT Tree'!W46*'Bermudan Swaption'!X$5)," ")</f>
        <v>0.32600353681976085</v>
      </c>
      <c r="X131" s="2">
        <f>IF($A131&lt;=X$6,0.5*(Y130+Y131)*EXP(-'BDT Tree'!X46*'Bermudan Swaption'!Y$5)," ")</f>
        <v>0.29646714749462172</v>
      </c>
      <c r="Y131" s="2">
        <f>IF($A131&lt;=Y$6,0.5*(Z130+Z131)*EXP(-'BDT Tree'!Y46*'Bermudan Swaption'!Z$5)," ")</f>
        <v>0.2660006926059848</v>
      </c>
      <c r="Z131" s="44">
        <f t="shared" si="3"/>
        <v>0.23554357887132527</v>
      </c>
    </row>
    <row r="132" spans="1:26" x14ac:dyDescent="0.25">
      <c r="A132" s="30">
        <v>20</v>
      </c>
      <c r="O132" s="2" t="str">
        <f>IF($A132&lt;=O$6,0.5*(P131+P132)*EXP(-'BDT Tree'!O47*'Bermudan Swaption'!P$5)," ")</f>
        <v xml:space="preserve"> </v>
      </c>
      <c r="P132" s="2" t="str">
        <f>IF($A132&lt;=P$6,0.5*(Q131+Q132)*EXP(-'BDT Tree'!P47*'Bermudan Swaption'!Q$5)," ")</f>
        <v xml:space="preserve"> </v>
      </c>
      <c r="Q132" s="44" t="str">
        <f>IF($A132&lt;=Q$6,0.5*(R131+R132)*EXP(-'BDT Tree'!Q47*'Bermudan Swaption'!R$5)," ")</f>
        <v xml:space="preserve"> </v>
      </c>
      <c r="R132" s="2" t="str">
        <f>IF($A132&lt;=R$6,0.5*(S131+S132)*EXP(-'BDT Tree'!R47*'Bermudan Swaption'!S$5)," ")</f>
        <v xml:space="preserve"> </v>
      </c>
      <c r="S132" s="2" t="str">
        <f>IF($A132&lt;=S$6,0.5*(T131+T132)*EXP(-'BDT Tree'!S47*'Bermudan Swaption'!T$5)," ")</f>
        <v xml:space="preserve"> </v>
      </c>
      <c r="T132" s="44" t="str">
        <f>IF($A132&lt;=T$6,0.5*(U131+U132)*EXP(-'BDT Tree'!T47*'Bermudan Swaption'!U$5)," ")</f>
        <v xml:space="preserve"> </v>
      </c>
      <c r="U132" s="2" t="str">
        <f>IF($A132&lt;=U$6,0.5*(V131+V132)*EXP(-'BDT Tree'!U47*'Bermudan Swaption'!V$5)," ")</f>
        <v xml:space="preserve"> </v>
      </c>
      <c r="V132" s="2">
        <f>IF($A132&lt;=V$6,0.5*(W131+W132)*EXP(-'BDT Tree'!V47*'Bermudan Swaption'!W$5)," ")</f>
        <v>0.28896992600777405</v>
      </c>
      <c r="W132" s="44">
        <f>IF($A132&lt;=W$6,0.5*(X131+X132)*EXP(-'BDT Tree'!W47*'Bermudan Swaption'!X$5)," ")</f>
        <v>0.26032698060523901</v>
      </c>
      <c r="X132" s="2">
        <f>IF($A132&lt;=X$6,0.5*(Y131+Y132)*EXP(-'BDT Tree'!X47*'Bermudan Swaption'!Y$5)," ")</f>
        <v>0.23230348611673718</v>
      </c>
      <c r="Y132" s="2">
        <f>IF($A132&lt;=Y$6,0.5*(Z131+Z132)*EXP(-'BDT Tree'!Y47*'Bermudan Swaption'!Z$5)," ")</f>
        <v>0.20485025114435579</v>
      </c>
      <c r="Z132" s="44">
        <f t="shared" si="3"/>
        <v>0.17856224469627935</v>
      </c>
    </row>
    <row r="133" spans="1:26" x14ac:dyDescent="0.25">
      <c r="A133" s="30">
        <v>19</v>
      </c>
      <c r="O133" s="2" t="str">
        <f>IF($A133&lt;=O$6,0.5*(P132+P133)*EXP(-'BDT Tree'!O48*'Bermudan Swaption'!P$5)," ")</f>
        <v xml:space="preserve"> </v>
      </c>
      <c r="P133" s="2" t="str">
        <f>IF($A133&lt;=P$6,0.5*(Q132+Q133)*EXP(-'BDT Tree'!P48*'Bermudan Swaption'!Q$5)," ")</f>
        <v xml:space="preserve"> </v>
      </c>
      <c r="Q133" s="44" t="str">
        <f>IF($A133&lt;=Q$6,0.5*(R132+R133)*EXP(-'BDT Tree'!Q48*'Bermudan Swaption'!R$5)," ")</f>
        <v xml:space="preserve"> </v>
      </c>
      <c r="R133" s="2" t="str">
        <f>IF($A133&lt;=R$6,0.5*(S132+S133)*EXP(-'BDT Tree'!R48*'Bermudan Swaption'!S$5)," ")</f>
        <v xml:space="preserve"> </v>
      </c>
      <c r="S133" s="2" t="str">
        <f>IF($A133&lt;=S$6,0.5*(T132+T133)*EXP(-'BDT Tree'!S48*'Bermudan Swaption'!T$5)," ")</f>
        <v xml:space="preserve"> </v>
      </c>
      <c r="T133" s="44" t="str">
        <f>IF($A133&lt;=T$6,0.5*(U132+U133)*EXP(-'BDT Tree'!T48*'Bermudan Swaption'!U$5)," ")</f>
        <v xml:space="preserve"> </v>
      </c>
      <c r="U133" s="2">
        <f>IF($A133&lt;=U$6,0.5*(V132+V133)*EXP(-'BDT Tree'!U48*'Bermudan Swaption'!V$5)," ")</f>
        <v>0.25541930579862665</v>
      </c>
      <c r="V133" s="2">
        <f>IF($A133&lt;=V$6,0.5*(W132+W133)*EXP(-'BDT Tree'!V48*'Bermudan Swaption'!W$5)," ")</f>
        <v>0.22893621643702555</v>
      </c>
      <c r="W133" s="44">
        <f>IF($A133&lt;=W$6,0.5*(X132+X133)*EXP(-'BDT Tree'!W48*'Bermudan Swaption'!X$5)," ")</f>
        <v>0.20264754702743162</v>
      </c>
      <c r="X133" s="2">
        <f>IF($A133&lt;=X$6,0.5*(Y132+Y133)*EXP(-'BDT Tree'!X48*'Bermudan Swaption'!Y$5)," ")</f>
        <v>0.17773221291358493</v>
      </c>
      <c r="Y133" s="2">
        <f>IF($A133&lt;=Y$6,0.5*(Z132+Z133)*EXP(-'BDT Tree'!Y48*'Bermudan Swaption'!Z$5)," ")</f>
        <v>0.1541658637625091</v>
      </c>
      <c r="Z133" s="44">
        <f t="shared" si="3"/>
        <v>0.13225846179706124</v>
      </c>
    </row>
    <row r="134" spans="1:26" x14ac:dyDescent="0.25">
      <c r="A134" s="30">
        <v>18</v>
      </c>
      <c r="O134" s="2" t="str">
        <f>IF($A134&lt;=O$6,0.5*(P133+P134)*EXP(-'BDT Tree'!O49*'Bermudan Swaption'!P$5)," ")</f>
        <v xml:space="preserve"> </v>
      </c>
      <c r="P134" s="2" t="str">
        <f>IF($A134&lt;=P$6,0.5*(Q133+Q134)*EXP(-'BDT Tree'!P49*'Bermudan Swaption'!Q$5)," ")</f>
        <v xml:space="preserve"> </v>
      </c>
      <c r="Q134" s="44" t="str">
        <f>IF($A134&lt;=Q$6,0.5*(R133+R134)*EXP(-'BDT Tree'!Q49*'Bermudan Swaption'!R$5)," ")</f>
        <v xml:space="preserve"> </v>
      </c>
      <c r="R134" s="2" t="str">
        <f>IF($A134&lt;=R$6,0.5*(S133+S134)*EXP(-'BDT Tree'!R49*'Bermudan Swaption'!S$5)," ")</f>
        <v xml:space="preserve"> </v>
      </c>
      <c r="S134" s="2" t="str">
        <f>IF($A134&lt;=S$6,0.5*(T133+T134)*EXP(-'BDT Tree'!S49*'Bermudan Swaption'!T$5)," ")</f>
        <v xml:space="preserve"> </v>
      </c>
      <c r="T134" s="44">
        <f>IF($A134&lt;=T$6,0.5*(U133+U134)*EXP(-'BDT Tree'!T49*'Bermudan Swaption'!U$5)," ")</f>
        <v>0.22515545854594796</v>
      </c>
      <c r="U134" s="2">
        <f>IF($A134&lt;=U$6,0.5*(V133+V134)*EXP(-'BDT Tree'!U49*'Bermudan Swaption'!V$5)," ")</f>
        <v>0.20072958640458965</v>
      </c>
      <c r="V134" s="2">
        <f>IF($A134&lt;=V$6,0.5*(W133+W134)*EXP(-'BDT Tree'!V49*'Bermudan Swaption'!W$5)," ")</f>
        <v>0.17672982103748225</v>
      </c>
      <c r="W134" s="44">
        <f>IF($A134&lt;=W$6,0.5*(X133+X134)*EXP(-'BDT Tree'!W49*'Bermudan Swaption'!X$5)," ")</f>
        <v>0.15383623613258934</v>
      </c>
      <c r="X134" s="2">
        <f>IF($A134&lt;=X$6,0.5*(Y133+Y134)*EXP(-'BDT Tree'!X49*'Bermudan Swaption'!Y$5)," ")</f>
        <v>0.13264168169051513</v>
      </c>
      <c r="Y134" s="2">
        <f>IF($A134&lt;=Y$6,0.5*(Z133+Z134)*EXP(-'BDT Tree'!Y49*'Bermudan Swaption'!Z$5)," ")</f>
        <v>0.11308902303014266</v>
      </c>
      <c r="Z134" s="44">
        <f t="shared" si="3"/>
        <v>9.5290746691944817E-2</v>
      </c>
    </row>
    <row r="135" spans="1:26" x14ac:dyDescent="0.25">
      <c r="A135" s="30">
        <v>17</v>
      </c>
      <c r="O135" s="2" t="str">
        <f>IF($A135&lt;=O$6,0.5*(P134+P135)*EXP(-'BDT Tree'!O50*'Bermudan Swaption'!P$5)," ")</f>
        <v xml:space="preserve"> </v>
      </c>
      <c r="P135" s="2" t="str">
        <f>IF($A135&lt;=P$6,0.5*(Q134+Q135)*EXP(-'BDT Tree'!P50*'Bermudan Swaption'!Q$5)," ")</f>
        <v xml:space="preserve"> </v>
      </c>
      <c r="Q135" s="44" t="str">
        <f>IF($A135&lt;=Q$6,0.5*(R134+R135)*EXP(-'BDT Tree'!Q50*'Bermudan Swaption'!R$5)," ")</f>
        <v xml:space="preserve"> </v>
      </c>
      <c r="R135" s="2" t="str">
        <f>IF($A135&lt;=R$6,0.5*(S134+S135)*EXP(-'BDT Tree'!R50*'Bermudan Swaption'!S$5)," ")</f>
        <v xml:space="preserve"> </v>
      </c>
      <c r="S135" s="2">
        <f>IF($A135&lt;=S$6,0.5*(T134+T135)*EXP(-'BDT Tree'!S50*'Bermudan Swaption'!T$5)," ")</f>
        <v>0.19832179511557435</v>
      </c>
      <c r="T135" s="44">
        <f>IF($A135&lt;=T$6,0.5*(U134+U135)*EXP(-'BDT Tree'!T50*'Bermudan Swaption'!U$5)," ")</f>
        <v>0.17542711089555271</v>
      </c>
      <c r="U135" s="2">
        <f>IF($A135&lt;=U$6,0.5*(V134+V135)*EXP(-'BDT Tree'!U50*'Bermudan Swaption'!V$5)," ")</f>
        <v>0.15358524908303306</v>
      </c>
      <c r="V135" s="2">
        <f>IF($A135&lt;=V$6,0.5*(W134+W135)*EXP(-'BDT Tree'!V50*'Bermudan Swaption'!W$5)," ")</f>
        <v>0.13287963442869768</v>
      </c>
      <c r="W135" s="44">
        <f>IF($A135&lt;=W$6,0.5*(X134+X135)*EXP(-'BDT Tree'!W50*'Bermudan Swaption'!X$5)," ")</f>
        <v>0.11366940898683932</v>
      </c>
      <c r="X135" s="2">
        <f>IF($A135&lt;=X$6,0.5*(Y134+Y135)*EXP(-'BDT Tree'!X50*'Bermudan Swaption'!Y$5)," ")</f>
        <v>9.6196044222648033E-2</v>
      </c>
      <c r="Y135" s="2">
        <f>IF($A135&lt;=Y$6,0.5*(Z134+Z135)*EXP(-'BDT Tree'!Y50*'Bermudan Swaption'!Z$5)," ")</f>
        <v>8.0366897986728691E-2</v>
      </c>
      <c r="Z135" s="44">
        <f t="shared" si="3"/>
        <v>6.6175011939634709E-2</v>
      </c>
    </row>
    <row r="136" spans="1:26" x14ac:dyDescent="0.25">
      <c r="A136" s="30">
        <v>16</v>
      </c>
      <c r="O136" s="2" t="str">
        <f>IF($A136&lt;=O$6,0.5*(P135+P136)*EXP(-'BDT Tree'!O51*'Bermudan Swaption'!P$5)," ")</f>
        <v xml:space="preserve"> </v>
      </c>
      <c r="P136" s="2" t="str">
        <f>IF($A136&lt;=P$6,0.5*(Q135+Q136)*EXP(-'BDT Tree'!P51*'Bermudan Swaption'!Q$5)," ")</f>
        <v xml:space="preserve"> </v>
      </c>
      <c r="Q136" s="44" t="str">
        <f>IF($A136&lt;=Q$6,0.5*(R135+R136)*EXP(-'BDT Tree'!Q51*'Bermudan Swaption'!R$5)," ")</f>
        <v xml:space="preserve"> </v>
      </c>
      <c r="R136" s="2">
        <f>IF($A136&lt;=R$6,0.5*(S135+S136)*EXP(-'BDT Tree'!R51*'Bermudan Swaption'!S$5)," ")</f>
        <v>0.17425284798747412</v>
      </c>
      <c r="S136" s="2">
        <f>IF($A136&lt;=S$6,0.5*(T135+T136)*EXP(-'BDT Tree'!S51*'Bermudan Swaption'!T$5)," ")</f>
        <v>0.15299503374529566</v>
      </c>
      <c r="T136" s="44">
        <f>IF($A136&lt;=T$6,0.5*(U135+U136)*EXP(-'BDT Tree'!T51*'Bermudan Swaption'!U$5)," ")</f>
        <v>0.13292078808031188</v>
      </c>
      <c r="U136" s="2">
        <f>IF($A136&lt;=U$6,0.5*(V135+V136)*EXP(-'BDT Tree'!U51*'Bermudan Swaption'!V$5)," ")</f>
        <v>0.11425197977328934</v>
      </c>
      <c r="V136" s="2">
        <f>IF($A136&lt;=V$6,0.5*(W135+W136)*EXP(-'BDT Tree'!V51*'Bermudan Swaption'!W$5)," ")</f>
        <v>9.6999500691029472E-2</v>
      </c>
      <c r="W136" s="44">
        <f>IF($A136&lt;=W$6,0.5*(X135+X136)*EXP(-'BDT Tree'!W51*'Bermudan Swaption'!X$5)," ")</f>
        <v>8.1308936202871121E-2</v>
      </c>
      <c r="X136" s="2">
        <f>IF($A136&lt;=X$6,0.5*(Y135+Y136)*EXP(-'BDT Tree'!X51*'Bermudan Swaption'!Y$5)," ")</f>
        <v>6.7227177711916983E-2</v>
      </c>
      <c r="Y136" s="2">
        <f>IF($A136&lt;=Y$6,0.5*(Z135+Z136)*EXP(-'BDT Tree'!Y51*'Bermudan Swaption'!Z$5)," ")</f>
        <v>5.4640756656806184E-2</v>
      </c>
      <c r="Z136" s="44">
        <f t="shared" si="3"/>
        <v>4.3480398997663428E-2</v>
      </c>
    </row>
    <row r="137" spans="1:26" x14ac:dyDescent="0.25">
      <c r="A137" s="30">
        <v>15</v>
      </c>
      <c r="O137" s="2" t="str">
        <f>IF($A137&lt;=O$6,0.5*(P136+P137)*EXP(-'BDT Tree'!O52*'Bermudan Swaption'!P$5)," ")</f>
        <v xml:space="preserve"> </v>
      </c>
      <c r="P137" s="2" t="str">
        <f>IF($A137&lt;=P$6,0.5*(Q136+Q137)*EXP(-'BDT Tree'!P52*'Bermudan Swaption'!Q$5)," ")</f>
        <v xml:space="preserve"> </v>
      </c>
      <c r="Q137" s="44">
        <f>IF($A137&lt;=Q$6,0.5*(R136+R137)*EXP(-'BDT Tree'!Q52*'Bermudan Swaption'!R$5)," ")</f>
        <v>0.15253063180782062</v>
      </c>
      <c r="R137" s="2">
        <f>IF($A137&lt;=R$6,0.5*(S136+S137)*EXP(-'BDT Tree'!R52*'Bermudan Swaption'!S$5)," ")</f>
        <v>0.13296309751815485</v>
      </c>
      <c r="S137" s="2">
        <f>IF($A137&lt;=S$6,0.5*(T136+T137)*EXP(-'BDT Tree'!S52*'Bermudan Swaption'!T$5)," ")</f>
        <v>0.11461695614857144</v>
      </c>
      <c r="T137" s="44">
        <f>IF($A137&lt;=T$6,0.5*(U136+U137)*EXP(-'BDT Tree'!T52*'Bermudan Swaption'!U$5)," ")</f>
        <v>9.7684049152069158E-2</v>
      </c>
      <c r="U137" s="2">
        <f>IF($A137&lt;=U$6,0.5*(V136+V137)*EXP(-'BDT Tree'!U52*'Bermudan Swaption'!V$5)," ")</f>
        <v>8.2232653697470806E-2</v>
      </c>
      <c r="V137" s="2">
        <f>IF($A137&lt;=V$6,0.5*(W136+W137)*EXP(-'BDT Tree'!V52*'Bermudan Swaption'!W$5)," ")</f>
        <v>6.8216182238363066E-2</v>
      </c>
      <c r="W137" s="44">
        <f>IF($A137&lt;=W$6,0.5*(X136+X137)*EXP(-'BDT Tree'!W52*'Bermudan Swaption'!X$5)," ")</f>
        <v>5.5652623031842846E-2</v>
      </c>
      <c r="X137" s="2">
        <f>IF($A137&lt;=X$6,0.5*(Y136+Y137)*EXP(-'BDT Tree'!X52*'Bermudan Swaption'!Y$5)," ")</f>
        <v>4.4492196391743809E-2</v>
      </c>
      <c r="Y137" s="2">
        <f>IF($A137&lt;=Y$6,0.5*(Z136+Z137)*EXP(-'BDT Tree'!Y52*'Bermudan Swaption'!Z$5)," ")</f>
        <v>3.4616205001724916E-2</v>
      </c>
      <c r="Z137" s="44">
        <f t="shared" si="3"/>
        <v>2.5930003058708406E-2</v>
      </c>
    </row>
    <row r="138" spans="1:26" x14ac:dyDescent="0.25">
      <c r="A138" s="30">
        <v>14</v>
      </c>
      <c r="O138" s="2" t="str">
        <f>IF($A138&lt;=O$6,0.5*(P137+P138)*EXP(-'BDT Tree'!O53*'Bermudan Swaption'!P$5)," ")</f>
        <v xml:space="preserve"> </v>
      </c>
      <c r="P138" s="2">
        <f>IF($A138&lt;=P$6,0.5*(Q137+Q138)*EXP(-'BDT Tree'!P53*'Bermudan Swaption'!Q$5)," ")</f>
        <v>0.13300013899711954</v>
      </c>
      <c r="Q138" s="44">
        <f>IF($A138&lt;=Q$6,0.5*(R137+R138)*EXP(-'BDT Tree'!Q53*'Bermudan Swaption'!R$5)," ")</f>
        <v>0.11501674418210463</v>
      </c>
      <c r="R138" s="2">
        <f>IF($A138&lt;=R$6,0.5*(S137+S138)*EXP(-'BDT Tree'!R53*'Bermudan Swaption'!S$5)," ")</f>
        <v>9.8331485014787431E-2</v>
      </c>
      <c r="S138" s="2">
        <f>IF($A138&lt;=S$6,0.5*(T137+T138)*EXP(-'BDT Tree'!S53*'Bermudan Swaption'!T$5)," ")</f>
        <v>8.3025995514157319E-2</v>
      </c>
      <c r="T138" s="44">
        <f>IF($A138&lt;=T$6,0.5*(U137+U138)*EXP(-'BDT Tree'!T53*'Bermudan Swaption'!U$5)," ")</f>
        <v>6.9138830237079174E-2</v>
      </c>
      <c r="U138" s="2">
        <f>IF($A138&lt;=U$6,0.5*(V137+V138)*EXP(-'BDT Tree'!U53*'Bermudan Swaption'!V$5)," ")</f>
        <v>5.6646761713270787E-2</v>
      </c>
      <c r="V138" s="2">
        <f>IF($A138&lt;=V$6,0.5*(W137+W138)*EXP(-'BDT Tree'!V53*'Bermudan Swaption'!W$5)," ")</f>
        <v>4.5469286424563042E-2</v>
      </c>
      <c r="W138" s="44">
        <f>IF($A138&lt;=W$6,0.5*(X137+X138)*EXP(-'BDT Tree'!W53*'Bermudan Swaption'!X$5)," ")</f>
        <v>3.5557010935532513E-2</v>
      </c>
      <c r="X138" s="2">
        <f>IF($A138&lt;=X$6,0.5*(Y137+Y138)*EXP(-'BDT Tree'!X53*'Bermudan Swaption'!Y$5)," ")</f>
        <v>2.6820637807442128E-2</v>
      </c>
      <c r="Y138" s="2">
        <f>IF($A138&lt;=Y$6,0.5*(Z137+Z138)*EXP(-'BDT Tree'!Y53*'Bermudan Swaption'!Z$5)," ")</f>
        <v>1.9147390457728838E-2</v>
      </c>
      <c r="Z138" s="44">
        <f t="shared" si="3"/>
        <v>1.2438765920206873E-2</v>
      </c>
    </row>
    <row r="139" spans="1:26" x14ac:dyDescent="0.25">
      <c r="A139" s="30">
        <v>13</v>
      </c>
      <c r="O139" s="2">
        <f>IF($A139&lt;=O$6,0.5*(P138+P139)*EXP(-'BDT Tree'!O54*'Bermudan Swaption'!P$5)," ")</f>
        <v>0.11537646479934283</v>
      </c>
      <c r="P139" s="2">
        <f>IF($A139&lt;=P$6,0.5*(Q138+Q139)*EXP(-'BDT Tree'!P54*'Bermudan Swaption'!Q$5)," ")</f>
        <v>9.8958028782301394E-2</v>
      </c>
      <c r="Q139" s="44">
        <f>IF($A139&lt;=Q$6,0.5*(R138+R139)*EXP(-'BDT Tree'!Q54*'Bermudan Swaption'!R$5)," ")</f>
        <v>8.3820437614339077E-2</v>
      </c>
      <c r="R139" s="2">
        <f>IF($A139&lt;=R$6,0.5*(S138+S139)*EXP(-'BDT Tree'!R54*'Bermudan Swaption'!S$5)," ")</f>
        <v>7.0022855778345772E-2</v>
      </c>
      <c r="S139" s="2">
        <f>IF($A139&lt;=S$6,0.5*(T138+T139)*EXP(-'BDT Tree'!S54*'Bermudan Swaption'!T$5)," ")</f>
        <v>5.7568345976585798E-2</v>
      </c>
      <c r="T139" s="44">
        <f>IF($A139&lt;=T$6,0.5*(U138+U139)*EXP(-'BDT Tree'!T54*'Bermudan Swaption'!U$5)," ")</f>
        <v>4.6412852405164379E-2</v>
      </c>
      <c r="U139" s="2">
        <f>IF($A139&lt;=U$6,0.5*(V138+V139)*EXP(-'BDT Tree'!U54*'Bermudan Swaption'!V$5)," ")</f>
        <v>3.6486591727456254E-2</v>
      </c>
      <c r="V139" s="2">
        <f>IF($A139&lt;=V$6,0.5*(W138+W139)*EXP(-'BDT Tree'!V54*'Bermudan Swaption'!W$5)," ")</f>
        <v>2.7695347826911739E-2</v>
      </c>
      <c r="W139" s="44">
        <f>IF($A139&lt;=W$6,0.5*(X138+X139)*EXP(-'BDT Tree'!W54*'Bermudan Swaption'!X$5)," ")</f>
        <v>1.9960573098576021E-2</v>
      </c>
      <c r="X139" s="2">
        <f>IF($A139&lt;=X$6,0.5*(Y138+Y139)*EXP(-'BDT Tree'!X54*'Bermudan Swaption'!Y$5)," ")</f>
        <v>1.3184379016376126E-2</v>
      </c>
      <c r="Y139" s="2">
        <f>IF($A139&lt;=Y$6,0.5*(Z138+Z139)*EXP(-'BDT Tree'!Y54*'Bermudan Swaption'!Z$5)," ")</f>
        <v>7.2661354219697525E-3</v>
      </c>
      <c r="Z139" s="44">
        <f t="shared" si="3"/>
        <v>2.1146067891466558E-3</v>
      </c>
    </row>
    <row r="140" spans="1:26" x14ac:dyDescent="0.25">
      <c r="A140" s="30">
        <v>12</v>
      </c>
      <c r="N140" s="44">
        <f>IF($A140&lt;=N$6,MAX(0.5*(O139+O140)*EXP(-'BDT Tree'!N55*'Bermudan Swaption'!O$5),MAX(0,1-N87))," ")</f>
        <v>9.9482454116575372E-2</v>
      </c>
      <c r="O140" s="2">
        <f>IF($A140&lt;=O$6,0.5*(P139+P140)*EXP(-'BDT Tree'!O55*'Bermudan Swaption'!P$5)," ")</f>
        <v>8.4575873306815E-2</v>
      </c>
      <c r="P140" s="2">
        <f>IF($A140&lt;=P$6,0.5*(Q139+Q140)*EXP(-'BDT Tree'!P55*'Bermudan Swaption'!Q$5)," ")</f>
        <v>7.0892831989852384E-2</v>
      </c>
      <c r="Q140" s="44">
        <f>IF($A140&lt;=Q$6,0.5*(R139+R140)*EXP(-'BDT Tree'!Q55*'Bermudan Swaption'!R$5)," ")</f>
        <v>5.849333230832849E-2</v>
      </c>
      <c r="R140" s="2">
        <f>IF($A140&lt;=R$6,0.5*(S139+S140)*EXP(-'BDT Tree'!R55*'Bermudan Swaption'!S$5)," ")</f>
        <v>4.7350376337068324E-2</v>
      </c>
      <c r="S140" s="2">
        <f>IF($A140&lt;=S$6,0.5*(T139+T140)*EXP(-'BDT Tree'!S55*'Bermudan Swaption'!T$5)," ")</f>
        <v>3.7424100152871641E-2</v>
      </c>
      <c r="T140" s="44">
        <f>IF($A140&lt;=T$6,0.5*(U139+U140)*EXP(-'BDT Tree'!T55*'Bermudan Swaption'!U$5)," ")</f>
        <v>2.8644823452922002E-2</v>
      </c>
      <c r="U140" s="2">
        <f>IF($A140&lt;=U$6,0.5*(V139+V140)*EXP(-'BDT Tree'!U55*'Bermudan Swaption'!V$5)," ")</f>
        <v>2.0947677539709986E-2</v>
      </c>
      <c r="V140" s="2">
        <f>IF($A140&lt;=V$6,0.5*(W139+W140)*EXP(-'BDT Tree'!V55*'Bermudan Swaption'!W$5)," ")</f>
        <v>1.4283370966055425E-2</v>
      </c>
      <c r="W140" s="44">
        <f>IF($A140&lt;=W$6,0.5*(X139+X140)*EXP(-'BDT Tree'!W55*'Bermudan Swaption'!X$5)," ")</f>
        <v>8.6564663174696407E-3</v>
      </c>
      <c r="X140" s="2">
        <f>IF($A140&lt;=X$6,0.5*(Y139+Y140)*EXP(-'BDT Tree'!X55*'Bermudan Swaption'!Y$5)," ")</f>
        <v>4.155889540809597E-3</v>
      </c>
      <c r="Y140" s="2">
        <f>IF($A140&lt;=Y$6,0.5*(Z139+Z140)*EXP(-'BDT Tree'!Y55*'Bermudan Swaption'!Z$5)," ")</f>
        <v>1.0561507261221228E-3</v>
      </c>
      <c r="Z140" s="44">
        <f t="shared" si="3"/>
        <v>0</v>
      </c>
    </row>
    <row r="141" spans="1:26" x14ac:dyDescent="0.25">
      <c r="A141" s="30">
        <v>11</v>
      </c>
      <c r="N141" s="44">
        <f>IF($A141&lt;=N$6,MAX(0.5*(O140+O141)*EXP(-'BDT Tree'!N56*'Bermudan Swaption'!O$5),MAX(0,1-N88))," ")</f>
        <v>7.1704474324700493E-2</v>
      </c>
      <c r="O141" s="2">
        <f>IF($A141&lt;=O$6,0.5*(P140+P141)*EXP(-'BDT Tree'!O56*'Bermudan Swaption'!P$5)," ")</f>
        <v>5.9400476868445538E-2</v>
      </c>
      <c r="P141" s="2">
        <f>IF($A141&lt;=P$6,0.5*(Q140+Q141)*EXP(-'BDT Tree'!P56*'Bermudan Swaption'!Q$5)," ")</f>
        <v>4.8296707276861715E-2</v>
      </c>
      <c r="Q141" s="44">
        <f>IF($A141&lt;=Q$6,0.5*(R140+R141)*EXP(-'BDT Tree'!Q56*'Bermudan Swaption'!R$5)," ")</f>
        <v>3.8388039432104351E-2</v>
      </c>
      <c r="R141" s="2">
        <f>IF($A141&lt;=R$6,0.5*(S140+S141)*EXP(-'BDT Tree'!R56*'Bermudan Swaption'!S$5)," ")</f>
        <v>2.962269824518524E-2</v>
      </c>
      <c r="S141" s="2">
        <f>IF($A141&lt;=S$6,0.5*(T140+T141)*EXP(-'BDT Tree'!S56*'Bermudan Swaption'!T$5)," ")</f>
        <v>2.1964789148543249E-2</v>
      </c>
      <c r="T141" s="44">
        <f>IF($A141&lt;=T$6,0.5*(U140+U141)*EXP(-'BDT Tree'!T56*'Bermudan Swaption'!U$5)," ")</f>
        <v>1.538022669790764E-2</v>
      </c>
      <c r="U141" s="2">
        <f>IF($A141&lt;=U$6,0.5*(V140+V141)*EXP(-'BDT Tree'!U56*'Bermudan Swaption'!V$5)," ")</f>
        <v>9.8719272995678366E-3</v>
      </c>
      <c r="V141" s="2">
        <f>IF($A141&lt;=V$6,0.5*(W140+W141)*EXP(-'BDT Tree'!V56*'Bermudan Swaption'!W$5)," ")</f>
        <v>5.4902820759825371E-3</v>
      </c>
      <c r="W141" s="44">
        <f>IF($A141&lt;=W$6,0.5*(X140+X141)*EXP(-'BDT Tree'!W56*'Bermudan Swaption'!X$5)," ")</f>
        <v>2.338958466918143E-3</v>
      </c>
      <c r="X141" s="2">
        <f>IF($A141&lt;=X$6,0.5*(Y140+Y141)*EXP(-'BDT Tree'!X56*'Bermudan Swaption'!Y$5)," ")</f>
        <v>5.2757875958287361E-4</v>
      </c>
      <c r="Y141" s="2">
        <f>IF($A141&lt;=Y$6,0.5*(Z140+Z141)*EXP(-'BDT Tree'!Y56*'Bermudan Swaption'!Z$5)," ")</f>
        <v>0</v>
      </c>
      <c r="Z141" s="44">
        <f t="shared" si="3"/>
        <v>0</v>
      </c>
    </row>
    <row r="142" spans="1:26" x14ac:dyDescent="0.25">
      <c r="A142" s="30">
        <v>10</v>
      </c>
      <c r="N142" s="44">
        <f>IF($A142&lt;=N$6,MAX(0.5*(O141+O142)*EXP(-'BDT Tree'!N57*'Bermudan Swaption'!O$5),MAX(0,1-N89))," ")</f>
        <v>4.922178246679923E-2</v>
      </c>
      <c r="O142" s="2">
        <f>IF($A142&lt;=O$6,0.5*(P141+P142)*EXP(-'BDT Tree'!O57*'Bermudan Swaption'!P$5)," ")</f>
        <v>3.935363706475823E-2</v>
      </c>
      <c r="P142" s="2">
        <f>IF($A142&lt;=P$6,0.5*(Q141+Q142)*EXP(-'BDT Tree'!P57*'Bermudan Swaption'!Q$5)," ")</f>
        <v>3.061432526307303E-2</v>
      </c>
      <c r="Q142" s="44">
        <f>IF($A142&lt;=Q$6,0.5*(R141+R142)*EXP(-'BDT Tree'!Q57*'Bermudan Swaption'!R$5)," ")</f>
        <v>2.2986714005312662E-2</v>
      </c>
      <c r="R142" s="2">
        <f>IF($A142&lt;=R$6,0.5*(S141+S142)*EXP(-'BDT Tree'!R57*'Bermudan Swaption'!S$5)," ")</f>
        <v>1.6442333957656291E-2</v>
      </c>
      <c r="S142" s="2">
        <f>IF($A142&lt;=S$6,0.5*(T141+T142)*EXP(-'BDT Tree'!S57*'Bermudan Swaption'!T$5)," ")</f>
        <v>1.0982511550523851E-2</v>
      </c>
      <c r="T142" s="44">
        <f>IF($A142&lt;=T$6,0.5*(U141+U142)*EXP(-'BDT Tree'!T57*'Bermudan Swaption'!U$5)," ")</f>
        <v>6.6218684515516142E-3</v>
      </c>
      <c r="U142" s="2">
        <f>IF($A142&lt;=U$6,0.5*(V141+V142)*EXP(-'BDT Tree'!U57*'Bermudan Swaption'!V$5)," ")</f>
        <v>3.3912107550740137E-3</v>
      </c>
      <c r="V142" s="2">
        <f>IF($A142&lt;=V$6,0.5*(W141+W142)*EXP(-'BDT Tree'!V57*'Bermudan Swaption'!W$5)," ")</f>
        <v>1.2999040863242663E-3</v>
      </c>
      <c r="W142" s="44">
        <f>IF($A142&lt;=W$6,0.5*(X141+X142)*EXP(-'BDT Tree'!W57*'Bermudan Swaption'!X$5)," ")</f>
        <v>2.6355429586869488E-4</v>
      </c>
      <c r="X142" s="2">
        <f>IF($A142&lt;=X$6,0.5*(Y141+Y142)*EXP(-'BDT Tree'!X57*'Bermudan Swaption'!Y$5)," ")</f>
        <v>0</v>
      </c>
      <c r="Y142" s="2">
        <f>IF($A142&lt;=Y$6,0.5*(Z141+Z142)*EXP(-'BDT Tree'!Y57*'Bermudan Swaption'!Z$5)," ")</f>
        <v>0</v>
      </c>
      <c r="Z142" s="44">
        <f t="shared" si="3"/>
        <v>0</v>
      </c>
    </row>
    <row r="143" spans="1:26" x14ac:dyDescent="0.25">
      <c r="A143" s="30">
        <v>9</v>
      </c>
      <c r="N143" s="44">
        <f>IF($A143&lt;=N$6,MAX(0.5*(O142+O143)*EXP(-'BDT Tree'!N58*'Bermudan Swaption'!O$5),MAX(0,1-N90))," ")</f>
        <v>3.159448169129047E-2</v>
      </c>
      <c r="O143" s="2">
        <f>IF($A143&lt;=O$6,0.5*(P142+P143)*EXP(-'BDT Tree'!O58*'Bermudan Swaption'!P$5)," ")</f>
        <v>2.3994271636133567E-2</v>
      </c>
      <c r="P143" s="2">
        <f>IF($A143&lt;=P$6,0.5*(Q142+Q143)*EXP(-'BDT Tree'!P58*'Bermudan Swaption'!Q$5)," ")</f>
        <v>1.7472551848734839E-2</v>
      </c>
      <c r="Q143" s="44">
        <f>IF($A143&lt;=Q$6,0.5*(R142+R143)*EXP(-'BDT Tree'!Q58*'Bermudan Swaption'!R$5)," ")</f>
        <v>1.2025137959655366E-2</v>
      </c>
      <c r="R143" s="2">
        <f>IF($A143&lt;=R$6,0.5*(S142+S143)*EXP(-'BDT Tree'!R58*'Bermudan Swaption'!S$5)," ")</f>
        <v>7.6451583196560742E-3</v>
      </c>
      <c r="S143" s="2">
        <f>IF($A143&lt;=S$6,0.5*(T142+T143)*EXP(-'BDT Tree'!S58*'Bermudan Swaption'!T$5)," ")</f>
        <v>4.3307075098475527E-3</v>
      </c>
      <c r="T143" s="44">
        <f>IF($A143&lt;=T$6,0.5*(U142+U143)*EXP(-'BDT Tree'!T58*'Bermudan Swaption'!U$5)," ")</f>
        <v>2.0508999139849113E-3</v>
      </c>
      <c r="U143" s="2">
        <f>IF($A143&lt;=U$6,0.5*(V142+V143)*EXP(-'BDT Tree'!U58*'Bermudan Swaption'!V$5)," ")</f>
        <v>7.1516690035849158E-4</v>
      </c>
      <c r="V143" s="2">
        <f>IF($A143&lt;=V$6,0.5*(W142+W143)*EXP(-'BDT Tree'!V58*'Bermudan Swaption'!W$5)," ")</f>
        <v>1.3167185085722924E-4</v>
      </c>
      <c r="W143" s="44">
        <f>IF($A143&lt;=W$6,0.5*(X142+X143)*EXP(-'BDT Tree'!W58*'Bermudan Swaption'!X$5)," ")</f>
        <v>0</v>
      </c>
      <c r="X143" s="2">
        <f>IF($A143&lt;=X$6,0.5*(Y142+Y143)*EXP(-'BDT Tree'!X58*'Bermudan Swaption'!Y$5)," ")</f>
        <v>0</v>
      </c>
      <c r="Y143" s="2">
        <f>IF($A143&lt;=Y$6,0.5*(Z142+Z143)*EXP(-'BDT Tree'!Y58*'Bermudan Swaption'!Z$5)," ")</f>
        <v>0</v>
      </c>
      <c r="Z143" s="44">
        <f t="shared" si="3"/>
        <v>0</v>
      </c>
    </row>
    <row r="144" spans="1:26" x14ac:dyDescent="0.25">
      <c r="A144" s="30">
        <v>8</v>
      </c>
      <c r="N144" s="44">
        <f>IF($A144&lt;=N$6,MAX(0.5*(O143+O144)*EXP(-'BDT Tree'!N59*'Bermudan Swaption'!O$5),MAX(0,1-N91))," ")</f>
        <v>1.846780313950315E-2</v>
      </c>
      <c r="O144" s="2">
        <f>IF($A144&lt;=O$6,0.5*(P143+P144)*EXP(-'BDT Tree'!O59*'Bermudan Swaption'!P$5)," ")</f>
        <v>1.3015421894125344E-2</v>
      </c>
      <c r="P144" s="2">
        <f>IF($A144&lt;=P$6,0.5*(Q143+Q144)*EXP(-'BDT Tree'!P59*'Bermudan Swaption'!Q$5)," ")</f>
        <v>8.6005143284182579E-3</v>
      </c>
      <c r="Q144" s="44">
        <f>IF($A144&lt;=Q$6,0.5*(R143+R144)*EXP(-'BDT Tree'!Q59*'Bermudan Swaption'!R$5)," ")</f>
        <v>5.2021920533347199E-3</v>
      </c>
      <c r="R144" s="2">
        <f>IF($A144&lt;=R$6,0.5*(S143+S144)*EXP(-'BDT Tree'!R59*'Bermudan Swaption'!S$5)," ")</f>
        <v>2.7717300206109002E-3</v>
      </c>
      <c r="S144" s="2">
        <f>IF($A144&lt;=S$6,0.5*(T143+T144)*EXP(-'BDT Tree'!S59*'Bermudan Swaption'!T$5)," ")</f>
        <v>1.2192826538643133E-3</v>
      </c>
      <c r="T144" s="44">
        <f>IF($A144&lt;=T$6,0.5*(U143+U144)*EXP(-'BDT Tree'!T59*'Bermudan Swaption'!U$5)," ")</f>
        <v>3.9014799952348669E-4</v>
      </c>
      <c r="U144" s="2">
        <f>IF($A144&lt;=U$6,0.5*(V143+V144)*EXP(-'BDT Tree'!U59*'Bermudan Swaption'!V$5)," ")</f>
        <v>6.5792582525372878E-5</v>
      </c>
      <c r="V144" s="2">
        <f>IF($A144&lt;=V$6,0.5*(W143+W144)*EXP(-'BDT Tree'!V59*'Bermudan Swaption'!W$5)," ")</f>
        <v>0</v>
      </c>
      <c r="W144" s="44">
        <f>IF($A144&lt;=W$6,0.5*(X143+X144)*EXP(-'BDT Tree'!W59*'Bermudan Swaption'!X$5)," ")</f>
        <v>0</v>
      </c>
      <c r="X144" s="2">
        <f>IF($A144&lt;=X$6,0.5*(Y143+Y144)*EXP(-'BDT Tree'!X59*'Bermudan Swaption'!Y$5)," ")</f>
        <v>0</v>
      </c>
      <c r="Y144" s="2">
        <f>IF($A144&lt;=Y$6,0.5*(Z143+Z144)*EXP(-'BDT Tree'!Y59*'Bermudan Swaption'!Z$5)," ")</f>
        <v>0</v>
      </c>
      <c r="Z144" s="44">
        <f t="shared" si="3"/>
        <v>0</v>
      </c>
    </row>
    <row r="145" spans="1:26" x14ac:dyDescent="0.25">
      <c r="A145" s="30">
        <v>7</v>
      </c>
      <c r="N145" s="44">
        <f>IF($A145&lt;=N$6,MAX(0.5*(O144+O145)*EXP(-'BDT Tree'!N60*'Bermudan Swaption'!O$5),MAX(0,1-N92))," ")</f>
        <v>9.5056738055523289E-3</v>
      </c>
      <c r="O145" s="2">
        <f>IF($A145&lt;=O$6,0.5*(P144+P145)*EXP(-'BDT Tree'!O60*'Bermudan Swaption'!P$5)," ")</f>
        <v>6.0263363352063134E-3</v>
      </c>
      <c r="P145" s="2">
        <f>IF($A145&lt;=P$6,0.5*(Q144+Q145)*EXP(-'BDT Tree'!P60*'Bermudan Swaption'!Q$5)," ")</f>
        <v>3.4676339005614933E-3</v>
      </c>
      <c r="Q145" s="44">
        <f>IF($A145&lt;=Q$6,0.5*(R144+R145)*EXP(-'BDT Tree'!Q60*'Bermudan Swaption'!R$5)," ")</f>
        <v>1.741565079237723E-3</v>
      </c>
      <c r="R145" s="2">
        <f>IF($A145&lt;=R$6,0.5*(S144+S145)*EXP(-'BDT Tree'!R60*'Bermudan Swaption'!S$5)," ")</f>
        <v>7.1465141533502154E-4</v>
      </c>
      <c r="S145" s="2">
        <f>IF($A145&lt;=S$6,0.5*(T144+T145)*EXP(-'BDT Tree'!S60*'Bermudan Swaption'!T$5)," ")</f>
        <v>2.1134438100152921E-4</v>
      </c>
      <c r="T145" s="44">
        <f>IF($A145&lt;=T$6,0.5*(U144+U145)*EXP(-'BDT Tree'!T60*'Bermudan Swaption'!U$5)," ")</f>
        <v>3.2874993382604823E-5</v>
      </c>
      <c r="U145" s="2">
        <f>IF($A145&lt;=U$6,0.5*(V144+V145)*EXP(-'BDT Tree'!U60*'Bermudan Swaption'!V$5)," ")</f>
        <v>0</v>
      </c>
      <c r="V145" s="2">
        <f>IF($A145&lt;=V$6,0.5*(W144+W145)*EXP(-'BDT Tree'!V60*'Bermudan Swaption'!W$5)," ")</f>
        <v>0</v>
      </c>
      <c r="W145" s="44">
        <f>IF($A145&lt;=W$6,0.5*(X144+X145)*EXP(-'BDT Tree'!W60*'Bermudan Swaption'!X$5)," ")</f>
        <v>0</v>
      </c>
      <c r="X145" s="2">
        <f>IF($A145&lt;=X$6,0.5*(Y144+Y145)*EXP(-'BDT Tree'!X60*'Bermudan Swaption'!Y$5)," ")</f>
        <v>0</v>
      </c>
      <c r="Y145" s="2">
        <f>IF($A145&lt;=Y$6,0.5*(Z144+Z145)*EXP(-'BDT Tree'!Y60*'Bermudan Swaption'!Z$5)," ")</f>
        <v>0</v>
      </c>
      <c r="Z145" s="44">
        <f t="shared" si="3"/>
        <v>0</v>
      </c>
    </row>
    <row r="146" spans="1:26" x14ac:dyDescent="0.25">
      <c r="A146" s="30">
        <v>6</v>
      </c>
      <c r="N146" s="44">
        <f>IF($A146&lt;=N$6,MAX(0.5*(O145+O146)*EXP(-'BDT Tree'!N61*'Bermudan Swaption'!O$5),MAX(0,1-N93))," ")</f>
        <v>4.1428108542146975E-3</v>
      </c>
      <c r="O146" s="2">
        <f>IF($A146&lt;=O$6,0.5*(P145+P146)*EXP(-'BDT Tree'!O61*'Bermudan Swaption'!P$5)," ")</f>
        <v>2.2698552365912131E-3</v>
      </c>
      <c r="P146" s="2">
        <f>IF($A146&lt;=P$6,0.5*(Q145+Q146)*EXP(-'BDT Tree'!P61*'Bermudan Swaption'!Q$5)," ")</f>
        <v>1.076690968102495E-3</v>
      </c>
      <c r="Q146" s="44">
        <f>IF($A146&lt;=Q$6,0.5*(R145+R146)*EXP(-'BDT Tree'!Q61*'Bermudan Swaption'!R$5)," ")</f>
        <v>4.1392709302442976E-4</v>
      </c>
      <c r="R146" s="2">
        <f>IF($A146&lt;=R$6,0.5*(S145+S146)*EXP(-'BDT Tree'!R61*'Bermudan Swaption'!S$5)," ")</f>
        <v>1.1380296908006402E-4</v>
      </c>
      <c r="S146" s="2">
        <f>IF($A146&lt;=S$6,0.5*(T145+T146)*EXP(-'BDT Tree'!S61*'Bermudan Swaption'!T$5)," ")</f>
        <v>1.6427407450867781E-5</v>
      </c>
      <c r="T146" s="44">
        <f>IF($A146&lt;=T$6,0.5*(U145+U146)*EXP(-'BDT Tree'!T61*'Bermudan Swaption'!U$5)," ")</f>
        <v>0</v>
      </c>
      <c r="U146" s="2">
        <f>IF($A146&lt;=U$6,0.5*(V145+V146)*EXP(-'BDT Tree'!U61*'Bermudan Swaption'!V$5)," ")</f>
        <v>0</v>
      </c>
      <c r="V146" s="2">
        <f>IF($A146&lt;=V$6,0.5*(W145+W146)*EXP(-'BDT Tree'!V61*'Bermudan Swaption'!W$5)," ")</f>
        <v>0</v>
      </c>
      <c r="W146" s="44">
        <f>IF($A146&lt;=W$6,0.5*(X145+X146)*EXP(-'BDT Tree'!W61*'Bermudan Swaption'!X$5)," ")</f>
        <v>0</v>
      </c>
      <c r="X146" s="2">
        <f>IF($A146&lt;=X$6,0.5*(Y145+Y146)*EXP(-'BDT Tree'!X61*'Bermudan Swaption'!Y$5)," ")</f>
        <v>0</v>
      </c>
      <c r="Y146" s="2">
        <f>IF($A146&lt;=Y$6,0.5*(Z145+Z146)*EXP(-'BDT Tree'!Y61*'Bermudan Swaption'!Z$5)," ")</f>
        <v>0</v>
      </c>
      <c r="Z146" s="44">
        <f t="shared" si="3"/>
        <v>0</v>
      </c>
    </row>
    <row r="147" spans="1:26" x14ac:dyDescent="0.25">
      <c r="A147" s="30">
        <v>5</v>
      </c>
      <c r="N147" s="44">
        <f>IF($A147&lt;=N$6,MAX(0.5*(O146+O147)*EXP(-'BDT Tree'!N62*'Bermudan Swaption'!O$5),MAX(0,1-N94))," ")</f>
        <v>1.4616649583264385E-3</v>
      </c>
      <c r="O147" s="2">
        <f>IF($A147&lt;=O$6,0.5*(P146+P147)*EXP(-'BDT Tree'!O62*'Bermudan Swaption'!P$5)," ")</f>
        <v>6.5644886691138828E-4</v>
      </c>
      <c r="P147" s="2">
        <f>IF($A147&lt;=P$6,0.5*(Q146+Q147)*EXP(-'BDT Tree'!P62*'Bermudan Swaption'!Q$5)," ")</f>
        <v>2.3726322638591434E-4</v>
      </c>
      <c r="Q147" s="44">
        <f>IF($A147&lt;=Q$6,0.5*(R146+R147)*EXP(-'BDT Tree'!Q62*'Bermudan Swaption'!R$5)," ")</f>
        <v>6.0971649154384817E-5</v>
      </c>
      <c r="R147" s="2">
        <f>IF($A147&lt;=R$6,0.5*(S146+S147)*EXP(-'BDT Tree'!R62*'Bermudan Swaption'!S$5)," ")</f>
        <v>8.2089990034619315E-6</v>
      </c>
      <c r="S147" s="2">
        <f>IF($A147&lt;=S$6,0.5*(T146+T147)*EXP(-'BDT Tree'!S62*'Bermudan Swaption'!T$5)," ")</f>
        <v>0</v>
      </c>
      <c r="T147" s="44">
        <f>IF($A147&lt;=T$6,0.5*(U146+U147)*EXP(-'BDT Tree'!T62*'Bermudan Swaption'!U$5)," ")</f>
        <v>0</v>
      </c>
      <c r="U147" s="2">
        <f>IF($A147&lt;=U$6,0.5*(V146+V147)*EXP(-'BDT Tree'!U62*'Bermudan Swaption'!V$5)," ")</f>
        <v>0</v>
      </c>
      <c r="V147" s="2">
        <f>IF($A147&lt;=V$6,0.5*(W146+W147)*EXP(-'BDT Tree'!V62*'Bermudan Swaption'!W$5)," ")</f>
        <v>0</v>
      </c>
      <c r="W147" s="44">
        <f>IF($A147&lt;=W$6,0.5*(X146+X147)*EXP(-'BDT Tree'!W62*'Bermudan Swaption'!X$5)," ")</f>
        <v>0</v>
      </c>
      <c r="X147" s="2">
        <f>IF($A147&lt;=X$6,0.5*(Y146+Y147)*EXP(-'BDT Tree'!X62*'Bermudan Swaption'!Y$5)," ")</f>
        <v>0</v>
      </c>
      <c r="Y147" s="2">
        <f>IF($A147&lt;=Y$6,0.5*(Z146+Z147)*EXP(-'BDT Tree'!Y62*'Bermudan Swaption'!Z$5)," ")</f>
        <v>0</v>
      </c>
      <c r="Z147" s="44">
        <f t="shared" si="3"/>
        <v>0</v>
      </c>
    </row>
    <row r="148" spans="1:26" x14ac:dyDescent="0.25">
      <c r="A148" s="30">
        <v>4</v>
      </c>
      <c r="N148" s="44">
        <f>IF($A148&lt;=N$6,MAX(0.5*(O147+O148)*EXP(-'BDT Tree'!N63*'Bermudan Swaption'!O$5),MAX(0,1-N95))," ")</f>
        <v>3.9530572974351999E-4</v>
      </c>
      <c r="O148" s="2">
        <f>IF($A148&lt;=O$6,0.5*(P147+P148)*EXP(-'BDT Tree'!O63*'Bermudan Swaption'!P$5)," ")</f>
        <v>1.3480411377114561E-4</v>
      </c>
      <c r="P148" s="2">
        <f>IF($A148&lt;=P$6,0.5*(Q147+Q148)*EXP(-'BDT Tree'!P63*'Bermudan Swaption'!Q$5)," ")</f>
        <v>3.2516752807686256E-5</v>
      </c>
      <c r="Q148" s="44">
        <f>IF($A148&lt;=Q$6,0.5*(R147+R148)*EXP(-'BDT Tree'!Q63*'Bermudan Swaption'!R$5)," ")</f>
        <v>4.1027049642220627E-6</v>
      </c>
      <c r="R148" s="2">
        <f>IF($A148&lt;=R$6,0.5*(S147+S148)*EXP(-'BDT Tree'!R63*'Bermudan Swaption'!S$5)," ")</f>
        <v>0</v>
      </c>
      <c r="S148" s="2">
        <f>IF($A148&lt;=S$6,0.5*(T147+T148)*EXP(-'BDT Tree'!S63*'Bermudan Swaption'!T$5)," ")</f>
        <v>0</v>
      </c>
      <c r="T148" s="44">
        <f>IF($A148&lt;=T$6,0.5*(U147+U148)*EXP(-'BDT Tree'!T63*'Bermudan Swaption'!U$5)," ")</f>
        <v>0</v>
      </c>
      <c r="U148" s="2">
        <f>IF($A148&lt;=U$6,0.5*(V147+V148)*EXP(-'BDT Tree'!U63*'Bermudan Swaption'!V$5)," ")</f>
        <v>0</v>
      </c>
      <c r="V148" s="2">
        <f>IF($A148&lt;=V$6,0.5*(W147+W148)*EXP(-'BDT Tree'!V63*'Bermudan Swaption'!W$5)," ")</f>
        <v>0</v>
      </c>
      <c r="W148" s="44">
        <f>IF($A148&lt;=W$6,0.5*(X147+X148)*EXP(-'BDT Tree'!W63*'Bermudan Swaption'!X$5)," ")</f>
        <v>0</v>
      </c>
      <c r="X148" s="2">
        <f>IF($A148&lt;=X$6,0.5*(Y147+Y148)*EXP(-'BDT Tree'!X63*'Bermudan Swaption'!Y$5)," ")</f>
        <v>0</v>
      </c>
      <c r="Y148" s="2">
        <f>IF($A148&lt;=Y$6,0.5*(Z147+Z148)*EXP(-'BDT Tree'!Y63*'Bermudan Swaption'!Z$5)," ")</f>
        <v>0</v>
      </c>
      <c r="Z148" s="44">
        <f t="shared" si="3"/>
        <v>0</v>
      </c>
    </row>
    <row r="149" spans="1:26" x14ac:dyDescent="0.25">
      <c r="A149" s="30">
        <v>3</v>
      </c>
      <c r="N149" s="44">
        <f>IF($A149&lt;=N$6,MAX(0.5*(O148+O149)*EXP(-'BDT Tree'!N64*'Bermudan Swaption'!O$5),MAX(0,1-N96))," ")</f>
        <v>7.5990291085623293E-5</v>
      </c>
      <c r="O149" s="2">
        <f>IF($A149&lt;=O$6,0.5*(P148+P149)*EXP(-'BDT Tree'!O64*'Bermudan Swaption'!P$5)," ")</f>
        <v>1.7274824781178262E-5</v>
      </c>
      <c r="P149" s="2">
        <f>IF($A149&lt;=P$6,0.5*(Q148+Q149)*EXP(-'BDT Tree'!P64*'Bermudan Swaption'!Q$5)," ")</f>
        <v>2.0503214161977473E-6</v>
      </c>
      <c r="Q149" s="44">
        <f>IF($A149&lt;=Q$6,0.5*(R148+R149)*EXP(-'BDT Tree'!Q64*'Bermudan Swaption'!R$5)," ")</f>
        <v>0</v>
      </c>
      <c r="R149" s="2">
        <f>IF($A149&lt;=R$6,0.5*(S148+S149)*EXP(-'BDT Tree'!R64*'Bermudan Swaption'!S$5)," ")</f>
        <v>0</v>
      </c>
      <c r="S149" s="2">
        <f>IF($A149&lt;=S$6,0.5*(T148+T149)*EXP(-'BDT Tree'!S64*'Bermudan Swaption'!T$5)," ")</f>
        <v>0</v>
      </c>
      <c r="T149" s="44">
        <f>IF($A149&lt;=T$6,0.5*(U148+U149)*EXP(-'BDT Tree'!T64*'Bermudan Swaption'!U$5)," ")</f>
        <v>0</v>
      </c>
      <c r="U149" s="2">
        <f>IF($A149&lt;=U$6,0.5*(V148+V149)*EXP(-'BDT Tree'!U64*'Bermudan Swaption'!V$5)," ")</f>
        <v>0</v>
      </c>
      <c r="V149" s="2">
        <f>IF($A149&lt;=V$6,0.5*(W148+W149)*EXP(-'BDT Tree'!V64*'Bermudan Swaption'!W$5)," ")</f>
        <v>0</v>
      </c>
      <c r="W149" s="44">
        <f>IF($A149&lt;=W$6,0.5*(X148+X149)*EXP(-'BDT Tree'!W64*'Bermudan Swaption'!X$5)," ")</f>
        <v>0</v>
      </c>
      <c r="X149" s="2">
        <f>IF($A149&lt;=X$6,0.5*(Y148+Y149)*EXP(-'BDT Tree'!X64*'Bermudan Swaption'!Y$5)," ")</f>
        <v>0</v>
      </c>
      <c r="Y149" s="2">
        <f>IF($A149&lt;=Y$6,0.5*(Z148+Z149)*EXP(-'BDT Tree'!Y64*'Bermudan Swaption'!Z$5)," ")</f>
        <v>0</v>
      </c>
      <c r="Z149" s="44">
        <f t="shared" si="3"/>
        <v>0</v>
      </c>
    </row>
    <row r="150" spans="1:26" x14ac:dyDescent="0.25">
      <c r="A150" s="30">
        <v>2</v>
      </c>
      <c r="N150" s="44">
        <f>IF($A150&lt;=N$6,MAX(0.5*(O149+O150)*EXP(-'BDT Tree'!N65*'Bermudan Swaption'!O$5),MAX(0,1-N97))," ")</f>
        <v>9.1450678023502056E-6</v>
      </c>
      <c r="O150" s="2">
        <f>IF($A150&lt;=O$6,0.5*(P149+P150)*EXP(-'BDT Tree'!O65*'Bermudan Swaption'!P$5)," ")</f>
        <v>1.0247515433522488E-6</v>
      </c>
      <c r="P150" s="2">
        <f>IF($A150&lt;=P$6,0.5*(Q149+Q150)*EXP(-'BDT Tree'!P65*'Bermudan Swaption'!Q$5)," ")</f>
        <v>0</v>
      </c>
      <c r="Q150" s="44">
        <f>IF($A150&lt;=Q$6,0.5*(R149+R150)*EXP(-'BDT Tree'!Q65*'Bermudan Swaption'!R$5)," ")</f>
        <v>0</v>
      </c>
      <c r="R150" s="2">
        <f>IF($A150&lt;=R$6,0.5*(S149+S150)*EXP(-'BDT Tree'!R65*'Bermudan Swaption'!S$5)," ")</f>
        <v>0</v>
      </c>
      <c r="S150" s="2">
        <f>IF($A150&lt;=S$6,0.5*(T149+T150)*EXP(-'BDT Tree'!S65*'Bermudan Swaption'!T$5)," ")</f>
        <v>0</v>
      </c>
      <c r="T150" s="44">
        <f>IF($A150&lt;=T$6,0.5*(U149+U150)*EXP(-'BDT Tree'!T65*'Bermudan Swaption'!U$5)," ")</f>
        <v>0</v>
      </c>
      <c r="U150" s="2">
        <f>IF($A150&lt;=U$6,0.5*(V149+V150)*EXP(-'BDT Tree'!U65*'Bermudan Swaption'!V$5)," ")</f>
        <v>0</v>
      </c>
      <c r="V150" s="2">
        <f>IF($A150&lt;=V$6,0.5*(W149+W150)*EXP(-'BDT Tree'!V65*'Bermudan Swaption'!W$5)," ")</f>
        <v>0</v>
      </c>
      <c r="W150" s="44">
        <f>IF($A150&lt;=W$6,0.5*(X149+X150)*EXP(-'BDT Tree'!W65*'Bermudan Swaption'!X$5)," ")</f>
        <v>0</v>
      </c>
      <c r="X150" s="2">
        <f>IF($A150&lt;=X$6,0.5*(Y149+Y150)*EXP(-'BDT Tree'!X65*'Bermudan Swaption'!Y$5)," ")</f>
        <v>0</v>
      </c>
      <c r="Y150" s="2">
        <f>IF($A150&lt;=Y$6,0.5*(Z149+Z150)*EXP(-'BDT Tree'!Y65*'Bermudan Swaption'!Z$5)," ")</f>
        <v>0</v>
      </c>
      <c r="Z150" s="44">
        <f t="shared" si="3"/>
        <v>0</v>
      </c>
    </row>
    <row r="151" spans="1:26" x14ac:dyDescent="0.25">
      <c r="A151" s="30">
        <v>1</v>
      </c>
      <c r="N151" s="44">
        <f>IF($A151&lt;=N$6,MAX(0.5*(O150+O151)*EXP(-'BDT Tree'!N66*'Bermudan Swaption'!O$5),MAX(0,1-N98))," ")</f>
        <v>5.1216491977862641E-7</v>
      </c>
      <c r="O151" s="2">
        <f>IF($A151&lt;=O$6,0.5*(P150+P151)*EXP(-'BDT Tree'!O66*'Bermudan Swaption'!P$5)," ")</f>
        <v>0</v>
      </c>
      <c r="P151" s="2">
        <f>IF($A151&lt;=P$6,0.5*(Q150+Q151)*EXP(-'BDT Tree'!P66*'Bermudan Swaption'!Q$5)," ")</f>
        <v>0</v>
      </c>
      <c r="Q151" s="44">
        <f>IF($A151&lt;=Q$6,0.5*(R150+R151)*EXP(-'BDT Tree'!Q66*'Bermudan Swaption'!R$5)," ")</f>
        <v>0</v>
      </c>
      <c r="R151" s="2">
        <f>IF($A151&lt;=R$6,0.5*(S150+S151)*EXP(-'BDT Tree'!R66*'Bermudan Swaption'!S$5)," ")</f>
        <v>0</v>
      </c>
      <c r="S151" s="2">
        <f>IF($A151&lt;=S$6,0.5*(T150+T151)*EXP(-'BDT Tree'!S66*'Bermudan Swaption'!T$5)," ")</f>
        <v>0</v>
      </c>
      <c r="T151" s="44">
        <f>IF($A151&lt;=T$6,0.5*(U150+U151)*EXP(-'BDT Tree'!T66*'Bermudan Swaption'!U$5)," ")</f>
        <v>0</v>
      </c>
      <c r="U151" s="2">
        <f>IF($A151&lt;=U$6,0.5*(V150+V151)*EXP(-'BDT Tree'!U66*'Bermudan Swaption'!V$5)," ")</f>
        <v>0</v>
      </c>
      <c r="V151" s="2">
        <f>IF($A151&lt;=V$6,0.5*(W150+W151)*EXP(-'BDT Tree'!V66*'Bermudan Swaption'!W$5)," ")</f>
        <v>0</v>
      </c>
      <c r="W151" s="44">
        <f>IF($A151&lt;=W$6,0.5*(X150+X151)*EXP(-'BDT Tree'!W66*'Bermudan Swaption'!X$5)," ")</f>
        <v>0</v>
      </c>
      <c r="X151" s="2">
        <f>IF($A151&lt;=X$6,0.5*(Y150+Y151)*EXP(-'BDT Tree'!X66*'Bermudan Swaption'!Y$5)," ")</f>
        <v>0</v>
      </c>
      <c r="Y151" s="2">
        <f>IF($A151&lt;=Y$6,0.5*(Z150+Z151)*EXP(-'BDT Tree'!Y66*'Bermudan Swaption'!Z$5)," ")</f>
        <v>0</v>
      </c>
      <c r="Z151" s="44">
        <f t="shared" si="3"/>
        <v>0</v>
      </c>
    </row>
    <row r="152" spans="1:26" x14ac:dyDescent="0.25">
      <c r="A152" s="30">
        <v>0</v>
      </c>
      <c r="N152" s="44">
        <f>IF($A152&lt;=N$6,MAX(0.5*(O151+O152)*EXP(-'BDT Tree'!N67*'Bermudan Swaption'!O$5),MAX(0,1-N99))," ")</f>
        <v>0</v>
      </c>
      <c r="O152" s="2">
        <f>IF($A152&lt;=O$6,0.5*(P151+P152)*EXP(-'BDT Tree'!O67*'Bermudan Swaption'!P$5)," ")</f>
        <v>0</v>
      </c>
      <c r="P152" s="2">
        <f>IF($A152&lt;=P$6,0.5*(Q151+Q152)*EXP(-'BDT Tree'!P67*'Bermudan Swaption'!Q$5)," ")</f>
        <v>0</v>
      </c>
      <c r="Q152" s="44">
        <f>IF($A152&lt;=Q$6,0.5*(R151+R152)*EXP(-'BDT Tree'!Q67*'Bermudan Swaption'!R$5)," ")</f>
        <v>0</v>
      </c>
      <c r="R152" s="2">
        <f>IF($A152&lt;=R$6,0.5*(S151+S152)*EXP(-'BDT Tree'!R67*'Bermudan Swaption'!S$5)," ")</f>
        <v>0</v>
      </c>
      <c r="S152" s="2">
        <f>IF($A152&lt;=S$6,0.5*(T151+T152)*EXP(-'BDT Tree'!S67*'Bermudan Swaption'!T$5)," ")</f>
        <v>0</v>
      </c>
      <c r="T152" s="44">
        <f>IF($A152&lt;=T$6,0.5*(U151+U152)*EXP(-'BDT Tree'!T67*'Bermudan Swaption'!U$5)," ")</f>
        <v>0</v>
      </c>
      <c r="U152" s="2">
        <f>IF($A152&lt;=U$6,0.5*(V151+V152)*EXP(-'BDT Tree'!U67*'Bermudan Swaption'!V$5)," ")</f>
        <v>0</v>
      </c>
      <c r="V152" s="2">
        <f>IF($A152&lt;=V$6,0.5*(W151+W152)*EXP(-'BDT Tree'!V67*'Bermudan Swaption'!W$5)," ")</f>
        <v>0</v>
      </c>
      <c r="W152" s="44">
        <f>IF($A152&lt;=W$6,0.5*(X151+X152)*EXP(-'BDT Tree'!W67*'Bermudan Swaption'!X$5)," ")</f>
        <v>0</v>
      </c>
      <c r="X152" s="2">
        <f>IF($A152&lt;=X$6,0.5*(Y151+Y152)*EXP(-'BDT Tree'!X67*'Bermudan Swaption'!Y$5)," ")</f>
        <v>0</v>
      </c>
      <c r="Y152" s="2">
        <f>IF($A152&lt;=Y$6,0.5*(Z151+Z152)*EXP(-'BDT Tree'!Y67*'Bermudan Swaption'!Z$5)," ")</f>
        <v>0</v>
      </c>
      <c r="Z152" s="44">
        <f t="shared" si="3"/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2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22" sqref="E22"/>
    </sheetView>
  </sheetViews>
  <sheetFormatPr defaultColWidth="8.77734375" defaultRowHeight="13.8" x14ac:dyDescent="0.25"/>
  <cols>
    <col min="1" max="1" width="12.109375" style="2" customWidth="1"/>
    <col min="2" max="2" width="10.6640625" style="2" bestFit="1" customWidth="1"/>
    <col min="3" max="4" width="12.77734375" style="2" bestFit="1" customWidth="1"/>
    <col min="5" max="5" width="12.77734375" style="28" bestFit="1" customWidth="1"/>
    <col min="6" max="7" width="12.77734375" style="2" bestFit="1" customWidth="1"/>
    <col min="8" max="8" width="12.77734375" style="44" bestFit="1" customWidth="1"/>
    <col min="9" max="10" width="12.77734375" style="2" bestFit="1" customWidth="1"/>
    <col min="11" max="11" width="12.77734375" style="28" bestFit="1" customWidth="1"/>
    <col min="12" max="13" width="12.77734375" style="2" bestFit="1" customWidth="1"/>
    <col min="14" max="14" width="12.77734375" style="44" bestFit="1" customWidth="1"/>
    <col min="15" max="16" width="12.77734375" style="2" bestFit="1" customWidth="1"/>
    <col min="17" max="17" width="12.77734375" style="28" bestFit="1" customWidth="1"/>
    <col min="18" max="19" width="12.77734375" style="2" bestFit="1" customWidth="1"/>
    <col min="20" max="20" width="12.77734375" style="44" bestFit="1" customWidth="1"/>
    <col min="21" max="22" width="12.77734375" style="2" bestFit="1" customWidth="1"/>
    <col min="23" max="23" width="12.77734375" style="28" bestFit="1" customWidth="1"/>
    <col min="24" max="25" width="12.77734375" style="2" bestFit="1" customWidth="1"/>
    <col min="26" max="26" width="12.77734375" style="44" bestFit="1" customWidth="1"/>
    <col min="27" max="28" width="12.77734375" style="2" bestFit="1" customWidth="1"/>
    <col min="29" max="29" width="12.77734375" style="28" bestFit="1" customWidth="1"/>
    <col min="30" max="31" width="12.77734375" style="2" bestFit="1" customWidth="1"/>
    <col min="32" max="32" width="12.77734375" style="44" bestFit="1" customWidth="1"/>
    <col min="33" max="34" width="12.77734375" style="2" bestFit="1" customWidth="1"/>
    <col min="35" max="35" width="12.77734375" style="28" bestFit="1" customWidth="1"/>
    <col min="36" max="37" width="12.77734375" style="2" bestFit="1" customWidth="1"/>
    <col min="38" max="38" width="12.77734375" style="44" bestFit="1" customWidth="1"/>
    <col min="39" max="40" width="12.77734375" style="2" bestFit="1" customWidth="1"/>
    <col min="41" max="41" width="12.77734375" style="28" bestFit="1" customWidth="1"/>
    <col min="42" max="43" width="12.77734375" style="2" bestFit="1" customWidth="1"/>
    <col min="44" max="44" width="12.77734375" style="44" bestFit="1" customWidth="1"/>
    <col min="45" max="16384" width="8.77734375" style="2"/>
  </cols>
  <sheetData>
    <row r="1" spans="1:44" x14ac:dyDescent="0.25">
      <c r="A1" s="31" t="s">
        <v>73</v>
      </c>
      <c r="B1" s="34">
        <v>43767</v>
      </c>
      <c r="C1" s="34">
        <v>43798</v>
      </c>
      <c r="D1" s="34">
        <v>43829</v>
      </c>
      <c r="E1" s="41">
        <v>43859</v>
      </c>
      <c r="F1" s="34">
        <v>43889</v>
      </c>
      <c r="G1" s="34">
        <v>43920</v>
      </c>
      <c r="H1" s="43">
        <v>43950</v>
      </c>
      <c r="I1" s="34">
        <v>43980</v>
      </c>
      <c r="J1" s="34">
        <v>44011</v>
      </c>
      <c r="K1" s="41">
        <v>44041</v>
      </c>
      <c r="L1" s="34">
        <v>44074</v>
      </c>
      <c r="M1" s="34">
        <v>44103</v>
      </c>
      <c r="N1" s="43">
        <v>44133</v>
      </c>
      <c r="O1" s="34">
        <v>44165</v>
      </c>
      <c r="P1" s="34">
        <v>44194</v>
      </c>
      <c r="Q1" s="41">
        <v>44225</v>
      </c>
      <c r="R1" s="34">
        <v>44253</v>
      </c>
      <c r="S1" s="34">
        <v>44284</v>
      </c>
      <c r="T1" s="43">
        <v>44315</v>
      </c>
      <c r="U1" s="34">
        <v>44347</v>
      </c>
      <c r="V1" s="34">
        <v>44376</v>
      </c>
      <c r="W1" s="41">
        <v>44406</v>
      </c>
      <c r="X1" s="34">
        <v>44438</v>
      </c>
      <c r="Y1" s="34">
        <v>44468</v>
      </c>
      <c r="Z1" s="43">
        <v>44498</v>
      </c>
      <c r="AA1" s="34">
        <v>44529</v>
      </c>
      <c r="AB1" s="34">
        <v>44559</v>
      </c>
      <c r="AC1" s="41">
        <v>44592</v>
      </c>
      <c r="AD1" s="34">
        <v>44620</v>
      </c>
      <c r="AE1" s="34">
        <v>44649</v>
      </c>
      <c r="AF1" s="43">
        <v>44680</v>
      </c>
      <c r="AG1" s="34">
        <v>44711</v>
      </c>
      <c r="AH1" s="34">
        <v>44741</v>
      </c>
      <c r="AI1" s="41">
        <v>44771</v>
      </c>
      <c r="AJ1" s="34">
        <v>44802</v>
      </c>
      <c r="AK1" s="34">
        <v>44833</v>
      </c>
      <c r="AL1" s="43">
        <v>44865</v>
      </c>
      <c r="AM1" s="34">
        <v>44894</v>
      </c>
      <c r="AN1" s="34">
        <v>44924</v>
      </c>
      <c r="AO1" s="41">
        <v>44956</v>
      </c>
      <c r="AP1" s="34">
        <v>44985</v>
      </c>
      <c r="AQ1" s="34">
        <v>45014</v>
      </c>
      <c r="AR1" s="43">
        <v>45044</v>
      </c>
    </row>
    <row r="2" spans="1:44" x14ac:dyDescent="0.25">
      <c r="A2" s="24" t="s">
        <v>61</v>
      </c>
      <c r="B2" s="2">
        <f>(B1-$B$1)/360</f>
        <v>0</v>
      </c>
      <c r="C2" s="2">
        <f t="shared" ref="C2:AR2" si="0">(C1-$B$1)/360</f>
        <v>8.611111111111111E-2</v>
      </c>
      <c r="D2" s="2">
        <f t="shared" si="0"/>
        <v>0.17222222222222222</v>
      </c>
      <c r="E2" s="28">
        <f t="shared" si="0"/>
        <v>0.25555555555555554</v>
      </c>
      <c r="F2" s="2">
        <f t="shared" si="0"/>
        <v>0.33888888888888891</v>
      </c>
      <c r="G2" s="2">
        <f t="shared" si="0"/>
        <v>0.42499999999999999</v>
      </c>
      <c r="H2" s="44">
        <f t="shared" si="0"/>
        <v>0.5083333333333333</v>
      </c>
      <c r="I2" s="2">
        <f t="shared" si="0"/>
        <v>0.59166666666666667</v>
      </c>
      <c r="J2" s="2">
        <f t="shared" si="0"/>
        <v>0.67777777777777781</v>
      </c>
      <c r="K2" s="28">
        <f t="shared" si="0"/>
        <v>0.76111111111111107</v>
      </c>
      <c r="L2" s="2">
        <f t="shared" si="0"/>
        <v>0.85277777777777775</v>
      </c>
      <c r="M2" s="2">
        <f t="shared" si="0"/>
        <v>0.93333333333333335</v>
      </c>
      <c r="N2" s="44">
        <f t="shared" si="0"/>
        <v>1.0166666666666666</v>
      </c>
      <c r="O2" s="2">
        <f t="shared" si="0"/>
        <v>1.1055555555555556</v>
      </c>
      <c r="P2" s="2">
        <f t="shared" si="0"/>
        <v>1.1861111111111111</v>
      </c>
      <c r="Q2" s="28">
        <f t="shared" si="0"/>
        <v>1.2722222222222221</v>
      </c>
      <c r="R2" s="2">
        <f t="shared" si="0"/>
        <v>1.35</v>
      </c>
      <c r="S2" s="2">
        <f t="shared" si="0"/>
        <v>1.4361111111111111</v>
      </c>
      <c r="T2" s="44">
        <f t="shared" si="0"/>
        <v>1.5222222222222221</v>
      </c>
      <c r="U2" s="2">
        <f t="shared" si="0"/>
        <v>1.6111111111111112</v>
      </c>
      <c r="V2" s="2">
        <f t="shared" si="0"/>
        <v>1.6916666666666667</v>
      </c>
      <c r="W2" s="28">
        <f t="shared" si="0"/>
        <v>1.7749999999999999</v>
      </c>
      <c r="X2" s="2">
        <f t="shared" si="0"/>
        <v>1.8638888888888889</v>
      </c>
      <c r="Y2" s="2">
        <f t="shared" si="0"/>
        <v>1.9472222222222222</v>
      </c>
      <c r="Z2" s="44">
        <f t="shared" si="0"/>
        <v>2.0305555555555554</v>
      </c>
      <c r="AA2" s="2">
        <f t="shared" si="0"/>
        <v>2.1166666666666667</v>
      </c>
      <c r="AB2" s="2">
        <f t="shared" si="0"/>
        <v>2.2000000000000002</v>
      </c>
      <c r="AC2" s="28">
        <f t="shared" si="0"/>
        <v>2.2916666666666665</v>
      </c>
      <c r="AD2" s="2">
        <f t="shared" si="0"/>
        <v>2.3694444444444445</v>
      </c>
      <c r="AE2" s="2">
        <f t="shared" si="0"/>
        <v>2.4500000000000002</v>
      </c>
      <c r="AF2" s="44">
        <f t="shared" si="0"/>
        <v>2.536111111111111</v>
      </c>
      <c r="AG2" s="2">
        <f t="shared" si="0"/>
        <v>2.6222222222222222</v>
      </c>
      <c r="AH2" s="2">
        <f t="shared" si="0"/>
        <v>2.7055555555555557</v>
      </c>
      <c r="AI2" s="28">
        <f t="shared" si="0"/>
        <v>2.7888888888888888</v>
      </c>
      <c r="AJ2" s="2">
        <f t="shared" si="0"/>
        <v>2.875</v>
      </c>
      <c r="AK2" s="2">
        <f t="shared" si="0"/>
        <v>2.9611111111111112</v>
      </c>
      <c r="AL2" s="44">
        <f t="shared" si="0"/>
        <v>3.05</v>
      </c>
      <c r="AM2" s="2">
        <f t="shared" si="0"/>
        <v>3.1305555555555555</v>
      </c>
      <c r="AN2" s="2">
        <f t="shared" si="0"/>
        <v>3.213888888888889</v>
      </c>
      <c r="AO2" s="28">
        <f t="shared" si="0"/>
        <v>3.3027777777777776</v>
      </c>
      <c r="AP2" s="2">
        <f t="shared" si="0"/>
        <v>3.3833333333333333</v>
      </c>
      <c r="AQ2" s="2">
        <f t="shared" si="0"/>
        <v>3.463888888888889</v>
      </c>
      <c r="AR2" s="44">
        <f t="shared" si="0"/>
        <v>3.5472222222222221</v>
      </c>
    </row>
    <row r="3" spans="1:44" x14ac:dyDescent="0.25">
      <c r="A3" s="38" t="s">
        <v>75</v>
      </c>
      <c r="C3" s="2">
        <f>C2-B2</f>
        <v>8.611111111111111E-2</v>
      </c>
      <c r="D3" s="2">
        <f t="shared" ref="D3:AR3" si="1">D2-C2</f>
        <v>8.611111111111111E-2</v>
      </c>
      <c r="E3" s="28">
        <f t="shared" si="1"/>
        <v>8.3333333333333315E-2</v>
      </c>
      <c r="F3" s="2">
        <f t="shared" si="1"/>
        <v>8.333333333333337E-2</v>
      </c>
      <c r="G3" s="2">
        <f t="shared" si="1"/>
        <v>8.6111111111111083E-2</v>
      </c>
      <c r="H3" s="44">
        <f t="shared" si="1"/>
        <v>8.3333333333333315E-2</v>
      </c>
      <c r="I3" s="2">
        <f t="shared" si="1"/>
        <v>8.333333333333337E-2</v>
      </c>
      <c r="J3" s="2">
        <f t="shared" si="1"/>
        <v>8.6111111111111138E-2</v>
      </c>
      <c r="K3" s="28">
        <f t="shared" si="1"/>
        <v>8.3333333333333259E-2</v>
      </c>
      <c r="L3" s="2">
        <f t="shared" si="1"/>
        <v>9.1666666666666674E-2</v>
      </c>
      <c r="M3" s="2">
        <f t="shared" si="1"/>
        <v>8.0555555555555602E-2</v>
      </c>
      <c r="N3" s="44">
        <f t="shared" si="1"/>
        <v>8.3333333333333259E-2</v>
      </c>
      <c r="O3" s="2">
        <f t="shared" si="1"/>
        <v>8.8888888888889017E-2</v>
      </c>
      <c r="P3" s="2">
        <f t="shared" si="1"/>
        <v>8.0555555555555491E-2</v>
      </c>
      <c r="Q3" s="28">
        <f t="shared" si="1"/>
        <v>8.6111111111111027E-2</v>
      </c>
      <c r="R3" s="2">
        <f t="shared" si="1"/>
        <v>7.7777777777777946E-2</v>
      </c>
      <c r="S3" s="2">
        <f t="shared" si="1"/>
        <v>8.6111111111111027E-2</v>
      </c>
      <c r="T3" s="44">
        <f t="shared" si="1"/>
        <v>8.6111111111111027E-2</v>
      </c>
      <c r="U3" s="2">
        <f t="shared" si="1"/>
        <v>8.8888888888889017E-2</v>
      </c>
      <c r="V3" s="2">
        <f t="shared" si="1"/>
        <v>8.0555555555555491E-2</v>
      </c>
      <c r="W3" s="28">
        <f t="shared" si="1"/>
        <v>8.3333333333333259E-2</v>
      </c>
      <c r="X3" s="2">
        <f t="shared" si="1"/>
        <v>8.8888888888889017E-2</v>
      </c>
      <c r="Y3" s="2">
        <f t="shared" si="1"/>
        <v>8.3333333333333259E-2</v>
      </c>
      <c r="Z3" s="44">
        <f t="shared" si="1"/>
        <v>8.3333333333333259E-2</v>
      </c>
      <c r="AA3" s="2">
        <f t="shared" si="1"/>
        <v>8.6111111111111249E-2</v>
      </c>
      <c r="AB3" s="2">
        <f t="shared" si="1"/>
        <v>8.3333333333333481E-2</v>
      </c>
      <c r="AC3" s="28">
        <f t="shared" si="1"/>
        <v>9.1666666666666341E-2</v>
      </c>
      <c r="AD3" s="2">
        <f t="shared" si="1"/>
        <v>7.7777777777777946E-2</v>
      </c>
      <c r="AE3" s="2">
        <f t="shared" si="1"/>
        <v>8.0555555555555713E-2</v>
      </c>
      <c r="AF3" s="44">
        <f t="shared" si="1"/>
        <v>8.6111111111110805E-2</v>
      </c>
      <c r="AG3" s="2">
        <f t="shared" si="1"/>
        <v>8.6111111111111249E-2</v>
      </c>
      <c r="AH3" s="2">
        <f t="shared" si="1"/>
        <v>8.3333333333333481E-2</v>
      </c>
      <c r="AI3" s="28">
        <f t="shared" si="1"/>
        <v>8.3333333333333037E-2</v>
      </c>
      <c r="AJ3" s="2">
        <f t="shared" si="1"/>
        <v>8.6111111111111249E-2</v>
      </c>
      <c r="AK3" s="2">
        <f t="shared" si="1"/>
        <v>8.6111111111111249E-2</v>
      </c>
      <c r="AL3" s="44">
        <f t="shared" si="1"/>
        <v>8.8888888888888573E-2</v>
      </c>
      <c r="AM3" s="2">
        <f t="shared" si="1"/>
        <v>8.0555555555555713E-2</v>
      </c>
      <c r="AN3" s="2">
        <f t="shared" si="1"/>
        <v>8.3333333333333481E-2</v>
      </c>
      <c r="AO3" s="28">
        <f t="shared" si="1"/>
        <v>8.8888888888888573E-2</v>
      </c>
      <c r="AP3" s="2">
        <f t="shared" si="1"/>
        <v>8.0555555555555713E-2</v>
      </c>
      <c r="AQ3" s="2">
        <f t="shared" si="1"/>
        <v>8.0555555555555713E-2</v>
      </c>
      <c r="AR3" s="44">
        <f t="shared" si="1"/>
        <v>8.3333333333333037E-2</v>
      </c>
    </row>
    <row r="4" spans="1:44" x14ac:dyDescent="0.25">
      <c r="A4" s="24" t="s">
        <v>62</v>
      </c>
      <c r="B4" s="2">
        <v>0</v>
      </c>
      <c r="C4" s="2">
        <v>1</v>
      </c>
      <c r="D4" s="2">
        <v>2</v>
      </c>
      <c r="E4" s="28">
        <v>3</v>
      </c>
      <c r="F4" s="2">
        <v>4</v>
      </c>
      <c r="G4" s="2">
        <v>5</v>
      </c>
      <c r="H4" s="44">
        <v>6</v>
      </c>
      <c r="I4" s="2">
        <v>7</v>
      </c>
      <c r="J4" s="2">
        <v>8</v>
      </c>
      <c r="K4" s="28">
        <v>9</v>
      </c>
      <c r="L4" s="2">
        <v>10</v>
      </c>
      <c r="M4" s="2">
        <v>11</v>
      </c>
      <c r="N4" s="44">
        <v>12</v>
      </c>
      <c r="O4" s="2">
        <v>13</v>
      </c>
      <c r="P4" s="2">
        <v>14</v>
      </c>
      <c r="Q4" s="28">
        <v>15</v>
      </c>
      <c r="R4" s="2">
        <v>16</v>
      </c>
      <c r="S4" s="2">
        <v>17</v>
      </c>
      <c r="T4" s="44">
        <v>18</v>
      </c>
      <c r="U4" s="2">
        <v>19</v>
      </c>
      <c r="V4" s="2">
        <v>20</v>
      </c>
      <c r="W4" s="28">
        <v>21</v>
      </c>
      <c r="X4" s="2">
        <v>22</v>
      </c>
      <c r="Y4" s="2">
        <v>23</v>
      </c>
      <c r="Z4" s="44">
        <v>24</v>
      </c>
      <c r="AA4" s="2">
        <v>25</v>
      </c>
      <c r="AB4" s="2">
        <v>26</v>
      </c>
      <c r="AC4" s="28">
        <v>27</v>
      </c>
      <c r="AD4" s="2">
        <v>28</v>
      </c>
      <c r="AE4" s="2">
        <v>29</v>
      </c>
      <c r="AF4" s="44">
        <v>30</v>
      </c>
      <c r="AG4" s="2">
        <v>31</v>
      </c>
      <c r="AH4" s="2">
        <v>32</v>
      </c>
      <c r="AI4" s="28">
        <v>33</v>
      </c>
      <c r="AJ4" s="2">
        <v>34</v>
      </c>
      <c r="AK4" s="2">
        <v>35</v>
      </c>
      <c r="AL4" s="44">
        <v>36</v>
      </c>
      <c r="AM4" s="2">
        <v>37</v>
      </c>
      <c r="AN4" s="2">
        <v>38</v>
      </c>
      <c r="AO4" s="28">
        <v>39</v>
      </c>
      <c r="AP4" s="2">
        <v>40</v>
      </c>
      <c r="AQ4" s="2">
        <v>41</v>
      </c>
      <c r="AR4" s="44">
        <v>42</v>
      </c>
    </row>
    <row r="5" spans="1:44" x14ac:dyDescent="0.25">
      <c r="A5" s="24"/>
    </row>
    <row r="6" spans="1:44" s="40" customFormat="1" x14ac:dyDescent="0.25">
      <c r="A6" s="39" t="s">
        <v>87</v>
      </c>
      <c r="E6" s="42">
        <f>DAYS360(B$1,E$1,FALSE)/360*0.022*1000</f>
        <v>5.5</v>
      </c>
      <c r="H6" s="45">
        <f>DAYS360(B1,H1,FALSE)/360*0.022*1000</f>
        <v>11</v>
      </c>
      <c r="K6" s="42">
        <f>DAYS360(H$1,K$1,FALSE)/360*0.022*1000</f>
        <v>5.5</v>
      </c>
      <c r="N6" s="45">
        <f>DAYS360(H1,N1,FALSE)/360*0.022*1000</f>
        <v>11</v>
      </c>
      <c r="Q6" s="42">
        <f>DAYS360(N$1,Q$1,FALSE)/360*0.022*1000</f>
        <v>5.5</v>
      </c>
      <c r="T6" s="45">
        <f>DAYS360(N1,T1,FALSE)/360*0.022*1000</f>
        <v>11</v>
      </c>
      <c r="W6" s="42">
        <f>DAYS360(T$1,W$1,FALSE)/360*0.022*1000</f>
        <v>5.5</v>
      </c>
      <c r="Z6" s="45">
        <f>DAYS360(T1,Z1,FALSE)/360*0.022*1000</f>
        <v>11</v>
      </c>
      <c r="AC6" s="42">
        <f>DAYS360(Z$1,AC$1,FALSE)/360*0.022*1000</f>
        <v>5.6222222222222209</v>
      </c>
      <c r="AF6" s="45">
        <f>DAYS360(Z1,AF1,FALSE)/360*0.022*1000</f>
        <v>11</v>
      </c>
      <c r="AI6" s="42">
        <f>DAYS360(AF$1,AI$1,FALSE)/360*0.025*1000</f>
        <v>6.25</v>
      </c>
      <c r="AL6" s="45">
        <f>DAYS360(AF1,AL1,FALSE)/360*0.025*1000</f>
        <v>12.638888888888889</v>
      </c>
      <c r="AO6" s="42">
        <f>DAYS360(AL$1,AO$1,FALSE)/360*0.025*1000</f>
        <v>6.25</v>
      </c>
      <c r="AR6" s="45">
        <f>DAYS360(AL1,AR1,FALSE)/360*0.025*1000</f>
        <v>12.361111111111112</v>
      </c>
    </row>
    <row r="7" spans="1:44" x14ac:dyDescent="0.25">
      <c r="A7" s="25" t="s">
        <v>85</v>
      </c>
    </row>
    <row r="8" spans="1:44" x14ac:dyDescent="0.25">
      <c r="A8" s="25" t="s">
        <v>86</v>
      </c>
    </row>
    <row r="9" spans="1:44" x14ac:dyDescent="0.25">
      <c r="A9" s="30">
        <v>42</v>
      </c>
      <c r="AR9" s="45">
        <f>1000+$AR$6</f>
        <v>1012.3611111111111</v>
      </c>
    </row>
    <row r="10" spans="1:44" x14ac:dyDescent="0.25">
      <c r="A10" s="30">
        <v>41</v>
      </c>
      <c r="B10" s="2" t="str">
        <f>IF($A10&lt;=B$4,0.5*(C9+C10)*EXP(-'BDT Tree'!B26*C$3)," ")</f>
        <v xml:space="preserve"> </v>
      </c>
      <c r="C10" s="2" t="str">
        <f>IF($A10&lt;=C$4,0.5*(D9+D10)*EXP(-'BDT Tree'!C26*D$3)," ")</f>
        <v xml:space="preserve"> </v>
      </c>
      <c r="D10" s="2" t="str">
        <f>IF($A10&lt;=D$4,0.5*(E9+E10)*EXP(-'BDT Tree'!D26*E$3)," ")</f>
        <v xml:space="preserve"> </v>
      </c>
      <c r="E10" s="28" t="str">
        <f>IF($A10&lt;=E$4,MIN(0.5*(F9+F10)*EXP(-'BDT Tree'!E26*F$3),1000+DAYS360(B$1,E$1,FALSE)/360*0.022*1000)," ")</f>
        <v xml:space="preserve"> </v>
      </c>
      <c r="F10" s="2" t="str">
        <f>IF($A10&lt;=F$4,0.5*(G9+G10)*EXP(-'BDT Tree'!F26*G$3)," ")</f>
        <v xml:space="preserve"> </v>
      </c>
      <c r="G10" s="2" t="str">
        <f>IF($A10&lt;=G$4,0.5*(H9+H10)*EXP(-'BDT Tree'!G26*H$3)," ")</f>
        <v xml:space="preserve"> </v>
      </c>
      <c r="H10" s="44" t="str">
        <f>IF($A10&lt;=H$4,MIN(0.5*(I9+I10)*EXP(-'BDT Tree'!H26*I$3),1000)+H$6," ")</f>
        <v xml:space="preserve"> </v>
      </c>
      <c r="I10" s="2" t="str">
        <f>IF($A10&lt;=I$4,0.5*(J9+J10)*EXP(-'BDT Tree'!I26*J$3)," ")</f>
        <v xml:space="preserve"> </v>
      </c>
      <c r="J10" s="2" t="str">
        <f>IF($A10&lt;=J$4,0.5*(K9+K10)*EXP(-'BDT Tree'!J26*K$3)," ")</f>
        <v xml:space="preserve"> </v>
      </c>
      <c r="K10" s="28" t="str">
        <f>IF($A10&lt;=K$4,MIN(0.5*(L9+L10)*EXP(-'BDT Tree'!K26*L$3),1000+DAYS360(H$1,K$1,FALSE)/360*0.022*1000)," ")</f>
        <v xml:space="preserve"> </v>
      </c>
      <c r="L10" s="2" t="str">
        <f>IF($A10&lt;=L$4,0.5*(M9+M10)*EXP(-'BDT Tree'!L26*M$3)," ")</f>
        <v xml:space="preserve"> </v>
      </c>
      <c r="M10" s="2" t="str">
        <f>IF($A10&lt;=M$4,0.5*(N9+N10)*EXP(-'BDT Tree'!M26*N$3)," ")</f>
        <v xml:space="preserve"> </v>
      </c>
      <c r="N10" s="44" t="str">
        <f>IF($A10&lt;=N$4,MIN(0.5*(O9+O10)*EXP(-'BDT Tree'!N26*O$3),1000)+N$6," ")</f>
        <v xml:space="preserve"> </v>
      </c>
      <c r="O10" s="2" t="str">
        <f>IF($A10&lt;=O$4,0.5*(P9+P10)*EXP(-'BDT Tree'!O26*P$3)," ")</f>
        <v xml:space="preserve"> </v>
      </c>
      <c r="P10" s="2" t="str">
        <f>IF($A10&lt;=P$4,0.5*(Q9+Q10)*EXP(-'BDT Tree'!P26*Q$3)," ")</f>
        <v xml:space="preserve"> </v>
      </c>
      <c r="Q10" s="28" t="str">
        <f>IF($A10&lt;=Q$4,MIN(0.5*(R9+R10)*EXP(-'BDT Tree'!Q26*R$3),1000+DAYS360(N$1,Q$1,FALSE)/360*0.022*1000)," ")</f>
        <v xml:space="preserve"> </v>
      </c>
      <c r="R10" s="2" t="str">
        <f>IF($A10&lt;=R$4,0.5*(S9+S10)*EXP(-'BDT Tree'!R26*S$3)," ")</f>
        <v xml:space="preserve"> </v>
      </c>
      <c r="S10" s="2" t="str">
        <f>IF($A10&lt;=S$4,0.5*(T9+T10)*EXP(-'BDT Tree'!S26*T$3)," ")</f>
        <v xml:space="preserve"> </v>
      </c>
      <c r="T10" s="44" t="str">
        <f>IF($A10&lt;=T$4,MIN(0.5*(U9+U10)*EXP(-'BDT Tree'!T26*U$3),1000)+T$6," ")</f>
        <v xml:space="preserve"> </v>
      </c>
      <c r="U10" s="2" t="str">
        <f>IF($A10&lt;=U$4,0.5*(V9+V10)*EXP(-'BDT Tree'!U26*V$3)," ")</f>
        <v xml:space="preserve"> </v>
      </c>
      <c r="V10" s="2" t="str">
        <f>IF($A10&lt;=V$4,0.5*(W9+W10)*EXP(-'BDT Tree'!V26*W$3)," ")</f>
        <v xml:space="preserve"> </v>
      </c>
      <c r="W10" s="28" t="str">
        <f>IF($A10&lt;=W$4,MIN(0.5*(X9+X10)*EXP(-'BDT Tree'!W26*X$3),1000+DAYS360(T$1,W$1,FALSE)/360*0.022*1000)," ")</f>
        <v xml:space="preserve"> </v>
      </c>
      <c r="X10" s="2" t="str">
        <f>IF($A10&lt;=X$4,0.5*(Y9+Y10)*EXP(-'BDT Tree'!X26*Y$3)," ")</f>
        <v xml:space="preserve"> </v>
      </c>
      <c r="Y10" s="2" t="str">
        <f>IF($A10&lt;=Y$4,0.5*(Z9+Z10)*EXP(-'BDT Tree'!Y26*Z$3)," ")</f>
        <v xml:space="preserve"> </v>
      </c>
      <c r="Z10" s="44" t="str">
        <f>IF($A10&lt;=Z$4,MIN(0.5*(AA9+AA10)*EXP(-'BDT Tree'!Z26*AA$3),1000)+Z$6," ")</f>
        <v xml:space="preserve"> </v>
      </c>
      <c r="AA10" s="2" t="str">
        <f>IF($A10&lt;=AA$4,0.5*(AB9+AB10)*EXP(-'BDT Tree'!AA26*AB$3)," ")</f>
        <v xml:space="preserve"> </v>
      </c>
      <c r="AB10" s="2" t="str">
        <f>IF($A10&lt;=AB$4,0.5*(AC9+AC10)*EXP(-'BDT Tree'!AB26*AC$3)," ")</f>
        <v xml:space="preserve"> </v>
      </c>
      <c r="AC10" s="28" t="str">
        <f>IF($A10&lt;=AC$4,MIN(0.5*(AD9+AD10)*EXP(-'BDT Tree'!AC26*AD$3),1000+DAYS360(Z$1,AC$1,FALSE)/360*0.022*1000)," ")</f>
        <v xml:space="preserve"> </v>
      </c>
      <c r="AD10" s="2" t="str">
        <f>IF($A10&lt;=AD$4,0.5*(AE9+AE10)*EXP(-'BDT Tree'!AD26*AE$3)," ")</f>
        <v xml:space="preserve"> </v>
      </c>
      <c r="AE10" s="2" t="str">
        <f>IF($A10&lt;=AE$4,0.5*(AF9+AF10)*EXP(-'BDT Tree'!AE26*AF$3)," ")</f>
        <v xml:space="preserve"> </v>
      </c>
      <c r="AF10" s="44" t="str">
        <f>IF($A10&lt;=AF$4,MIN(0.5*(AG9+AG10)*EXP(-'BDT Tree'!AF26*AG$3),1000)+AF$6," ")</f>
        <v xml:space="preserve"> </v>
      </c>
      <c r="AG10" s="2" t="str">
        <f>IF($A10&lt;=AG$4,0.5*(AH9+AH10)*EXP(-'BDT Tree'!AG26*AH$3)," ")</f>
        <v xml:space="preserve"> </v>
      </c>
      <c r="AH10" s="2" t="str">
        <f>IF($A10&lt;=AH$4,0.5*(AI9+AI10)*EXP(-'BDT Tree'!AH26*AI$3)," ")</f>
        <v xml:space="preserve"> </v>
      </c>
      <c r="AI10" s="28" t="str">
        <f>IF($A10&lt;=AI$4,MIN(0.5*(AJ9+AJ10)*EXP(-'BDT Tree'!AI26*AJ$3),1000+DAYS360(AF$1,AI$1,FALSE)/360*0.025*1000)," ")</f>
        <v xml:space="preserve"> </v>
      </c>
      <c r="AJ10" s="2" t="str">
        <f>IF($A10&lt;=AJ$4,0.5*(AK9+AK10)*EXP(-'BDT Tree'!AJ26*AK$3)," ")</f>
        <v xml:space="preserve"> </v>
      </c>
      <c r="AK10" s="2" t="str">
        <f>IF($A10&lt;=AK$4,0.5*(AL9+AL10)*EXP(-'BDT Tree'!AK26*AL$3)," ")</f>
        <v xml:space="preserve"> </v>
      </c>
      <c r="AL10" s="44" t="str">
        <f>IF($A10&lt;=AL$4,MIN(0.5*(AM9+AM10)*EXP(-'BDT Tree'!AL26*AM$3),1000)+AL$6," ")</f>
        <v xml:space="preserve"> </v>
      </c>
      <c r="AM10" s="2" t="str">
        <f>IF($A10&lt;=AM$4,0.5*(AN9+AN10)*EXP(-'BDT Tree'!AM26*AN$3)," ")</f>
        <v xml:space="preserve"> </v>
      </c>
      <c r="AN10" s="2" t="str">
        <f>IF($A10&lt;=AN$4,0.5*(AO9+AO10)*EXP(-'BDT Tree'!AN26*AO$3)," ")</f>
        <v xml:space="preserve"> </v>
      </c>
      <c r="AO10" s="28" t="str">
        <f>IF($A10&lt;=AO$4,MIN(0.5*(AP9+AP10)*EXP(-'BDT Tree'!AO26*AP$3),1000+DAYS360(AL$1,AO$1,FALSE)/360*0.025*1000)," ")</f>
        <v xml:space="preserve"> </v>
      </c>
      <c r="AP10" s="2" t="str">
        <f>IF($A10&lt;=AP$4,0.5*(AQ9+AQ10)*EXP(-'BDT Tree'!AP26*AQ$3)," ")</f>
        <v xml:space="preserve"> </v>
      </c>
      <c r="AQ10" s="2">
        <f>IF($A10&lt;=AQ$4,0.5*(AR9+AR10)*EXP(-'BDT Tree'!AQ26*AR$3)," ")</f>
        <v>781.53227609875989</v>
      </c>
      <c r="AR10" s="45">
        <f t="shared" ref="AR10:AR51" si="2">1000+$AR$6</f>
        <v>1012.3611111111111</v>
      </c>
    </row>
    <row r="11" spans="1:44" x14ac:dyDescent="0.25">
      <c r="A11" s="30">
        <v>40</v>
      </c>
      <c r="B11" s="2" t="str">
        <f>IF($A11&lt;=B$4,0.5*(C10+C11)*EXP(-'BDT Tree'!B27*C$3)," ")</f>
        <v xml:space="preserve"> </v>
      </c>
      <c r="C11" s="2" t="str">
        <f>IF($A11&lt;=C$4,0.5*(D10+D11)*EXP(-'BDT Tree'!C27*D$3)," ")</f>
        <v xml:space="preserve"> </v>
      </c>
      <c r="D11" s="2" t="str">
        <f>IF($A11&lt;=D$4,0.5*(E10+E11)*EXP(-'BDT Tree'!D27*E$3)," ")</f>
        <v xml:space="preserve"> </v>
      </c>
      <c r="E11" s="28" t="str">
        <f>IF($A11&lt;=E$4,MIN(0.5*(F10+F11)*EXP(-'BDT Tree'!E27*F$3),1000+DAYS360(B$1,E$1,FALSE)/360*0.022*1000)," ")</f>
        <v xml:space="preserve"> </v>
      </c>
      <c r="F11" s="2" t="str">
        <f>IF($A11&lt;=F$4,0.5*(G10+G11)*EXP(-'BDT Tree'!F27*G$3)," ")</f>
        <v xml:space="preserve"> </v>
      </c>
      <c r="G11" s="2" t="str">
        <f>IF($A11&lt;=G$4,0.5*(H10+H11)*EXP(-'BDT Tree'!G27*H$3)," ")</f>
        <v xml:space="preserve"> </v>
      </c>
      <c r="H11" s="44" t="str">
        <f>IF($A11&lt;=H$4,MIN(0.5*(I10+I11)*EXP(-'BDT Tree'!H27*I$3),1000)+H$6," ")</f>
        <v xml:space="preserve"> </v>
      </c>
      <c r="I11" s="2" t="str">
        <f>IF($A11&lt;=I$4,0.5*(J10+J11)*EXP(-'BDT Tree'!I27*J$3)," ")</f>
        <v xml:space="preserve"> </v>
      </c>
      <c r="J11" s="2" t="str">
        <f>IF($A11&lt;=J$4,0.5*(K10+K11)*EXP(-'BDT Tree'!J27*K$3)," ")</f>
        <v xml:space="preserve"> </v>
      </c>
      <c r="K11" s="28" t="str">
        <f>IF($A11&lt;=K$4,MIN(0.5*(L10+L11)*EXP(-'BDT Tree'!K27*L$3),1000+DAYS360(H$1,K$1,FALSE)/360*0.022*1000)," ")</f>
        <v xml:space="preserve"> </v>
      </c>
      <c r="L11" s="2" t="str">
        <f>IF($A11&lt;=L$4,0.5*(M10+M11)*EXP(-'BDT Tree'!L27*M$3)," ")</f>
        <v xml:space="preserve"> </v>
      </c>
      <c r="M11" s="2" t="str">
        <f>IF($A11&lt;=M$4,0.5*(N10+N11)*EXP(-'BDT Tree'!M27*N$3)," ")</f>
        <v xml:space="preserve"> </v>
      </c>
      <c r="N11" s="44" t="str">
        <f>IF($A11&lt;=N$4,MIN(0.5*(O10+O11)*EXP(-'BDT Tree'!N27*O$3),1000)+N$6," ")</f>
        <v xml:space="preserve"> </v>
      </c>
      <c r="O11" s="2" t="str">
        <f>IF($A11&lt;=O$4,0.5*(P10+P11)*EXP(-'BDT Tree'!O27*P$3)," ")</f>
        <v xml:space="preserve"> </v>
      </c>
      <c r="P11" s="2" t="str">
        <f>IF($A11&lt;=P$4,0.5*(Q10+Q11)*EXP(-'BDT Tree'!P27*Q$3)," ")</f>
        <v xml:space="preserve"> </v>
      </c>
      <c r="Q11" s="28" t="str">
        <f>IF($A11&lt;=Q$4,MIN(0.5*(R10+R11)*EXP(-'BDT Tree'!Q27*R$3),1000+DAYS360(N$1,Q$1,FALSE)/360*0.022*1000)," ")</f>
        <v xml:space="preserve"> </v>
      </c>
      <c r="R11" s="2" t="str">
        <f>IF($A11&lt;=R$4,0.5*(S10+S11)*EXP(-'BDT Tree'!R27*S$3)," ")</f>
        <v xml:space="preserve"> </v>
      </c>
      <c r="S11" s="2" t="str">
        <f>IF($A11&lt;=S$4,0.5*(T10+T11)*EXP(-'BDT Tree'!S27*T$3)," ")</f>
        <v xml:space="preserve"> </v>
      </c>
      <c r="T11" s="44" t="str">
        <f>IF($A11&lt;=T$4,MIN(0.5*(U10+U11)*EXP(-'BDT Tree'!T27*U$3),1000)+T$6," ")</f>
        <v xml:space="preserve"> </v>
      </c>
      <c r="U11" s="2" t="str">
        <f>IF($A11&lt;=U$4,0.5*(V10+V11)*EXP(-'BDT Tree'!U27*V$3)," ")</f>
        <v xml:space="preserve"> </v>
      </c>
      <c r="V11" s="2" t="str">
        <f>IF($A11&lt;=V$4,0.5*(W10+W11)*EXP(-'BDT Tree'!V27*W$3)," ")</f>
        <v xml:space="preserve"> </v>
      </c>
      <c r="W11" s="28" t="str">
        <f>IF($A11&lt;=W$4,MIN(0.5*(X10+X11)*EXP(-'BDT Tree'!W27*X$3),1000+DAYS360(T$1,W$1,FALSE)/360*0.022*1000)," ")</f>
        <v xml:space="preserve"> </v>
      </c>
      <c r="X11" s="2" t="str">
        <f>IF($A11&lt;=X$4,0.5*(Y10+Y11)*EXP(-'BDT Tree'!X27*Y$3)," ")</f>
        <v xml:space="preserve"> </v>
      </c>
      <c r="Y11" s="2" t="str">
        <f>IF($A11&lt;=Y$4,0.5*(Z10+Z11)*EXP(-'BDT Tree'!Y27*Z$3)," ")</f>
        <v xml:space="preserve"> </v>
      </c>
      <c r="Z11" s="44" t="str">
        <f>IF($A11&lt;=Z$4,MIN(0.5*(AA10+AA11)*EXP(-'BDT Tree'!Z27*AA$3),1000)+Z$6," ")</f>
        <v xml:space="preserve"> </v>
      </c>
      <c r="AA11" s="2" t="str">
        <f>IF($A11&lt;=AA$4,0.5*(AB10+AB11)*EXP(-'BDT Tree'!AA27*AB$3)," ")</f>
        <v xml:space="preserve"> </v>
      </c>
      <c r="AB11" s="2" t="str">
        <f>IF($A11&lt;=AB$4,0.5*(AC10+AC11)*EXP(-'BDT Tree'!AB27*AC$3)," ")</f>
        <v xml:space="preserve"> </v>
      </c>
      <c r="AC11" s="28" t="str">
        <f>IF($A11&lt;=AC$4,MIN(0.5*(AD10+AD11)*EXP(-'BDT Tree'!AC27*AD$3),1000+DAYS360(Z$1,AC$1,FALSE)/360*0.022*1000)," ")</f>
        <v xml:space="preserve"> </v>
      </c>
      <c r="AD11" s="2" t="str">
        <f>IF($A11&lt;=AD$4,0.5*(AE10+AE11)*EXP(-'BDT Tree'!AD27*AE$3)," ")</f>
        <v xml:space="preserve"> </v>
      </c>
      <c r="AE11" s="2" t="str">
        <f>IF($A11&lt;=AE$4,0.5*(AF10+AF11)*EXP(-'BDT Tree'!AE27*AF$3)," ")</f>
        <v xml:space="preserve"> </v>
      </c>
      <c r="AF11" s="44" t="str">
        <f>IF($A11&lt;=AF$4,MIN(0.5*(AG10+AG11)*EXP(-'BDT Tree'!AF27*AG$3),1000)+AF$6," ")</f>
        <v xml:space="preserve"> </v>
      </c>
      <c r="AG11" s="2" t="str">
        <f>IF($A11&lt;=AG$4,0.5*(AH10+AH11)*EXP(-'BDT Tree'!AG27*AH$3)," ")</f>
        <v xml:space="preserve"> </v>
      </c>
      <c r="AH11" s="2" t="str">
        <f>IF($A11&lt;=AH$4,0.5*(AI10+AI11)*EXP(-'BDT Tree'!AH27*AI$3)," ")</f>
        <v xml:space="preserve"> </v>
      </c>
      <c r="AI11" s="28" t="str">
        <f>IF($A11&lt;=AI$4,MIN(0.5*(AJ10+AJ11)*EXP(-'BDT Tree'!AI27*AJ$3),1000+DAYS360(AF$1,AI$1,FALSE)/360*0.025*1000)," ")</f>
        <v xml:space="preserve"> </v>
      </c>
      <c r="AJ11" s="2" t="str">
        <f>IF($A11&lt;=AJ$4,0.5*(AK10+AK11)*EXP(-'BDT Tree'!AJ27*AK$3)," ")</f>
        <v xml:space="preserve"> </v>
      </c>
      <c r="AK11" s="2" t="str">
        <f>IF($A11&lt;=AK$4,0.5*(AL10+AL11)*EXP(-'BDT Tree'!AK27*AL$3)," ")</f>
        <v xml:space="preserve"> </v>
      </c>
      <c r="AL11" s="44" t="str">
        <f>IF($A11&lt;=AL$4,MIN(0.5*(AM10+AM11)*EXP(-'BDT Tree'!AL27*AM$3),1000)+AL$6," ")</f>
        <v xml:space="preserve"> </v>
      </c>
      <c r="AM11" s="2" t="str">
        <f>IF($A11&lt;=AM$4,0.5*(AN10+AN11)*EXP(-'BDT Tree'!AM27*AN$3)," ")</f>
        <v xml:space="preserve"> </v>
      </c>
      <c r="AN11" s="2" t="str">
        <f>IF($A11&lt;=AN$4,0.5*(AO10+AO11)*EXP(-'BDT Tree'!AN27*AO$3)," ")</f>
        <v xml:space="preserve"> </v>
      </c>
      <c r="AO11" s="28" t="str">
        <f>IF($A11&lt;=AO$4,MIN(0.5*(AP10+AP11)*EXP(-'BDT Tree'!AO27*AP$3),1000+DAYS360(AL$1,AO$1,FALSE)/360*0.025*1000)," ")</f>
        <v xml:space="preserve"> </v>
      </c>
      <c r="AP11" s="2">
        <f>IF($A11&lt;=AP$4,0.5*(AQ10+AQ11)*EXP(-'BDT Tree'!AP27*AQ$3)," ")</f>
        <v>647.77094708870823</v>
      </c>
      <c r="AQ11" s="2">
        <f>IF($A11&lt;=AQ$4,0.5*(AR10+AR11)*EXP(-'BDT Tree'!AQ27*AR$3)," ")</f>
        <v>832.07632143180922</v>
      </c>
      <c r="AR11" s="45">
        <f t="shared" si="2"/>
        <v>1012.3611111111111</v>
      </c>
    </row>
    <row r="12" spans="1:44" x14ac:dyDescent="0.25">
      <c r="A12" s="30">
        <v>39</v>
      </c>
      <c r="B12" s="2" t="str">
        <f>IF($A12&lt;=B$4,0.5*(C11+C12)*EXP(-'BDT Tree'!B28*C$3)," ")</f>
        <v xml:space="preserve"> </v>
      </c>
      <c r="C12" s="2" t="str">
        <f>IF($A12&lt;=C$4,0.5*(D11+D12)*EXP(-'BDT Tree'!C28*D$3)," ")</f>
        <v xml:space="preserve"> </v>
      </c>
      <c r="D12" s="2" t="str">
        <f>IF($A12&lt;=D$4,0.5*(E11+E12)*EXP(-'BDT Tree'!D28*E$3)," ")</f>
        <v xml:space="preserve"> </v>
      </c>
      <c r="E12" s="28" t="str">
        <f>IF($A12&lt;=E$4,MIN(0.5*(F11+F12)*EXP(-'BDT Tree'!E28*F$3),1000+DAYS360(B$1,E$1,FALSE)/360*0.022*1000)," ")</f>
        <v xml:space="preserve"> </v>
      </c>
      <c r="F12" s="2" t="str">
        <f>IF($A12&lt;=F$4,0.5*(G11+G12)*EXP(-'BDT Tree'!F28*G$3)," ")</f>
        <v xml:space="preserve"> </v>
      </c>
      <c r="G12" s="2" t="str">
        <f>IF($A12&lt;=G$4,0.5*(H11+H12)*EXP(-'BDT Tree'!G28*H$3)," ")</f>
        <v xml:space="preserve"> </v>
      </c>
      <c r="H12" s="44" t="str">
        <f>IF($A12&lt;=H$4,MIN(0.5*(I11+I12)*EXP(-'BDT Tree'!H28*I$3),1000)+H$6," ")</f>
        <v xml:space="preserve"> </v>
      </c>
      <c r="I12" s="2" t="str">
        <f>IF($A12&lt;=I$4,0.5*(J11+J12)*EXP(-'BDT Tree'!I28*J$3)," ")</f>
        <v xml:space="preserve"> </v>
      </c>
      <c r="J12" s="2" t="str">
        <f>IF($A12&lt;=J$4,0.5*(K11+K12)*EXP(-'BDT Tree'!J28*K$3)," ")</f>
        <v xml:space="preserve"> </v>
      </c>
      <c r="K12" s="28" t="str">
        <f>IF($A12&lt;=K$4,MIN(0.5*(L11+L12)*EXP(-'BDT Tree'!K28*L$3),1000+DAYS360(H$1,K$1,FALSE)/360*0.022*1000)," ")</f>
        <v xml:space="preserve"> </v>
      </c>
      <c r="L12" s="2" t="str">
        <f>IF($A12&lt;=L$4,0.5*(M11+M12)*EXP(-'BDT Tree'!L28*M$3)," ")</f>
        <v xml:space="preserve"> </v>
      </c>
      <c r="M12" s="2" t="str">
        <f>IF($A12&lt;=M$4,0.5*(N11+N12)*EXP(-'BDT Tree'!M28*N$3)," ")</f>
        <v xml:space="preserve"> </v>
      </c>
      <c r="N12" s="44" t="str">
        <f>IF($A12&lt;=N$4,MIN(0.5*(O11+O12)*EXP(-'BDT Tree'!N28*O$3),1000)+N$6," ")</f>
        <v xml:space="preserve"> </v>
      </c>
      <c r="O12" s="2" t="str">
        <f>IF($A12&lt;=O$4,0.5*(P11+P12)*EXP(-'BDT Tree'!O28*P$3)," ")</f>
        <v xml:space="preserve"> </v>
      </c>
      <c r="P12" s="2" t="str">
        <f>IF($A12&lt;=P$4,0.5*(Q11+Q12)*EXP(-'BDT Tree'!P28*Q$3)," ")</f>
        <v xml:space="preserve"> </v>
      </c>
      <c r="Q12" s="28" t="str">
        <f>IF($A12&lt;=Q$4,MIN(0.5*(R11+R12)*EXP(-'BDT Tree'!Q28*R$3),1000+DAYS360(N$1,Q$1,FALSE)/360*0.022*1000)," ")</f>
        <v xml:space="preserve"> </v>
      </c>
      <c r="R12" s="2" t="str">
        <f>IF($A12&lt;=R$4,0.5*(S11+S12)*EXP(-'BDT Tree'!R28*S$3)," ")</f>
        <v xml:space="preserve"> </v>
      </c>
      <c r="S12" s="2" t="str">
        <f>IF($A12&lt;=S$4,0.5*(T11+T12)*EXP(-'BDT Tree'!S28*T$3)," ")</f>
        <v xml:space="preserve"> </v>
      </c>
      <c r="T12" s="44" t="str">
        <f>IF($A12&lt;=T$4,MIN(0.5*(U11+U12)*EXP(-'BDT Tree'!T28*U$3),1000)+T$6," ")</f>
        <v xml:space="preserve"> </v>
      </c>
      <c r="U12" s="2" t="str">
        <f>IF($A12&lt;=U$4,0.5*(V11+V12)*EXP(-'BDT Tree'!U28*V$3)," ")</f>
        <v xml:space="preserve"> </v>
      </c>
      <c r="V12" s="2" t="str">
        <f>IF($A12&lt;=V$4,0.5*(W11+W12)*EXP(-'BDT Tree'!V28*W$3)," ")</f>
        <v xml:space="preserve"> </v>
      </c>
      <c r="W12" s="28" t="str">
        <f>IF($A12&lt;=W$4,MIN(0.5*(X11+X12)*EXP(-'BDT Tree'!W28*X$3),1000+DAYS360(T$1,W$1,FALSE)/360*0.022*1000)," ")</f>
        <v xml:space="preserve"> </v>
      </c>
      <c r="X12" s="2" t="str">
        <f>IF($A12&lt;=X$4,0.5*(Y11+Y12)*EXP(-'BDT Tree'!X28*Y$3)," ")</f>
        <v xml:space="preserve"> </v>
      </c>
      <c r="Y12" s="2" t="str">
        <f>IF($A12&lt;=Y$4,0.5*(Z11+Z12)*EXP(-'BDT Tree'!Y28*Z$3)," ")</f>
        <v xml:space="preserve"> </v>
      </c>
      <c r="Z12" s="44" t="str">
        <f>IF($A12&lt;=Z$4,MIN(0.5*(AA11+AA12)*EXP(-'BDT Tree'!Z28*AA$3),1000)+Z$6," ")</f>
        <v xml:space="preserve"> </v>
      </c>
      <c r="AA12" s="2" t="str">
        <f>IF($A12&lt;=AA$4,0.5*(AB11+AB12)*EXP(-'BDT Tree'!AA28*AB$3)," ")</f>
        <v xml:space="preserve"> </v>
      </c>
      <c r="AB12" s="2" t="str">
        <f>IF($A12&lt;=AB$4,0.5*(AC11+AC12)*EXP(-'BDT Tree'!AB28*AC$3)," ")</f>
        <v xml:space="preserve"> </v>
      </c>
      <c r="AC12" s="28" t="str">
        <f>IF($A12&lt;=AC$4,MIN(0.5*(AD11+AD12)*EXP(-'BDT Tree'!AC28*AD$3),1000+DAYS360(Z$1,AC$1,FALSE)/360*0.022*1000)," ")</f>
        <v xml:space="preserve"> </v>
      </c>
      <c r="AD12" s="2" t="str">
        <f>IF($A12&lt;=AD$4,0.5*(AE11+AE12)*EXP(-'BDT Tree'!AD28*AE$3)," ")</f>
        <v xml:space="preserve"> </v>
      </c>
      <c r="AE12" s="2" t="str">
        <f>IF($A12&lt;=AE$4,0.5*(AF11+AF12)*EXP(-'BDT Tree'!AE28*AF$3)," ")</f>
        <v xml:space="preserve"> </v>
      </c>
      <c r="AF12" s="44" t="str">
        <f>IF($A12&lt;=AF$4,MIN(0.5*(AG11+AG12)*EXP(-'BDT Tree'!AF28*AG$3),1000)+AF$6," ")</f>
        <v xml:space="preserve"> </v>
      </c>
      <c r="AG12" s="2" t="str">
        <f>IF($A12&lt;=AG$4,0.5*(AH11+AH12)*EXP(-'BDT Tree'!AG28*AH$3)," ")</f>
        <v xml:space="preserve"> </v>
      </c>
      <c r="AH12" s="2" t="str">
        <f>IF($A12&lt;=AH$4,0.5*(AI11+AI12)*EXP(-'BDT Tree'!AH28*AI$3)," ")</f>
        <v xml:space="preserve"> </v>
      </c>
      <c r="AI12" s="28" t="str">
        <f>IF($A12&lt;=AI$4,MIN(0.5*(AJ11+AJ12)*EXP(-'BDT Tree'!AI28*AJ$3),1000+DAYS360(AF$1,AI$1,FALSE)/360*0.025*1000)," ")</f>
        <v xml:space="preserve"> </v>
      </c>
      <c r="AJ12" s="2" t="str">
        <f>IF($A12&lt;=AJ$4,0.5*(AK11+AK12)*EXP(-'BDT Tree'!AJ28*AK$3)," ")</f>
        <v xml:space="preserve"> </v>
      </c>
      <c r="AK12" s="2" t="str">
        <f>IF($A12&lt;=AK$4,0.5*(AL11+AL12)*EXP(-'BDT Tree'!AK28*AL$3)," ")</f>
        <v xml:space="preserve"> </v>
      </c>
      <c r="AL12" s="44" t="str">
        <f>IF($A12&lt;=AL$4,MIN(0.5*(AM11+AM12)*EXP(-'BDT Tree'!AL28*AM$3),1000)+AL$6," ")</f>
        <v xml:space="preserve"> </v>
      </c>
      <c r="AM12" s="2" t="str">
        <f>IF($A12&lt;=AM$4,0.5*(AN11+AN12)*EXP(-'BDT Tree'!AM28*AN$3)," ")</f>
        <v xml:space="preserve"> </v>
      </c>
      <c r="AN12" s="2" t="str">
        <f>IF($A12&lt;=AN$4,0.5*(AO11+AO12)*EXP(-'BDT Tree'!AN28*AO$3)," ")</f>
        <v xml:space="preserve"> </v>
      </c>
      <c r="AO12" s="28">
        <f>IF($A12&lt;=AO$4,MIN(0.5*(AP11+AP12)*EXP(-'BDT Tree'!AO28*AP$3),1000+DAYS360(AL$1,AO$1,FALSE)/360*0.025*1000)," ")</f>
        <v>536.46317337009623</v>
      </c>
      <c r="AP12" s="2">
        <f>IF($A12&lt;=AP$4,0.5*(AQ11+AQ12)*EXP(-'BDT Tree'!AP28*AQ$3)," ")</f>
        <v>721.67386090620255</v>
      </c>
      <c r="AQ12" s="2">
        <f>IF($A12&lt;=AQ$4,0.5*(AR11+AR12)*EXP(-'BDT Tree'!AQ28*AR$3)," ")</f>
        <v>872.54666918338319</v>
      </c>
      <c r="AR12" s="45">
        <f t="shared" si="2"/>
        <v>1012.3611111111111</v>
      </c>
    </row>
    <row r="13" spans="1:44" x14ac:dyDescent="0.25">
      <c r="A13" s="30">
        <v>38</v>
      </c>
      <c r="B13" s="2" t="str">
        <f>IF($A13&lt;=B$4,0.5*(C12+C13)*EXP(-'BDT Tree'!B29*C$3)," ")</f>
        <v xml:space="preserve"> </v>
      </c>
      <c r="C13" s="2" t="str">
        <f>IF($A13&lt;=C$4,0.5*(D12+D13)*EXP(-'BDT Tree'!C29*D$3)," ")</f>
        <v xml:space="preserve"> </v>
      </c>
      <c r="D13" s="2" t="str">
        <f>IF($A13&lt;=D$4,0.5*(E12+E13)*EXP(-'BDT Tree'!D29*E$3)," ")</f>
        <v xml:space="preserve"> </v>
      </c>
      <c r="E13" s="28" t="str">
        <f>IF($A13&lt;=E$4,MIN(0.5*(F12+F13)*EXP(-'BDT Tree'!E29*F$3),1000+DAYS360(B$1,E$1,FALSE)/360*0.022*1000)," ")</f>
        <v xml:space="preserve"> </v>
      </c>
      <c r="F13" s="2" t="str">
        <f>IF($A13&lt;=F$4,0.5*(G12+G13)*EXP(-'BDT Tree'!F29*G$3)," ")</f>
        <v xml:space="preserve"> </v>
      </c>
      <c r="G13" s="2" t="str">
        <f>IF($A13&lt;=G$4,0.5*(H12+H13)*EXP(-'BDT Tree'!G29*H$3)," ")</f>
        <v xml:space="preserve"> </v>
      </c>
      <c r="H13" s="44" t="str">
        <f>IF($A13&lt;=H$4,MIN(0.5*(I12+I13)*EXP(-'BDT Tree'!H29*I$3),1000)+H$6," ")</f>
        <v xml:space="preserve"> </v>
      </c>
      <c r="I13" s="2" t="str">
        <f>IF($A13&lt;=I$4,0.5*(J12+J13)*EXP(-'BDT Tree'!I29*J$3)," ")</f>
        <v xml:space="preserve"> </v>
      </c>
      <c r="J13" s="2" t="str">
        <f>IF($A13&lt;=J$4,0.5*(K12+K13)*EXP(-'BDT Tree'!J29*K$3)," ")</f>
        <v xml:space="preserve"> </v>
      </c>
      <c r="K13" s="28" t="str">
        <f>IF($A13&lt;=K$4,MIN(0.5*(L12+L13)*EXP(-'BDT Tree'!K29*L$3),1000+DAYS360(H$1,K$1,FALSE)/360*0.022*1000)," ")</f>
        <v xml:space="preserve"> </v>
      </c>
      <c r="L13" s="2" t="str">
        <f>IF($A13&lt;=L$4,0.5*(M12+M13)*EXP(-'BDT Tree'!L29*M$3)," ")</f>
        <v xml:space="preserve"> </v>
      </c>
      <c r="M13" s="2" t="str">
        <f>IF($A13&lt;=M$4,0.5*(N12+N13)*EXP(-'BDT Tree'!M29*N$3)," ")</f>
        <v xml:space="preserve"> </v>
      </c>
      <c r="N13" s="44" t="str">
        <f>IF($A13&lt;=N$4,MIN(0.5*(O12+O13)*EXP(-'BDT Tree'!N29*O$3),1000)+N$6," ")</f>
        <v xml:space="preserve"> </v>
      </c>
      <c r="O13" s="2" t="str">
        <f>IF($A13&lt;=O$4,0.5*(P12+P13)*EXP(-'BDT Tree'!O29*P$3)," ")</f>
        <v xml:space="preserve"> </v>
      </c>
      <c r="P13" s="2" t="str">
        <f>IF($A13&lt;=P$4,0.5*(Q12+Q13)*EXP(-'BDT Tree'!P29*Q$3)," ")</f>
        <v xml:space="preserve"> </v>
      </c>
      <c r="Q13" s="28" t="str">
        <f>IF($A13&lt;=Q$4,MIN(0.5*(R12+R13)*EXP(-'BDT Tree'!Q29*R$3),1000+DAYS360(N$1,Q$1,FALSE)/360*0.022*1000)," ")</f>
        <v xml:space="preserve"> </v>
      </c>
      <c r="R13" s="2" t="str">
        <f>IF($A13&lt;=R$4,0.5*(S12+S13)*EXP(-'BDT Tree'!R29*S$3)," ")</f>
        <v xml:space="preserve"> </v>
      </c>
      <c r="S13" s="2" t="str">
        <f>IF($A13&lt;=S$4,0.5*(T12+T13)*EXP(-'BDT Tree'!S29*T$3)," ")</f>
        <v xml:space="preserve"> </v>
      </c>
      <c r="T13" s="44" t="str">
        <f>IF($A13&lt;=T$4,MIN(0.5*(U12+U13)*EXP(-'BDT Tree'!T29*U$3),1000)+T$6," ")</f>
        <v xml:space="preserve"> </v>
      </c>
      <c r="U13" s="2" t="str">
        <f>IF($A13&lt;=U$4,0.5*(V12+V13)*EXP(-'BDT Tree'!U29*V$3)," ")</f>
        <v xml:space="preserve"> </v>
      </c>
      <c r="V13" s="2" t="str">
        <f>IF($A13&lt;=V$4,0.5*(W12+W13)*EXP(-'BDT Tree'!V29*W$3)," ")</f>
        <v xml:space="preserve"> </v>
      </c>
      <c r="W13" s="28" t="str">
        <f>IF($A13&lt;=W$4,MIN(0.5*(X12+X13)*EXP(-'BDT Tree'!W29*X$3),1000+DAYS360(T$1,W$1,FALSE)/360*0.022*1000)," ")</f>
        <v xml:space="preserve"> </v>
      </c>
      <c r="X13" s="2" t="str">
        <f>IF($A13&lt;=X$4,0.5*(Y12+Y13)*EXP(-'BDT Tree'!X29*Y$3)," ")</f>
        <v xml:space="preserve"> </v>
      </c>
      <c r="Y13" s="2" t="str">
        <f>IF($A13&lt;=Y$4,0.5*(Z12+Z13)*EXP(-'BDT Tree'!Y29*Z$3)," ")</f>
        <v xml:space="preserve"> </v>
      </c>
      <c r="Z13" s="44" t="str">
        <f>IF($A13&lt;=Z$4,MIN(0.5*(AA12+AA13)*EXP(-'BDT Tree'!Z29*AA$3),1000)+Z$6," ")</f>
        <v xml:space="preserve"> </v>
      </c>
      <c r="AA13" s="2" t="str">
        <f>IF($A13&lt;=AA$4,0.5*(AB12+AB13)*EXP(-'BDT Tree'!AA29*AB$3)," ")</f>
        <v xml:space="preserve"> </v>
      </c>
      <c r="AB13" s="2" t="str">
        <f>IF($A13&lt;=AB$4,0.5*(AC12+AC13)*EXP(-'BDT Tree'!AB29*AC$3)," ")</f>
        <v xml:space="preserve"> </v>
      </c>
      <c r="AC13" s="28" t="str">
        <f>IF($A13&lt;=AC$4,MIN(0.5*(AD12+AD13)*EXP(-'BDT Tree'!AC29*AD$3),1000+DAYS360(Z$1,AC$1,FALSE)/360*0.022*1000)," ")</f>
        <v xml:space="preserve"> </v>
      </c>
      <c r="AD13" s="2" t="str">
        <f>IF($A13&lt;=AD$4,0.5*(AE12+AE13)*EXP(-'BDT Tree'!AD29*AE$3)," ")</f>
        <v xml:space="preserve"> </v>
      </c>
      <c r="AE13" s="2" t="str">
        <f>IF($A13&lt;=AE$4,0.5*(AF12+AF13)*EXP(-'BDT Tree'!AE29*AF$3)," ")</f>
        <v xml:space="preserve"> </v>
      </c>
      <c r="AF13" s="44" t="str">
        <f>IF($A13&lt;=AF$4,MIN(0.5*(AG12+AG13)*EXP(-'BDT Tree'!AF29*AG$3),1000)+AF$6," ")</f>
        <v xml:space="preserve"> </v>
      </c>
      <c r="AG13" s="2" t="str">
        <f>IF($A13&lt;=AG$4,0.5*(AH12+AH13)*EXP(-'BDT Tree'!AG29*AH$3)," ")</f>
        <v xml:space="preserve"> </v>
      </c>
      <c r="AH13" s="2" t="str">
        <f>IF($A13&lt;=AH$4,0.5*(AI12+AI13)*EXP(-'BDT Tree'!AH29*AI$3)," ")</f>
        <v xml:space="preserve"> </v>
      </c>
      <c r="AI13" s="28" t="str">
        <f>IF($A13&lt;=AI$4,MIN(0.5*(AJ12+AJ13)*EXP(-'BDT Tree'!AI29*AJ$3),1000+DAYS360(AF$1,AI$1,FALSE)/360*0.025*1000)," ")</f>
        <v xml:space="preserve"> </v>
      </c>
      <c r="AJ13" s="2" t="str">
        <f>IF($A13&lt;=AJ$4,0.5*(AK12+AK13)*EXP(-'BDT Tree'!AJ29*AK$3)," ")</f>
        <v xml:space="preserve"> </v>
      </c>
      <c r="AK13" s="2" t="str">
        <f>IF($A13&lt;=AK$4,0.5*(AL12+AL13)*EXP(-'BDT Tree'!AK29*AL$3)," ")</f>
        <v xml:space="preserve"> </v>
      </c>
      <c r="AL13" s="44" t="str">
        <f>IF($A13&lt;=AL$4,MIN(0.5*(AM12+AM13)*EXP(-'BDT Tree'!AL29*AM$3),1000)+AL$6," ")</f>
        <v xml:space="preserve"> </v>
      </c>
      <c r="AM13" s="2" t="str">
        <f>IF($A13&lt;=AM$4,0.5*(AN12+AN13)*EXP(-'BDT Tree'!AM29*AN$3)," ")</f>
        <v xml:space="preserve"> </v>
      </c>
      <c r="AN13" s="2">
        <f>IF($A13&lt;=AN$4,0.5*(AO12+AO13)*EXP(-'BDT Tree'!AN29*AO$3)," ")</f>
        <v>482.64884647965255</v>
      </c>
      <c r="AO13" s="28">
        <f>IF($A13&lt;=AO$4,MIN(0.5*(AP12+AP13)*EXP(-'BDT Tree'!AO29*AP$3),1000+DAYS360(AL$1,AO$1,FALSE)/360*0.025*1000)," ")</f>
        <v>627.04143508538505</v>
      </c>
      <c r="AP13" s="2">
        <f>IF($A13&lt;=AP$4,0.5*(AQ12+AQ13)*EXP(-'BDT Tree'!AP29*AQ$3)," ")</f>
        <v>783.27633007970803</v>
      </c>
      <c r="AQ13" s="2">
        <f>IF($A13&lt;=AQ$4,0.5*(AR12+AR13)*EXP(-'BDT Tree'!AQ29*AR$3)," ")</f>
        <v>904.52266081339189</v>
      </c>
      <c r="AR13" s="45">
        <f t="shared" si="2"/>
        <v>1012.3611111111111</v>
      </c>
    </row>
    <row r="14" spans="1:44" x14ac:dyDescent="0.25">
      <c r="A14" s="30">
        <v>37</v>
      </c>
      <c r="B14" s="2" t="str">
        <f>IF($A14&lt;=B$4,0.5*(C13+C14)*EXP(-'BDT Tree'!B30*C$3)," ")</f>
        <v xml:space="preserve"> </v>
      </c>
      <c r="C14" s="2" t="str">
        <f>IF($A14&lt;=C$4,0.5*(D13+D14)*EXP(-'BDT Tree'!C30*D$3)," ")</f>
        <v xml:space="preserve"> </v>
      </c>
      <c r="D14" s="2" t="str">
        <f>IF($A14&lt;=D$4,0.5*(E13+E14)*EXP(-'BDT Tree'!D30*E$3)," ")</f>
        <v xml:space="preserve"> </v>
      </c>
      <c r="E14" s="28" t="str">
        <f>IF($A14&lt;=E$4,MIN(0.5*(F13+F14)*EXP(-'BDT Tree'!E30*F$3),1000+DAYS360(B$1,E$1,FALSE)/360*0.022*1000)," ")</f>
        <v xml:space="preserve"> </v>
      </c>
      <c r="F14" s="2" t="str">
        <f>IF($A14&lt;=F$4,0.5*(G13+G14)*EXP(-'BDT Tree'!F30*G$3)," ")</f>
        <v xml:space="preserve"> </v>
      </c>
      <c r="G14" s="2" t="str">
        <f>IF($A14&lt;=G$4,0.5*(H13+H14)*EXP(-'BDT Tree'!G30*H$3)," ")</f>
        <v xml:space="preserve"> </v>
      </c>
      <c r="H14" s="44" t="str">
        <f>IF($A14&lt;=H$4,MIN(0.5*(I13+I14)*EXP(-'BDT Tree'!H30*I$3),1000)+H$6," ")</f>
        <v xml:space="preserve"> </v>
      </c>
      <c r="I14" s="2" t="str">
        <f>IF($A14&lt;=I$4,0.5*(J13+J14)*EXP(-'BDT Tree'!I30*J$3)," ")</f>
        <v xml:space="preserve"> </v>
      </c>
      <c r="J14" s="2" t="str">
        <f>IF($A14&lt;=J$4,0.5*(K13+K14)*EXP(-'BDT Tree'!J30*K$3)," ")</f>
        <v xml:space="preserve"> </v>
      </c>
      <c r="K14" s="28" t="str">
        <f>IF($A14&lt;=K$4,MIN(0.5*(L13+L14)*EXP(-'BDT Tree'!K30*L$3),1000+DAYS360(H$1,K$1,FALSE)/360*0.022*1000)," ")</f>
        <v xml:space="preserve"> </v>
      </c>
      <c r="L14" s="2" t="str">
        <f>IF($A14&lt;=L$4,0.5*(M13+M14)*EXP(-'BDT Tree'!L30*M$3)," ")</f>
        <v xml:space="preserve"> </v>
      </c>
      <c r="M14" s="2" t="str">
        <f>IF($A14&lt;=M$4,0.5*(N13+N14)*EXP(-'BDT Tree'!M30*N$3)," ")</f>
        <v xml:space="preserve"> </v>
      </c>
      <c r="N14" s="44" t="str">
        <f>IF($A14&lt;=N$4,MIN(0.5*(O13+O14)*EXP(-'BDT Tree'!N30*O$3),1000)+N$6," ")</f>
        <v xml:space="preserve"> </v>
      </c>
      <c r="O14" s="2" t="str">
        <f>IF($A14&lt;=O$4,0.5*(P13+P14)*EXP(-'BDT Tree'!O30*P$3)," ")</f>
        <v xml:space="preserve"> </v>
      </c>
      <c r="P14" s="2" t="str">
        <f>IF($A14&lt;=P$4,0.5*(Q13+Q14)*EXP(-'BDT Tree'!P30*Q$3)," ")</f>
        <v xml:space="preserve"> </v>
      </c>
      <c r="Q14" s="28" t="str">
        <f>IF($A14&lt;=Q$4,MIN(0.5*(R13+R14)*EXP(-'BDT Tree'!Q30*R$3),1000+DAYS360(N$1,Q$1,FALSE)/360*0.022*1000)," ")</f>
        <v xml:space="preserve"> </v>
      </c>
      <c r="R14" s="2" t="str">
        <f>IF($A14&lt;=R$4,0.5*(S13+S14)*EXP(-'BDT Tree'!R30*S$3)," ")</f>
        <v xml:space="preserve"> </v>
      </c>
      <c r="S14" s="2" t="str">
        <f>IF($A14&lt;=S$4,0.5*(T13+T14)*EXP(-'BDT Tree'!S30*T$3)," ")</f>
        <v xml:space="preserve"> </v>
      </c>
      <c r="T14" s="44" t="str">
        <f>IF($A14&lt;=T$4,MIN(0.5*(U13+U14)*EXP(-'BDT Tree'!T30*U$3),1000)+T$6," ")</f>
        <v xml:space="preserve"> </v>
      </c>
      <c r="U14" s="2" t="str">
        <f>IF($A14&lt;=U$4,0.5*(V13+V14)*EXP(-'BDT Tree'!U30*V$3)," ")</f>
        <v xml:space="preserve"> </v>
      </c>
      <c r="V14" s="2" t="str">
        <f>IF($A14&lt;=V$4,0.5*(W13+W14)*EXP(-'BDT Tree'!V30*W$3)," ")</f>
        <v xml:space="preserve"> </v>
      </c>
      <c r="W14" s="28" t="str">
        <f>IF($A14&lt;=W$4,MIN(0.5*(X13+X14)*EXP(-'BDT Tree'!W30*X$3),1000+DAYS360(T$1,W$1,FALSE)/360*0.022*1000)," ")</f>
        <v xml:space="preserve"> </v>
      </c>
      <c r="X14" s="2" t="str">
        <f>IF($A14&lt;=X$4,0.5*(Y13+Y14)*EXP(-'BDT Tree'!X30*Y$3)," ")</f>
        <v xml:space="preserve"> </v>
      </c>
      <c r="Y14" s="2" t="str">
        <f>IF($A14&lt;=Y$4,0.5*(Z13+Z14)*EXP(-'BDT Tree'!Y30*Z$3)," ")</f>
        <v xml:space="preserve"> </v>
      </c>
      <c r="Z14" s="44" t="str">
        <f>IF($A14&lt;=Z$4,MIN(0.5*(AA13+AA14)*EXP(-'BDT Tree'!Z30*AA$3),1000)+Z$6," ")</f>
        <v xml:space="preserve"> </v>
      </c>
      <c r="AA14" s="2" t="str">
        <f>IF($A14&lt;=AA$4,0.5*(AB13+AB14)*EXP(-'BDT Tree'!AA30*AB$3)," ")</f>
        <v xml:space="preserve"> </v>
      </c>
      <c r="AB14" s="2" t="str">
        <f>IF($A14&lt;=AB$4,0.5*(AC13+AC14)*EXP(-'BDT Tree'!AB30*AC$3)," ")</f>
        <v xml:space="preserve"> </v>
      </c>
      <c r="AC14" s="28" t="str">
        <f>IF($A14&lt;=AC$4,MIN(0.5*(AD13+AD14)*EXP(-'BDT Tree'!AC30*AD$3),1000+DAYS360(Z$1,AC$1,FALSE)/360*0.022*1000)," ")</f>
        <v xml:space="preserve"> </v>
      </c>
      <c r="AD14" s="2" t="str">
        <f>IF($A14&lt;=AD$4,0.5*(AE13+AE14)*EXP(-'BDT Tree'!AD30*AE$3)," ")</f>
        <v xml:space="preserve"> </v>
      </c>
      <c r="AE14" s="2" t="str">
        <f>IF($A14&lt;=AE$4,0.5*(AF13+AF14)*EXP(-'BDT Tree'!AE30*AF$3)," ")</f>
        <v xml:space="preserve"> </v>
      </c>
      <c r="AF14" s="44" t="str">
        <f>IF($A14&lt;=AF$4,MIN(0.5*(AG13+AG14)*EXP(-'BDT Tree'!AF30*AG$3),1000)+AF$6," ")</f>
        <v xml:space="preserve"> </v>
      </c>
      <c r="AG14" s="2" t="str">
        <f>IF($A14&lt;=AG$4,0.5*(AH13+AH14)*EXP(-'BDT Tree'!AG30*AH$3)," ")</f>
        <v xml:space="preserve"> </v>
      </c>
      <c r="AH14" s="2" t="str">
        <f>IF($A14&lt;=AH$4,0.5*(AI13+AI14)*EXP(-'BDT Tree'!AH30*AI$3)," ")</f>
        <v xml:space="preserve"> </v>
      </c>
      <c r="AI14" s="28" t="str">
        <f>IF($A14&lt;=AI$4,MIN(0.5*(AJ13+AJ14)*EXP(-'BDT Tree'!AI30*AJ$3),1000+DAYS360(AF$1,AI$1,FALSE)/360*0.025*1000)," ")</f>
        <v xml:space="preserve"> </v>
      </c>
      <c r="AJ14" s="2" t="str">
        <f>IF($A14&lt;=AJ$4,0.5*(AK13+AK14)*EXP(-'BDT Tree'!AJ30*AK$3)," ")</f>
        <v xml:space="preserve"> </v>
      </c>
      <c r="AK14" s="2" t="str">
        <f>IF($A14&lt;=AK$4,0.5*(AL13+AL14)*EXP(-'BDT Tree'!AK30*AL$3)," ")</f>
        <v xml:space="preserve"> </v>
      </c>
      <c r="AL14" s="44" t="str">
        <f>IF($A14&lt;=AL$4,MIN(0.5*(AM13+AM14)*EXP(-'BDT Tree'!AL30*AM$3),1000)+AL$6," ")</f>
        <v xml:space="preserve"> </v>
      </c>
      <c r="AM14" s="2">
        <f>IF($A14&lt;=AM$4,0.5*(AN13+AN14)*EXP(-'BDT Tree'!AM30*AN$3)," ")</f>
        <v>459.9696870962531</v>
      </c>
      <c r="AN14" s="2">
        <f>IF($A14&lt;=AN$4,0.5*(AO13+AO14)*EXP(-'BDT Tree'!AN30*AO$3)," ")</f>
        <v>578.28068572463451</v>
      </c>
      <c r="AO14" s="28">
        <f>IF($A14&lt;=AO$4,MIN(0.5*(AP13+AP14)*EXP(-'BDT Tree'!AO30*AP$3),1000+DAYS360(AL$1,AO$1,FALSE)/360*0.025*1000)," ")</f>
        <v>705.38283337757844</v>
      </c>
      <c r="AP14" s="2">
        <f>IF($A14&lt;=AP$4,0.5*(AQ13+AQ14)*EXP(-'BDT Tree'!AP30*AQ$3)," ")</f>
        <v>833.45836669489609</v>
      </c>
      <c r="AQ14" s="2">
        <f>IF($A14&lt;=AQ$4,0.5*(AR13+AR14)*EXP(-'BDT Tree'!AQ30*AR$3)," ")</f>
        <v>929.53351663843</v>
      </c>
      <c r="AR14" s="45">
        <f t="shared" si="2"/>
        <v>1012.3611111111111</v>
      </c>
    </row>
    <row r="15" spans="1:44" x14ac:dyDescent="0.25">
      <c r="A15" s="30">
        <v>36</v>
      </c>
      <c r="B15" s="2" t="str">
        <f>IF($A15&lt;=B$4,0.5*(C14+C15)*EXP(-'BDT Tree'!B31*C$3)," ")</f>
        <v xml:space="preserve"> </v>
      </c>
      <c r="C15" s="2" t="str">
        <f>IF($A15&lt;=C$4,0.5*(D14+D15)*EXP(-'BDT Tree'!C31*D$3)," ")</f>
        <v xml:space="preserve"> </v>
      </c>
      <c r="D15" s="2" t="str">
        <f>IF($A15&lt;=D$4,0.5*(E14+E15)*EXP(-'BDT Tree'!D31*E$3)," ")</f>
        <v xml:space="preserve"> </v>
      </c>
      <c r="E15" s="28" t="str">
        <f>IF($A15&lt;=E$4,MIN(0.5*(F14+F15)*EXP(-'BDT Tree'!E31*F$3),1000+DAYS360(B$1,E$1,FALSE)/360*0.022*1000)," ")</f>
        <v xml:space="preserve"> </v>
      </c>
      <c r="F15" s="2" t="str">
        <f>IF($A15&lt;=F$4,0.5*(G14+G15)*EXP(-'BDT Tree'!F31*G$3)," ")</f>
        <v xml:space="preserve"> </v>
      </c>
      <c r="G15" s="2" t="str">
        <f>IF($A15&lt;=G$4,0.5*(H14+H15)*EXP(-'BDT Tree'!G31*H$3)," ")</f>
        <v xml:space="preserve"> </v>
      </c>
      <c r="H15" s="44" t="str">
        <f>IF($A15&lt;=H$4,MIN(0.5*(I14+I15)*EXP(-'BDT Tree'!H31*I$3),1000)+H$6," ")</f>
        <v xml:space="preserve"> </v>
      </c>
      <c r="I15" s="2" t="str">
        <f>IF($A15&lt;=I$4,0.5*(J14+J15)*EXP(-'BDT Tree'!I31*J$3)," ")</f>
        <v xml:space="preserve"> </v>
      </c>
      <c r="J15" s="2" t="str">
        <f>IF($A15&lt;=J$4,0.5*(K14+K15)*EXP(-'BDT Tree'!J31*K$3)," ")</f>
        <v xml:space="preserve"> </v>
      </c>
      <c r="K15" s="28" t="str">
        <f>IF($A15&lt;=K$4,MIN(0.5*(L14+L15)*EXP(-'BDT Tree'!K31*L$3),1000+DAYS360(H$1,K$1,FALSE)/360*0.022*1000)," ")</f>
        <v xml:space="preserve"> </v>
      </c>
      <c r="L15" s="2" t="str">
        <f>IF($A15&lt;=L$4,0.5*(M14+M15)*EXP(-'BDT Tree'!L31*M$3)," ")</f>
        <v xml:space="preserve"> </v>
      </c>
      <c r="M15" s="2" t="str">
        <f>IF($A15&lt;=M$4,0.5*(N14+N15)*EXP(-'BDT Tree'!M31*N$3)," ")</f>
        <v xml:space="preserve"> </v>
      </c>
      <c r="N15" s="44" t="str">
        <f>IF($A15&lt;=N$4,MIN(0.5*(O14+O15)*EXP(-'BDT Tree'!N31*O$3),1000)+N$6," ")</f>
        <v xml:space="preserve"> </v>
      </c>
      <c r="O15" s="2" t="str">
        <f>IF($A15&lt;=O$4,0.5*(P14+P15)*EXP(-'BDT Tree'!O31*P$3)," ")</f>
        <v xml:space="preserve"> </v>
      </c>
      <c r="P15" s="2" t="str">
        <f>IF($A15&lt;=P$4,0.5*(Q14+Q15)*EXP(-'BDT Tree'!P31*Q$3)," ")</f>
        <v xml:space="preserve"> </v>
      </c>
      <c r="Q15" s="28" t="str">
        <f>IF($A15&lt;=Q$4,MIN(0.5*(R14+R15)*EXP(-'BDT Tree'!Q31*R$3),1000+DAYS360(N$1,Q$1,FALSE)/360*0.022*1000)," ")</f>
        <v xml:space="preserve"> </v>
      </c>
      <c r="R15" s="2" t="str">
        <f>IF($A15&lt;=R$4,0.5*(S14+S15)*EXP(-'BDT Tree'!R31*S$3)," ")</f>
        <v xml:space="preserve"> </v>
      </c>
      <c r="S15" s="2" t="str">
        <f>IF($A15&lt;=S$4,0.5*(T14+T15)*EXP(-'BDT Tree'!S31*T$3)," ")</f>
        <v xml:space="preserve"> </v>
      </c>
      <c r="T15" s="44" t="str">
        <f>IF($A15&lt;=T$4,MIN(0.5*(U14+U15)*EXP(-'BDT Tree'!T31*U$3),1000)+T$6," ")</f>
        <v xml:space="preserve"> </v>
      </c>
      <c r="U15" s="2" t="str">
        <f>IF($A15&lt;=U$4,0.5*(V14+V15)*EXP(-'BDT Tree'!U31*V$3)," ")</f>
        <v xml:space="preserve"> </v>
      </c>
      <c r="V15" s="2" t="str">
        <f>IF($A15&lt;=V$4,0.5*(W14+W15)*EXP(-'BDT Tree'!V31*W$3)," ")</f>
        <v xml:space="preserve"> </v>
      </c>
      <c r="W15" s="28" t="str">
        <f>IF($A15&lt;=W$4,MIN(0.5*(X14+X15)*EXP(-'BDT Tree'!W31*X$3),1000+DAYS360(T$1,W$1,FALSE)/360*0.022*1000)," ")</f>
        <v xml:space="preserve"> </v>
      </c>
      <c r="X15" s="2" t="str">
        <f>IF($A15&lt;=X$4,0.5*(Y14+Y15)*EXP(-'BDT Tree'!X31*Y$3)," ")</f>
        <v xml:space="preserve"> </v>
      </c>
      <c r="Y15" s="2" t="str">
        <f>IF($A15&lt;=Y$4,0.5*(Z14+Z15)*EXP(-'BDT Tree'!Y31*Z$3)," ")</f>
        <v xml:space="preserve"> </v>
      </c>
      <c r="Z15" s="44" t="str">
        <f>IF($A15&lt;=Z$4,MIN(0.5*(AA14+AA15)*EXP(-'BDT Tree'!Z31*AA$3),1000)+Z$6," ")</f>
        <v xml:space="preserve"> </v>
      </c>
      <c r="AA15" s="2" t="str">
        <f>IF($A15&lt;=AA$4,0.5*(AB14+AB15)*EXP(-'BDT Tree'!AA31*AB$3)," ")</f>
        <v xml:space="preserve"> </v>
      </c>
      <c r="AB15" s="2" t="str">
        <f>IF($A15&lt;=AB$4,0.5*(AC14+AC15)*EXP(-'BDT Tree'!AB31*AC$3)," ")</f>
        <v xml:space="preserve"> </v>
      </c>
      <c r="AC15" s="28" t="str">
        <f>IF($A15&lt;=AC$4,MIN(0.5*(AD14+AD15)*EXP(-'BDT Tree'!AC31*AD$3),1000+DAYS360(Z$1,AC$1,FALSE)/360*0.022*1000)," ")</f>
        <v xml:space="preserve"> </v>
      </c>
      <c r="AD15" s="2" t="str">
        <f>IF($A15&lt;=AD$4,0.5*(AE14+AE15)*EXP(-'BDT Tree'!AD31*AE$3)," ")</f>
        <v xml:space="preserve"> </v>
      </c>
      <c r="AE15" s="2" t="str">
        <f>IF($A15&lt;=AE$4,0.5*(AF14+AF15)*EXP(-'BDT Tree'!AE31*AF$3)," ")</f>
        <v xml:space="preserve"> </v>
      </c>
      <c r="AF15" s="44" t="str">
        <f>IF($A15&lt;=AF$4,MIN(0.5*(AG14+AG15)*EXP(-'BDT Tree'!AF31*AG$3),1000)+AF$6," ")</f>
        <v xml:space="preserve"> </v>
      </c>
      <c r="AG15" s="2" t="str">
        <f>IF($A15&lt;=AG$4,0.5*(AH14+AH15)*EXP(-'BDT Tree'!AG31*AH$3)," ")</f>
        <v xml:space="preserve"> </v>
      </c>
      <c r="AH15" s="2" t="str">
        <f>IF($A15&lt;=AH$4,0.5*(AI14+AI15)*EXP(-'BDT Tree'!AH31*AI$3)," ")</f>
        <v xml:space="preserve"> </v>
      </c>
      <c r="AI15" s="28" t="str">
        <f>IF($A15&lt;=AI$4,MIN(0.5*(AJ14+AJ15)*EXP(-'BDT Tree'!AI31*AJ$3),1000+DAYS360(AF$1,AI$1,FALSE)/360*0.025*1000)," ")</f>
        <v xml:space="preserve"> </v>
      </c>
      <c r="AJ15" s="2" t="str">
        <f>IF($A15&lt;=AJ$4,0.5*(AK14+AK15)*EXP(-'BDT Tree'!AJ31*AK$3)," ")</f>
        <v xml:space="preserve"> </v>
      </c>
      <c r="AK15" s="2" t="str">
        <f>IF($A15&lt;=AK$4,0.5*(AL14+AL15)*EXP(-'BDT Tree'!AK31*AL$3)," ")</f>
        <v xml:space="preserve"> </v>
      </c>
      <c r="AL15" s="44">
        <f>IF($A15&lt;=AL$4,MIN(0.5*(AM14+AM15)*EXP(-'BDT Tree'!AL31*AM$3),1000)+AL$6," ")</f>
        <v>450.09800490632415</v>
      </c>
      <c r="AM15" s="2">
        <f>IF($A15&lt;=AM$4,0.5*(AN14+AN15)*EXP(-'BDT Tree'!AM31*AN$3)," ")</f>
        <v>556.80243082331458</v>
      </c>
      <c r="AN15" s="2">
        <f>IF($A15&lt;=AN$4,0.5*(AO14+AO15)*EXP(-'BDT Tree'!AN31*AO$3)," ")</f>
        <v>663.04938944002197</v>
      </c>
      <c r="AO15" s="28">
        <f>IF($A15&lt;=AO$4,MIN(0.5*(AP14+AP15)*EXP(-'BDT Tree'!AO31*AP$3),1000+DAYS360(AL$1,AO$1,FALSE)/360*0.025*1000)," ")</f>
        <v>770.89862017033568</v>
      </c>
      <c r="AP15" s="2">
        <f>IF($A15&lt;=AP$4,0.5*(AQ14+AQ15)*EXP(-'BDT Tree'!AP31*AQ$3)," ")</f>
        <v>873.62984765399619</v>
      </c>
      <c r="AQ15" s="2">
        <f>IF($A15&lt;=AQ$4,0.5*(AR14+AR15)*EXP(-'BDT Tree'!AQ31*AR$3)," ")</f>
        <v>948.94731261119227</v>
      </c>
      <c r="AR15" s="45">
        <f t="shared" si="2"/>
        <v>1012.3611111111111</v>
      </c>
    </row>
    <row r="16" spans="1:44" x14ac:dyDescent="0.25">
      <c r="A16" s="30">
        <v>35</v>
      </c>
      <c r="B16" s="2" t="str">
        <f>IF($A16&lt;=B$4,0.5*(C15+C16)*EXP(-'BDT Tree'!B32*C$3)," ")</f>
        <v xml:space="preserve"> </v>
      </c>
      <c r="C16" s="2" t="str">
        <f>IF($A16&lt;=C$4,0.5*(D15+D16)*EXP(-'BDT Tree'!C32*D$3)," ")</f>
        <v xml:space="preserve"> </v>
      </c>
      <c r="D16" s="2" t="str">
        <f>IF($A16&lt;=D$4,0.5*(E15+E16)*EXP(-'BDT Tree'!D32*E$3)," ")</f>
        <v xml:space="preserve"> </v>
      </c>
      <c r="E16" s="28" t="str">
        <f>IF($A16&lt;=E$4,MIN(0.5*(F15+F16)*EXP(-'BDT Tree'!E32*F$3),1000+DAYS360(B$1,E$1,FALSE)/360*0.022*1000)," ")</f>
        <v xml:space="preserve"> </v>
      </c>
      <c r="F16" s="2" t="str">
        <f>IF($A16&lt;=F$4,0.5*(G15+G16)*EXP(-'BDT Tree'!F32*G$3)," ")</f>
        <v xml:space="preserve"> </v>
      </c>
      <c r="G16" s="2" t="str">
        <f>IF($A16&lt;=G$4,0.5*(H15+H16)*EXP(-'BDT Tree'!G32*H$3)," ")</f>
        <v xml:space="preserve"> </v>
      </c>
      <c r="H16" s="44" t="str">
        <f>IF($A16&lt;=H$4,MIN(0.5*(I15+I16)*EXP(-'BDT Tree'!H32*I$3),1000)+H$6," ")</f>
        <v xml:space="preserve"> </v>
      </c>
      <c r="I16" s="2" t="str">
        <f>IF($A16&lt;=I$4,0.5*(J15+J16)*EXP(-'BDT Tree'!I32*J$3)," ")</f>
        <v xml:space="preserve"> </v>
      </c>
      <c r="J16" s="2" t="str">
        <f>IF($A16&lt;=J$4,0.5*(K15+K16)*EXP(-'BDT Tree'!J32*K$3)," ")</f>
        <v xml:space="preserve"> </v>
      </c>
      <c r="K16" s="28" t="str">
        <f>IF($A16&lt;=K$4,MIN(0.5*(L15+L16)*EXP(-'BDT Tree'!K32*L$3),1000+DAYS360(H$1,K$1,FALSE)/360*0.022*1000)," ")</f>
        <v xml:space="preserve"> </v>
      </c>
      <c r="L16" s="2" t="str">
        <f>IF($A16&lt;=L$4,0.5*(M15+M16)*EXP(-'BDT Tree'!L32*M$3)," ")</f>
        <v xml:space="preserve"> </v>
      </c>
      <c r="M16" s="2" t="str">
        <f>IF($A16&lt;=M$4,0.5*(N15+N16)*EXP(-'BDT Tree'!M32*N$3)," ")</f>
        <v xml:space="preserve"> </v>
      </c>
      <c r="N16" s="44" t="str">
        <f>IF($A16&lt;=N$4,MIN(0.5*(O15+O16)*EXP(-'BDT Tree'!N32*O$3),1000)+N$6," ")</f>
        <v xml:space="preserve"> </v>
      </c>
      <c r="O16" s="2" t="str">
        <f>IF($A16&lt;=O$4,0.5*(P15+P16)*EXP(-'BDT Tree'!O32*P$3)," ")</f>
        <v xml:space="preserve"> </v>
      </c>
      <c r="P16" s="2" t="str">
        <f>IF($A16&lt;=P$4,0.5*(Q15+Q16)*EXP(-'BDT Tree'!P32*Q$3)," ")</f>
        <v xml:space="preserve"> </v>
      </c>
      <c r="Q16" s="28" t="str">
        <f>IF($A16&lt;=Q$4,MIN(0.5*(R15+R16)*EXP(-'BDT Tree'!Q32*R$3),1000+DAYS360(N$1,Q$1,FALSE)/360*0.022*1000)," ")</f>
        <v xml:space="preserve"> </v>
      </c>
      <c r="R16" s="2" t="str">
        <f>IF($A16&lt;=R$4,0.5*(S15+S16)*EXP(-'BDT Tree'!R32*S$3)," ")</f>
        <v xml:space="preserve"> </v>
      </c>
      <c r="S16" s="2" t="str">
        <f>IF($A16&lt;=S$4,0.5*(T15+T16)*EXP(-'BDT Tree'!S32*T$3)," ")</f>
        <v xml:space="preserve"> </v>
      </c>
      <c r="T16" s="44" t="str">
        <f>IF($A16&lt;=T$4,MIN(0.5*(U15+U16)*EXP(-'BDT Tree'!T32*U$3),1000)+T$6," ")</f>
        <v xml:space="preserve"> </v>
      </c>
      <c r="U16" s="2" t="str">
        <f>IF($A16&lt;=U$4,0.5*(V15+V16)*EXP(-'BDT Tree'!U32*V$3)," ")</f>
        <v xml:space="preserve"> </v>
      </c>
      <c r="V16" s="2" t="str">
        <f>IF($A16&lt;=V$4,0.5*(W15+W16)*EXP(-'BDT Tree'!V32*W$3)," ")</f>
        <v xml:space="preserve"> </v>
      </c>
      <c r="W16" s="28" t="str">
        <f>IF($A16&lt;=W$4,MIN(0.5*(X15+X16)*EXP(-'BDT Tree'!W32*X$3),1000+DAYS360(T$1,W$1,FALSE)/360*0.022*1000)," ")</f>
        <v xml:space="preserve"> </v>
      </c>
      <c r="X16" s="2" t="str">
        <f>IF($A16&lt;=X$4,0.5*(Y15+Y16)*EXP(-'BDT Tree'!X32*Y$3)," ")</f>
        <v xml:space="preserve"> </v>
      </c>
      <c r="Y16" s="2" t="str">
        <f>IF($A16&lt;=Y$4,0.5*(Z15+Z16)*EXP(-'BDT Tree'!Y32*Z$3)," ")</f>
        <v xml:space="preserve"> </v>
      </c>
      <c r="Z16" s="44" t="str">
        <f>IF($A16&lt;=Z$4,MIN(0.5*(AA15+AA16)*EXP(-'BDT Tree'!Z32*AA$3),1000)+Z$6," ")</f>
        <v xml:space="preserve"> </v>
      </c>
      <c r="AA16" s="2" t="str">
        <f>IF($A16&lt;=AA$4,0.5*(AB15+AB16)*EXP(-'BDT Tree'!AA32*AB$3)," ")</f>
        <v xml:space="preserve"> </v>
      </c>
      <c r="AB16" s="2" t="str">
        <f>IF($A16&lt;=AB$4,0.5*(AC15+AC16)*EXP(-'BDT Tree'!AB32*AC$3)," ")</f>
        <v xml:space="preserve"> </v>
      </c>
      <c r="AC16" s="28" t="str">
        <f>IF($A16&lt;=AC$4,MIN(0.5*(AD15+AD16)*EXP(-'BDT Tree'!AC32*AD$3),1000+DAYS360(Z$1,AC$1,FALSE)/360*0.022*1000)," ")</f>
        <v xml:space="preserve"> </v>
      </c>
      <c r="AD16" s="2" t="str">
        <f>IF($A16&lt;=AD$4,0.5*(AE15+AE16)*EXP(-'BDT Tree'!AD32*AE$3)," ")</f>
        <v xml:space="preserve"> </v>
      </c>
      <c r="AE16" s="2" t="str">
        <f>IF($A16&lt;=AE$4,0.5*(AF15+AF16)*EXP(-'BDT Tree'!AE32*AF$3)," ")</f>
        <v xml:space="preserve"> </v>
      </c>
      <c r="AF16" s="44" t="str">
        <f>IF($A16&lt;=AF$4,MIN(0.5*(AG15+AG16)*EXP(-'BDT Tree'!AF32*AG$3),1000)+AF$6," ")</f>
        <v xml:space="preserve"> </v>
      </c>
      <c r="AG16" s="2" t="str">
        <f>IF($A16&lt;=AG$4,0.5*(AH15+AH16)*EXP(-'BDT Tree'!AG32*AH$3)," ")</f>
        <v xml:space="preserve"> </v>
      </c>
      <c r="AH16" s="2" t="str">
        <f>IF($A16&lt;=AH$4,0.5*(AI15+AI16)*EXP(-'BDT Tree'!AH32*AI$3)," ")</f>
        <v xml:space="preserve"> </v>
      </c>
      <c r="AI16" s="28" t="str">
        <f>IF($A16&lt;=AI$4,MIN(0.5*(AJ15+AJ16)*EXP(-'BDT Tree'!AI32*AJ$3),1000+DAYS360(AF$1,AI$1,FALSE)/360*0.025*1000)," ")</f>
        <v xml:space="preserve"> </v>
      </c>
      <c r="AJ16" s="2" t="str">
        <f>IF($A16&lt;=AJ$4,0.5*(AK15+AK16)*EXP(-'BDT Tree'!AJ32*AK$3)," ")</f>
        <v xml:space="preserve"> </v>
      </c>
      <c r="AK16" s="2">
        <f>IF($A16&lt;=AK$4,0.5*(AL15+AL16)*EXP(-'BDT Tree'!AK32*AL$3)," ")</f>
        <v>429.33672874640672</v>
      </c>
      <c r="AL16" s="44">
        <f>IF($A16&lt;=AL$4,MIN(0.5*(AM15+AM16)*EXP(-'BDT Tree'!AL32*AM$3),1000)+AL$6," ")</f>
        <v>548.83022760436654</v>
      </c>
      <c r="AM16" s="2">
        <f>IF($A16&lt;=AM$4,0.5*(AN15+AN16)*EXP(-'BDT Tree'!AM32*AN$3)," ")</f>
        <v>643.6979503317034</v>
      </c>
      <c r="AN16" s="2">
        <f>IF($A16&lt;=AN$4,0.5*(AO15+AO16)*EXP(-'BDT Tree'!AN32*AO$3)," ")</f>
        <v>735.31511855602912</v>
      </c>
      <c r="AO16" s="28">
        <f>IF($A16&lt;=AO$4,MIN(0.5*(AP15+AP16)*EXP(-'BDT Tree'!AO32*AP$3),1000+DAYS360(AL$1,AO$1,FALSE)/360*0.025*1000)," ")</f>
        <v>824.31281814362671</v>
      </c>
      <c r="AP16" s="2">
        <f>IF($A16&lt;=AP$4,0.5*(AQ15+AQ16)*EXP(-'BDT Tree'!AP32*AQ$3)," ")</f>
        <v>905.3646154318094</v>
      </c>
      <c r="AQ16" s="2">
        <f>IF($A16&lt;=AQ$4,0.5*(AR15+AR16)*EXP(-'BDT Tree'!AQ32*AR$3)," ")</f>
        <v>963.92944328542296</v>
      </c>
      <c r="AR16" s="45">
        <f t="shared" si="2"/>
        <v>1012.3611111111111</v>
      </c>
    </row>
    <row r="17" spans="1:44" x14ac:dyDescent="0.25">
      <c r="A17" s="30">
        <v>34</v>
      </c>
      <c r="B17" s="2" t="str">
        <f>IF($A17&lt;=B$4,0.5*(C16+C17)*EXP(-'BDT Tree'!B33*C$3)," ")</f>
        <v xml:space="preserve"> </v>
      </c>
      <c r="C17" s="2" t="str">
        <f>IF($A17&lt;=C$4,0.5*(D16+D17)*EXP(-'BDT Tree'!C33*D$3)," ")</f>
        <v xml:space="preserve"> </v>
      </c>
      <c r="D17" s="2" t="str">
        <f>IF($A17&lt;=D$4,0.5*(E16+E17)*EXP(-'BDT Tree'!D33*E$3)," ")</f>
        <v xml:space="preserve"> </v>
      </c>
      <c r="E17" s="28" t="str">
        <f>IF($A17&lt;=E$4,MIN(0.5*(F16+F17)*EXP(-'BDT Tree'!E33*F$3),1000+DAYS360(B$1,E$1,FALSE)/360*0.022*1000)," ")</f>
        <v xml:space="preserve"> </v>
      </c>
      <c r="F17" s="2" t="str">
        <f>IF($A17&lt;=F$4,0.5*(G16+G17)*EXP(-'BDT Tree'!F33*G$3)," ")</f>
        <v xml:space="preserve"> </v>
      </c>
      <c r="G17" s="2" t="str">
        <f>IF($A17&lt;=G$4,0.5*(H16+H17)*EXP(-'BDT Tree'!G33*H$3)," ")</f>
        <v xml:space="preserve"> </v>
      </c>
      <c r="H17" s="44" t="str">
        <f>IF($A17&lt;=H$4,MIN(0.5*(I16+I17)*EXP(-'BDT Tree'!H33*I$3),1000)+H$6," ")</f>
        <v xml:space="preserve"> </v>
      </c>
      <c r="I17" s="2" t="str">
        <f>IF($A17&lt;=I$4,0.5*(J16+J17)*EXP(-'BDT Tree'!I33*J$3)," ")</f>
        <v xml:space="preserve"> </v>
      </c>
      <c r="J17" s="2" t="str">
        <f>IF($A17&lt;=J$4,0.5*(K16+K17)*EXP(-'BDT Tree'!J33*K$3)," ")</f>
        <v xml:space="preserve"> </v>
      </c>
      <c r="K17" s="28" t="str">
        <f>IF($A17&lt;=K$4,MIN(0.5*(L16+L17)*EXP(-'BDT Tree'!K33*L$3),1000+DAYS360(H$1,K$1,FALSE)/360*0.022*1000)," ")</f>
        <v xml:space="preserve"> </v>
      </c>
      <c r="L17" s="2" t="str">
        <f>IF($A17&lt;=L$4,0.5*(M16+M17)*EXP(-'BDT Tree'!L33*M$3)," ")</f>
        <v xml:space="preserve"> </v>
      </c>
      <c r="M17" s="2" t="str">
        <f>IF($A17&lt;=M$4,0.5*(N16+N17)*EXP(-'BDT Tree'!M33*N$3)," ")</f>
        <v xml:space="preserve"> </v>
      </c>
      <c r="N17" s="44" t="str">
        <f>IF($A17&lt;=N$4,MIN(0.5*(O16+O17)*EXP(-'BDT Tree'!N33*O$3),1000)+N$6," ")</f>
        <v xml:space="preserve"> </v>
      </c>
      <c r="O17" s="2" t="str">
        <f>IF($A17&lt;=O$4,0.5*(P16+P17)*EXP(-'BDT Tree'!O33*P$3)," ")</f>
        <v xml:space="preserve"> </v>
      </c>
      <c r="P17" s="2" t="str">
        <f>IF($A17&lt;=P$4,0.5*(Q16+Q17)*EXP(-'BDT Tree'!P33*Q$3)," ")</f>
        <v xml:space="preserve"> </v>
      </c>
      <c r="Q17" s="28" t="str">
        <f>IF($A17&lt;=Q$4,MIN(0.5*(R16+R17)*EXP(-'BDT Tree'!Q33*R$3),1000+DAYS360(N$1,Q$1,FALSE)/360*0.022*1000)," ")</f>
        <v xml:space="preserve"> </v>
      </c>
      <c r="R17" s="2" t="str">
        <f>IF($A17&lt;=R$4,0.5*(S16+S17)*EXP(-'BDT Tree'!R33*S$3)," ")</f>
        <v xml:space="preserve"> </v>
      </c>
      <c r="S17" s="2" t="str">
        <f>IF($A17&lt;=S$4,0.5*(T16+T17)*EXP(-'BDT Tree'!S33*T$3)," ")</f>
        <v xml:space="preserve"> </v>
      </c>
      <c r="T17" s="44" t="str">
        <f>IF($A17&lt;=T$4,MIN(0.5*(U16+U17)*EXP(-'BDT Tree'!T33*U$3),1000)+T$6," ")</f>
        <v xml:space="preserve"> </v>
      </c>
      <c r="U17" s="2" t="str">
        <f>IF($A17&lt;=U$4,0.5*(V16+V17)*EXP(-'BDT Tree'!U33*V$3)," ")</f>
        <v xml:space="preserve"> </v>
      </c>
      <c r="V17" s="2" t="str">
        <f>IF($A17&lt;=V$4,0.5*(W16+W17)*EXP(-'BDT Tree'!V33*W$3)," ")</f>
        <v xml:space="preserve"> </v>
      </c>
      <c r="W17" s="28" t="str">
        <f>IF($A17&lt;=W$4,MIN(0.5*(X16+X17)*EXP(-'BDT Tree'!W33*X$3),1000+DAYS360(T$1,W$1,FALSE)/360*0.022*1000)," ")</f>
        <v xml:space="preserve"> </v>
      </c>
      <c r="X17" s="2" t="str">
        <f>IF($A17&lt;=X$4,0.5*(Y16+Y17)*EXP(-'BDT Tree'!X33*Y$3)," ")</f>
        <v xml:space="preserve"> </v>
      </c>
      <c r="Y17" s="2" t="str">
        <f>IF($A17&lt;=Y$4,0.5*(Z16+Z17)*EXP(-'BDT Tree'!Y33*Z$3)," ")</f>
        <v xml:space="preserve"> </v>
      </c>
      <c r="Z17" s="44" t="str">
        <f>IF($A17&lt;=Z$4,MIN(0.5*(AA16+AA17)*EXP(-'BDT Tree'!Z33*AA$3),1000)+Z$6," ")</f>
        <v xml:space="preserve"> </v>
      </c>
      <c r="AA17" s="2" t="str">
        <f>IF($A17&lt;=AA$4,0.5*(AB16+AB17)*EXP(-'BDT Tree'!AA33*AB$3)," ")</f>
        <v xml:space="preserve"> </v>
      </c>
      <c r="AB17" s="2" t="str">
        <f>IF($A17&lt;=AB$4,0.5*(AC16+AC17)*EXP(-'BDT Tree'!AB33*AC$3)," ")</f>
        <v xml:space="preserve"> </v>
      </c>
      <c r="AC17" s="28" t="str">
        <f>IF($A17&lt;=AC$4,MIN(0.5*(AD16+AD17)*EXP(-'BDT Tree'!AC33*AD$3),1000+DAYS360(Z$1,AC$1,FALSE)/360*0.022*1000)," ")</f>
        <v xml:space="preserve"> </v>
      </c>
      <c r="AD17" s="2" t="str">
        <f>IF($A17&lt;=AD$4,0.5*(AE16+AE17)*EXP(-'BDT Tree'!AD33*AE$3)," ")</f>
        <v xml:space="preserve"> </v>
      </c>
      <c r="AE17" s="2" t="str">
        <f>IF($A17&lt;=AE$4,0.5*(AF16+AF17)*EXP(-'BDT Tree'!AE33*AF$3)," ")</f>
        <v xml:space="preserve"> </v>
      </c>
      <c r="AF17" s="44" t="str">
        <f>IF($A17&lt;=AF$4,MIN(0.5*(AG16+AG17)*EXP(-'BDT Tree'!AF33*AG$3),1000)+AF$6," ")</f>
        <v xml:space="preserve"> </v>
      </c>
      <c r="AG17" s="2" t="str">
        <f>IF($A17&lt;=AG$4,0.5*(AH16+AH17)*EXP(-'BDT Tree'!AG33*AH$3)," ")</f>
        <v xml:space="preserve"> </v>
      </c>
      <c r="AH17" s="2" t="str">
        <f>IF($A17&lt;=AH$4,0.5*(AI16+AI17)*EXP(-'BDT Tree'!AH33*AI$3)," ")</f>
        <v xml:space="preserve"> </v>
      </c>
      <c r="AI17" s="28" t="str">
        <f>IF($A17&lt;=AI$4,MIN(0.5*(AJ16+AJ17)*EXP(-'BDT Tree'!AI33*AJ$3),1000+DAYS360(AF$1,AI$1,FALSE)/360*0.025*1000)," ")</f>
        <v xml:space="preserve"> </v>
      </c>
      <c r="AJ17" s="2">
        <f>IF($A17&lt;=AJ$4,0.5*(AK16+AK17)*EXP(-'BDT Tree'!AJ33*AK$3)," ")</f>
        <v>422.17904867669091</v>
      </c>
      <c r="AK17" s="2">
        <f>IF($A17&lt;=AK$4,0.5*(AL16+AL17)*EXP(-'BDT Tree'!AK33*AL$3)," ")</f>
        <v>530.18067655854679</v>
      </c>
      <c r="AL17" s="44">
        <f>IF($A17&lt;=AL$4,MIN(0.5*(AM16+AM17)*EXP(-'BDT Tree'!AL33*AM$3),1000)+AL$6," ")</f>
        <v>638.39732571235186</v>
      </c>
      <c r="AM17" s="2">
        <f>IF($A17&lt;=AM$4,0.5*(AN16+AN17)*EXP(-'BDT Tree'!AM33*AN$3)," ")</f>
        <v>718.52741459217395</v>
      </c>
      <c r="AN17" s="2">
        <f>IF($A17&lt;=AN$4,0.5*(AO16+AO17)*EXP(-'BDT Tree'!AN33*AO$3)," ")</f>
        <v>795.12596282215623</v>
      </c>
      <c r="AO17" s="28">
        <f>IF($A17&lt;=AO$4,MIN(0.5*(AP16+AP17)*EXP(-'BDT Tree'!AO33*AP$3),1000+DAYS360(AL$1,AO$1,FALSE)/360*0.025*1000)," ")</f>
        <v>867.03250235744406</v>
      </c>
      <c r="AP17" s="2">
        <f>IF($A17&lt;=AP$4,0.5*(AQ16+AQ17)*EXP(-'BDT Tree'!AP33*AQ$3)," ")</f>
        <v>930.18391490113333</v>
      </c>
      <c r="AQ17" s="2">
        <f>IF($A17&lt;=AQ$4,0.5*(AR16+AR17)*EXP(-'BDT Tree'!AQ33*AR$3)," ")</f>
        <v>975.44082403610162</v>
      </c>
      <c r="AR17" s="45">
        <f t="shared" si="2"/>
        <v>1012.3611111111111</v>
      </c>
    </row>
    <row r="18" spans="1:44" x14ac:dyDescent="0.25">
      <c r="A18" s="30">
        <v>33</v>
      </c>
      <c r="B18" s="2" t="str">
        <f>IF($A18&lt;=B$4,0.5*(C17+C18)*EXP(-'BDT Tree'!B34*C$3)," ")</f>
        <v xml:space="preserve"> </v>
      </c>
      <c r="C18" s="2" t="str">
        <f>IF($A18&lt;=C$4,0.5*(D17+D18)*EXP(-'BDT Tree'!C34*D$3)," ")</f>
        <v xml:space="preserve"> </v>
      </c>
      <c r="D18" s="2" t="str">
        <f>IF($A18&lt;=D$4,0.5*(E17+E18)*EXP(-'BDT Tree'!D34*E$3)," ")</f>
        <v xml:space="preserve"> </v>
      </c>
      <c r="E18" s="28" t="str">
        <f>IF($A18&lt;=E$4,MIN(0.5*(F17+F18)*EXP(-'BDT Tree'!E34*F$3),1000+DAYS360(B$1,E$1,FALSE)/360*0.022*1000)," ")</f>
        <v xml:space="preserve"> </v>
      </c>
      <c r="F18" s="2" t="str">
        <f>IF($A18&lt;=F$4,0.5*(G17+G18)*EXP(-'BDT Tree'!F34*G$3)," ")</f>
        <v xml:space="preserve"> </v>
      </c>
      <c r="G18" s="2" t="str">
        <f>IF($A18&lt;=G$4,0.5*(H17+H18)*EXP(-'BDT Tree'!G34*H$3)," ")</f>
        <v xml:space="preserve"> </v>
      </c>
      <c r="H18" s="44" t="str">
        <f>IF($A18&lt;=H$4,MIN(0.5*(I17+I18)*EXP(-'BDT Tree'!H34*I$3),1000)+H$6," ")</f>
        <v xml:space="preserve"> </v>
      </c>
      <c r="I18" s="2" t="str">
        <f>IF($A18&lt;=I$4,0.5*(J17+J18)*EXP(-'BDT Tree'!I34*J$3)," ")</f>
        <v xml:space="preserve"> </v>
      </c>
      <c r="J18" s="2" t="str">
        <f>IF($A18&lt;=J$4,0.5*(K17+K18)*EXP(-'BDT Tree'!J34*K$3)," ")</f>
        <v xml:space="preserve"> </v>
      </c>
      <c r="K18" s="28" t="str">
        <f>IF($A18&lt;=K$4,MIN(0.5*(L17+L18)*EXP(-'BDT Tree'!K34*L$3),1000+DAYS360(H$1,K$1,FALSE)/360*0.022*1000)," ")</f>
        <v xml:space="preserve"> </v>
      </c>
      <c r="L18" s="2" t="str">
        <f>IF($A18&lt;=L$4,0.5*(M17+M18)*EXP(-'BDT Tree'!L34*M$3)," ")</f>
        <v xml:space="preserve"> </v>
      </c>
      <c r="M18" s="2" t="str">
        <f>IF($A18&lt;=M$4,0.5*(N17+N18)*EXP(-'BDT Tree'!M34*N$3)," ")</f>
        <v xml:space="preserve"> </v>
      </c>
      <c r="N18" s="44" t="str">
        <f>IF($A18&lt;=N$4,MIN(0.5*(O17+O18)*EXP(-'BDT Tree'!N34*O$3),1000)+N$6," ")</f>
        <v xml:space="preserve"> </v>
      </c>
      <c r="O18" s="2" t="str">
        <f>IF($A18&lt;=O$4,0.5*(P17+P18)*EXP(-'BDT Tree'!O34*P$3)," ")</f>
        <v xml:space="preserve"> </v>
      </c>
      <c r="P18" s="2" t="str">
        <f>IF($A18&lt;=P$4,0.5*(Q17+Q18)*EXP(-'BDT Tree'!P34*Q$3)," ")</f>
        <v xml:space="preserve"> </v>
      </c>
      <c r="Q18" s="28" t="str">
        <f>IF($A18&lt;=Q$4,MIN(0.5*(R17+R18)*EXP(-'BDT Tree'!Q34*R$3),1000+DAYS360(N$1,Q$1,FALSE)/360*0.022*1000)," ")</f>
        <v xml:space="preserve"> </v>
      </c>
      <c r="R18" s="2" t="str">
        <f>IF($A18&lt;=R$4,0.5*(S17+S18)*EXP(-'BDT Tree'!R34*S$3)," ")</f>
        <v xml:space="preserve"> </v>
      </c>
      <c r="S18" s="2" t="str">
        <f>IF($A18&lt;=S$4,0.5*(T17+T18)*EXP(-'BDT Tree'!S34*T$3)," ")</f>
        <v xml:space="preserve"> </v>
      </c>
      <c r="T18" s="44" t="str">
        <f>IF($A18&lt;=T$4,MIN(0.5*(U17+U18)*EXP(-'BDT Tree'!T34*U$3),1000)+T$6," ")</f>
        <v xml:space="preserve"> </v>
      </c>
      <c r="U18" s="2" t="str">
        <f>IF($A18&lt;=U$4,0.5*(V17+V18)*EXP(-'BDT Tree'!U34*V$3)," ")</f>
        <v xml:space="preserve"> </v>
      </c>
      <c r="V18" s="2" t="str">
        <f>IF($A18&lt;=V$4,0.5*(W17+W18)*EXP(-'BDT Tree'!V34*W$3)," ")</f>
        <v xml:space="preserve"> </v>
      </c>
      <c r="W18" s="28" t="str">
        <f>IF($A18&lt;=W$4,MIN(0.5*(X17+X18)*EXP(-'BDT Tree'!W34*X$3),1000+DAYS360(T$1,W$1,FALSE)/360*0.022*1000)," ")</f>
        <v xml:space="preserve"> </v>
      </c>
      <c r="X18" s="2" t="str">
        <f>IF($A18&lt;=X$4,0.5*(Y17+Y18)*EXP(-'BDT Tree'!X34*Y$3)," ")</f>
        <v xml:space="preserve"> </v>
      </c>
      <c r="Y18" s="2" t="str">
        <f>IF($A18&lt;=Y$4,0.5*(Z17+Z18)*EXP(-'BDT Tree'!Y34*Z$3)," ")</f>
        <v xml:space="preserve"> </v>
      </c>
      <c r="Z18" s="44" t="str">
        <f>IF($A18&lt;=Z$4,MIN(0.5*(AA17+AA18)*EXP(-'BDT Tree'!Z34*AA$3),1000)+Z$6," ")</f>
        <v xml:space="preserve"> </v>
      </c>
      <c r="AA18" s="2" t="str">
        <f>IF($A18&lt;=AA$4,0.5*(AB17+AB18)*EXP(-'BDT Tree'!AA34*AB$3)," ")</f>
        <v xml:space="preserve"> </v>
      </c>
      <c r="AB18" s="2" t="str">
        <f>IF($A18&lt;=AB$4,0.5*(AC17+AC18)*EXP(-'BDT Tree'!AB34*AC$3)," ")</f>
        <v xml:space="preserve"> </v>
      </c>
      <c r="AC18" s="28" t="str">
        <f>IF($A18&lt;=AC$4,MIN(0.5*(AD17+AD18)*EXP(-'BDT Tree'!AC34*AD$3),1000+DAYS360(Z$1,AC$1,FALSE)/360*0.022*1000)," ")</f>
        <v xml:space="preserve"> </v>
      </c>
      <c r="AD18" s="2" t="str">
        <f>IF($A18&lt;=AD$4,0.5*(AE17+AE18)*EXP(-'BDT Tree'!AD34*AE$3)," ")</f>
        <v xml:space="preserve"> </v>
      </c>
      <c r="AE18" s="2" t="str">
        <f>IF($A18&lt;=AE$4,0.5*(AF17+AF18)*EXP(-'BDT Tree'!AE34*AF$3)," ")</f>
        <v xml:space="preserve"> </v>
      </c>
      <c r="AF18" s="44" t="str">
        <f>IF($A18&lt;=AF$4,MIN(0.5*(AG17+AG18)*EXP(-'BDT Tree'!AF34*AG$3),1000)+AF$6," ")</f>
        <v xml:space="preserve"> </v>
      </c>
      <c r="AG18" s="2" t="str">
        <f>IF($A18&lt;=AG$4,0.5*(AH17+AH18)*EXP(-'BDT Tree'!AG34*AH$3)," ")</f>
        <v xml:space="preserve"> </v>
      </c>
      <c r="AH18" s="2" t="str">
        <f>IF($A18&lt;=AH$4,0.5*(AI17+AI18)*EXP(-'BDT Tree'!AH34*AI$3)," ")</f>
        <v xml:space="preserve"> </v>
      </c>
      <c r="AI18" s="28">
        <f>IF($A18&lt;=AI$4,MIN(0.5*(AJ17+AJ18)*EXP(-'BDT Tree'!AI34*AJ$3),1000+DAYS360(AF$1,AI$1,FALSE)/360*0.025*1000)," ")</f>
        <v>426.16214683833886</v>
      </c>
      <c r="AJ18" s="2">
        <f>IF($A18&lt;=AJ$4,0.5*(AK17+AK18)*EXP(-'BDT Tree'!AJ34*AK$3)," ")</f>
        <v>523.8208290209086</v>
      </c>
      <c r="AK18" s="2">
        <f>IF($A18&lt;=AK$4,0.5*(AL17+AL18)*EXP(-'BDT Tree'!AK34*AL$3)," ")</f>
        <v>622.44612422659384</v>
      </c>
      <c r="AL18" s="44">
        <f>IF($A18&lt;=AL$4,MIN(0.5*(AM17+AM18)*EXP(-'BDT Tree'!AL34*AM$3),1000)+AL$6," ")</f>
        <v>716.1454327936417</v>
      </c>
      <c r="AM18" s="2">
        <f>IF($A18&lt;=AM$4,0.5*(AN17+AN18)*EXP(-'BDT Tree'!AM34*AN$3)," ")</f>
        <v>780.97453944373331</v>
      </c>
      <c r="AN18" s="2">
        <f>IF($A18&lt;=AN$4,0.5*(AO17+AO18)*EXP(-'BDT Tree'!AN34*AO$3)," ")</f>
        <v>843.5312447401767</v>
      </c>
      <c r="AO18" s="28">
        <f>IF($A18&lt;=AO$4,MIN(0.5*(AP17+AP18)*EXP(-'BDT Tree'!AO34*AP$3),1000+DAYS360(AL$1,AO$1,FALSE)/360*0.025*1000)," ")</f>
        <v>900.70743272920777</v>
      </c>
      <c r="AP18" s="2">
        <f>IF($A18&lt;=AP$4,0.5*(AQ17+AQ18)*EXP(-'BDT Tree'!AP34*AQ$3)," ")</f>
        <v>949.44739138229988</v>
      </c>
      <c r="AQ18" s="2">
        <f>IF($A18&lt;=AQ$4,0.5*(AR17+AR18)*EXP(-'BDT Tree'!AQ34*AR$3)," ")</f>
        <v>984.25606268764966</v>
      </c>
      <c r="AR18" s="45">
        <f t="shared" si="2"/>
        <v>1012.3611111111111</v>
      </c>
    </row>
    <row r="19" spans="1:44" x14ac:dyDescent="0.25">
      <c r="A19" s="30">
        <v>32</v>
      </c>
      <c r="B19" s="2" t="str">
        <f>IF($A19&lt;=B$4,0.5*(C18+C19)*EXP(-'BDT Tree'!B35*C$3)," ")</f>
        <v xml:space="preserve"> </v>
      </c>
      <c r="C19" s="2" t="str">
        <f>IF($A19&lt;=C$4,0.5*(D18+D19)*EXP(-'BDT Tree'!C35*D$3)," ")</f>
        <v xml:space="preserve"> </v>
      </c>
      <c r="D19" s="2" t="str">
        <f>IF($A19&lt;=D$4,0.5*(E18+E19)*EXP(-'BDT Tree'!D35*E$3)," ")</f>
        <v xml:space="preserve"> </v>
      </c>
      <c r="E19" s="28" t="str">
        <f>IF($A19&lt;=E$4,MIN(0.5*(F18+F19)*EXP(-'BDT Tree'!E35*F$3),1000+DAYS360(B$1,E$1,FALSE)/360*0.022*1000)," ")</f>
        <v xml:space="preserve"> </v>
      </c>
      <c r="F19" s="2" t="str">
        <f>IF($A19&lt;=F$4,0.5*(G18+G19)*EXP(-'BDT Tree'!F35*G$3)," ")</f>
        <v xml:space="preserve"> </v>
      </c>
      <c r="G19" s="2" t="str">
        <f>IF($A19&lt;=G$4,0.5*(H18+H19)*EXP(-'BDT Tree'!G35*H$3)," ")</f>
        <v xml:space="preserve"> </v>
      </c>
      <c r="H19" s="44" t="str">
        <f>IF($A19&lt;=H$4,MIN(0.5*(I18+I19)*EXP(-'BDT Tree'!H35*I$3),1000)+H$6," ")</f>
        <v xml:space="preserve"> </v>
      </c>
      <c r="I19" s="2" t="str">
        <f>IF($A19&lt;=I$4,0.5*(J18+J19)*EXP(-'BDT Tree'!I35*J$3)," ")</f>
        <v xml:space="preserve"> </v>
      </c>
      <c r="J19" s="2" t="str">
        <f>IF($A19&lt;=J$4,0.5*(K18+K19)*EXP(-'BDT Tree'!J35*K$3)," ")</f>
        <v xml:space="preserve"> </v>
      </c>
      <c r="K19" s="28" t="str">
        <f>IF($A19&lt;=K$4,MIN(0.5*(L18+L19)*EXP(-'BDT Tree'!K35*L$3),1000+DAYS360(H$1,K$1,FALSE)/360*0.022*1000)," ")</f>
        <v xml:space="preserve"> </v>
      </c>
      <c r="L19" s="2" t="str">
        <f>IF($A19&lt;=L$4,0.5*(M18+M19)*EXP(-'BDT Tree'!L35*M$3)," ")</f>
        <v xml:space="preserve"> </v>
      </c>
      <c r="M19" s="2" t="str">
        <f>IF($A19&lt;=M$4,0.5*(N18+N19)*EXP(-'BDT Tree'!M35*N$3)," ")</f>
        <v xml:space="preserve"> </v>
      </c>
      <c r="N19" s="44" t="str">
        <f>IF($A19&lt;=N$4,MIN(0.5*(O18+O19)*EXP(-'BDT Tree'!N35*O$3),1000)+N$6," ")</f>
        <v xml:space="preserve"> </v>
      </c>
      <c r="O19" s="2" t="str">
        <f>IF($A19&lt;=O$4,0.5*(P18+P19)*EXP(-'BDT Tree'!O35*P$3)," ")</f>
        <v xml:space="preserve"> </v>
      </c>
      <c r="P19" s="2" t="str">
        <f>IF($A19&lt;=P$4,0.5*(Q18+Q19)*EXP(-'BDT Tree'!P35*Q$3)," ")</f>
        <v xml:space="preserve"> </v>
      </c>
      <c r="Q19" s="28" t="str">
        <f>IF($A19&lt;=Q$4,MIN(0.5*(R18+R19)*EXP(-'BDT Tree'!Q35*R$3),1000+DAYS360(N$1,Q$1,FALSE)/360*0.022*1000)," ")</f>
        <v xml:space="preserve"> </v>
      </c>
      <c r="R19" s="2" t="str">
        <f>IF($A19&lt;=R$4,0.5*(S18+S19)*EXP(-'BDT Tree'!R35*S$3)," ")</f>
        <v xml:space="preserve"> </v>
      </c>
      <c r="S19" s="2" t="str">
        <f>IF($A19&lt;=S$4,0.5*(T18+T19)*EXP(-'BDT Tree'!S35*T$3)," ")</f>
        <v xml:space="preserve"> </v>
      </c>
      <c r="T19" s="44" t="str">
        <f>IF($A19&lt;=T$4,MIN(0.5*(U18+U19)*EXP(-'BDT Tree'!T35*U$3),1000)+T$6," ")</f>
        <v xml:space="preserve"> </v>
      </c>
      <c r="U19" s="2" t="str">
        <f>IF($A19&lt;=U$4,0.5*(V18+V19)*EXP(-'BDT Tree'!U35*V$3)," ")</f>
        <v xml:space="preserve"> </v>
      </c>
      <c r="V19" s="2" t="str">
        <f>IF($A19&lt;=V$4,0.5*(W18+W19)*EXP(-'BDT Tree'!V35*W$3)," ")</f>
        <v xml:space="preserve"> </v>
      </c>
      <c r="W19" s="28" t="str">
        <f>IF($A19&lt;=W$4,MIN(0.5*(X18+X19)*EXP(-'BDT Tree'!W35*X$3),1000+DAYS360(T$1,W$1,FALSE)/360*0.022*1000)," ")</f>
        <v xml:space="preserve"> </v>
      </c>
      <c r="X19" s="2" t="str">
        <f>IF($A19&lt;=X$4,0.5*(Y18+Y19)*EXP(-'BDT Tree'!X35*Y$3)," ")</f>
        <v xml:space="preserve"> </v>
      </c>
      <c r="Y19" s="2" t="str">
        <f>IF($A19&lt;=Y$4,0.5*(Z18+Z19)*EXP(-'BDT Tree'!Y35*Z$3)," ")</f>
        <v xml:space="preserve"> </v>
      </c>
      <c r="Z19" s="44" t="str">
        <f>IF($A19&lt;=Z$4,MIN(0.5*(AA18+AA19)*EXP(-'BDT Tree'!Z35*AA$3),1000)+Z$6," ")</f>
        <v xml:space="preserve"> </v>
      </c>
      <c r="AA19" s="2" t="str">
        <f>IF($A19&lt;=AA$4,0.5*(AB18+AB19)*EXP(-'BDT Tree'!AA35*AB$3)," ")</f>
        <v xml:space="preserve"> </v>
      </c>
      <c r="AB19" s="2" t="str">
        <f>IF($A19&lt;=AB$4,0.5*(AC18+AC19)*EXP(-'BDT Tree'!AB35*AC$3)," ")</f>
        <v xml:space="preserve"> </v>
      </c>
      <c r="AC19" s="28" t="str">
        <f>IF($A19&lt;=AC$4,MIN(0.5*(AD18+AD19)*EXP(-'BDT Tree'!AC35*AD$3),1000+DAYS360(Z$1,AC$1,FALSE)/360*0.022*1000)," ")</f>
        <v xml:space="preserve"> </v>
      </c>
      <c r="AD19" s="2" t="str">
        <f>IF($A19&lt;=AD$4,0.5*(AE18+AE19)*EXP(-'BDT Tree'!AD35*AE$3)," ")</f>
        <v xml:space="preserve"> </v>
      </c>
      <c r="AE19" s="2" t="str">
        <f>IF($A19&lt;=AE$4,0.5*(AF18+AF19)*EXP(-'BDT Tree'!AE35*AF$3)," ")</f>
        <v xml:space="preserve"> </v>
      </c>
      <c r="AF19" s="44" t="str">
        <f>IF($A19&lt;=AF$4,MIN(0.5*(AG18+AG19)*EXP(-'BDT Tree'!AF35*AG$3),1000)+AF$6," ")</f>
        <v xml:space="preserve"> </v>
      </c>
      <c r="AG19" s="2" t="str">
        <f>IF($A19&lt;=AG$4,0.5*(AH18+AH19)*EXP(-'BDT Tree'!AG35*AH$3)," ")</f>
        <v xml:space="preserve"> </v>
      </c>
      <c r="AH19" s="2">
        <f>IF($A19&lt;=AH$4,0.5*(AI18+AI19)*EXP(-'BDT Tree'!AH35*AI$3)," ")</f>
        <v>440.15464590377417</v>
      </c>
      <c r="AI19" s="28">
        <f>IF($A19&lt;=AI$4,MIN(0.5*(AJ18+AJ19)*EXP(-'BDT Tree'!AI35*AJ$3),1000+DAYS360(AF$1,AI$1,FALSE)/360*0.025*1000)," ")</f>
        <v>527.51934502022993</v>
      </c>
      <c r="AJ19" s="2">
        <f>IF($A19&lt;=AJ$4,0.5*(AK18+AK19)*EXP(-'BDT Tree'!AJ35*AK$3)," ")</f>
        <v>617.1021558484598</v>
      </c>
      <c r="AK19" s="2">
        <f>IF($A19&lt;=AK$4,0.5*(AL18+AL19)*EXP(-'BDT Tree'!AK35*AL$3)," ")</f>
        <v>703.018143674925</v>
      </c>
      <c r="AL19" s="44">
        <f>IF($A19&lt;=AL$4,MIN(0.5*(AM18+AM19)*EXP(-'BDT Tree'!AL35*AM$3),1000)+AL$6," ")</f>
        <v>781.40298727397544</v>
      </c>
      <c r="AM19" s="2">
        <f>IF($A19&lt;=AM$4,0.5*(AN18+AN19)*EXP(-'BDT Tree'!AM35*AN$3)," ")</f>
        <v>831.85915417024296</v>
      </c>
      <c r="AN19" s="2">
        <f>IF($A19&lt;=AN$4,0.5*(AO18+AO19)*EXP(-'BDT Tree'!AN35*AO$3)," ")</f>
        <v>882.04703497903358</v>
      </c>
      <c r="AO19" s="28">
        <f>IF($A19&lt;=AO$4,MIN(0.5*(AP18+AP19)*EXP(-'BDT Tree'!AO35*AP$3),1000+DAYS360(AL$1,AO$1,FALSE)/360*0.025*1000)," ")</f>
        <v>926.9641387499662</v>
      </c>
      <c r="AP19" s="2">
        <f>IF($A19&lt;=AP$4,0.5*(AQ18+AQ19)*EXP(-'BDT Tree'!AP35*AQ$3)," ")</f>
        <v>964.31259028698048</v>
      </c>
      <c r="AQ19" s="2">
        <f>IF($A19&lt;=AQ$4,0.5*(AR18+AR19)*EXP(-'BDT Tree'!AQ35*AR$3)," ")</f>
        <v>990.98960900851887</v>
      </c>
      <c r="AR19" s="45">
        <f t="shared" si="2"/>
        <v>1012.3611111111111</v>
      </c>
    </row>
    <row r="20" spans="1:44" x14ac:dyDescent="0.25">
      <c r="A20" s="30">
        <v>31</v>
      </c>
      <c r="B20" s="2" t="str">
        <f>IF($A20&lt;=B$4,0.5*(C19+C20)*EXP(-'BDT Tree'!B36*C$3)," ")</f>
        <v xml:space="preserve"> </v>
      </c>
      <c r="C20" s="2" t="str">
        <f>IF($A20&lt;=C$4,0.5*(D19+D20)*EXP(-'BDT Tree'!C36*D$3)," ")</f>
        <v xml:space="preserve"> </v>
      </c>
      <c r="D20" s="2" t="str">
        <f>IF($A20&lt;=D$4,0.5*(E19+E20)*EXP(-'BDT Tree'!D36*E$3)," ")</f>
        <v xml:space="preserve"> </v>
      </c>
      <c r="E20" s="28" t="str">
        <f>IF($A20&lt;=E$4,MIN(0.5*(F19+F20)*EXP(-'BDT Tree'!E36*F$3),1000+DAYS360(B$1,E$1,FALSE)/360*0.022*1000)," ")</f>
        <v xml:space="preserve"> </v>
      </c>
      <c r="F20" s="2" t="str">
        <f>IF($A20&lt;=F$4,0.5*(G19+G20)*EXP(-'BDT Tree'!F36*G$3)," ")</f>
        <v xml:space="preserve"> </v>
      </c>
      <c r="G20" s="2" t="str">
        <f>IF($A20&lt;=G$4,0.5*(H19+H20)*EXP(-'BDT Tree'!G36*H$3)," ")</f>
        <v xml:space="preserve"> </v>
      </c>
      <c r="H20" s="44" t="str">
        <f>IF($A20&lt;=H$4,MIN(0.5*(I19+I20)*EXP(-'BDT Tree'!H36*I$3),1000)+H$6," ")</f>
        <v xml:space="preserve"> </v>
      </c>
      <c r="I20" s="2" t="str">
        <f>IF($A20&lt;=I$4,0.5*(J19+J20)*EXP(-'BDT Tree'!I36*J$3)," ")</f>
        <v xml:space="preserve"> </v>
      </c>
      <c r="J20" s="2" t="str">
        <f>IF($A20&lt;=J$4,0.5*(K19+K20)*EXP(-'BDT Tree'!J36*K$3)," ")</f>
        <v xml:space="preserve"> </v>
      </c>
      <c r="K20" s="28" t="str">
        <f>IF($A20&lt;=K$4,MIN(0.5*(L19+L20)*EXP(-'BDT Tree'!K36*L$3),1000+DAYS360(H$1,K$1,FALSE)/360*0.022*1000)," ")</f>
        <v xml:space="preserve"> </v>
      </c>
      <c r="L20" s="2" t="str">
        <f>IF($A20&lt;=L$4,0.5*(M19+M20)*EXP(-'BDT Tree'!L36*M$3)," ")</f>
        <v xml:space="preserve"> </v>
      </c>
      <c r="M20" s="2" t="str">
        <f>IF($A20&lt;=M$4,0.5*(N19+N20)*EXP(-'BDT Tree'!M36*N$3)," ")</f>
        <v xml:space="preserve"> </v>
      </c>
      <c r="N20" s="44" t="str">
        <f>IF($A20&lt;=N$4,MIN(0.5*(O19+O20)*EXP(-'BDT Tree'!N36*O$3),1000)+N$6," ")</f>
        <v xml:space="preserve"> </v>
      </c>
      <c r="O20" s="2" t="str">
        <f>IF($A20&lt;=O$4,0.5*(P19+P20)*EXP(-'BDT Tree'!O36*P$3)," ")</f>
        <v xml:space="preserve"> </v>
      </c>
      <c r="P20" s="2" t="str">
        <f>IF($A20&lt;=P$4,0.5*(Q19+Q20)*EXP(-'BDT Tree'!P36*Q$3)," ")</f>
        <v xml:space="preserve"> </v>
      </c>
      <c r="Q20" s="28" t="str">
        <f>IF($A20&lt;=Q$4,MIN(0.5*(R19+R20)*EXP(-'BDT Tree'!Q36*R$3),1000+DAYS360(N$1,Q$1,FALSE)/360*0.022*1000)," ")</f>
        <v xml:space="preserve"> </v>
      </c>
      <c r="R20" s="2" t="str">
        <f>IF($A20&lt;=R$4,0.5*(S19+S20)*EXP(-'BDT Tree'!R36*S$3)," ")</f>
        <v xml:space="preserve"> </v>
      </c>
      <c r="S20" s="2" t="str">
        <f>IF($A20&lt;=S$4,0.5*(T19+T20)*EXP(-'BDT Tree'!S36*T$3)," ")</f>
        <v xml:space="preserve"> </v>
      </c>
      <c r="T20" s="44" t="str">
        <f>IF($A20&lt;=T$4,MIN(0.5*(U19+U20)*EXP(-'BDT Tree'!T36*U$3),1000)+T$6," ")</f>
        <v xml:space="preserve"> </v>
      </c>
      <c r="U20" s="2" t="str">
        <f>IF($A20&lt;=U$4,0.5*(V19+V20)*EXP(-'BDT Tree'!U36*V$3)," ")</f>
        <v xml:space="preserve"> </v>
      </c>
      <c r="V20" s="2" t="str">
        <f>IF($A20&lt;=V$4,0.5*(W19+W20)*EXP(-'BDT Tree'!V36*W$3)," ")</f>
        <v xml:space="preserve"> </v>
      </c>
      <c r="W20" s="28" t="str">
        <f>IF($A20&lt;=W$4,MIN(0.5*(X19+X20)*EXP(-'BDT Tree'!W36*X$3),1000+DAYS360(T$1,W$1,FALSE)/360*0.022*1000)," ")</f>
        <v xml:space="preserve"> </v>
      </c>
      <c r="X20" s="2" t="str">
        <f>IF($A20&lt;=X$4,0.5*(Y19+Y20)*EXP(-'BDT Tree'!X36*Y$3)," ")</f>
        <v xml:space="preserve"> </v>
      </c>
      <c r="Y20" s="2" t="str">
        <f>IF($A20&lt;=Y$4,0.5*(Z19+Z20)*EXP(-'BDT Tree'!Y36*Z$3)," ")</f>
        <v xml:space="preserve"> </v>
      </c>
      <c r="Z20" s="44" t="str">
        <f>IF($A20&lt;=Z$4,MIN(0.5*(AA19+AA20)*EXP(-'BDT Tree'!Z36*AA$3),1000)+Z$6," ")</f>
        <v xml:space="preserve"> </v>
      </c>
      <c r="AA20" s="2" t="str">
        <f>IF($A20&lt;=AA$4,0.5*(AB19+AB20)*EXP(-'BDT Tree'!AA36*AB$3)," ")</f>
        <v xml:space="preserve"> </v>
      </c>
      <c r="AB20" s="2" t="str">
        <f>IF($A20&lt;=AB$4,0.5*(AC19+AC20)*EXP(-'BDT Tree'!AB36*AC$3)," ")</f>
        <v xml:space="preserve"> </v>
      </c>
      <c r="AC20" s="28" t="str">
        <f>IF($A20&lt;=AC$4,MIN(0.5*(AD19+AD20)*EXP(-'BDT Tree'!AC36*AD$3),1000+DAYS360(Z$1,AC$1,FALSE)/360*0.022*1000)," ")</f>
        <v xml:space="preserve"> </v>
      </c>
      <c r="AD20" s="2" t="str">
        <f>IF($A20&lt;=AD$4,0.5*(AE19+AE20)*EXP(-'BDT Tree'!AD36*AE$3)," ")</f>
        <v xml:space="preserve"> </v>
      </c>
      <c r="AE20" s="2" t="str">
        <f>IF($A20&lt;=AE$4,0.5*(AF19+AF20)*EXP(-'BDT Tree'!AE36*AF$3)," ")</f>
        <v xml:space="preserve"> </v>
      </c>
      <c r="AF20" s="44" t="str">
        <f>IF($A20&lt;=AF$4,MIN(0.5*(AG19+AG20)*EXP(-'BDT Tree'!AF36*AG$3),1000)+AF$6," ")</f>
        <v xml:space="preserve"> </v>
      </c>
      <c r="AG20" s="2">
        <f>IF($A20&lt;=AG$4,0.5*(AH19+AH20)*EXP(-'BDT Tree'!AG36*AH$3)," ")</f>
        <v>454.89928896856657</v>
      </c>
      <c r="AH20" s="2">
        <f>IF($A20&lt;=AH$4,0.5*(AI19+AI20)*EXP(-'BDT Tree'!AH36*AI$3)," ")</f>
        <v>540.22228243525012</v>
      </c>
      <c r="AI20" s="28">
        <f>IF($A20&lt;=AI$4,MIN(0.5*(AJ19+AJ20)*EXP(-'BDT Tree'!AI36*AJ$3),1000+DAYS360(AF$1,AI$1,FALSE)/360*0.025*1000)," ")</f>
        <v>620.38474524465107</v>
      </c>
      <c r="AJ20" s="2">
        <f>IF($A20&lt;=AJ$4,0.5*(AK19+AK20)*EXP(-'BDT Tree'!AJ36*AK$3)," ")</f>
        <v>698.72709940151287</v>
      </c>
      <c r="AK20" s="2">
        <f>IF($A20&lt;=AK$4,0.5*(AL19+AL20)*EXP(-'BDT Tree'!AK36*AL$3)," ")</f>
        <v>770.91976618168599</v>
      </c>
      <c r="AL20" s="44">
        <f>IF($A20&lt;=AL$4,MIN(0.5*(AM19+AM20)*EXP(-'BDT Tree'!AL36*AM$3),1000)+AL$6," ")</f>
        <v>834.79381556489204</v>
      </c>
      <c r="AM20" s="2">
        <f>IF($A20&lt;=AM$4,0.5*(AN19+AN20)*EXP(-'BDT Tree'!AM36*AN$3)," ")</f>
        <v>872.57776911083272</v>
      </c>
      <c r="AN20" s="2">
        <f>IF($A20&lt;=AN$4,0.5*(AO19+AO20)*EXP(-'BDT Tree'!AN36*AO$3)," ")</f>
        <v>912.30329233250382</v>
      </c>
      <c r="AO20" s="28">
        <f>IF($A20&lt;=AO$4,MIN(0.5*(AP19+AP20)*EXP(-'BDT Tree'!AO36*AP$3),1000+DAYS360(AL$1,AO$1,FALSE)/360*0.025*1000)," ")</f>
        <v>947.26889623717113</v>
      </c>
      <c r="AP20" s="2">
        <f>IF($A20&lt;=AP$4,0.5*(AQ19+AQ20)*EXP(-'BDT Tree'!AP36*AQ$3)," ")</f>
        <v>975.73360029825085</v>
      </c>
      <c r="AQ20" s="2">
        <f>IF($A20&lt;=AQ$4,0.5*(AR19+AR20)*EXP(-'BDT Tree'!AQ36*AR$3)," ")</f>
        <v>996.12321212034396</v>
      </c>
      <c r="AR20" s="45">
        <f t="shared" si="2"/>
        <v>1012.3611111111111</v>
      </c>
    </row>
    <row r="21" spans="1:44" x14ac:dyDescent="0.25">
      <c r="A21" s="30">
        <v>30</v>
      </c>
      <c r="B21" s="2" t="str">
        <f>IF($A21&lt;=B$4,0.5*(C20+C21)*EXP(-'BDT Tree'!B37*C$3)," ")</f>
        <v xml:space="preserve"> </v>
      </c>
      <c r="C21" s="2" t="str">
        <f>IF($A21&lt;=C$4,0.5*(D20+D21)*EXP(-'BDT Tree'!C37*D$3)," ")</f>
        <v xml:space="preserve"> </v>
      </c>
      <c r="D21" s="2" t="str">
        <f>IF($A21&lt;=D$4,0.5*(E20+E21)*EXP(-'BDT Tree'!D37*E$3)," ")</f>
        <v xml:space="preserve"> </v>
      </c>
      <c r="E21" s="28" t="str">
        <f>IF($A21&lt;=E$4,MIN(0.5*(F20+F21)*EXP(-'BDT Tree'!E37*F$3),1000+DAYS360(B$1,E$1,FALSE)/360*0.022*1000)," ")</f>
        <v xml:space="preserve"> </v>
      </c>
      <c r="F21" s="2" t="str">
        <f>IF($A21&lt;=F$4,0.5*(G20+G21)*EXP(-'BDT Tree'!F37*G$3)," ")</f>
        <v xml:space="preserve"> </v>
      </c>
      <c r="G21" s="2" t="str">
        <f>IF($A21&lt;=G$4,0.5*(H20+H21)*EXP(-'BDT Tree'!G37*H$3)," ")</f>
        <v xml:space="preserve"> </v>
      </c>
      <c r="H21" s="44" t="str">
        <f>IF($A21&lt;=H$4,MIN(0.5*(I20+I21)*EXP(-'BDT Tree'!H37*I$3),1000)+H$6," ")</f>
        <v xml:space="preserve"> </v>
      </c>
      <c r="I21" s="2" t="str">
        <f>IF($A21&lt;=I$4,0.5*(J20+J21)*EXP(-'BDT Tree'!I37*J$3)," ")</f>
        <v xml:space="preserve"> </v>
      </c>
      <c r="J21" s="2" t="str">
        <f>IF($A21&lt;=J$4,0.5*(K20+K21)*EXP(-'BDT Tree'!J37*K$3)," ")</f>
        <v xml:space="preserve"> </v>
      </c>
      <c r="K21" s="28" t="str">
        <f>IF($A21&lt;=K$4,MIN(0.5*(L20+L21)*EXP(-'BDT Tree'!K37*L$3),1000+DAYS360(H$1,K$1,FALSE)/360*0.022*1000)," ")</f>
        <v xml:space="preserve"> </v>
      </c>
      <c r="L21" s="2" t="str">
        <f>IF($A21&lt;=L$4,0.5*(M20+M21)*EXP(-'BDT Tree'!L37*M$3)," ")</f>
        <v xml:space="preserve"> </v>
      </c>
      <c r="M21" s="2" t="str">
        <f>IF($A21&lt;=M$4,0.5*(N20+N21)*EXP(-'BDT Tree'!M37*N$3)," ")</f>
        <v xml:space="preserve"> </v>
      </c>
      <c r="N21" s="44" t="str">
        <f>IF($A21&lt;=N$4,MIN(0.5*(O20+O21)*EXP(-'BDT Tree'!N37*O$3),1000)+N$6," ")</f>
        <v xml:space="preserve"> </v>
      </c>
      <c r="O21" s="2" t="str">
        <f>IF($A21&lt;=O$4,0.5*(P20+P21)*EXP(-'BDT Tree'!O37*P$3)," ")</f>
        <v xml:space="preserve"> </v>
      </c>
      <c r="P21" s="2" t="str">
        <f>IF($A21&lt;=P$4,0.5*(Q20+Q21)*EXP(-'BDT Tree'!P37*Q$3)," ")</f>
        <v xml:space="preserve"> </v>
      </c>
      <c r="Q21" s="28" t="str">
        <f>IF($A21&lt;=Q$4,MIN(0.5*(R20+R21)*EXP(-'BDT Tree'!Q37*R$3),1000+DAYS360(N$1,Q$1,FALSE)/360*0.022*1000)," ")</f>
        <v xml:space="preserve"> </v>
      </c>
      <c r="R21" s="2" t="str">
        <f>IF($A21&lt;=R$4,0.5*(S20+S21)*EXP(-'BDT Tree'!R37*S$3)," ")</f>
        <v xml:space="preserve"> </v>
      </c>
      <c r="S21" s="2" t="str">
        <f>IF($A21&lt;=S$4,0.5*(T20+T21)*EXP(-'BDT Tree'!S37*T$3)," ")</f>
        <v xml:space="preserve"> </v>
      </c>
      <c r="T21" s="44" t="str">
        <f>IF($A21&lt;=T$4,MIN(0.5*(U20+U21)*EXP(-'BDT Tree'!T37*U$3),1000)+T$6," ")</f>
        <v xml:space="preserve"> </v>
      </c>
      <c r="U21" s="2" t="str">
        <f>IF($A21&lt;=U$4,0.5*(V20+V21)*EXP(-'BDT Tree'!U37*V$3)," ")</f>
        <v xml:space="preserve"> </v>
      </c>
      <c r="V21" s="2" t="str">
        <f>IF($A21&lt;=V$4,0.5*(W20+W21)*EXP(-'BDT Tree'!V37*W$3)," ")</f>
        <v xml:space="preserve"> </v>
      </c>
      <c r="W21" s="28" t="str">
        <f>IF($A21&lt;=W$4,MIN(0.5*(X20+X21)*EXP(-'BDT Tree'!W37*X$3),1000+DAYS360(T$1,W$1,FALSE)/360*0.022*1000)," ")</f>
        <v xml:space="preserve"> </v>
      </c>
      <c r="X21" s="2" t="str">
        <f>IF($A21&lt;=X$4,0.5*(Y20+Y21)*EXP(-'BDT Tree'!X37*Y$3)," ")</f>
        <v xml:space="preserve"> </v>
      </c>
      <c r="Y21" s="2" t="str">
        <f>IF($A21&lt;=Y$4,0.5*(Z20+Z21)*EXP(-'BDT Tree'!Y37*Z$3)," ")</f>
        <v xml:space="preserve"> </v>
      </c>
      <c r="Z21" s="44" t="str">
        <f>IF($A21&lt;=Z$4,MIN(0.5*(AA20+AA21)*EXP(-'BDT Tree'!Z37*AA$3),1000)+Z$6," ")</f>
        <v xml:space="preserve"> </v>
      </c>
      <c r="AA21" s="2" t="str">
        <f>IF($A21&lt;=AA$4,0.5*(AB20+AB21)*EXP(-'BDT Tree'!AA37*AB$3)," ")</f>
        <v xml:space="preserve"> </v>
      </c>
      <c r="AB21" s="2" t="str">
        <f>IF($A21&lt;=AB$4,0.5*(AC20+AC21)*EXP(-'BDT Tree'!AB37*AC$3)," ")</f>
        <v xml:space="preserve"> </v>
      </c>
      <c r="AC21" s="28" t="str">
        <f>IF($A21&lt;=AC$4,MIN(0.5*(AD20+AD21)*EXP(-'BDT Tree'!AC37*AD$3),1000+DAYS360(Z$1,AC$1,FALSE)/360*0.022*1000)," ")</f>
        <v xml:space="preserve"> </v>
      </c>
      <c r="AD21" s="2" t="str">
        <f>IF($A21&lt;=AD$4,0.5*(AE20+AE21)*EXP(-'BDT Tree'!AD37*AE$3)," ")</f>
        <v xml:space="preserve"> </v>
      </c>
      <c r="AE21" s="2" t="str">
        <f>IF($A21&lt;=AE$4,0.5*(AF20+AF21)*EXP(-'BDT Tree'!AE37*AF$3)," ")</f>
        <v xml:space="preserve"> </v>
      </c>
      <c r="AF21" s="44">
        <f>IF($A21&lt;=AF$4,MIN(0.5*(AG20+AG21)*EXP(-'BDT Tree'!AF37*AG$3),1000)+AF$6," ")</f>
        <v>482.35536430524195</v>
      </c>
      <c r="AG21" s="2">
        <f>IF($A21&lt;=AG$4,0.5*(AH20+AH21)*EXP(-'BDT Tree'!AG37*AH$3)," ")</f>
        <v>553.74441762807533</v>
      </c>
      <c r="AH21" s="2">
        <f>IF($A21&lt;=AH$4,0.5*(AI20+AI21)*EXP(-'BDT Tree'!AH37*AI$3)," ")</f>
        <v>631.36374191013556</v>
      </c>
      <c r="AI21" s="28">
        <f>IF($A21&lt;=AI$4,MIN(0.5*(AJ20+AJ21)*EXP(-'BDT Tree'!AI37*AJ$3),1000+DAYS360(AF$1,AI$1,FALSE)/360*0.025*1000)," ")</f>
        <v>701.54613855265995</v>
      </c>
      <c r="AJ21" s="2">
        <f>IF($A21&lt;=AJ$4,0.5*(AK20+AK21)*EXP(-'BDT Tree'!AJ37*AK$3)," ")</f>
        <v>767.59936589209155</v>
      </c>
      <c r="AK21" s="2">
        <f>IF($A21&lt;=AK$4,0.5*(AL20+AL21)*EXP(-'BDT Tree'!AK37*AL$3)," ")</f>
        <v>826.61568810866686</v>
      </c>
      <c r="AL21" s="44">
        <f>IF($A21&lt;=AL$4,MIN(0.5*(AM20+AM21)*EXP(-'BDT Tree'!AL37*AM$3),1000)+AL$6," ")</f>
        <v>877.63606836695851</v>
      </c>
      <c r="AM21" s="2">
        <f>IF($A21&lt;=AM$4,0.5*(AN20+AN21)*EXP(-'BDT Tree'!AM37*AN$3)," ")</f>
        <v>904.71701953814136</v>
      </c>
      <c r="AN21" s="2">
        <f>IF($A21&lt;=AN$4,0.5*(AO20+AO21)*EXP(-'BDT Tree'!AN37*AO$3)," ")</f>
        <v>935.84207231339212</v>
      </c>
      <c r="AO21" s="28">
        <f>IF($A21&lt;=AO$4,MIN(0.5*(AP20+AP21)*EXP(-'BDT Tree'!AO37*AP$3),1000+DAYS360(AL$1,AO$1,FALSE)/360*0.025*1000)," ")</f>
        <v>962.87384109496907</v>
      </c>
      <c r="AP21" s="2">
        <f>IF($A21&lt;=AP$4,0.5*(AQ20+AQ21)*EXP(-'BDT Tree'!AP37*AQ$3)," ")</f>
        <v>984.47933371984868</v>
      </c>
      <c r="AQ21" s="2">
        <f>IF($A21&lt;=AQ$4,0.5*(AR20+AR21)*EXP(-'BDT Tree'!AQ37*AR$3)," ")</f>
        <v>1000.0313570183456</v>
      </c>
      <c r="AR21" s="45">
        <f t="shared" si="2"/>
        <v>1012.3611111111111</v>
      </c>
    </row>
    <row r="22" spans="1:44" x14ac:dyDescent="0.25">
      <c r="A22" s="30">
        <v>29</v>
      </c>
      <c r="B22" s="2" t="str">
        <f>IF($A22&lt;=B$4,0.5*(C21+C22)*EXP(-'BDT Tree'!B38*C$3)," ")</f>
        <v xml:space="preserve"> </v>
      </c>
      <c r="C22" s="2" t="str">
        <f>IF($A22&lt;=C$4,0.5*(D21+D22)*EXP(-'BDT Tree'!C38*D$3)," ")</f>
        <v xml:space="preserve"> </v>
      </c>
      <c r="D22" s="2" t="str">
        <f>IF($A22&lt;=D$4,0.5*(E21+E22)*EXP(-'BDT Tree'!D38*E$3)," ")</f>
        <v xml:space="preserve"> </v>
      </c>
      <c r="E22" s="28" t="str">
        <f>IF($A22&lt;=E$4,MIN(0.5*(F21+F22)*EXP(-'BDT Tree'!E38*F$3),1000+DAYS360(B$1,E$1,FALSE)/360*0.022*1000)," ")</f>
        <v xml:space="preserve"> </v>
      </c>
      <c r="F22" s="2" t="str">
        <f>IF($A22&lt;=F$4,0.5*(G21+G22)*EXP(-'BDT Tree'!F38*G$3)," ")</f>
        <v xml:space="preserve"> </v>
      </c>
      <c r="G22" s="2" t="str">
        <f>IF($A22&lt;=G$4,0.5*(H21+H22)*EXP(-'BDT Tree'!G38*H$3)," ")</f>
        <v xml:space="preserve"> </v>
      </c>
      <c r="H22" s="44" t="str">
        <f>IF($A22&lt;=H$4,MIN(0.5*(I21+I22)*EXP(-'BDT Tree'!H38*I$3),1000)+H$6," ")</f>
        <v xml:space="preserve"> </v>
      </c>
      <c r="I22" s="2" t="str">
        <f>IF($A22&lt;=I$4,0.5*(J21+J22)*EXP(-'BDT Tree'!I38*J$3)," ")</f>
        <v xml:space="preserve"> </v>
      </c>
      <c r="J22" s="2" t="str">
        <f>IF($A22&lt;=J$4,0.5*(K21+K22)*EXP(-'BDT Tree'!J38*K$3)," ")</f>
        <v xml:space="preserve"> </v>
      </c>
      <c r="K22" s="28" t="str">
        <f>IF($A22&lt;=K$4,MIN(0.5*(L21+L22)*EXP(-'BDT Tree'!K38*L$3),1000+DAYS360(H$1,K$1,FALSE)/360*0.022*1000)," ")</f>
        <v xml:space="preserve"> </v>
      </c>
      <c r="L22" s="2" t="str">
        <f>IF($A22&lt;=L$4,0.5*(M21+M22)*EXP(-'BDT Tree'!L38*M$3)," ")</f>
        <v xml:space="preserve"> </v>
      </c>
      <c r="M22" s="2" t="str">
        <f>IF($A22&lt;=M$4,0.5*(N21+N22)*EXP(-'BDT Tree'!M38*N$3)," ")</f>
        <v xml:space="preserve"> </v>
      </c>
      <c r="N22" s="44" t="str">
        <f>IF($A22&lt;=N$4,MIN(0.5*(O21+O22)*EXP(-'BDT Tree'!N38*O$3),1000)+N$6," ")</f>
        <v xml:space="preserve"> </v>
      </c>
      <c r="O22" s="2" t="str">
        <f>IF($A22&lt;=O$4,0.5*(P21+P22)*EXP(-'BDT Tree'!O38*P$3)," ")</f>
        <v xml:space="preserve"> </v>
      </c>
      <c r="P22" s="2" t="str">
        <f>IF($A22&lt;=P$4,0.5*(Q21+Q22)*EXP(-'BDT Tree'!P38*Q$3)," ")</f>
        <v xml:space="preserve"> </v>
      </c>
      <c r="Q22" s="28" t="str">
        <f>IF($A22&lt;=Q$4,MIN(0.5*(R21+R22)*EXP(-'BDT Tree'!Q38*R$3),1000+DAYS360(N$1,Q$1,FALSE)/360*0.022*1000)," ")</f>
        <v xml:space="preserve"> </v>
      </c>
      <c r="R22" s="2" t="str">
        <f>IF($A22&lt;=R$4,0.5*(S21+S22)*EXP(-'BDT Tree'!R38*S$3)," ")</f>
        <v xml:space="preserve"> </v>
      </c>
      <c r="S22" s="2" t="str">
        <f>IF($A22&lt;=S$4,0.5*(T21+T22)*EXP(-'BDT Tree'!S38*T$3)," ")</f>
        <v xml:space="preserve"> </v>
      </c>
      <c r="T22" s="44" t="str">
        <f>IF($A22&lt;=T$4,MIN(0.5*(U21+U22)*EXP(-'BDT Tree'!T38*U$3),1000)+T$6," ")</f>
        <v xml:space="preserve"> </v>
      </c>
      <c r="U22" s="2" t="str">
        <f>IF($A22&lt;=U$4,0.5*(V21+V22)*EXP(-'BDT Tree'!U38*V$3)," ")</f>
        <v xml:space="preserve"> </v>
      </c>
      <c r="V22" s="2" t="str">
        <f>IF($A22&lt;=V$4,0.5*(W21+W22)*EXP(-'BDT Tree'!V38*W$3)," ")</f>
        <v xml:space="preserve"> </v>
      </c>
      <c r="W22" s="28" t="str">
        <f>IF($A22&lt;=W$4,MIN(0.5*(X21+X22)*EXP(-'BDT Tree'!W38*X$3),1000+DAYS360(T$1,W$1,FALSE)/360*0.022*1000)," ")</f>
        <v xml:space="preserve"> </v>
      </c>
      <c r="X22" s="2" t="str">
        <f>IF($A22&lt;=X$4,0.5*(Y21+Y22)*EXP(-'BDT Tree'!X38*Y$3)," ")</f>
        <v xml:space="preserve"> </v>
      </c>
      <c r="Y22" s="2" t="str">
        <f>IF($A22&lt;=Y$4,0.5*(Z21+Z22)*EXP(-'BDT Tree'!Y38*Z$3)," ")</f>
        <v xml:space="preserve"> </v>
      </c>
      <c r="Z22" s="44" t="str">
        <f>IF($A22&lt;=Z$4,MIN(0.5*(AA21+AA22)*EXP(-'BDT Tree'!Z38*AA$3),1000)+Z$6," ")</f>
        <v xml:space="preserve"> </v>
      </c>
      <c r="AA22" s="2" t="str">
        <f>IF($A22&lt;=AA$4,0.5*(AB21+AB22)*EXP(-'BDT Tree'!AA38*AB$3)," ")</f>
        <v xml:space="preserve"> </v>
      </c>
      <c r="AB22" s="2" t="str">
        <f>IF($A22&lt;=AB$4,0.5*(AC21+AC22)*EXP(-'BDT Tree'!AB38*AC$3)," ")</f>
        <v xml:space="preserve"> </v>
      </c>
      <c r="AC22" s="28" t="str">
        <f>IF($A22&lt;=AC$4,MIN(0.5*(AD21+AD22)*EXP(-'BDT Tree'!AC38*AD$3),1000+DAYS360(Z$1,AC$1,FALSE)/360*0.022*1000)," ")</f>
        <v xml:space="preserve"> </v>
      </c>
      <c r="AD22" s="2" t="str">
        <f>IF($A22&lt;=AD$4,0.5*(AE21+AE22)*EXP(-'BDT Tree'!AD38*AE$3)," ")</f>
        <v xml:space="preserve"> </v>
      </c>
      <c r="AE22" s="2">
        <f>IF($A22&lt;=AE$4,0.5*(AF21+AF22)*EXP(-'BDT Tree'!AE38*AF$3)," ")</f>
        <v>505.61871044184369</v>
      </c>
      <c r="AF22" s="44">
        <f>IF($A22&lt;=AF$4,MIN(0.5*(AG21+AG22)*EXP(-'BDT Tree'!AF38*AG$3),1000)+AF$6," ")</f>
        <v>579.76231310788546</v>
      </c>
      <c r="AG22" s="2">
        <f>IF($A22&lt;=AG$4,0.5*(AH21+AH22)*EXP(-'BDT Tree'!AG38*AH$3)," ")</f>
        <v>643.18858827412407</v>
      </c>
      <c r="AH22" s="2">
        <f>IF($A22&lt;=AH$4,0.5*(AI21+AI22)*EXP(-'BDT Tree'!AH38*AI$3)," ")</f>
        <v>710.68708116669836</v>
      </c>
      <c r="AI22" s="28">
        <f>IF($A22&lt;=AI$4,MIN(0.5*(AJ21+AJ22)*EXP(-'BDT Tree'!AI38*AJ$3),1000+DAYS360(AF$1,AI$1,FALSE)/360*0.025*1000)," ")</f>
        <v>769.96214215204941</v>
      </c>
      <c r="AJ22" s="2">
        <f>IF($A22&lt;=AJ$4,0.5*(AK21+AK22)*EXP(-'BDT Tree'!AJ38*AK$3)," ")</f>
        <v>824.1238104302621</v>
      </c>
      <c r="AK22" s="2">
        <f>IF($A22&lt;=AK$4,0.5*(AL21+AL22)*EXP(-'BDT Tree'!AK38*AL$3)," ")</f>
        <v>871.37135179041252</v>
      </c>
      <c r="AL22" s="44">
        <f>IF($A22&lt;=AL$4,MIN(0.5*(AM21+AM22)*EXP(-'BDT Tree'!AL38*AM$3),1000)+AL$6," ")</f>
        <v>911.51176000617488</v>
      </c>
      <c r="AM22" s="2">
        <f>IF($A22&lt;=AM$4,0.5*(AN21+AN22)*EXP(-'BDT Tree'!AM38*AN$3)," ")</f>
        <v>929.82215791246756</v>
      </c>
      <c r="AN22" s="2">
        <f>IF($A22&lt;=AN$4,0.5*(AO21+AO22)*EXP(-'BDT Tree'!AN38*AO$3)," ")</f>
        <v>954.0213353530296</v>
      </c>
      <c r="AO22" s="28">
        <f>IF($A22&lt;=AO$4,MIN(0.5*(AP21+AP22)*EXP(-'BDT Tree'!AO38*AP$3),1000+DAYS360(AL$1,AO$1,FALSE)/360*0.025*1000)," ")</f>
        <v>974.81097023086386</v>
      </c>
      <c r="AP22" s="2">
        <f>IF($A22&lt;=AP$4,0.5*(AQ21+AQ22)*EXP(-'BDT Tree'!AP38*AQ$3)," ")</f>
        <v>991.15961652218652</v>
      </c>
      <c r="AQ22" s="2">
        <f>IF($A22&lt;=AQ$4,0.5*(AR21+AR22)*EXP(-'BDT Tree'!AQ38*AR$3)," ")</f>
        <v>1003.0033070697322</v>
      </c>
      <c r="AR22" s="45">
        <f t="shared" si="2"/>
        <v>1012.3611111111111</v>
      </c>
    </row>
    <row r="23" spans="1:44" x14ac:dyDescent="0.25">
      <c r="A23" s="30">
        <v>28</v>
      </c>
      <c r="B23" s="2" t="str">
        <f>IF($A23&lt;=B$4,0.5*(C22+C23)*EXP(-'BDT Tree'!B39*C$3)," ")</f>
        <v xml:space="preserve"> </v>
      </c>
      <c r="C23" s="2" t="str">
        <f>IF($A23&lt;=C$4,0.5*(D22+D23)*EXP(-'BDT Tree'!C39*D$3)," ")</f>
        <v xml:space="preserve"> </v>
      </c>
      <c r="D23" s="2" t="str">
        <f>IF($A23&lt;=D$4,0.5*(E22+E23)*EXP(-'BDT Tree'!D39*E$3)," ")</f>
        <v xml:space="preserve"> </v>
      </c>
      <c r="E23" s="28" t="str">
        <f>IF($A23&lt;=E$4,MIN(0.5*(F22+F23)*EXP(-'BDT Tree'!E39*F$3),1000+DAYS360(B$1,E$1,FALSE)/360*0.022*1000)," ")</f>
        <v xml:space="preserve"> </v>
      </c>
      <c r="F23" s="2" t="str">
        <f>IF($A23&lt;=F$4,0.5*(G22+G23)*EXP(-'BDT Tree'!F39*G$3)," ")</f>
        <v xml:space="preserve"> </v>
      </c>
      <c r="G23" s="2" t="str">
        <f>IF($A23&lt;=G$4,0.5*(H22+H23)*EXP(-'BDT Tree'!G39*H$3)," ")</f>
        <v xml:space="preserve"> </v>
      </c>
      <c r="H23" s="44" t="str">
        <f>IF($A23&lt;=H$4,MIN(0.5*(I22+I23)*EXP(-'BDT Tree'!H39*I$3),1000)+H$6," ")</f>
        <v xml:space="preserve"> </v>
      </c>
      <c r="I23" s="2" t="str">
        <f>IF($A23&lt;=I$4,0.5*(J22+J23)*EXP(-'BDT Tree'!I39*J$3)," ")</f>
        <v xml:space="preserve"> </v>
      </c>
      <c r="J23" s="2" t="str">
        <f>IF($A23&lt;=J$4,0.5*(K22+K23)*EXP(-'BDT Tree'!J39*K$3)," ")</f>
        <v xml:space="preserve"> </v>
      </c>
      <c r="K23" s="28" t="str">
        <f>IF($A23&lt;=K$4,MIN(0.5*(L22+L23)*EXP(-'BDT Tree'!K39*L$3),1000+DAYS360(H$1,K$1,FALSE)/360*0.022*1000)," ")</f>
        <v xml:space="preserve"> </v>
      </c>
      <c r="L23" s="2" t="str">
        <f>IF($A23&lt;=L$4,0.5*(M22+M23)*EXP(-'BDT Tree'!L39*M$3)," ")</f>
        <v xml:space="preserve"> </v>
      </c>
      <c r="M23" s="2" t="str">
        <f>IF($A23&lt;=M$4,0.5*(N22+N23)*EXP(-'BDT Tree'!M39*N$3)," ")</f>
        <v xml:space="preserve"> </v>
      </c>
      <c r="N23" s="44" t="str">
        <f>IF($A23&lt;=N$4,MIN(0.5*(O22+O23)*EXP(-'BDT Tree'!N39*O$3),1000)+N$6," ")</f>
        <v xml:space="preserve"> </v>
      </c>
      <c r="O23" s="2" t="str">
        <f>IF($A23&lt;=O$4,0.5*(P22+P23)*EXP(-'BDT Tree'!O39*P$3)," ")</f>
        <v xml:space="preserve"> </v>
      </c>
      <c r="P23" s="2" t="str">
        <f>IF($A23&lt;=P$4,0.5*(Q22+Q23)*EXP(-'BDT Tree'!P39*Q$3)," ")</f>
        <v xml:space="preserve"> </v>
      </c>
      <c r="Q23" s="28" t="str">
        <f>IF($A23&lt;=Q$4,MIN(0.5*(R22+R23)*EXP(-'BDT Tree'!Q39*R$3),1000+DAYS360(N$1,Q$1,FALSE)/360*0.022*1000)," ")</f>
        <v xml:space="preserve"> </v>
      </c>
      <c r="R23" s="2" t="str">
        <f>IF($A23&lt;=R$4,0.5*(S22+S23)*EXP(-'BDT Tree'!R39*S$3)," ")</f>
        <v xml:space="preserve"> </v>
      </c>
      <c r="S23" s="2" t="str">
        <f>IF($A23&lt;=S$4,0.5*(T22+T23)*EXP(-'BDT Tree'!S39*T$3)," ")</f>
        <v xml:space="preserve"> </v>
      </c>
      <c r="T23" s="44" t="str">
        <f>IF($A23&lt;=T$4,MIN(0.5*(U22+U23)*EXP(-'BDT Tree'!T39*U$3),1000)+T$6," ")</f>
        <v xml:space="preserve"> </v>
      </c>
      <c r="U23" s="2" t="str">
        <f>IF($A23&lt;=U$4,0.5*(V22+V23)*EXP(-'BDT Tree'!U39*V$3)," ")</f>
        <v xml:space="preserve"> </v>
      </c>
      <c r="V23" s="2" t="str">
        <f>IF($A23&lt;=V$4,0.5*(W22+W23)*EXP(-'BDT Tree'!V39*W$3)," ")</f>
        <v xml:space="preserve"> </v>
      </c>
      <c r="W23" s="28" t="str">
        <f>IF($A23&lt;=W$4,MIN(0.5*(X22+X23)*EXP(-'BDT Tree'!W39*X$3),1000+DAYS360(T$1,W$1,FALSE)/360*0.022*1000)," ")</f>
        <v xml:space="preserve"> </v>
      </c>
      <c r="X23" s="2" t="str">
        <f>IF($A23&lt;=X$4,0.5*(Y22+Y23)*EXP(-'BDT Tree'!X39*Y$3)," ")</f>
        <v xml:space="preserve"> </v>
      </c>
      <c r="Y23" s="2" t="str">
        <f>IF($A23&lt;=Y$4,0.5*(Z22+Z23)*EXP(-'BDT Tree'!Y39*Z$3)," ")</f>
        <v xml:space="preserve"> </v>
      </c>
      <c r="Z23" s="44" t="str">
        <f>IF($A23&lt;=Z$4,MIN(0.5*(AA22+AA23)*EXP(-'BDT Tree'!Z39*AA$3),1000)+Z$6," ")</f>
        <v xml:space="preserve"> </v>
      </c>
      <c r="AA23" s="2" t="str">
        <f>IF($A23&lt;=AA$4,0.5*(AB22+AB23)*EXP(-'BDT Tree'!AA39*AB$3)," ")</f>
        <v xml:space="preserve"> </v>
      </c>
      <c r="AB23" s="2" t="str">
        <f>IF($A23&lt;=AB$4,0.5*(AC22+AC23)*EXP(-'BDT Tree'!AB39*AC$3)," ")</f>
        <v xml:space="preserve"> </v>
      </c>
      <c r="AC23" s="28" t="str">
        <f>IF($A23&lt;=AC$4,MIN(0.5*(AD22+AD23)*EXP(-'BDT Tree'!AC39*AD$3),1000+DAYS360(Z$1,AC$1,FALSE)/360*0.022*1000)," ")</f>
        <v xml:space="preserve"> </v>
      </c>
      <c r="AD23" s="2">
        <f>IF($A23&lt;=AD$4,0.5*(AE22+AE23)*EXP(-'BDT Tree'!AD39*AE$3)," ")</f>
        <v>532.31360404249165</v>
      </c>
      <c r="AE23" s="2">
        <f>IF($A23&lt;=AE$4,0.5*(AF22+AF23)*EXP(-'BDT Tree'!AE39*AF$3)," ")</f>
        <v>600.53150362626468</v>
      </c>
      <c r="AF23" s="44">
        <f>IF($A23&lt;=AF$4,MIN(0.5*(AG22+AG23)*EXP(-'BDT Tree'!AF39*AG$3),1000)+AF$6," ")</f>
        <v>667.27639967080779</v>
      </c>
      <c r="AG23" s="2">
        <f>IF($A23&lt;=AG$4,0.5*(AH22+AH23)*EXP(-'BDT Tree'!AG39*AH$3)," ")</f>
        <v>720.65945150614436</v>
      </c>
      <c r="AH23" s="2">
        <f>IF($A23&lt;=AH$4,0.5*(AI22+AI23)*EXP(-'BDT Tree'!AH39*AI$3)," ")</f>
        <v>777.36001041934946</v>
      </c>
      <c r="AI23" s="28">
        <f>IF($A23&lt;=AI$4,MIN(0.5*(AJ22+AJ23)*EXP(-'BDT Tree'!AI39*AJ$3),1000+DAYS360(AF$1,AI$1,FALSE)/360*0.025*1000)," ")</f>
        <v>826.06851051324156</v>
      </c>
      <c r="AJ23" s="2">
        <f>IF($A23&lt;=AJ$4,0.5*(AK22+AK23)*EXP(-'BDT Tree'!AJ39*AK$3)," ")</f>
        <v>869.54924846687152</v>
      </c>
      <c r="AK23" s="2">
        <f>IF($A23&lt;=AK$4,0.5*(AL22+AL23)*EXP(-'BDT Tree'!AK39*AL$3)," ")</f>
        <v>906.78067681591483</v>
      </c>
      <c r="AL23" s="44">
        <f>IF($A23&lt;=AL$4,MIN(0.5*(AM22+AM23)*EXP(-'BDT Tree'!AL39*AM$3),1000)+AL$6," ")</f>
        <v>938.00084411682701</v>
      </c>
      <c r="AM23" s="2">
        <f>IF($A23&lt;=AM$4,0.5*(AN22+AN23)*EXP(-'BDT Tree'!AM39*AN$3)," ")</f>
        <v>949.27903548394579</v>
      </c>
      <c r="AN23" s="2">
        <f>IF($A23&lt;=AN$4,0.5*(AO22+AO23)*EXP(-'BDT Tree'!AN39*AO$3)," ")</f>
        <v>967.98413042384777</v>
      </c>
      <c r="AO23" s="28">
        <f>IF($A23&lt;=AO$4,MIN(0.5*(AP22+AP23)*EXP(-'BDT Tree'!AO39*AP$3),1000+DAYS360(AL$1,AO$1,FALSE)/360*0.025*1000)," ")</f>
        <v>983.91038734620031</v>
      </c>
      <c r="AP23" s="2">
        <f>IF($A23&lt;=AP$4,0.5*(AQ22+AQ23)*EXP(-'BDT Tree'!AP39*AQ$3)," ")</f>
        <v>996.25251373682647</v>
      </c>
      <c r="AQ23" s="2">
        <f>IF($A23&lt;=AQ$4,0.5*(AR22+AR23)*EXP(-'BDT Tree'!AQ39*AR$3)," ")</f>
        <v>1005.2614449552476</v>
      </c>
      <c r="AR23" s="45">
        <f t="shared" si="2"/>
        <v>1012.3611111111111</v>
      </c>
    </row>
    <row r="24" spans="1:44" x14ac:dyDescent="0.25">
      <c r="A24" s="30">
        <v>27</v>
      </c>
      <c r="B24" s="2" t="str">
        <f>IF($A24&lt;=B$4,0.5*(C23+C24)*EXP(-'BDT Tree'!B40*C$3)," ")</f>
        <v xml:space="preserve"> </v>
      </c>
      <c r="C24" s="2" t="str">
        <f>IF($A24&lt;=C$4,0.5*(D23+D24)*EXP(-'BDT Tree'!C40*D$3)," ")</f>
        <v xml:space="preserve"> </v>
      </c>
      <c r="D24" s="2" t="str">
        <f>IF($A24&lt;=D$4,0.5*(E23+E24)*EXP(-'BDT Tree'!D40*E$3)," ")</f>
        <v xml:space="preserve"> </v>
      </c>
      <c r="E24" s="28" t="str">
        <f>IF($A24&lt;=E$4,MIN(0.5*(F23+F24)*EXP(-'BDT Tree'!E40*F$3),1000+DAYS360(B$1,E$1,FALSE)/360*0.022*1000)," ")</f>
        <v xml:space="preserve"> </v>
      </c>
      <c r="F24" s="2" t="str">
        <f>IF($A24&lt;=F$4,0.5*(G23+G24)*EXP(-'BDT Tree'!F40*G$3)," ")</f>
        <v xml:space="preserve"> </v>
      </c>
      <c r="G24" s="2" t="str">
        <f>IF($A24&lt;=G$4,0.5*(H23+H24)*EXP(-'BDT Tree'!G40*H$3)," ")</f>
        <v xml:space="preserve"> </v>
      </c>
      <c r="H24" s="44" t="str">
        <f>IF($A24&lt;=H$4,MIN(0.5*(I23+I24)*EXP(-'BDT Tree'!H40*I$3),1000)+H$6," ")</f>
        <v xml:space="preserve"> </v>
      </c>
      <c r="I24" s="2" t="str">
        <f>IF($A24&lt;=I$4,0.5*(J23+J24)*EXP(-'BDT Tree'!I40*J$3)," ")</f>
        <v xml:space="preserve"> </v>
      </c>
      <c r="J24" s="2" t="str">
        <f>IF($A24&lt;=J$4,0.5*(K23+K24)*EXP(-'BDT Tree'!J40*K$3)," ")</f>
        <v xml:space="preserve"> </v>
      </c>
      <c r="K24" s="28" t="str">
        <f>IF($A24&lt;=K$4,MIN(0.5*(L23+L24)*EXP(-'BDT Tree'!K40*L$3),1000+DAYS360(H$1,K$1,FALSE)/360*0.022*1000)," ")</f>
        <v xml:space="preserve"> </v>
      </c>
      <c r="L24" s="2" t="str">
        <f>IF($A24&lt;=L$4,0.5*(M23+M24)*EXP(-'BDT Tree'!L40*M$3)," ")</f>
        <v xml:space="preserve"> </v>
      </c>
      <c r="M24" s="2" t="str">
        <f>IF($A24&lt;=M$4,0.5*(N23+N24)*EXP(-'BDT Tree'!M40*N$3)," ")</f>
        <v xml:space="preserve"> </v>
      </c>
      <c r="N24" s="44" t="str">
        <f>IF($A24&lt;=N$4,MIN(0.5*(O23+O24)*EXP(-'BDT Tree'!N40*O$3),1000)+N$6," ")</f>
        <v xml:space="preserve"> </v>
      </c>
      <c r="O24" s="2" t="str">
        <f>IF($A24&lt;=O$4,0.5*(P23+P24)*EXP(-'BDT Tree'!O40*P$3)," ")</f>
        <v xml:space="preserve"> </v>
      </c>
      <c r="P24" s="2" t="str">
        <f>IF($A24&lt;=P$4,0.5*(Q23+Q24)*EXP(-'BDT Tree'!P40*Q$3)," ")</f>
        <v xml:space="preserve"> </v>
      </c>
      <c r="Q24" s="28" t="str">
        <f>IF($A24&lt;=Q$4,MIN(0.5*(R23+R24)*EXP(-'BDT Tree'!Q40*R$3),1000+DAYS360(N$1,Q$1,FALSE)/360*0.022*1000)," ")</f>
        <v xml:space="preserve"> </v>
      </c>
      <c r="R24" s="2" t="str">
        <f>IF($A24&lt;=R$4,0.5*(S23+S24)*EXP(-'BDT Tree'!R40*S$3)," ")</f>
        <v xml:space="preserve"> </v>
      </c>
      <c r="S24" s="2" t="str">
        <f>IF($A24&lt;=S$4,0.5*(T23+T24)*EXP(-'BDT Tree'!S40*T$3)," ")</f>
        <v xml:space="preserve"> </v>
      </c>
      <c r="T24" s="44" t="str">
        <f>IF($A24&lt;=T$4,MIN(0.5*(U23+U24)*EXP(-'BDT Tree'!T40*U$3),1000)+T$6," ")</f>
        <v xml:space="preserve"> </v>
      </c>
      <c r="U24" s="2" t="str">
        <f>IF($A24&lt;=U$4,0.5*(V23+V24)*EXP(-'BDT Tree'!U40*V$3)," ")</f>
        <v xml:space="preserve"> </v>
      </c>
      <c r="V24" s="2" t="str">
        <f>IF($A24&lt;=V$4,0.5*(W23+W24)*EXP(-'BDT Tree'!V40*W$3)," ")</f>
        <v xml:space="preserve"> </v>
      </c>
      <c r="W24" s="28" t="str">
        <f>IF($A24&lt;=W$4,MIN(0.5*(X23+X24)*EXP(-'BDT Tree'!W40*X$3),1000+DAYS360(T$1,W$1,FALSE)/360*0.022*1000)," ")</f>
        <v xml:space="preserve"> </v>
      </c>
      <c r="X24" s="2" t="str">
        <f>IF($A24&lt;=X$4,0.5*(Y23+Y24)*EXP(-'BDT Tree'!X40*Y$3)," ")</f>
        <v xml:space="preserve"> </v>
      </c>
      <c r="Y24" s="2" t="str">
        <f>IF($A24&lt;=Y$4,0.5*(Z23+Z24)*EXP(-'BDT Tree'!Y40*Z$3)," ")</f>
        <v xml:space="preserve"> </v>
      </c>
      <c r="Z24" s="44" t="str">
        <f>IF($A24&lt;=Z$4,MIN(0.5*(AA23+AA24)*EXP(-'BDT Tree'!Z40*AA$3),1000)+Z$6," ")</f>
        <v xml:space="preserve"> </v>
      </c>
      <c r="AA24" s="2" t="str">
        <f>IF($A24&lt;=AA$4,0.5*(AB23+AB24)*EXP(-'BDT Tree'!AA40*AB$3)," ")</f>
        <v xml:space="preserve"> </v>
      </c>
      <c r="AB24" s="2" t="str">
        <f>IF($A24&lt;=AB$4,0.5*(AC23+AC24)*EXP(-'BDT Tree'!AB40*AC$3)," ")</f>
        <v xml:space="preserve"> </v>
      </c>
      <c r="AC24" s="28">
        <f>IF($A24&lt;=AC$4,MIN(0.5*(AD23+AD24)*EXP(-'BDT Tree'!AC40*AD$3),1000+DAYS360(Z$1,AC$1,FALSE)/360*0.022*1000)," ")</f>
        <v>554.16724056978603</v>
      </c>
      <c r="AD24" s="2">
        <f>IF($A24&lt;=AD$4,0.5*(AE23+AE24)*EXP(-'BDT Tree'!AD40*AE$3)," ")</f>
        <v>624.13289068314612</v>
      </c>
      <c r="AE24" s="2">
        <f>IF($A24&lt;=AE$4,0.5*(AF23+AF24)*EXP(-'BDT Tree'!AE40*AF$3)," ")</f>
        <v>684.99703278185962</v>
      </c>
      <c r="AF24" s="44">
        <f>IF($A24&lt;=AF$4,MIN(0.5*(AG23+AG24)*EXP(-'BDT Tree'!AF40*AG$3),1000)+AF$6," ")</f>
        <v>742.67006043860965</v>
      </c>
      <c r="AG24" s="2">
        <f>IF($A24&lt;=AG$4,0.5*(AH23+AH24)*EXP(-'BDT Tree'!AG40*AH$3)," ")</f>
        <v>785.54162967878619</v>
      </c>
      <c r="AH24" s="2">
        <f>IF($A24&lt;=AH$4,0.5*(AI23+AI24)*EXP(-'BDT Tree'!AH40*AI$3)," ")</f>
        <v>831.92847295162676</v>
      </c>
      <c r="AI24" s="28">
        <f>IF($A24&lt;=AI$4,MIN(0.5*(AJ23+AJ24)*EXP(-'BDT Tree'!AI40*AJ$3),1000+DAYS360(AF$1,AI$1,FALSE)/360*0.025*1000)," ")</f>
        <v>871.12804238423507</v>
      </c>
      <c r="AJ24" s="2">
        <f>IF($A24&lt;=AJ$4,0.5*(AK23+AK24)*EXP(-'BDT Tree'!AJ40*AK$3)," ")</f>
        <v>905.47860139196257</v>
      </c>
      <c r="AK24" s="2">
        <f>IF($A24&lt;=AK$4,0.5*(AL23+AL24)*EXP(-'BDT Tree'!AK40*AL$3)," ")</f>
        <v>934.46788044783682</v>
      </c>
      <c r="AL24" s="44">
        <f>IF($A24&lt;=AL$4,MIN(0.5*(AM23+AM24)*EXP(-'BDT Tree'!AL40*AM$3),1000)+AL$6," ")</f>
        <v>958.5402514409983</v>
      </c>
      <c r="AM24" s="2">
        <f>IF($A24&lt;=AM$4,0.5*(AN23+AN24)*EXP(-'BDT Tree'!AM40*AN$3)," ")</f>
        <v>964.26902602287862</v>
      </c>
      <c r="AN24" s="2">
        <f>IF($A24&lt;=AN$4,0.5*(AO23+AO24)*EXP(-'BDT Tree'!AN40*AO$3)," ")</f>
        <v>978.66390642253441</v>
      </c>
      <c r="AO24" s="28">
        <f>IF($A24&lt;=AO$4,MIN(0.5*(AP23+AP24)*EXP(-'BDT Tree'!AO40*AP$3),1000+DAYS360(AL$1,AO$1,FALSE)/360*0.025*1000)," ")</f>
        <v>990.82841978416889</v>
      </c>
      <c r="AP24" s="2">
        <f>IF($A24&lt;=AP$4,0.5*(AQ23+AQ24)*EXP(-'BDT Tree'!AP40*AQ$3)," ")</f>
        <v>1000.1296135552575</v>
      </c>
      <c r="AQ24" s="2">
        <f>IF($A24&lt;=AQ$4,0.5*(AR23+AR24)*EXP(-'BDT Tree'!AQ40*AR$3)," ")</f>
        <v>1006.9761330755072</v>
      </c>
      <c r="AR24" s="45">
        <f t="shared" si="2"/>
        <v>1012.3611111111111</v>
      </c>
    </row>
    <row r="25" spans="1:44" x14ac:dyDescent="0.25">
      <c r="A25" s="30">
        <v>26</v>
      </c>
      <c r="B25" s="2" t="str">
        <f>IF($A25&lt;=B$4,0.5*(C24+C25)*EXP(-'BDT Tree'!B41*C$3)," ")</f>
        <v xml:space="preserve"> </v>
      </c>
      <c r="C25" s="2" t="str">
        <f>IF($A25&lt;=C$4,0.5*(D24+D25)*EXP(-'BDT Tree'!C41*D$3)," ")</f>
        <v xml:space="preserve"> </v>
      </c>
      <c r="D25" s="2" t="str">
        <f>IF($A25&lt;=D$4,0.5*(E24+E25)*EXP(-'BDT Tree'!D41*E$3)," ")</f>
        <v xml:space="preserve"> </v>
      </c>
      <c r="E25" s="28" t="str">
        <f>IF($A25&lt;=E$4,MIN(0.5*(F24+F25)*EXP(-'BDT Tree'!E41*F$3),1000+DAYS360(B$1,E$1,FALSE)/360*0.022*1000)," ")</f>
        <v xml:space="preserve"> </v>
      </c>
      <c r="F25" s="2" t="str">
        <f>IF($A25&lt;=F$4,0.5*(G24+G25)*EXP(-'BDT Tree'!F41*G$3)," ")</f>
        <v xml:space="preserve"> </v>
      </c>
      <c r="G25" s="2" t="str">
        <f>IF($A25&lt;=G$4,0.5*(H24+H25)*EXP(-'BDT Tree'!G41*H$3)," ")</f>
        <v xml:space="preserve"> </v>
      </c>
      <c r="H25" s="44" t="str">
        <f>IF($A25&lt;=H$4,MIN(0.5*(I24+I25)*EXP(-'BDT Tree'!H41*I$3),1000)+H$6," ")</f>
        <v xml:space="preserve"> </v>
      </c>
      <c r="I25" s="2" t="str">
        <f>IF($A25&lt;=I$4,0.5*(J24+J25)*EXP(-'BDT Tree'!I41*J$3)," ")</f>
        <v xml:space="preserve"> </v>
      </c>
      <c r="J25" s="2" t="str">
        <f>IF($A25&lt;=J$4,0.5*(K24+K25)*EXP(-'BDT Tree'!J41*K$3)," ")</f>
        <v xml:space="preserve"> </v>
      </c>
      <c r="K25" s="28" t="str">
        <f>IF($A25&lt;=K$4,MIN(0.5*(L24+L25)*EXP(-'BDT Tree'!K41*L$3),1000+DAYS360(H$1,K$1,FALSE)/360*0.022*1000)," ")</f>
        <v xml:space="preserve"> </v>
      </c>
      <c r="L25" s="2" t="str">
        <f>IF($A25&lt;=L$4,0.5*(M24+M25)*EXP(-'BDT Tree'!L41*M$3)," ")</f>
        <v xml:space="preserve"> </v>
      </c>
      <c r="M25" s="2" t="str">
        <f>IF($A25&lt;=M$4,0.5*(N24+N25)*EXP(-'BDT Tree'!M41*N$3)," ")</f>
        <v xml:space="preserve"> </v>
      </c>
      <c r="N25" s="44" t="str">
        <f>IF($A25&lt;=N$4,MIN(0.5*(O24+O25)*EXP(-'BDT Tree'!N41*O$3),1000)+N$6," ")</f>
        <v xml:space="preserve"> </v>
      </c>
      <c r="O25" s="2" t="str">
        <f>IF($A25&lt;=O$4,0.5*(P24+P25)*EXP(-'BDT Tree'!O41*P$3)," ")</f>
        <v xml:space="preserve"> </v>
      </c>
      <c r="P25" s="2" t="str">
        <f>IF($A25&lt;=P$4,0.5*(Q24+Q25)*EXP(-'BDT Tree'!P41*Q$3)," ")</f>
        <v xml:space="preserve"> </v>
      </c>
      <c r="Q25" s="28" t="str">
        <f>IF($A25&lt;=Q$4,MIN(0.5*(R24+R25)*EXP(-'BDT Tree'!Q41*R$3),1000+DAYS360(N$1,Q$1,FALSE)/360*0.022*1000)," ")</f>
        <v xml:space="preserve"> </v>
      </c>
      <c r="R25" s="2" t="str">
        <f>IF($A25&lt;=R$4,0.5*(S24+S25)*EXP(-'BDT Tree'!R41*S$3)," ")</f>
        <v xml:space="preserve"> </v>
      </c>
      <c r="S25" s="2" t="str">
        <f>IF($A25&lt;=S$4,0.5*(T24+T25)*EXP(-'BDT Tree'!S41*T$3)," ")</f>
        <v xml:space="preserve"> </v>
      </c>
      <c r="T25" s="44" t="str">
        <f>IF($A25&lt;=T$4,MIN(0.5*(U24+U25)*EXP(-'BDT Tree'!T41*U$3),1000)+T$6," ")</f>
        <v xml:space="preserve"> </v>
      </c>
      <c r="U25" s="2" t="str">
        <f>IF($A25&lt;=U$4,0.5*(V24+V25)*EXP(-'BDT Tree'!U41*V$3)," ")</f>
        <v xml:space="preserve"> </v>
      </c>
      <c r="V25" s="2" t="str">
        <f>IF($A25&lt;=V$4,0.5*(W24+W25)*EXP(-'BDT Tree'!V41*W$3)," ")</f>
        <v xml:space="preserve"> </v>
      </c>
      <c r="W25" s="28" t="str">
        <f>IF($A25&lt;=W$4,MIN(0.5*(X24+X25)*EXP(-'BDT Tree'!W41*X$3),1000+DAYS360(T$1,W$1,FALSE)/360*0.022*1000)," ")</f>
        <v xml:space="preserve"> </v>
      </c>
      <c r="X25" s="2" t="str">
        <f>IF($A25&lt;=X$4,0.5*(Y24+Y25)*EXP(-'BDT Tree'!X41*Y$3)," ")</f>
        <v xml:space="preserve"> </v>
      </c>
      <c r="Y25" s="2" t="str">
        <f>IF($A25&lt;=Y$4,0.5*(Z24+Z25)*EXP(-'BDT Tree'!Y41*Z$3)," ")</f>
        <v xml:space="preserve"> </v>
      </c>
      <c r="Z25" s="44" t="str">
        <f>IF($A25&lt;=Z$4,MIN(0.5*(AA24+AA25)*EXP(-'BDT Tree'!Z41*AA$3),1000)+Z$6," ")</f>
        <v xml:space="preserve"> </v>
      </c>
      <c r="AA25" s="2" t="str">
        <f>IF($A25&lt;=AA$4,0.5*(AB24+AB25)*EXP(-'BDT Tree'!AA41*AB$3)," ")</f>
        <v xml:space="preserve"> </v>
      </c>
      <c r="AB25" s="2">
        <f>IF($A25&lt;=AB$4,0.5*(AC24+AC25)*EXP(-'BDT Tree'!AB41*AC$3)," ")</f>
        <v>578.27363145973243</v>
      </c>
      <c r="AC25" s="28">
        <f>IF($A25&lt;=AC$4,MIN(0.5*(AD24+AD25)*EXP(-'BDT Tree'!AC41*AD$3),1000+DAYS360(Z$1,AC$1,FALSE)/360*0.022*1000)," ")</f>
        <v>643.67967552542393</v>
      </c>
      <c r="AD25" s="2">
        <f>IF($A25&lt;=AD$4,0.5*(AE24+AE25)*EXP(-'BDT Tree'!AD41*AE$3)," ")</f>
        <v>705.01028991615215</v>
      </c>
      <c r="AE25" s="2">
        <f>IF($A25&lt;=AE$4,0.5*(AF24+AF25)*EXP(-'BDT Tree'!AE41*AF$3)," ")</f>
        <v>757.27272052096919</v>
      </c>
      <c r="AF25" s="44">
        <f>IF($A25&lt;=AF$4,MIN(0.5*(AG24+AG25)*EXP(-'BDT Tree'!AF41*AG$3),1000)+AF$6," ")</f>
        <v>805.55924910707222</v>
      </c>
      <c r="AG25" s="2">
        <f>IF($A25&lt;=AG$4,0.5*(AH24+AH25)*EXP(-'BDT Tree'!AG41*AH$3)," ")</f>
        <v>838.50230851820538</v>
      </c>
      <c r="AH25" s="2">
        <f>IF($A25&lt;=AH$4,0.5*(AI24+AI25)*EXP(-'BDT Tree'!AH41*AI$3)," ")</f>
        <v>875.69496514541015</v>
      </c>
      <c r="AI25" s="28">
        <f>IF($A25&lt;=AI$4,MIN(0.5*(AJ24+AJ25)*EXP(-'BDT Tree'!AI41*AJ$3),1000+DAYS360(AF$1,AI$1,FALSE)/360*0.025*1000)," ")</f>
        <v>906.7470123411639</v>
      </c>
      <c r="AJ25" s="2">
        <f>IF($A25&lt;=AJ$4,0.5*(AK24+AK25)*EXP(-'BDT Tree'!AJ41*AK$3)," ")</f>
        <v>933.55716681658816</v>
      </c>
      <c r="AK25" s="2">
        <f>IF($A25&lt;=AK$4,0.5*(AL24+AL25)*EXP(-'BDT Tree'!AK41*AL$3)," ")</f>
        <v>955.92555939831163</v>
      </c>
      <c r="AL25" s="44">
        <f>IF($A25&lt;=AL$4,MIN(0.5*(AM24+AM25)*EXP(-'BDT Tree'!AL41*AM$3),1000)+AL$6," ")</f>
        <v>974.36531682281429</v>
      </c>
      <c r="AM25" s="2">
        <f>IF($A25&lt;=AM$4,0.5*(AN24+AN25)*EXP(-'BDT Tree'!AM41*AN$3)," ")</f>
        <v>975.76588952388204</v>
      </c>
      <c r="AN25" s="2">
        <f>IF($A25&lt;=AN$4,0.5*(AO24+AO25)*EXP(-'BDT Tree'!AN41*AO$3)," ")</f>
        <v>986.80703856146215</v>
      </c>
      <c r="AO25" s="28">
        <f>IF($A25&lt;=AO$4,MIN(0.5*(AP24+AP25)*EXP(-'BDT Tree'!AO41*AP$3),1000+DAYS360(AL$1,AO$1,FALSE)/360*0.025*1000)," ")</f>
        <v>996.07761899588036</v>
      </c>
      <c r="AP25" s="2">
        <f>IF($A25&lt;=AP$4,0.5*(AQ24+AQ25)*EXP(-'BDT Tree'!AP41*AQ$3)," ")</f>
        <v>1003.0779231655455</v>
      </c>
      <c r="AQ25" s="2">
        <f>IF($A25&lt;=AQ$4,0.5*(AR24+AR25)*EXP(-'BDT Tree'!AQ41*AR$3)," ")</f>
        <v>1008.2775365562875</v>
      </c>
      <c r="AR25" s="45">
        <f t="shared" si="2"/>
        <v>1012.3611111111111</v>
      </c>
    </row>
    <row r="26" spans="1:44" x14ac:dyDescent="0.25">
      <c r="A26" s="30">
        <v>25</v>
      </c>
      <c r="B26" s="2" t="str">
        <f>IF($A26&lt;=B$4,0.5*(C25+C26)*EXP(-'BDT Tree'!B42*C$3)," ")</f>
        <v xml:space="preserve"> </v>
      </c>
      <c r="C26" s="2" t="str">
        <f>IF($A26&lt;=C$4,0.5*(D25+D26)*EXP(-'BDT Tree'!C42*D$3)," ")</f>
        <v xml:space="preserve"> </v>
      </c>
      <c r="D26" s="2" t="str">
        <f>IF($A26&lt;=D$4,0.5*(E25+E26)*EXP(-'BDT Tree'!D42*E$3)," ")</f>
        <v xml:space="preserve"> </v>
      </c>
      <c r="E26" s="28" t="str">
        <f>IF($A26&lt;=E$4,MIN(0.5*(F25+F26)*EXP(-'BDT Tree'!E42*F$3),1000+DAYS360(B$1,E$1,FALSE)/360*0.022*1000)," ")</f>
        <v xml:space="preserve"> </v>
      </c>
      <c r="F26" s="2" t="str">
        <f>IF($A26&lt;=F$4,0.5*(G25+G26)*EXP(-'BDT Tree'!F42*G$3)," ")</f>
        <v xml:space="preserve"> </v>
      </c>
      <c r="G26" s="2" t="str">
        <f>IF($A26&lt;=G$4,0.5*(H25+H26)*EXP(-'BDT Tree'!G42*H$3)," ")</f>
        <v xml:space="preserve"> </v>
      </c>
      <c r="H26" s="44" t="str">
        <f>IF($A26&lt;=H$4,MIN(0.5*(I25+I26)*EXP(-'BDT Tree'!H42*I$3),1000)+H$6," ")</f>
        <v xml:space="preserve"> </v>
      </c>
      <c r="I26" s="2" t="str">
        <f>IF($A26&lt;=I$4,0.5*(J25+J26)*EXP(-'BDT Tree'!I42*J$3)," ")</f>
        <v xml:space="preserve"> </v>
      </c>
      <c r="J26" s="2" t="str">
        <f>IF($A26&lt;=J$4,0.5*(K25+K26)*EXP(-'BDT Tree'!J42*K$3)," ")</f>
        <v xml:space="preserve"> </v>
      </c>
      <c r="K26" s="28" t="str">
        <f>IF($A26&lt;=K$4,MIN(0.5*(L25+L26)*EXP(-'BDT Tree'!K42*L$3),1000+DAYS360(H$1,K$1,FALSE)/360*0.022*1000)," ")</f>
        <v xml:space="preserve"> </v>
      </c>
      <c r="L26" s="2" t="str">
        <f>IF($A26&lt;=L$4,0.5*(M25+M26)*EXP(-'BDT Tree'!L42*M$3)," ")</f>
        <v xml:space="preserve"> </v>
      </c>
      <c r="M26" s="2" t="str">
        <f>IF($A26&lt;=M$4,0.5*(N25+N26)*EXP(-'BDT Tree'!M42*N$3)," ")</f>
        <v xml:space="preserve"> </v>
      </c>
      <c r="N26" s="44" t="str">
        <f>IF($A26&lt;=N$4,MIN(0.5*(O25+O26)*EXP(-'BDT Tree'!N42*O$3),1000)+N$6," ")</f>
        <v xml:space="preserve"> </v>
      </c>
      <c r="O26" s="2" t="str">
        <f>IF($A26&lt;=O$4,0.5*(P25+P26)*EXP(-'BDT Tree'!O42*P$3)," ")</f>
        <v xml:space="preserve"> </v>
      </c>
      <c r="P26" s="2" t="str">
        <f>IF($A26&lt;=P$4,0.5*(Q25+Q26)*EXP(-'BDT Tree'!P42*Q$3)," ")</f>
        <v xml:space="preserve"> </v>
      </c>
      <c r="Q26" s="28" t="str">
        <f>IF($A26&lt;=Q$4,MIN(0.5*(R25+R26)*EXP(-'BDT Tree'!Q42*R$3),1000+DAYS360(N$1,Q$1,FALSE)/360*0.022*1000)," ")</f>
        <v xml:space="preserve"> </v>
      </c>
      <c r="R26" s="2" t="str">
        <f>IF($A26&lt;=R$4,0.5*(S25+S26)*EXP(-'BDT Tree'!R42*S$3)," ")</f>
        <v xml:space="preserve"> </v>
      </c>
      <c r="S26" s="2" t="str">
        <f>IF($A26&lt;=S$4,0.5*(T25+T26)*EXP(-'BDT Tree'!S42*T$3)," ")</f>
        <v xml:space="preserve"> </v>
      </c>
      <c r="T26" s="44" t="str">
        <f>IF($A26&lt;=T$4,MIN(0.5*(U25+U26)*EXP(-'BDT Tree'!T42*U$3),1000)+T$6," ")</f>
        <v xml:space="preserve"> </v>
      </c>
      <c r="U26" s="2" t="str">
        <f>IF($A26&lt;=U$4,0.5*(V25+V26)*EXP(-'BDT Tree'!U42*V$3)," ")</f>
        <v xml:space="preserve"> </v>
      </c>
      <c r="V26" s="2" t="str">
        <f>IF($A26&lt;=V$4,0.5*(W25+W26)*EXP(-'BDT Tree'!V42*W$3)," ")</f>
        <v xml:space="preserve"> </v>
      </c>
      <c r="W26" s="28" t="str">
        <f>IF($A26&lt;=W$4,MIN(0.5*(X25+X26)*EXP(-'BDT Tree'!W42*X$3),1000+DAYS360(T$1,W$1,FALSE)/360*0.022*1000)," ")</f>
        <v xml:space="preserve"> </v>
      </c>
      <c r="X26" s="2" t="str">
        <f>IF($A26&lt;=X$4,0.5*(Y25+Y26)*EXP(-'BDT Tree'!X42*Y$3)," ")</f>
        <v xml:space="preserve"> </v>
      </c>
      <c r="Y26" s="2" t="str">
        <f>IF($A26&lt;=Y$4,0.5*(Z25+Z26)*EXP(-'BDT Tree'!Y42*Z$3)," ")</f>
        <v xml:space="preserve"> </v>
      </c>
      <c r="Z26" s="44" t="str">
        <f>IF($A26&lt;=Z$4,MIN(0.5*(AA25+AA26)*EXP(-'BDT Tree'!Z42*AA$3),1000)+Z$6," ")</f>
        <v xml:space="preserve"> </v>
      </c>
      <c r="AA26" s="2">
        <f>IF($A26&lt;=AA$4,0.5*(AB25+AB26)*EXP(-'BDT Tree'!AA42*AB$3)," ")</f>
        <v>603.35118806657329</v>
      </c>
      <c r="AB26" s="2">
        <f>IF($A26&lt;=AB$4,0.5*(AC25+AC26)*EXP(-'BDT Tree'!AB42*AC$3)," ")</f>
        <v>664.6073705431362</v>
      </c>
      <c r="AC26" s="28">
        <f>IF($A26&lt;=AC$4,MIN(0.5*(AD25+AD26)*EXP(-'BDT Tree'!AC42*AD$3),1000+DAYS360(Z$1,AC$1,FALSE)/360*0.022*1000)," ")</f>
        <v>721.81766420249244</v>
      </c>
      <c r="AD26" s="2">
        <f>IF($A26&lt;=AD$4,0.5*(AE25+AE26)*EXP(-'BDT Tree'!AD42*AE$3)," ")</f>
        <v>773.70562866085356</v>
      </c>
      <c r="AE26" s="2">
        <f>IF($A26&lt;=AE$4,0.5*(AF25+AF26)*EXP(-'BDT Tree'!AE42*AF$3)," ")</f>
        <v>817.27593446343087</v>
      </c>
      <c r="AF26" s="44">
        <f>IF($A26&lt;=AF$4,MIN(0.5*(AG25+AG26)*EXP(-'BDT Tree'!AF42*AG$3),1000)+AF$6," ")</f>
        <v>856.73862864713249</v>
      </c>
      <c r="AG26" s="2">
        <f>IF($A26&lt;=AG$4,0.5*(AH25+AH26)*EXP(-'BDT Tree'!AG42*AH$3)," ")</f>
        <v>880.89433583013476</v>
      </c>
      <c r="AH26" s="2">
        <f>IF($A26&lt;=AH$4,0.5*(AI25+AI26)*EXP(-'BDT Tree'!AH42*AI$3)," ")</f>
        <v>910.26271375453121</v>
      </c>
      <c r="AI26" s="28">
        <f>IF($A26&lt;=AI$4,MIN(0.5*(AJ25+AJ26)*EXP(-'BDT Tree'!AI42*AJ$3),1000+DAYS360(AF$1,AI$1,FALSE)/360*0.025*1000)," ")</f>
        <v>934.56806955306831</v>
      </c>
      <c r="AJ26" s="2">
        <f>IF($A26&lt;=AJ$4,0.5*(AK25+AK26)*EXP(-'BDT Tree'!AJ42*AK$3)," ")</f>
        <v>955.30206354127256</v>
      </c>
      <c r="AK26" s="2">
        <f>IF($A26&lt;=AK$4,0.5*(AL25+AL26)*EXP(-'BDT Tree'!AK42*AL$3)," ")</f>
        <v>972.44427868017874</v>
      </c>
      <c r="AL26" s="44">
        <f>IF($A26&lt;=AL$4,MIN(0.5*(AM25+AM26)*EXP(-'BDT Tree'!AL42*AM$3),1000)+AL$6," ")</f>
        <v>986.49969264330787</v>
      </c>
      <c r="AM26" s="2">
        <f>IF($A26&lt;=AM$4,0.5*(AN25+AN26)*EXP(-'BDT Tree'!AM42*AN$3)," ")</f>
        <v>984.55380713785985</v>
      </c>
      <c r="AN26" s="2">
        <f>IF($A26&lt;=AN$4,0.5*(AO25+AO26)*EXP(-'BDT Tree'!AN42*AO$3)," ")</f>
        <v>993.00141028532585</v>
      </c>
      <c r="AO26" s="28">
        <f>IF($A26&lt;=AO$4,MIN(0.5*(AP25+AP26)*EXP(-'BDT Tree'!AO42*AP$3),1000+DAYS360(AL$1,AO$1,FALSE)/360*0.025*1000)," ")</f>
        <v>1000.0546660058483</v>
      </c>
      <c r="AP26" s="2">
        <f>IF($A26&lt;=AP$4,0.5*(AQ25+AQ26)*EXP(-'BDT Tree'!AP42*AQ$3)," ")</f>
        <v>1005.3180801878298</v>
      </c>
      <c r="AQ26" s="2">
        <f>IF($A26&lt;=AQ$4,0.5*(AR25+AR26)*EXP(-'BDT Tree'!AQ42*AR$3)," ")</f>
        <v>1009.2649095949398</v>
      </c>
      <c r="AR26" s="45">
        <f t="shared" si="2"/>
        <v>1012.3611111111111</v>
      </c>
    </row>
    <row r="27" spans="1:44" x14ac:dyDescent="0.25">
      <c r="A27" s="30">
        <v>24</v>
      </c>
      <c r="B27" s="2" t="str">
        <f>IF($A27&lt;=B$4,0.5*(C26+C27)*EXP(-'BDT Tree'!B43*C$3)," ")</f>
        <v xml:space="preserve"> </v>
      </c>
      <c r="C27" s="2" t="str">
        <f>IF($A27&lt;=C$4,0.5*(D26+D27)*EXP(-'BDT Tree'!C43*D$3)," ")</f>
        <v xml:space="preserve"> </v>
      </c>
      <c r="D27" s="2" t="str">
        <f>IF($A27&lt;=D$4,0.5*(E26+E27)*EXP(-'BDT Tree'!D43*E$3)," ")</f>
        <v xml:space="preserve"> </v>
      </c>
      <c r="E27" s="28" t="str">
        <f>IF($A27&lt;=E$4,MIN(0.5*(F26+F27)*EXP(-'BDT Tree'!E43*F$3),1000+DAYS360(B$1,E$1,FALSE)/360*0.022*1000)," ")</f>
        <v xml:space="preserve"> </v>
      </c>
      <c r="F27" s="2" t="str">
        <f>IF($A27&lt;=F$4,0.5*(G26+G27)*EXP(-'BDT Tree'!F43*G$3)," ")</f>
        <v xml:space="preserve"> </v>
      </c>
      <c r="G27" s="2" t="str">
        <f>IF($A27&lt;=G$4,0.5*(H26+H27)*EXP(-'BDT Tree'!G43*H$3)," ")</f>
        <v xml:space="preserve"> </v>
      </c>
      <c r="H27" s="44" t="str">
        <f>IF($A27&lt;=H$4,MIN(0.5*(I26+I27)*EXP(-'BDT Tree'!H43*I$3),1000)+H$6," ")</f>
        <v xml:space="preserve"> </v>
      </c>
      <c r="I27" s="2" t="str">
        <f>IF($A27&lt;=I$4,0.5*(J26+J27)*EXP(-'BDT Tree'!I43*J$3)," ")</f>
        <v xml:space="preserve"> </v>
      </c>
      <c r="J27" s="2" t="str">
        <f>IF($A27&lt;=J$4,0.5*(K26+K27)*EXP(-'BDT Tree'!J43*K$3)," ")</f>
        <v xml:space="preserve"> </v>
      </c>
      <c r="K27" s="28" t="str">
        <f>IF($A27&lt;=K$4,MIN(0.5*(L26+L27)*EXP(-'BDT Tree'!K43*L$3),1000+DAYS360(H$1,K$1,FALSE)/360*0.022*1000)," ")</f>
        <v xml:space="preserve"> </v>
      </c>
      <c r="L27" s="2" t="str">
        <f>IF($A27&lt;=L$4,0.5*(M26+M27)*EXP(-'BDT Tree'!L43*M$3)," ")</f>
        <v xml:space="preserve"> </v>
      </c>
      <c r="M27" s="2" t="str">
        <f>IF($A27&lt;=M$4,0.5*(N26+N27)*EXP(-'BDT Tree'!M43*N$3)," ")</f>
        <v xml:space="preserve"> </v>
      </c>
      <c r="N27" s="44" t="str">
        <f>IF($A27&lt;=N$4,MIN(0.5*(O26+O27)*EXP(-'BDT Tree'!N43*O$3),1000)+N$6," ")</f>
        <v xml:space="preserve"> </v>
      </c>
      <c r="O27" s="2" t="str">
        <f>IF($A27&lt;=O$4,0.5*(P26+P27)*EXP(-'BDT Tree'!O43*P$3)," ")</f>
        <v xml:space="preserve"> </v>
      </c>
      <c r="P27" s="2" t="str">
        <f>IF($A27&lt;=P$4,0.5*(Q26+Q27)*EXP(-'BDT Tree'!P43*Q$3)," ")</f>
        <v xml:space="preserve"> </v>
      </c>
      <c r="Q27" s="28" t="str">
        <f>IF($A27&lt;=Q$4,MIN(0.5*(R26+R27)*EXP(-'BDT Tree'!Q43*R$3),1000+DAYS360(N$1,Q$1,FALSE)/360*0.022*1000)," ")</f>
        <v xml:space="preserve"> </v>
      </c>
      <c r="R27" s="2" t="str">
        <f>IF($A27&lt;=R$4,0.5*(S26+S27)*EXP(-'BDT Tree'!R43*S$3)," ")</f>
        <v xml:space="preserve"> </v>
      </c>
      <c r="S27" s="2" t="str">
        <f>IF($A27&lt;=S$4,0.5*(T26+T27)*EXP(-'BDT Tree'!S43*T$3)," ")</f>
        <v xml:space="preserve"> </v>
      </c>
      <c r="T27" s="44" t="str">
        <f>IF($A27&lt;=T$4,MIN(0.5*(U26+U27)*EXP(-'BDT Tree'!T43*U$3),1000)+T$6," ")</f>
        <v xml:space="preserve"> </v>
      </c>
      <c r="U27" s="2" t="str">
        <f>IF($A27&lt;=U$4,0.5*(V26+V27)*EXP(-'BDT Tree'!U43*V$3)," ")</f>
        <v xml:space="preserve"> </v>
      </c>
      <c r="V27" s="2" t="str">
        <f>IF($A27&lt;=V$4,0.5*(W26+W27)*EXP(-'BDT Tree'!V43*W$3)," ")</f>
        <v xml:space="preserve"> </v>
      </c>
      <c r="W27" s="28" t="str">
        <f>IF($A27&lt;=W$4,MIN(0.5*(X26+X27)*EXP(-'BDT Tree'!W43*X$3),1000+DAYS360(T$1,W$1,FALSE)/360*0.022*1000)," ")</f>
        <v xml:space="preserve"> </v>
      </c>
      <c r="X27" s="2" t="str">
        <f>IF($A27&lt;=X$4,0.5*(Y26+Y27)*EXP(-'BDT Tree'!X43*Y$3)," ")</f>
        <v xml:space="preserve"> </v>
      </c>
      <c r="Y27" s="2" t="str">
        <f>IF($A27&lt;=Y$4,0.5*(Z26+Z27)*EXP(-'BDT Tree'!Y43*Z$3)," ")</f>
        <v xml:space="preserve"> </v>
      </c>
      <c r="Z27" s="44">
        <f>IF($A27&lt;=Z$4,MIN(0.5*(AA26+AA27)*EXP(-'BDT Tree'!Z43*AA$3),1000)+Z$6," ")</f>
        <v>639.46189546491348</v>
      </c>
      <c r="AA27" s="2">
        <f>IF($A27&lt;=AA$4,0.5*(AB26+AB27)*EXP(-'BDT Tree'!AA43*AB$3)," ")</f>
        <v>686.29999610948585</v>
      </c>
      <c r="AB27" s="2">
        <f>IF($A27&lt;=AB$4,0.5*(AC26+AC27)*EXP(-'BDT Tree'!AB43*AC$3)," ")</f>
        <v>739.33109673218155</v>
      </c>
      <c r="AC27" s="28">
        <f>IF($A27&lt;=AC$4,MIN(0.5*(AD26+AD27)*EXP(-'BDT Tree'!AC43*AD$3),1000+DAYS360(Z$1,AC$1,FALSE)/360*0.022*1000)," ")</f>
        <v>787.72670543179004</v>
      </c>
      <c r="AD27" s="2">
        <f>IF($A27&lt;=AD$4,0.5*(AE26+AE27)*EXP(-'BDT Tree'!AD43*AE$3)," ")</f>
        <v>830.43887500612755</v>
      </c>
      <c r="AE27" s="2">
        <f>IF($A27&lt;=AE$4,0.5*(AF26+AF27)*EXP(-'BDT Tree'!AE43*AF$3)," ")</f>
        <v>865.94954861759436</v>
      </c>
      <c r="AF27" s="44">
        <f>IF($A27&lt;=AF$4,MIN(0.5*(AG26+AG27)*EXP(-'BDT Tree'!AF43*AG$3),1000)+AF$6," ")</f>
        <v>897.61227795076593</v>
      </c>
      <c r="AG27" s="2">
        <f>IF($A27&lt;=AG$4,0.5*(AH26+AH27)*EXP(-'BDT Tree'!AG43*AH$3)," ")</f>
        <v>914.32638980785862</v>
      </c>
      <c r="AH27" s="2">
        <f>IF($A27&lt;=AH$4,0.5*(AI26+AI27)*EXP(-'BDT Tree'!AH43*AI$3)," ")</f>
        <v>937.24946078874132</v>
      </c>
      <c r="AI27" s="28">
        <f>IF($A27&lt;=AI$4,MIN(0.5*(AJ26+AJ27)*EXP(-'BDT Tree'!AI43*AJ$3),1000+DAYS360(AF$1,AI$1,FALSE)/360*0.025*1000)," ")</f>
        <v>956.10275056289333</v>
      </c>
      <c r="AJ27" s="2">
        <f>IF($A27&lt;=AJ$4,0.5*(AK26+AK27)*EXP(-'BDT Tree'!AJ43*AK$3)," ")</f>
        <v>972.02713434143027</v>
      </c>
      <c r="AK27" s="2">
        <f>IF($A27&lt;=AK$4,0.5*(AL26+AL27)*EXP(-'BDT Tree'!AK43*AL$3)," ")</f>
        <v>985.09681052574615</v>
      </c>
      <c r="AL27" s="44">
        <f>IF($A27&lt;=AL$4,MIN(0.5*(AM26+AM27)*EXP(-'BDT Tree'!AL43*AM$3),1000)+AL$6," ")</f>
        <v>995.77048249641939</v>
      </c>
      <c r="AM27" s="2">
        <f>IF($A27&lt;=AM$4,0.5*(AN26+AN27)*EXP(-'BDT Tree'!AM43*AN$3)," ")</f>
        <v>991.25394334597127</v>
      </c>
      <c r="AN27" s="2">
        <f>IF($A27&lt;=AN$4,0.5*(AO26+AO27)*EXP(-'BDT Tree'!AN43*AO$3)," ")</f>
        <v>997.70504910217016</v>
      </c>
      <c r="AO27" s="28">
        <f>IF($A27&lt;=AO$4,MIN(0.5*(AP26+AP27)*EXP(-'BDT Tree'!AO43*AP$3),1000+DAYS360(AL$1,AO$1,FALSE)/360*0.025*1000)," ")</f>
        <v>1003.0645399842285</v>
      </c>
      <c r="AP27" s="2">
        <f>IF($A27&lt;=AP$4,0.5*(AQ26+AQ27)*EXP(-'BDT Tree'!AP43*AQ$3)," ")</f>
        <v>1007.0191041858053</v>
      </c>
      <c r="AQ27" s="2">
        <f>IF($A27&lt;=AQ$4,0.5*(AR26+AR27)*EXP(-'BDT Tree'!AQ43*AR$3)," ")</f>
        <v>1010.0138222757585</v>
      </c>
      <c r="AR27" s="45">
        <f t="shared" si="2"/>
        <v>1012.3611111111111</v>
      </c>
    </row>
    <row r="28" spans="1:44" x14ac:dyDescent="0.25">
      <c r="A28" s="30">
        <v>23</v>
      </c>
      <c r="B28" s="2" t="str">
        <f>IF($A28&lt;=B$4,0.5*(C27+C28)*EXP(-'BDT Tree'!B44*C$3)," ")</f>
        <v xml:space="preserve"> </v>
      </c>
      <c r="C28" s="2" t="str">
        <f>IF($A28&lt;=C$4,0.5*(D27+D28)*EXP(-'BDT Tree'!C44*D$3)," ")</f>
        <v xml:space="preserve"> </v>
      </c>
      <c r="D28" s="2" t="str">
        <f>IF($A28&lt;=D$4,0.5*(E27+E28)*EXP(-'BDT Tree'!D44*E$3)," ")</f>
        <v xml:space="preserve"> </v>
      </c>
      <c r="E28" s="28" t="str">
        <f>IF($A28&lt;=E$4,MIN(0.5*(F27+F28)*EXP(-'BDT Tree'!E44*F$3),1000+DAYS360(B$1,E$1,FALSE)/360*0.022*1000)," ")</f>
        <v xml:space="preserve"> </v>
      </c>
      <c r="F28" s="2" t="str">
        <f>IF($A28&lt;=F$4,0.5*(G27+G28)*EXP(-'BDT Tree'!F44*G$3)," ")</f>
        <v xml:space="preserve"> </v>
      </c>
      <c r="G28" s="2" t="str">
        <f>IF($A28&lt;=G$4,0.5*(H27+H28)*EXP(-'BDT Tree'!G44*H$3)," ")</f>
        <v xml:space="preserve"> </v>
      </c>
      <c r="H28" s="44" t="str">
        <f>IF($A28&lt;=H$4,MIN(0.5*(I27+I28)*EXP(-'BDT Tree'!H44*I$3),1000)+H$6," ")</f>
        <v xml:space="preserve"> </v>
      </c>
      <c r="I28" s="2" t="str">
        <f>IF($A28&lt;=I$4,0.5*(J27+J28)*EXP(-'BDT Tree'!I44*J$3)," ")</f>
        <v xml:space="preserve"> </v>
      </c>
      <c r="J28" s="2" t="str">
        <f>IF($A28&lt;=J$4,0.5*(K27+K28)*EXP(-'BDT Tree'!J44*K$3)," ")</f>
        <v xml:space="preserve"> </v>
      </c>
      <c r="K28" s="28" t="str">
        <f>IF($A28&lt;=K$4,MIN(0.5*(L27+L28)*EXP(-'BDT Tree'!K44*L$3),1000+DAYS360(H$1,K$1,FALSE)/360*0.022*1000)," ")</f>
        <v xml:space="preserve"> </v>
      </c>
      <c r="L28" s="2" t="str">
        <f>IF($A28&lt;=L$4,0.5*(M27+M28)*EXP(-'BDT Tree'!L44*M$3)," ")</f>
        <v xml:space="preserve"> </v>
      </c>
      <c r="M28" s="2" t="str">
        <f>IF($A28&lt;=M$4,0.5*(N27+N28)*EXP(-'BDT Tree'!M44*N$3)," ")</f>
        <v xml:space="preserve"> </v>
      </c>
      <c r="N28" s="44" t="str">
        <f>IF($A28&lt;=N$4,MIN(0.5*(O27+O28)*EXP(-'BDT Tree'!N44*O$3),1000)+N$6," ")</f>
        <v xml:space="preserve"> </v>
      </c>
      <c r="O28" s="2" t="str">
        <f>IF($A28&lt;=O$4,0.5*(P27+P28)*EXP(-'BDT Tree'!O44*P$3)," ")</f>
        <v xml:space="preserve"> </v>
      </c>
      <c r="P28" s="2" t="str">
        <f>IF($A28&lt;=P$4,0.5*(Q27+Q28)*EXP(-'BDT Tree'!P44*Q$3)," ")</f>
        <v xml:space="preserve"> </v>
      </c>
      <c r="Q28" s="28" t="str">
        <f>IF($A28&lt;=Q$4,MIN(0.5*(R27+R28)*EXP(-'BDT Tree'!Q44*R$3),1000+DAYS360(N$1,Q$1,FALSE)/360*0.022*1000)," ")</f>
        <v xml:space="preserve"> </v>
      </c>
      <c r="R28" s="2" t="str">
        <f>IF($A28&lt;=R$4,0.5*(S27+S28)*EXP(-'BDT Tree'!R44*S$3)," ")</f>
        <v xml:space="preserve"> </v>
      </c>
      <c r="S28" s="2" t="str">
        <f>IF($A28&lt;=S$4,0.5*(T27+T28)*EXP(-'BDT Tree'!S44*T$3)," ")</f>
        <v xml:space="preserve"> </v>
      </c>
      <c r="T28" s="44" t="str">
        <f>IF($A28&lt;=T$4,MIN(0.5*(U27+U28)*EXP(-'BDT Tree'!T44*U$3),1000)+T$6," ")</f>
        <v xml:space="preserve"> </v>
      </c>
      <c r="U28" s="2" t="str">
        <f>IF($A28&lt;=U$4,0.5*(V27+V28)*EXP(-'BDT Tree'!U44*V$3)," ")</f>
        <v xml:space="preserve"> </v>
      </c>
      <c r="V28" s="2" t="str">
        <f>IF($A28&lt;=V$4,0.5*(W27+W28)*EXP(-'BDT Tree'!V44*W$3)," ")</f>
        <v xml:space="preserve"> </v>
      </c>
      <c r="W28" s="28" t="str">
        <f>IF($A28&lt;=W$4,MIN(0.5*(X27+X28)*EXP(-'BDT Tree'!W44*X$3),1000+DAYS360(T$1,W$1,FALSE)/360*0.022*1000)," ")</f>
        <v xml:space="preserve"> </v>
      </c>
      <c r="X28" s="2" t="str">
        <f>IF($A28&lt;=X$4,0.5*(Y27+Y28)*EXP(-'BDT Tree'!X44*Y$3)," ")</f>
        <v xml:space="preserve"> </v>
      </c>
      <c r="Y28" s="2">
        <f>IF($A28&lt;=Y$4,0.5*(Z27+Z28)*EXP(-'BDT Tree'!Y44*Z$3)," ")</f>
        <v>662.23854847095299</v>
      </c>
      <c r="Z28" s="44">
        <f>IF($A28&lt;=Z$4,MIN(0.5*(AA27+AA28)*EXP(-'BDT Tree'!Z44*AA$3),1000)+Z$6," ")</f>
        <v>718.78287837761206</v>
      </c>
      <c r="AA28" s="2">
        <f>IF($A28&lt;=AA$4,0.5*(AB27+AB28)*EXP(-'BDT Tree'!AA44*AB$3)," ")</f>
        <v>757.4710505769807</v>
      </c>
      <c r="AB28" s="2">
        <f>IF($A28&lt;=AB$4,0.5*(AC27+AC28)*EXP(-'BDT Tree'!AB44*AC$3)," ")</f>
        <v>801.97257625967097</v>
      </c>
      <c r="AC28" s="28">
        <f>IF($A28&lt;=AC$4,MIN(0.5*(AD27+AD28)*EXP(-'BDT Tree'!AC44*AD$3),1000+DAYS360(Z$1,AC$1,FALSE)/360*0.022*1000)," ")</f>
        <v>841.86815090047628</v>
      </c>
      <c r="AD28" s="2">
        <f>IF($A28&lt;=AD$4,0.5*(AE27+AE28)*EXP(-'BDT Tree'!AD44*AE$3)," ")</f>
        <v>876.29442782686976</v>
      </c>
      <c r="AE28" s="2">
        <f>IF($A28&lt;=AE$4,0.5*(AF27+AF28)*EXP(-'BDT Tree'!AE44*AF$3)," ")</f>
        <v>904.74069768678714</v>
      </c>
      <c r="AF28" s="44">
        <f>IF($A28&lt;=AF$4,MIN(0.5*(AG27+AG28)*EXP(-'BDT Tree'!AF44*AG$3),1000)+AF$6," ")</f>
        <v>929.7921783179853</v>
      </c>
      <c r="AG28" s="2">
        <f>IF($A28&lt;=AG$4,0.5*(AH27+AH28)*EXP(-'BDT Tree'!AG44*AH$3)," ")</f>
        <v>940.39722124116133</v>
      </c>
      <c r="AH28" s="2">
        <f>IF($A28&lt;=AH$4,0.5*(AI27+AI28)*EXP(-'BDT Tree'!AH44*AI$3)," ")</f>
        <v>958.13347384634301</v>
      </c>
      <c r="AI28" s="28">
        <f>IF($A28&lt;=AI$4,MIN(0.5*(AJ27+AJ28)*EXP(-'BDT Tree'!AI44*AJ$3),1000+DAYS360(AF$1,AI$1,FALSE)/360*0.025*1000)," ")</f>
        <v>972.65826037505713</v>
      </c>
      <c r="AJ28" s="2">
        <f>IF($A28&lt;=AJ$4,0.5*(AK27+AK28)*EXP(-'BDT Tree'!AJ44*AK$3)," ")</f>
        <v>984.82512148283024</v>
      </c>
      <c r="AK28" s="2">
        <f>IF($A28&lt;=AK$4,0.5*(AL27+AL28)*EXP(-'BDT Tree'!AK44*AL$3)," ")</f>
        <v>994.75128216197061</v>
      </c>
      <c r="AL28" s="44">
        <f>IF($A28&lt;=AL$4,MIN(0.5*(AM27+AM28)*EXP(-'BDT Tree'!AL44*AM$3),1000)+AL$6," ")</f>
        <v>1002.8341714830657</v>
      </c>
      <c r="AM28" s="2">
        <f>IF($A28&lt;=AM$4,0.5*(AN27+AN28)*EXP(-'BDT Tree'!AM44*AN$3)," ")</f>
        <v>996.35249298503061</v>
      </c>
      <c r="AN28" s="2">
        <f>IF($A28&lt;=AN$4,0.5*(AO27+AO28)*EXP(-'BDT Tree'!AN44*AO$3)," ")</f>
        <v>1001.2719724736055</v>
      </c>
      <c r="AO28" s="28">
        <f>IF($A28&lt;=AO$4,MIN(0.5*(AP27+AP28)*EXP(-'BDT Tree'!AO44*AP$3),1000+DAYS360(AL$1,AO$1,FALSE)/360*0.025*1000)," ")</f>
        <v>1005.340572731311</v>
      </c>
      <c r="AP28" s="2">
        <f>IF($A28&lt;=AP$4,0.5*(AQ27+AQ28)*EXP(-'BDT Tree'!AP44*AQ$3)," ")</f>
        <v>1008.3101308833959</v>
      </c>
      <c r="AQ28" s="2">
        <f>IF($A28&lt;=AQ$4,0.5*(AR27+AR28)*EXP(-'BDT Tree'!AQ44*AR$3)," ")</f>
        <v>1010.581746812764</v>
      </c>
      <c r="AR28" s="45">
        <f t="shared" si="2"/>
        <v>1012.3611111111111</v>
      </c>
    </row>
    <row r="29" spans="1:44" x14ac:dyDescent="0.25">
      <c r="A29" s="30">
        <v>22</v>
      </c>
      <c r="B29" s="2" t="str">
        <f>IF($A29&lt;=B$4,0.5*(C28+C29)*EXP(-'BDT Tree'!B45*C$3)," ")</f>
        <v xml:space="preserve"> </v>
      </c>
      <c r="C29" s="2" t="str">
        <f>IF($A29&lt;=C$4,0.5*(D28+D29)*EXP(-'BDT Tree'!C45*D$3)," ")</f>
        <v xml:space="preserve"> </v>
      </c>
      <c r="D29" s="2" t="str">
        <f>IF($A29&lt;=D$4,0.5*(E28+E29)*EXP(-'BDT Tree'!D45*E$3)," ")</f>
        <v xml:space="preserve"> </v>
      </c>
      <c r="E29" s="28" t="str">
        <f>IF($A29&lt;=E$4,MIN(0.5*(F28+F29)*EXP(-'BDT Tree'!E45*F$3),1000+DAYS360(B$1,E$1,FALSE)/360*0.022*1000)," ")</f>
        <v xml:space="preserve"> </v>
      </c>
      <c r="F29" s="2" t="str">
        <f>IF($A29&lt;=F$4,0.5*(G28+G29)*EXP(-'BDT Tree'!F45*G$3)," ")</f>
        <v xml:space="preserve"> </v>
      </c>
      <c r="G29" s="2" t="str">
        <f>IF($A29&lt;=G$4,0.5*(H28+H29)*EXP(-'BDT Tree'!G45*H$3)," ")</f>
        <v xml:space="preserve"> </v>
      </c>
      <c r="H29" s="44" t="str">
        <f>IF($A29&lt;=H$4,MIN(0.5*(I28+I29)*EXP(-'BDT Tree'!H45*I$3),1000)+H$6," ")</f>
        <v xml:space="preserve"> </v>
      </c>
      <c r="I29" s="2" t="str">
        <f>IF($A29&lt;=I$4,0.5*(J28+J29)*EXP(-'BDT Tree'!I45*J$3)," ")</f>
        <v xml:space="preserve"> </v>
      </c>
      <c r="J29" s="2" t="str">
        <f>IF($A29&lt;=J$4,0.5*(K28+K29)*EXP(-'BDT Tree'!J45*K$3)," ")</f>
        <v xml:space="preserve"> </v>
      </c>
      <c r="K29" s="28" t="str">
        <f>IF($A29&lt;=K$4,MIN(0.5*(L28+L29)*EXP(-'BDT Tree'!K45*L$3),1000+DAYS360(H$1,K$1,FALSE)/360*0.022*1000)," ")</f>
        <v xml:space="preserve"> </v>
      </c>
      <c r="L29" s="2" t="str">
        <f>IF($A29&lt;=L$4,0.5*(M28+M29)*EXP(-'BDT Tree'!L45*M$3)," ")</f>
        <v xml:space="preserve"> </v>
      </c>
      <c r="M29" s="2" t="str">
        <f>IF($A29&lt;=M$4,0.5*(N28+N29)*EXP(-'BDT Tree'!M45*N$3)," ")</f>
        <v xml:space="preserve"> </v>
      </c>
      <c r="N29" s="44" t="str">
        <f>IF($A29&lt;=N$4,MIN(0.5*(O28+O29)*EXP(-'BDT Tree'!N45*O$3),1000)+N$6," ")</f>
        <v xml:space="preserve"> </v>
      </c>
      <c r="O29" s="2" t="str">
        <f>IF($A29&lt;=O$4,0.5*(P28+P29)*EXP(-'BDT Tree'!O45*P$3)," ")</f>
        <v xml:space="preserve"> </v>
      </c>
      <c r="P29" s="2" t="str">
        <f>IF($A29&lt;=P$4,0.5*(Q28+Q29)*EXP(-'BDT Tree'!P45*Q$3)," ")</f>
        <v xml:space="preserve"> </v>
      </c>
      <c r="Q29" s="28" t="str">
        <f>IF($A29&lt;=Q$4,MIN(0.5*(R28+R29)*EXP(-'BDT Tree'!Q45*R$3),1000+DAYS360(N$1,Q$1,FALSE)/360*0.022*1000)," ")</f>
        <v xml:space="preserve"> </v>
      </c>
      <c r="R29" s="2" t="str">
        <f>IF($A29&lt;=R$4,0.5*(S28+S29)*EXP(-'BDT Tree'!R45*S$3)," ")</f>
        <v xml:space="preserve"> </v>
      </c>
      <c r="S29" s="2" t="str">
        <f>IF($A29&lt;=S$4,0.5*(T28+T29)*EXP(-'BDT Tree'!S45*T$3)," ")</f>
        <v xml:space="preserve"> </v>
      </c>
      <c r="T29" s="44" t="str">
        <f>IF($A29&lt;=T$4,MIN(0.5*(U28+U29)*EXP(-'BDT Tree'!T45*U$3),1000)+T$6," ")</f>
        <v xml:space="preserve"> </v>
      </c>
      <c r="U29" s="2" t="str">
        <f>IF($A29&lt;=U$4,0.5*(V28+V29)*EXP(-'BDT Tree'!U45*V$3)," ")</f>
        <v xml:space="preserve"> </v>
      </c>
      <c r="V29" s="2" t="str">
        <f>IF($A29&lt;=V$4,0.5*(W28+W29)*EXP(-'BDT Tree'!V45*W$3)," ")</f>
        <v xml:space="preserve"> </v>
      </c>
      <c r="W29" s="28" t="str">
        <f>IF($A29&lt;=W$4,MIN(0.5*(X28+X29)*EXP(-'BDT Tree'!W45*X$3),1000+DAYS360(T$1,W$1,FALSE)/360*0.022*1000)," ")</f>
        <v xml:space="preserve"> </v>
      </c>
      <c r="X29" s="2">
        <f>IF($A29&lt;=X$4,0.5*(Y28+Y29)*EXP(-'BDT Tree'!X45*Y$3)," ")</f>
        <v>683.67599784981996</v>
      </c>
      <c r="Y29" s="2">
        <f>IF($A29&lt;=Y$4,0.5*(Z28+Z29)*EXP(-'BDT Tree'!Y45*Z$3)," ")</f>
        <v>738.42389624981422</v>
      </c>
      <c r="Z29" s="44">
        <f>IF($A29&lt;=Z$4,MIN(0.5*(AA28+AA29)*EXP(-'BDT Tree'!Z45*AA$3),1000)+Z$6," ")</f>
        <v>786.28118973221456</v>
      </c>
      <c r="AA29" s="2">
        <f>IF($A29&lt;=AA$4,0.5*(AB28+AB29)*EXP(-'BDT Tree'!AA45*AB$3)," ")</f>
        <v>816.75006036106333</v>
      </c>
      <c r="AB29" s="2">
        <f>IF($A29&lt;=AB$4,0.5*(AC28+AC29)*EXP(-'BDT Tree'!AB45*AC$3)," ")</f>
        <v>853.20508556848563</v>
      </c>
      <c r="AC29" s="28">
        <f>IF($A29&lt;=AC$4,MIN(0.5*(AD28+AD29)*EXP(-'BDT Tree'!AC45*AD$3),1000+DAYS360(Z$1,AC$1,FALSE)/360*0.022*1000)," ")</f>
        <v>885.44816913108491</v>
      </c>
      <c r="AD29" s="2">
        <f>IF($A29&lt;=AD$4,0.5*(AE28+AE29)*EXP(-'BDT Tree'!AD45*AE$3)," ")</f>
        <v>912.75241271980326</v>
      </c>
      <c r="AE29" s="2">
        <f>IF($A29&lt;=AE$4,0.5*(AF28+AF29)*EXP(-'BDT Tree'!AE45*AF$3)," ")</f>
        <v>935.24206396244722</v>
      </c>
      <c r="AF29" s="44">
        <f>IF($A29&lt;=AF$4,MIN(0.5*(AG28+AG29)*EXP(-'BDT Tree'!AF45*AG$3),1000)+AF$6," ")</f>
        <v>954.85301959038293</v>
      </c>
      <c r="AG29" s="2">
        <f>IF($A29&lt;=AG$4,0.5*(AH28+AH29)*EXP(-'BDT Tree'!AG45*AH$3)," ")</f>
        <v>960.55235816549668</v>
      </c>
      <c r="AH29" s="2">
        <f>IF($A29&lt;=AH$4,0.5*(AI28+AI29)*EXP(-'BDT Tree'!AH45*AI$3)," ")</f>
        <v>974.18184391640989</v>
      </c>
      <c r="AI29" s="28">
        <f>IF($A29&lt;=AI$4,MIN(0.5*(AJ28+AJ29)*EXP(-'BDT Tree'!AI45*AJ$3),1000+DAYS360(AF$1,AI$1,FALSE)/360*0.025*1000)," ")</f>
        <v>985.30828340654148</v>
      </c>
      <c r="AJ29" s="2">
        <f>IF($A29&lt;=AJ$4,0.5*(AK28+AK29)*EXP(-'BDT Tree'!AJ45*AK$3)," ")</f>
        <v>994.55530511940492</v>
      </c>
      <c r="AK29" s="2">
        <f>IF($A29&lt;=AK$4,0.5*(AL28+AL29)*EXP(-'BDT Tree'!AK45*AL$3)," ")</f>
        <v>1002.0469677464911</v>
      </c>
      <c r="AL29" s="44">
        <f>IF($A29&lt;=AL$4,MIN(0.5*(AM28+AM29)*EXP(-'BDT Tree'!AL45*AM$3),1000)+AL$6," ")</f>
        <v>1008.1045875829697</v>
      </c>
      <c r="AM29" s="2">
        <f>IF($A29&lt;=AM$4,0.5*(AN28+AN29)*EXP(-'BDT Tree'!AM45*AN$3)," ")</f>
        <v>1000.024971134176</v>
      </c>
      <c r="AN29" s="2">
        <f>IF($A29&lt;=AN$4,0.5*(AO28+AO29)*EXP(-'BDT Tree'!AN45*AO$3)," ")</f>
        <v>1003.5697795506785</v>
      </c>
      <c r="AO29" s="28">
        <f>IF($A29&lt;=AO$4,MIN(0.5*(AP28+AP29)*EXP(-'BDT Tree'!AO45*AP$3),1000+DAYS360(AL$1,AO$1,FALSE)/360*0.025*1000)," ")</f>
        <v>1006.25</v>
      </c>
      <c r="AP29" s="2">
        <f>IF($A29&lt;=AP$4,0.5*(AQ28+AQ29)*EXP(-'BDT Tree'!AP45*AQ$3)," ")</f>
        <v>1009.2896275870199</v>
      </c>
      <c r="AQ29" s="2">
        <f>IF($A29&lt;=AQ$4,0.5*(AR28+AR29)*EXP(-'BDT Tree'!AQ45*AR$3)," ")</f>
        <v>1011.0123542411719</v>
      </c>
      <c r="AR29" s="45">
        <f t="shared" si="2"/>
        <v>1012.3611111111111</v>
      </c>
    </row>
    <row r="30" spans="1:44" x14ac:dyDescent="0.25">
      <c r="A30" s="30">
        <v>21</v>
      </c>
      <c r="B30" s="2" t="str">
        <f>IF($A30&lt;=B$4,0.5*(C29+C30)*EXP(-'BDT Tree'!B46*C$3)," ")</f>
        <v xml:space="preserve"> </v>
      </c>
      <c r="C30" s="2" t="str">
        <f>IF($A30&lt;=C$4,0.5*(D29+D30)*EXP(-'BDT Tree'!C46*D$3)," ")</f>
        <v xml:space="preserve"> </v>
      </c>
      <c r="D30" s="2" t="str">
        <f>IF($A30&lt;=D$4,0.5*(E29+E30)*EXP(-'BDT Tree'!D46*E$3)," ")</f>
        <v xml:space="preserve"> </v>
      </c>
      <c r="E30" s="28" t="str">
        <f>IF($A30&lt;=E$4,MIN(0.5*(F29+F30)*EXP(-'BDT Tree'!E46*F$3),1000+DAYS360(B$1,E$1,FALSE)/360*0.022*1000)," ")</f>
        <v xml:space="preserve"> </v>
      </c>
      <c r="F30" s="2" t="str">
        <f>IF($A30&lt;=F$4,0.5*(G29+G30)*EXP(-'BDT Tree'!F46*G$3)," ")</f>
        <v xml:space="preserve"> </v>
      </c>
      <c r="G30" s="2" t="str">
        <f>IF($A30&lt;=G$4,0.5*(H29+H30)*EXP(-'BDT Tree'!G46*H$3)," ")</f>
        <v xml:space="preserve"> </v>
      </c>
      <c r="H30" s="44" t="str">
        <f>IF($A30&lt;=H$4,MIN(0.5*(I29+I30)*EXP(-'BDT Tree'!H46*I$3),1000)+H$6," ")</f>
        <v xml:space="preserve"> </v>
      </c>
      <c r="I30" s="2" t="str">
        <f>IF($A30&lt;=I$4,0.5*(J29+J30)*EXP(-'BDT Tree'!I46*J$3)," ")</f>
        <v xml:space="preserve"> </v>
      </c>
      <c r="J30" s="2" t="str">
        <f>IF($A30&lt;=J$4,0.5*(K29+K30)*EXP(-'BDT Tree'!J46*K$3)," ")</f>
        <v xml:space="preserve"> </v>
      </c>
      <c r="K30" s="28" t="str">
        <f>IF($A30&lt;=K$4,MIN(0.5*(L29+L30)*EXP(-'BDT Tree'!K46*L$3),1000+DAYS360(H$1,K$1,FALSE)/360*0.022*1000)," ")</f>
        <v xml:space="preserve"> </v>
      </c>
      <c r="L30" s="2" t="str">
        <f>IF($A30&lt;=L$4,0.5*(M29+M30)*EXP(-'BDT Tree'!L46*M$3)," ")</f>
        <v xml:space="preserve"> </v>
      </c>
      <c r="M30" s="2" t="str">
        <f>IF($A30&lt;=M$4,0.5*(N29+N30)*EXP(-'BDT Tree'!M46*N$3)," ")</f>
        <v xml:space="preserve"> </v>
      </c>
      <c r="N30" s="44" t="str">
        <f>IF($A30&lt;=N$4,MIN(0.5*(O29+O30)*EXP(-'BDT Tree'!N46*O$3),1000)+N$6," ")</f>
        <v xml:space="preserve"> </v>
      </c>
      <c r="O30" s="2" t="str">
        <f>IF($A30&lt;=O$4,0.5*(P29+P30)*EXP(-'BDT Tree'!O46*P$3)," ")</f>
        <v xml:space="preserve"> </v>
      </c>
      <c r="P30" s="2" t="str">
        <f>IF($A30&lt;=P$4,0.5*(Q29+Q30)*EXP(-'BDT Tree'!P46*Q$3)," ")</f>
        <v xml:space="preserve"> </v>
      </c>
      <c r="Q30" s="28" t="str">
        <f>IF($A30&lt;=Q$4,MIN(0.5*(R29+R30)*EXP(-'BDT Tree'!Q46*R$3),1000+DAYS360(N$1,Q$1,FALSE)/360*0.022*1000)," ")</f>
        <v xml:space="preserve"> </v>
      </c>
      <c r="R30" s="2" t="str">
        <f>IF($A30&lt;=R$4,0.5*(S29+S30)*EXP(-'BDT Tree'!R46*S$3)," ")</f>
        <v xml:space="preserve"> </v>
      </c>
      <c r="S30" s="2" t="str">
        <f>IF($A30&lt;=S$4,0.5*(T29+T30)*EXP(-'BDT Tree'!S46*T$3)," ")</f>
        <v xml:space="preserve"> </v>
      </c>
      <c r="T30" s="44" t="str">
        <f>IF($A30&lt;=T$4,MIN(0.5*(U29+U30)*EXP(-'BDT Tree'!T46*U$3),1000)+T$6," ")</f>
        <v xml:space="preserve"> </v>
      </c>
      <c r="U30" s="2" t="str">
        <f>IF($A30&lt;=U$4,0.5*(V29+V30)*EXP(-'BDT Tree'!U46*V$3)," ")</f>
        <v xml:space="preserve"> </v>
      </c>
      <c r="V30" s="2" t="str">
        <f>IF($A30&lt;=V$4,0.5*(W29+W30)*EXP(-'BDT Tree'!V46*W$3)," ")</f>
        <v xml:space="preserve"> </v>
      </c>
      <c r="W30" s="28">
        <f>IF($A30&lt;=W$4,MIN(0.5*(X29+X30)*EXP(-'BDT Tree'!W46*X$3),1000+DAYS360(T$1,W$1,FALSE)/360*0.022*1000)," ")</f>
        <v>705.60855029714423</v>
      </c>
      <c r="X30" s="2">
        <f>IF($A30&lt;=X$4,0.5*(Y29+Y30)*EXP(-'BDT Tree'!X46*Y$3)," ")</f>
        <v>756.88149618338241</v>
      </c>
      <c r="Y30" s="2">
        <f>IF($A30&lt;=Y$4,0.5*(Z29+Z30)*EXP(-'BDT Tree'!Y46*Z$3)," ")</f>
        <v>802.71851607296128</v>
      </c>
      <c r="Z30" s="44">
        <f>IF($A30&lt;=Z$4,MIN(0.5*(AA29+AA30)*EXP(-'BDT Tree'!Z46*AA$3),1000)+Z$6," ")</f>
        <v>842.15985215763999</v>
      </c>
      <c r="AA30" s="2">
        <f>IF($A30&lt;=AA$4,0.5*(AB29+AB30)*EXP(-'BDT Tree'!AA46*AB$3)," ")</f>
        <v>865.00314971331841</v>
      </c>
      <c r="AB30" s="2">
        <f>IF($A30&lt;=AB$4,0.5*(AC29+AC30)*EXP(-'BDT Tree'!AB46*AC$3)," ")</f>
        <v>894.31835993283073</v>
      </c>
      <c r="AC30" s="28">
        <f>IF($A30&lt;=AC$4,MIN(0.5*(AD29+AD30)*EXP(-'BDT Tree'!AC46*AD$3),1000+DAYS360(Z$1,AC$1,FALSE)/360*0.022*1000)," ")</f>
        <v>919.98422529741129</v>
      </c>
      <c r="AD30" s="2">
        <f>IF($A30&lt;=AD$4,0.5*(AE29+AE30)*EXP(-'BDT Tree'!AD46*AE$3)," ")</f>
        <v>941.37353699599475</v>
      </c>
      <c r="AE30" s="2">
        <f>IF($A30&lt;=AE$4,0.5*(AF29+AF30)*EXP(-'BDT Tree'!AE46*AF$3)," ")</f>
        <v>958.97404906424219</v>
      </c>
      <c r="AF30" s="44">
        <f>IF($A30&lt;=AF$4,MIN(0.5*(AG29+AG30)*EXP(-'BDT Tree'!AF46*AG$3),1000)+AF$6," ")</f>
        <v>974.19656546449858</v>
      </c>
      <c r="AG30" s="2">
        <f>IF($A30&lt;=AG$4,0.5*(AH29+AH30)*EXP(-'BDT Tree'!AG46*AH$3)," ")</f>
        <v>976.00941515862621</v>
      </c>
      <c r="AH30" s="2">
        <f>IF($A30&lt;=AH$4,0.5*(AI29+AI30)*EXP(-'BDT Tree'!AH46*AI$3)," ")</f>
        <v>986.40880953107569</v>
      </c>
      <c r="AI30" s="28">
        <f>IF($A30&lt;=AI$4,MIN(0.5*(AJ29+AJ30)*EXP(-'BDT Tree'!AI46*AJ$3),1000+DAYS360(AF$1,AI$1,FALSE)/360*0.025*1000)," ")</f>
        <v>994.86096856582901</v>
      </c>
      <c r="AJ30" s="2">
        <f>IF($A30&lt;=AJ$4,0.5*(AK29+AK30)*EXP(-'BDT Tree'!AJ46*AK$3)," ")</f>
        <v>1001.8041239349524</v>
      </c>
      <c r="AK30" s="2">
        <f>IF($A30&lt;=AK$4,0.5*(AL29+AL30)*EXP(-'BDT Tree'!AK46*AL$3)," ")</f>
        <v>1007.3426849588062</v>
      </c>
      <c r="AL30" s="44">
        <f>IF($A30&lt;=AL$4,MIN(0.5*(AM29+AM30)*EXP(-'BDT Tree'!AL46*AM$3),1000)+AL$6," ")</f>
        <v>1011.7184089086786</v>
      </c>
      <c r="AM30" s="2">
        <f>IF($A30&lt;=AM$4,0.5*(AN29+AN30)*EXP(-'BDT Tree'!AM46*AN$3)," ")</f>
        <v>1002.2379468780696</v>
      </c>
      <c r="AN30" s="2">
        <f>IF($A30&lt;=AN$4,0.5*(AO29+AO30)*EXP(-'BDT Tree'!AN46*AO$3)," ")</f>
        <v>1004.5619917454535</v>
      </c>
      <c r="AO30" s="28">
        <f>IF($A30&lt;=AO$4,MIN(0.5*(AP29+AP30)*EXP(-'BDT Tree'!AO46*AP$3),1000+DAYS360(AL$1,AO$1,FALSE)/360*0.025*1000)," ")</f>
        <v>1006.25</v>
      </c>
      <c r="AP30" s="2">
        <f>IF($A30&lt;=AP$4,0.5*(AQ29+AQ30)*EXP(-'BDT Tree'!AP46*AQ$3)," ")</f>
        <v>1010.0325641461654</v>
      </c>
      <c r="AQ30" s="2">
        <f>IF($A30&lt;=AQ$4,0.5*(AR29+AR30)*EXP(-'BDT Tree'!AQ46*AR$3)," ")</f>
        <v>1011.3388070744196</v>
      </c>
      <c r="AR30" s="45">
        <f t="shared" si="2"/>
        <v>1012.3611111111111</v>
      </c>
    </row>
    <row r="31" spans="1:44" x14ac:dyDescent="0.25">
      <c r="A31" s="30">
        <v>20</v>
      </c>
      <c r="B31" s="2" t="str">
        <f>IF($A31&lt;=B$4,0.5*(C30+C31)*EXP(-'BDT Tree'!B47*C$3)," ")</f>
        <v xml:space="preserve"> </v>
      </c>
      <c r="C31" s="2" t="str">
        <f>IF($A31&lt;=C$4,0.5*(D30+D31)*EXP(-'BDT Tree'!C47*D$3)," ")</f>
        <v xml:space="preserve"> </v>
      </c>
      <c r="D31" s="2" t="str">
        <f>IF($A31&lt;=D$4,0.5*(E30+E31)*EXP(-'BDT Tree'!D47*E$3)," ")</f>
        <v xml:space="preserve"> </v>
      </c>
      <c r="E31" s="28" t="str">
        <f>IF($A31&lt;=E$4,MIN(0.5*(F30+F31)*EXP(-'BDT Tree'!E47*F$3),1000+DAYS360(B$1,E$1,FALSE)/360*0.022*1000)," ")</f>
        <v xml:space="preserve"> </v>
      </c>
      <c r="F31" s="2" t="str">
        <f>IF($A31&lt;=F$4,0.5*(G30+G31)*EXP(-'BDT Tree'!F47*G$3)," ")</f>
        <v xml:space="preserve"> </v>
      </c>
      <c r="G31" s="2" t="str">
        <f>IF($A31&lt;=G$4,0.5*(H30+H31)*EXP(-'BDT Tree'!G47*H$3)," ")</f>
        <v xml:space="preserve"> </v>
      </c>
      <c r="H31" s="44" t="str">
        <f>IF($A31&lt;=H$4,MIN(0.5*(I30+I31)*EXP(-'BDT Tree'!H47*I$3),1000)+H$6," ")</f>
        <v xml:space="preserve"> </v>
      </c>
      <c r="I31" s="2" t="str">
        <f>IF($A31&lt;=I$4,0.5*(J30+J31)*EXP(-'BDT Tree'!I47*J$3)," ")</f>
        <v xml:space="preserve"> </v>
      </c>
      <c r="J31" s="2" t="str">
        <f>IF($A31&lt;=J$4,0.5*(K30+K31)*EXP(-'BDT Tree'!J47*K$3)," ")</f>
        <v xml:space="preserve"> </v>
      </c>
      <c r="K31" s="28" t="str">
        <f>IF($A31&lt;=K$4,MIN(0.5*(L30+L31)*EXP(-'BDT Tree'!K47*L$3),1000+DAYS360(H$1,K$1,FALSE)/360*0.022*1000)," ")</f>
        <v xml:space="preserve"> </v>
      </c>
      <c r="L31" s="2" t="str">
        <f>IF($A31&lt;=L$4,0.5*(M30+M31)*EXP(-'BDT Tree'!L47*M$3)," ")</f>
        <v xml:space="preserve"> </v>
      </c>
      <c r="M31" s="2" t="str">
        <f>IF($A31&lt;=M$4,0.5*(N30+N31)*EXP(-'BDT Tree'!M47*N$3)," ")</f>
        <v xml:space="preserve"> </v>
      </c>
      <c r="N31" s="44" t="str">
        <f>IF($A31&lt;=N$4,MIN(0.5*(O30+O31)*EXP(-'BDT Tree'!N47*O$3),1000)+N$6," ")</f>
        <v xml:space="preserve"> </v>
      </c>
      <c r="O31" s="2" t="str">
        <f>IF($A31&lt;=O$4,0.5*(P30+P31)*EXP(-'BDT Tree'!O47*P$3)," ")</f>
        <v xml:space="preserve"> </v>
      </c>
      <c r="P31" s="2" t="str">
        <f>IF($A31&lt;=P$4,0.5*(Q30+Q31)*EXP(-'BDT Tree'!P47*Q$3)," ")</f>
        <v xml:space="preserve"> </v>
      </c>
      <c r="Q31" s="28" t="str">
        <f>IF($A31&lt;=Q$4,MIN(0.5*(R30+R31)*EXP(-'BDT Tree'!Q47*R$3),1000+DAYS360(N$1,Q$1,FALSE)/360*0.022*1000)," ")</f>
        <v xml:space="preserve"> </v>
      </c>
      <c r="R31" s="2" t="str">
        <f>IF($A31&lt;=R$4,0.5*(S30+S31)*EXP(-'BDT Tree'!R47*S$3)," ")</f>
        <v xml:space="preserve"> </v>
      </c>
      <c r="S31" s="2" t="str">
        <f>IF($A31&lt;=S$4,0.5*(T30+T31)*EXP(-'BDT Tree'!S47*T$3)," ")</f>
        <v xml:space="preserve"> </v>
      </c>
      <c r="T31" s="44" t="str">
        <f>IF($A31&lt;=T$4,MIN(0.5*(U30+U31)*EXP(-'BDT Tree'!T47*U$3),1000)+T$6," ")</f>
        <v xml:space="preserve"> </v>
      </c>
      <c r="U31" s="2" t="str">
        <f>IF($A31&lt;=U$4,0.5*(V30+V31)*EXP(-'BDT Tree'!U47*V$3)," ")</f>
        <v xml:space="preserve"> </v>
      </c>
      <c r="V31" s="2">
        <f>IF($A31&lt;=V$4,0.5*(W30+W31)*EXP(-'BDT Tree'!V47*W$3)," ")</f>
        <v>729.92427419019657</v>
      </c>
      <c r="W31" s="28">
        <f>IF($A31&lt;=W$4,MIN(0.5*(X30+X31)*EXP(-'BDT Tree'!W47*X$3),1000+DAYS360(T$1,W$1,FALSE)/360*0.022*1000)," ")</f>
        <v>775.43441939753495</v>
      </c>
      <c r="X31" s="2">
        <f>IF($A31&lt;=X$4,0.5*(Y30+Y31)*EXP(-'BDT Tree'!X47*Y$3)," ")</f>
        <v>818.16442612406161</v>
      </c>
      <c r="Y31" s="2">
        <f>IF($A31&lt;=Y$4,0.5*(Z30+Z31)*EXP(-'BDT Tree'!Y47*Z$3)," ")</f>
        <v>855.60137668096263</v>
      </c>
      <c r="Z31" s="44">
        <f>IF($A31&lt;=Z$4,MIN(0.5*(AA30+AA31)*EXP(-'BDT Tree'!Z47*AA$3),1000)+Z$6," ")</f>
        <v>887.44267826038822</v>
      </c>
      <c r="AA31" s="2">
        <f>IF($A31&lt;=AA$4,0.5*(AB30+AB31)*EXP(-'BDT Tree'!AA47*AB$3)," ")</f>
        <v>903.5895557837249</v>
      </c>
      <c r="AB31" s="2">
        <f>IF($A31&lt;=AB$4,0.5*(AC30+AC31)*EXP(-'BDT Tree'!AB47*AC$3)," ")</f>
        <v>926.82769637632634</v>
      </c>
      <c r="AC31" s="28">
        <f>IF($A31&lt;=AC$4,MIN(0.5*(AD30+AD31)*EXP(-'BDT Tree'!AC47*AD$3),1000+DAYS360(Z$1,AC$1,FALSE)/360*0.022*1000)," ")</f>
        <v>947.01659064547471</v>
      </c>
      <c r="AD31" s="2">
        <f>IF($A31&lt;=AD$4,0.5*(AE30+AE31)*EXP(-'BDT Tree'!AD47*AE$3)," ")</f>
        <v>963.60377591217059</v>
      </c>
      <c r="AE31" s="2">
        <f>IF($A31&lt;=AE$4,0.5*(AF30+AF31)*EXP(-'BDT Tree'!AE47*AF$3)," ")</f>
        <v>977.25267754523611</v>
      </c>
      <c r="AF31" s="44">
        <f>IF($A31&lt;=AF$4,MIN(0.5*(AG30+AG31)*EXP(-'BDT Tree'!AF47*AG$3),1000)+AF$6," ")</f>
        <v>988.95994035417482</v>
      </c>
      <c r="AG31" s="2">
        <f>IF($A31&lt;=AG$4,0.5*(AH30+AH31)*EXP(-'BDT Tree'!AG47*AH$3)," ")</f>
        <v>987.68027173736652</v>
      </c>
      <c r="AH31" s="2">
        <f>IF($A31&lt;=AH$4,0.5*(AI30+AI31)*EXP(-'BDT Tree'!AH47*AI$3)," ")</f>
        <v>995.48039413821994</v>
      </c>
      <c r="AI31" s="28">
        <f>IF($A31&lt;=AI$4,MIN(0.5*(AJ30+AJ31)*EXP(-'BDT Tree'!AI47*AJ$3),1000+DAYS360(AF$1,AI$1,FALSE)/360*0.025*1000)," ")</f>
        <v>1001.7101629976654</v>
      </c>
      <c r="AJ31" s="2">
        <f>IF($A31&lt;=AJ$4,0.5*(AK30+AK31)*EXP(-'BDT Tree'!AJ47*AK$3)," ")</f>
        <v>1006.629944994876</v>
      </c>
      <c r="AK31" s="2">
        <f>IF($A31&lt;=AK$4,0.5*(AL30+AL31)*EXP(-'BDT Tree'!AK47*AL$3)," ")</f>
        <v>1010.254915708491</v>
      </c>
      <c r="AL31" s="44">
        <f>IF($A31&lt;=AL$4,MIN(0.5*(AM30+AM31)*EXP(-'BDT Tree'!AL47*AM$3),1000)+AL$6," ")</f>
        <v>1012.6388888888889</v>
      </c>
      <c r="AM31" s="2">
        <f>IF($A31&lt;=AM$4,0.5*(AN30+AN31)*EXP(-'BDT Tree'!AM47*AN$3)," ")</f>
        <v>1003.3729597418263</v>
      </c>
      <c r="AN31" s="2">
        <f>IF($A31&lt;=AN$4,0.5*(AO30+AO31)*EXP(-'BDT Tree'!AN47*AO$3)," ")</f>
        <v>1004.970336632835</v>
      </c>
      <c r="AO31" s="28">
        <f>IF($A31&lt;=AO$4,MIN(0.5*(AP30+AP31)*EXP(-'BDT Tree'!AO47*AP$3),1000+DAYS360(AL$1,AO$1,FALSE)/360*0.025*1000)," ")</f>
        <v>1006.25</v>
      </c>
      <c r="AP31" s="2">
        <f>IF($A31&lt;=AP$4,0.5*(AQ30+AQ31)*EXP(-'BDT Tree'!AP47*AQ$3)," ")</f>
        <v>1010.5959556504333</v>
      </c>
      <c r="AQ31" s="2">
        <f>IF($A31&lt;=AQ$4,0.5*(AR30+AR31)*EXP(-'BDT Tree'!AQ47*AR$3)," ")</f>
        <v>1011.5862756103911</v>
      </c>
      <c r="AR31" s="45">
        <f t="shared" si="2"/>
        <v>1012.3611111111111</v>
      </c>
    </row>
    <row r="32" spans="1:44" x14ac:dyDescent="0.25">
      <c r="A32" s="30">
        <v>19</v>
      </c>
      <c r="B32" s="2" t="str">
        <f>IF($A32&lt;=B$4,0.5*(C31+C32)*EXP(-'BDT Tree'!B48*C$3)," ")</f>
        <v xml:space="preserve"> </v>
      </c>
      <c r="C32" s="2" t="str">
        <f>IF($A32&lt;=C$4,0.5*(D31+D32)*EXP(-'BDT Tree'!C48*D$3)," ")</f>
        <v xml:space="preserve"> </v>
      </c>
      <c r="D32" s="2" t="str">
        <f>IF($A32&lt;=D$4,0.5*(E31+E32)*EXP(-'BDT Tree'!D48*E$3)," ")</f>
        <v xml:space="preserve"> </v>
      </c>
      <c r="E32" s="28" t="str">
        <f>IF($A32&lt;=E$4,MIN(0.5*(F31+F32)*EXP(-'BDT Tree'!E48*F$3),1000+DAYS360(B$1,E$1,FALSE)/360*0.022*1000)," ")</f>
        <v xml:space="preserve"> </v>
      </c>
      <c r="F32" s="2" t="str">
        <f>IF($A32&lt;=F$4,0.5*(G31+G32)*EXP(-'BDT Tree'!F48*G$3)," ")</f>
        <v xml:space="preserve"> </v>
      </c>
      <c r="G32" s="2" t="str">
        <f>IF($A32&lt;=G$4,0.5*(H31+H32)*EXP(-'BDT Tree'!G48*H$3)," ")</f>
        <v xml:space="preserve"> </v>
      </c>
      <c r="H32" s="44" t="str">
        <f>IF($A32&lt;=H$4,MIN(0.5*(I31+I32)*EXP(-'BDT Tree'!H48*I$3),1000)+H$6," ")</f>
        <v xml:space="preserve"> </v>
      </c>
      <c r="I32" s="2" t="str">
        <f>IF($A32&lt;=I$4,0.5*(J31+J32)*EXP(-'BDT Tree'!I48*J$3)," ")</f>
        <v xml:space="preserve"> </v>
      </c>
      <c r="J32" s="2" t="str">
        <f>IF($A32&lt;=J$4,0.5*(K31+K32)*EXP(-'BDT Tree'!J48*K$3)," ")</f>
        <v xml:space="preserve"> </v>
      </c>
      <c r="K32" s="28" t="str">
        <f>IF($A32&lt;=K$4,MIN(0.5*(L31+L32)*EXP(-'BDT Tree'!K48*L$3),1000+DAYS360(H$1,K$1,FALSE)/360*0.022*1000)," ")</f>
        <v xml:space="preserve"> </v>
      </c>
      <c r="L32" s="2" t="str">
        <f>IF($A32&lt;=L$4,0.5*(M31+M32)*EXP(-'BDT Tree'!L48*M$3)," ")</f>
        <v xml:space="preserve"> </v>
      </c>
      <c r="M32" s="2" t="str">
        <f>IF($A32&lt;=M$4,0.5*(N31+N32)*EXP(-'BDT Tree'!M48*N$3)," ")</f>
        <v xml:space="preserve"> </v>
      </c>
      <c r="N32" s="44" t="str">
        <f>IF($A32&lt;=N$4,MIN(0.5*(O31+O32)*EXP(-'BDT Tree'!N48*O$3),1000)+N$6," ")</f>
        <v xml:space="preserve"> </v>
      </c>
      <c r="O32" s="2" t="str">
        <f>IF($A32&lt;=O$4,0.5*(P31+P32)*EXP(-'BDT Tree'!O48*P$3)," ")</f>
        <v xml:space="preserve"> </v>
      </c>
      <c r="P32" s="2" t="str">
        <f>IF($A32&lt;=P$4,0.5*(Q31+Q32)*EXP(-'BDT Tree'!P48*Q$3)," ")</f>
        <v xml:space="preserve"> </v>
      </c>
      <c r="Q32" s="28" t="str">
        <f>IF($A32&lt;=Q$4,MIN(0.5*(R31+R32)*EXP(-'BDT Tree'!Q48*R$3),1000+DAYS360(N$1,Q$1,FALSE)/360*0.022*1000)," ")</f>
        <v xml:space="preserve"> </v>
      </c>
      <c r="R32" s="2" t="str">
        <f>IF($A32&lt;=R$4,0.5*(S31+S32)*EXP(-'BDT Tree'!R48*S$3)," ")</f>
        <v xml:space="preserve"> </v>
      </c>
      <c r="S32" s="2" t="str">
        <f>IF($A32&lt;=S$4,0.5*(T31+T32)*EXP(-'BDT Tree'!S48*T$3)," ")</f>
        <v xml:space="preserve"> </v>
      </c>
      <c r="T32" s="44" t="str">
        <f>IF($A32&lt;=T$4,MIN(0.5*(U31+U32)*EXP(-'BDT Tree'!T48*U$3),1000)+T$6," ")</f>
        <v xml:space="preserve"> </v>
      </c>
      <c r="U32" s="2">
        <f>IF($A32&lt;=U$4,0.5*(V31+V32)*EXP(-'BDT Tree'!U48*V$3)," ")</f>
        <v>752.34314465907096</v>
      </c>
      <c r="V32" s="2">
        <f>IF($A32&lt;=V$4,0.5*(W31+W32)*EXP(-'BDT Tree'!V48*W$3)," ")</f>
        <v>795.57958162391742</v>
      </c>
      <c r="W32" s="28">
        <f>IF($A32&lt;=W$4,MIN(0.5*(X31+X32)*EXP(-'BDT Tree'!W48*X$3),1000+DAYS360(T$1,W$1,FALSE)/360*0.022*1000)," ")</f>
        <v>833.45510768980512</v>
      </c>
      <c r="X32" s="2">
        <f>IF($A32&lt;=X$4,0.5*(Y31+Y32)*EXP(-'BDT Tree'!X48*Y$3)," ")</f>
        <v>868.24309622172177</v>
      </c>
      <c r="Y32" s="2">
        <f>IF($A32&lt;=Y$4,0.5*(Z31+Z32)*EXP(-'BDT Tree'!Y48*Z$3)," ")</f>
        <v>898.23524128647227</v>
      </c>
      <c r="Z32" s="44">
        <f>IF($A32&lt;=Z$4,MIN(0.5*(AA31+AA32)*EXP(-'BDT Tree'!Z48*AA$3),1000)+Z$6," ")</f>
        <v>923.52964388718567</v>
      </c>
      <c r="AA32" s="2">
        <f>IF($A32&lt;=AA$4,0.5*(AB31+AB32)*EXP(-'BDT Tree'!AA48*AB$3)," ")</f>
        <v>934.00910822574781</v>
      </c>
      <c r="AB32" s="2">
        <f>IF($A32&lt;=AB$4,0.5*(AC31+AC32)*EXP(-'BDT Tree'!AB48*AC$3)," ")</f>
        <v>952.21321632420143</v>
      </c>
      <c r="AC32" s="28">
        <f>IF($A32&lt;=AC$4,MIN(0.5*(AD31+AD32)*EXP(-'BDT Tree'!AC48*AD$3),1000+DAYS360(Z$1,AC$1,FALSE)/360*0.022*1000)," ")</f>
        <v>967.92475137016402</v>
      </c>
      <c r="AD32" s="2">
        <f>IF($A32&lt;=AD$4,0.5*(AE31+AE32)*EXP(-'BDT Tree'!AD48*AE$3)," ")</f>
        <v>980.64778549595633</v>
      </c>
      <c r="AE32" s="2">
        <f>IF($A32&lt;=AE$4,0.5*(AF31+AF32)*EXP(-'BDT Tree'!AE48*AF$3)," ")</f>
        <v>991.09559062632889</v>
      </c>
      <c r="AF32" s="44">
        <f>IF($A32&lt;=AF$4,MIN(0.5*(AG31+AG32)*EXP(-'BDT Tree'!AF48*AG$3),1000)+AF$6," ")</f>
        <v>999.94157975188534</v>
      </c>
      <c r="AG32" s="2">
        <f>IF($A32&lt;=AG$4,0.5*(AH31+AH32)*EXP(-'BDT Tree'!AG48*AH$3)," ")</f>
        <v>996.116742345126</v>
      </c>
      <c r="AH32" s="2">
        <f>IF($A32&lt;=AH$4,0.5*(AI31+AI32)*EXP(-'BDT Tree'!AH48*AI$3)," ")</f>
        <v>1001.7094695340724</v>
      </c>
      <c r="AI32" s="28">
        <f>IF($A32&lt;=AI$4,MIN(0.5*(AJ31+AJ32)*EXP(-'BDT Tree'!AI48*AJ$3),1000+DAYS360(AF$1,AI$1,FALSE)/360*0.025*1000)," ")</f>
        <v>1005.9782688266021</v>
      </c>
      <c r="AJ32" s="2">
        <f>IF($A32&lt;=AJ$4,0.5*(AK31+AK32)*EXP(-'BDT Tree'!AJ48*AK$3)," ")</f>
        <v>1009.1043321218083</v>
      </c>
      <c r="AK32" s="2">
        <f>IF($A32&lt;=AK$4,0.5*(AL31+AL32)*EXP(-'BDT Tree'!AK48*AL$3)," ")</f>
        <v>1011.2009337920767</v>
      </c>
      <c r="AL32" s="44">
        <f>IF($A32&lt;=AL$4,MIN(0.5*(AM31+AM32)*EXP(-'BDT Tree'!AL48*AM$3),1000)+AL$6," ")</f>
        <v>1012.6388888888889</v>
      </c>
      <c r="AM32" s="2">
        <f>IF($A32&lt;=AM$4,0.5*(AN31+AN32)*EXP(-'BDT Tree'!AM48*AN$3)," ")</f>
        <v>1004.0636957158416</v>
      </c>
      <c r="AN32" s="2">
        <f>IF($A32&lt;=AN$4,0.5*(AO31+AO32)*EXP(-'BDT Tree'!AN48*AO$3)," ")</f>
        <v>1005.2799467919826</v>
      </c>
      <c r="AO32" s="28">
        <f>IF($A32&lt;=AO$4,MIN(0.5*(AP31+AP32)*EXP(-'BDT Tree'!AO48*AP$3),1000+DAYS360(AL$1,AO$1,FALSE)/360*0.025*1000)," ")</f>
        <v>1006.25</v>
      </c>
      <c r="AP32" s="2">
        <f>IF($A32&lt;=AP$4,0.5*(AQ31+AQ32)*EXP(-'BDT Tree'!AP48*AQ$3)," ")</f>
        <v>1011.0231254182742</v>
      </c>
      <c r="AQ32" s="2">
        <f>IF($A32&lt;=AQ$4,0.5*(AR31+AR32)*EXP(-'BDT Tree'!AQ48*AR$3)," ")</f>
        <v>1011.7738569762877</v>
      </c>
      <c r="AR32" s="45">
        <f t="shared" si="2"/>
        <v>1012.3611111111111</v>
      </c>
    </row>
    <row r="33" spans="1:44" x14ac:dyDescent="0.25">
      <c r="A33" s="30">
        <v>18</v>
      </c>
      <c r="B33" s="2" t="str">
        <f>IF($A33&lt;=B$4,0.5*(C32+C33)*EXP(-'BDT Tree'!B49*C$3)," ")</f>
        <v xml:space="preserve"> </v>
      </c>
      <c r="C33" s="2" t="str">
        <f>IF($A33&lt;=C$4,0.5*(D32+D33)*EXP(-'BDT Tree'!C49*D$3)," ")</f>
        <v xml:space="preserve"> </v>
      </c>
      <c r="D33" s="2" t="str">
        <f>IF($A33&lt;=D$4,0.5*(E32+E33)*EXP(-'BDT Tree'!D49*E$3)," ")</f>
        <v xml:space="preserve"> </v>
      </c>
      <c r="E33" s="28" t="str">
        <f>IF($A33&lt;=E$4,MIN(0.5*(F32+F33)*EXP(-'BDT Tree'!E49*F$3),1000+DAYS360(B$1,E$1,FALSE)/360*0.022*1000)," ")</f>
        <v xml:space="preserve"> </v>
      </c>
      <c r="F33" s="2" t="str">
        <f>IF($A33&lt;=F$4,0.5*(G32+G33)*EXP(-'BDT Tree'!F49*G$3)," ")</f>
        <v xml:space="preserve"> </v>
      </c>
      <c r="G33" s="2" t="str">
        <f>IF($A33&lt;=G$4,0.5*(H32+H33)*EXP(-'BDT Tree'!G49*H$3)," ")</f>
        <v xml:space="preserve"> </v>
      </c>
      <c r="H33" s="44" t="str">
        <f>IF($A33&lt;=H$4,MIN(0.5*(I32+I33)*EXP(-'BDT Tree'!H49*I$3),1000)+H$6," ")</f>
        <v xml:space="preserve"> </v>
      </c>
      <c r="I33" s="2" t="str">
        <f>IF($A33&lt;=I$4,0.5*(J32+J33)*EXP(-'BDT Tree'!I49*J$3)," ")</f>
        <v xml:space="preserve"> </v>
      </c>
      <c r="J33" s="2" t="str">
        <f>IF($A33&lt;=J$4,0.5*(K32+K33)*EXP(-'BDT Tree'!J49*K$3)," ")</f>
        <v xml:space="preserve"> </v>
      </c>
      <c r="K33" s="28" t="str">
        <f>IF($A33&lt;=K$4,MIN(0.5*(L32+L33)*EXP(-'BDT Tree'!K49*L$3),1000+DAYS360(H$1,K$1,FALSE)/360*0.022*1000)," ")</f>
        <v xml:space="preserve"> </v>
      </c>
      <c r="L33" s="2" t="str">
        <f>IF($A33&lt;=L$4,0.5*(M32+M33)*EXP(-'BDT Tree'!L49*M$3)," ")</f>
        <v xml:space="preserve"> </v>
      </c>
      <c r="M33" s="2" t="str">
        <f>IF($A33&lt;=M$4,0.5*(N32+N33)*EXP(-'BDT Tree'!M49*N$3)," ")</f>
        <v xml:space="preserve"> </v>
      </c>
      <c r="N33" s="44" t="str">
        <f>IF($A33&lt;=N$4,MIN(0.5*(O32+O33)*EXP(-'BDT Tree'!N49*O$3),1000)+N$6," ")</f>
        <v xml:space="preserve"> </v>
      </c>
      <c r="O33" s="2" t="str">
        <f>IF($A33&lt;=O$4,0.5*(P32+P33)*EXP(-'BDT Tree'!O49*P$3)," ")</f>
        <v xml:space="preserve"> </v>
      </c>
      <c r="P33" s="2" t="str">
        <f>IF($A33&lt;=P$4,0.5*(Q32+Q33)*EXP(-'BDT Tree'!P49*Q$3)," ")</f>
        <v xml:space="preserve"> </v>
      </c>
      <c r="Q33" s="28" t="str">
        <f>IF($A33&lt;=Q$4,MIN(0.5*(R32+R33)*EXP(-'BDT Tree'!Q49*R$3),1000+DAYS360(N$1,Q$1,FALSE)/360*0.022*1000)," ")</f>
        <v xml:space="preserve"> </v>
      </c>
      <c r="R33" s="2" t="str">
        <f>IF($A33&lt;=R$4,0.5*(S32+S33)*EXP(-'BDT Tree'!R49*S$3)," ")</f>
        <v xml:space="preserve"> </v>
      </c>
      <c r="S33" s="2" t="str">
        <f>IF($A33&lt;=S$4,0.5*(T32+T33)*EXP(-'BDT Tree'!S49*T$3)," ")</f>
        <v xml:space="preserve"> </v>
      </c>
      <c r="T33" s="44">
        <f>IF($A33&lt;=T$4,MIN(0.5*(U32+U33)*EXP(-'BDT Tree'!T49*U$3),1000)+T$6," ")</f>
        <v>784.2142644832611</v>
      </c>
      <c r="U33" s="2">
        <f>IF($A33&lt;=U$4,0.5*(V32+V33)*EXP(-'BDT Tree'!U49*V$3)," ")</f>
        <v>814.13377958475257</v>
      </c>
      <c r="V33" s="2">
        <f>IF($A33&lt;=V$4,0.5*(W32+W33)*EXP(-'BDT Tree'!V49*W$3)," ")</f>
        <v>849.75048781889711</v>
      </c>
      <c r="W33" s="28">
        <f>IF($A33&lt;=W$4,MIN(0.5*(X32+X33)*EXP(-'BDT Tree'!W49*X$3),1000+DAYS360(T$1,W$1,FALSE)/360*0.022*1000)," ")</f>
        <v>880.58651166716572</v>
      </c>
      <c r="X33" s="2">
        <f>IF($A33&lt;=X$4,0.5*(Y32+Y33)*EXP(-'BDT Tree'!X49*Y$3)," ")</f>
        <v>908.39335844565551</v>
      </c>
      <c r="Y33" s="2">
        <f>IF($A33&lt;=Y$4,0.5*(Z32+Z33)*EXP(-'BDT Tree'!Y49*Z$3)," ")</f>
        <v>932.05340614667045</v>
      </c>
      <c r="Z33" s="44">
        <f>IF($A33&lt;=Z$4,MIN(0.5*(AA32+AA33)*EXP(-'BDT Tree'!Z49*AA$3),1000)+Z$6," ")</f>
        <v>951.87797000321973</v>
      </c>
      <c r="AA33" s="2">
        <f>IF($A33&lt;=AA$4,0.5*(AB32+AB33)*EXP(-'BDT Tree'!AA49*AB$3)," ")</f>
        <v>957.66238046851322</v>
      </c>
      <c r="AB33" s="2">
        <f>IF($A33&lt;=AB$4,0.5*(AC32+AC33)*EXP(-'BDT Tree'!AB49*AC$3)," ")</f>
        <v>971.74230023480914</v>
      </c>
      <c r="AC33" s="28">
        <f>IF($A33&lt;=AC$4,MIN(0.5*(AD32+AD33)*EXP(-'BDT Tree'!AC49*AD$3),1000+DAYS360(Z$1,AC$1,FALSE)/360*0.022*1000)," ")</f>
        <v>983.79070036661449</v>
      </c>
      <c r="AD33" s="2">
        <f>IF($A33&lt;=AD$4,0.5*(AE32+AE33)*EXP(-'BDT Tree'!AD49*AE$3)," ")</f>
        <v>993.34932167401303</v>
      </c>
      <c r="AE33" s="2">
        <f>IF($A33&lt;=AE$4,0.5*(AF32+AF33)*EXP(-'BDT Tree'!AE49*AF$3)," ")</f>
        <v>1001.093052462262</v>
      </c>
      <c r="AF33" s="44">
        <f>IF($A33&lt;=AF$4,MIN(0.5*(AG32+AG33)*EXP(-'BDT Tree'!AF49*AG$3),1000)+AF$6," ")</f>
        <v>1007.4291600337056</v>
      </c>
      <c r="AG33" s="2">
        <f>IF($A33&lt;=AG$4,0.5*(AH32+AH33)*EXP(-'BDT Tree'!AG49*AH$3)," ")</f>
        <v>1001.2270674958525</v>
      </c>
      <c r="AH33" s="2">
        <f>IF($A33&lt;=AH$4,0.5*(AI32+AI33)*EXP(-'BDT Tree'!AH49*AI$3)," ")</f>
        <v>1004.4950617652152</v>
      </c>
      <c r="AI33" s="28">
        <f>IF($A33&lt;=AI$4,MIN(0.5*(AJ32+AJ33)*EXP(-'BDT Tree'!AI49*AJ$3),1000+DAYS360(AF$1,AI$1,FALSE)/360*0.025*1000)," ")</f>
        <v>1006.25</v>
      </c>
      <c r="AJ33" s="2">
        <f>IF($A33&lt;=AJ$4,0.5*(AK32+AK33)*EXP(-'BDT Tree'!AJ49*AK$3)," ")</f>
        <v>1010.1689711657604</v>
      </c>
      <c r="AK33" s="2">
        <f>IF($A33&lt;=AK$4,0.5*(AL32+AL33)*EXP(-'BDT Tree'!AK49*AL$3)," ")</f>
        <v>1011.5645978726423</v>
      </c>
      <c r="AL33" s="44">
        <f>IF($A33&lt;=AL$4,MIN(0.5*(AM32+AM33)*EXP(-'BDT Tree'!AL49*AM$3),1000)+AL$6," ")</f>
        <v>1012.6388888888889</v>
      </c>
      <c r="AM33" s="2">
        <f>IF($A33&lt;=AM$4,0.5*(AN32+AN33)*EXP(-'BDT Tree'!AM49*AN$3)," ")</f>
        <v>1004.5887249253716</v>
      </c>
      <c r="AN33" s="2">
        <f>IF($A33&lt;=AN$4,0.5*(AO32+AO33)*EXP(-'BDT Tree'!AN49*AO$3)," ")</f>
        <v>1005.5146752414603</v>
      </c>
      <c r="AO33" s="28">
        <f>IF($A33&lt;=AO$4,MIN(0.5*(AP32+AP33)*EXP(-'BDT Tree'!AO49*AP$3),1000+DAYS360(AL$1,AO$1,FALSE)/360*0.025*1000)," ")</f>
        <v>1006.25</v>
      </c>
      <c r="AP33" s="2">
        <f>IF($A33&lt;=AP$4,0.5*(AQ32+AQ33)*EXP(-'BDT Tree'!AP49*AQ$3)," ")</f>
        <v>1011.3469717081507</v>
      </c>
      <c r="AQ33" s="2">
        <f>IF($A33&lt;=AQ$4,0.5*(AR32+AR33)*EXP(-'BDT Tree'!AQ49*AR$3)," ")</f>
        <v>1011.9160364110318</v>
      </c>
      <c r="AR33" s="45">
        <f t="shared" si="2"/>
        <v>1012.3611111111111</v>
      </c>
    </row>
    <row r="34" spans="1:44" x14ac:dyDescent="0.25">
      <c r="A34" s="30">
        <v>17</v>
      </c>
      <c r="B34" s="2" t="str">
        <f>IF($A34&lt;=B$4,0.5*(C33+C34)*EXP(-'BDT Tree'!B50*C$3)," ")</f>
        <v xml:space="preserve"> </v>
      </c>
      <c r="C34" s="2" t="str">
        <f>IF($A34&lt;=C$4,0.5*(D33+D34)*EXP(-'BDT Tree'!C50*D$3)," ")</f>
        <v xml:space="preserve"> </v>
      </c>
      <c r="D34" s="2" t="str">
        <f>IF($A34&lt;=D$4,0.5*(E33+E34)*EXP(-'BDT Tree'!D50*E$3)," ")</f>
        <v xml:space="preserve"> </v>
      </c>
      <c r="E34" s="28" t="str">
        <f>IF($A34&lt;=E$4,MIN(0.5*(F33+F34)*EXP(-'BDT Tree'!E50*F$3),1000+DAYS360(B$1,E$1,FALSE)/360*0.022*1000)," ")</f>
        <v xml:space="preserve"> </v>
      </c>
      <c r="F34" s="2" t="str">
        <f>IF($A34&lt;=F$4,0.5*(G33+G34)*EXP(-'BDT Tree'!F50*G$3)," ")</f>
        <v xml:space="preserve"> </v>
      </c>
      <c r="G34" s="2" t="str">
        <f>IF($A34&lt;=G$4,0.5*(H33+H34)*EXP(-'BDT Tree'!G50*H$3)," ")</f>
        <v xml:space="preserve"> </v>
      </c>
      <c r="H34" s="44" t="str">
        <f>IF($A34&lt;=H$4,MIN(0.5*(I33+I34)*EXP(-'BDT Tree'!H50*I$3),1000)+H$6," ")</f>
        <v xml:space="preserve"> </v>
      </c>
      <c r="I34" s="2" t="str">
        <f>IF($A34&lt;=I$4,0.5*(J33+J34)*EXP(-'BDT Tree'!I50*J$3)," ")</f>
        <v xml:space="preserve"> </v>
      </c>
      <c r="J34" s="2" t="str">
        <f>IF($A34&lt;=J$4,0.5*(K33+K34)*EXP(-'BDT Tree'!J50*K$3)," ")</f>
        <v xml:space="preserve"> </v>
      </c>
      <c r="K34" s="28" t="str">
        <f>IF($A34&lt;=K$4,MIN(0.5*(L33+L34)*EXP(-'BDT Tree'!K50*L$3),1000+DAYS360(H$1,K$1,FALSE)/360*0.022*1000)," ")</f>
        <v xml:space="preserve"> </v>
      </c>
      <c r="L34" s="2" t="str">
        <f>IF($A34&lt;=L$4,0.5*(M33+M34)*EXP(-'BDT Tree'!L50*M$3)," ")</f>
        <v xml:space="preserve"> </v>
      </c>
      <c r="M34" s="2" t="str">
        <f>IF($A34&lt;=M$4,0.5*(N33+N34)*EXP(-'BDT Tree'!M50*N$3)," ")</f>
        <v xml:space="preserve"> </v>
      </c>
      <c r="N34" s="44" t="str">
        <f>IF($A34&lt;=N$4,MIN(0.5*(O33+O34)*EXP(-'BDT Tree'!N50*O$3),1000)+N$6," ")</f>
        <v xml:space="preserve"> </v>
      </c>
      <c r="O34" s="2" t="str">
        <f>IF($A34&lt;=O$4,0.5*(P33+P34)*EXP(-'BDT Tree'!O50*P$3)," ")</f>
        <v xml:space="preserve"> </v>
      </c>
      <c r="P34" s="2" t="str">
        <f>IF($A34&lt;=P$4,0.5*(Q33+Q34)*EXP(-'BDT Tree'!P50*Q$3)," ")</f>
        <v xml:space="preserve"> </v>
      </c>
      <c r="Q34" s="28" t="str">
        <f>IF($A34&lt;=Q$4,MIN(0.5*(R33+R34)*EXP(-'BDT Tree'!Q50*R$3),1000+DAYS360(N$1,Q$1,FALSE)/360*0.022*1000)," ")</f>
        <v xml:space="preserve"> </v>
      </c>
      <c r="R34" s="2" t="str">
        <f>IF($A34&lt;=R$4,0.5*(S33+S34)*EXP(-'BDT Tree'!R50*S$3)," ")</f>
        <v xml:space="preserve"> </v>
      </c>
      <c r="S34" s="2">
        <f>IF($A34&lt;=S$4,0.5*(T33+T34)*EXP(-'BDT Tree'!S50*T$3)," ")</f>
        <v>805.23524989649434</v>
      </c>
      <c r="T34" s="44">
        <f>IF($A34&lt;=T$4,MIN(0.5*(U33+U34)*EXP(-'BDT Tree'!T50*U$3),1000)+T$6," ")</f>
        <v>842.24945938747658</v>
      </c>
      <c r="U34" s="2">
        <f>IF($A34&lt;=U$4,0.5*(V33+V34)*EXP(-'BDT Tree'!U50*V$3)," ")</f>
        <v>864.76302233205774</v>
      </c>
      <c r="V34" s="2">
        <f>IF($A34&lt;=V$4,0.5*(W33+W34)*EXP(-'BDT Tree'!V50*W$3)," ")</f>
        <v>893.50812620834108</v>
      </c>
      <c r="W34" s="28">
        <f>IF($A34&lt;=W$4,MIN(0.5*(X33+X34)*EXP(-'BDT Tree'!W50*X$3),1000+DAYS360(T$1,W$1,FALSE)/360*0.022*1000)," ")</f>
        <v>918.17270940120545</v>
      </c>
      <c r="X34" s="2">
        <f>IF($A34&lt;=X$4,0.5*(Y33+Y34)*EXP(-'BDT Tree'!X50*Y$3)," ")</f>
        <v>940.0595954992915</v>
      </c>
      <c r="Y34" s="2">
        <f>IF($A34&lt;=Y$4,0.5*(Z33+Z34)*EXP(-'BDT Tree'!Y50*Z$3)," ")</f>
        <v>958.46190898565931</v>
      </c>
      <c r="Z34" s="44">
        <f>IF($A34&lt;=Z$4,MIN(0.5*(AA33+AA34)*EXP(-'BDT Tree'!Z50*AA$3),1000)+Z$6," ")</f>
        <v>973.77529185836579</v>
      </c>
      <c r="AA34" s="2">
        <f>IF($A34&lt;=AA$4,0.5*(AB33+AB34)*EXP(-'BDT Tree'!AA50*AB$3)," ")</f>
        <v>975.67113777270947</v>
      </c>
      <c r="AB34" s="2">
        <f>IF($A34&lt;=AB$4,0.5*(AC33+AC34)*EXP(-'BDT Tree'!AB50*AC$3)," ")</f>
        <v>986.31597493902154</v>
      </c>
      <c r="AC34" s="28">
        <f>IF($A34&lt;=AC$4,MIN(0.5*(AD33+AD34)*EXP(-'BDT Tree'!AC50*AD$3),1000+DAYS360(Z$1,AC$1,FALSE)/360*0.022*1000)," ")</f>
        <v>995.25034486414222</v>
      </c>
      <c r="AD34" s="2">
        <f>IF($A34&lt;=AD$4,0.5*(AE33+AE34)*EXP(-'BDT Tree'!AD50*AE$3)," ")</f>
        <v>1002.0281104961682</v>
      </c>
      <c r="AE34" s="2">
        <f>IF($A34&lt;=AE$4,0.5*(AF33+AF34)*EXP(-'BDT Tree'!AE50*AF$3)," ")</f>
        <v>1007.2193493980508</v>
      </c>
      <c r="AF34" s="44">
        <f>IF($A34&lt;=AF$4,MIN(0.5*(AG33+AG34)*EXP(-'BDT Tree'!AF50*AG$3),1000)+AF$6," ")</f>
        <v>1011</v>
      </c>
      <c r="AG34" s="2">
        <f>IF($A34&lt;=AG$4,0.5*(AH33+AH34)*EXP(-'BDT Tree'!AG50*AH$3)," ")</f>
        <v>1003.3451113913404</v>
      </c>
      <c r="AH34" s="2">
        <f>IF($A34&lt;=AH$4,0.5*(AI33+AI34)*EXP(-'BDT Tree'!AH50*AI$3)," ")</f>
        <v>1005.0247161382034</v>
      </c>
      <c r="AI34" s="28">
        <f>IF($A34&lt;=AI$4,MIN(0.5*(AJ33+AJ34)*EXP(-'BDT Tree'!AI50*AJ$3),1000+DAYS360(AF$1,AI$1,FALSE)/360*0.025*1000)," ")</f>
        <v>1006.25</v>
      </c>
      <c r="AJ34" s="2">
        <f>IF($A34&lt;=AJ$4,0.5*(AK33+AK34)*EXP(-'BDT Tree'!AJ50*AK$3)," ")</f>
        <v>1010.7933810074304</v>
      </c>
      <c r="AK34" s="2">
        <f>IF($A34&lt;=AK$4,0.5*(AL33+AL34)*EXP(-'BDT Tree'!AK50*AL$3)," ")</f>
        <v>1011.8363264811441</v>
      </c>
      <c r="AL34" s="44">
        <f>IF($A34&lt;=AL$4,MIN(0.5*(AM33+AM34)*EXP(-'BDT Tree'!AL50*AM$3),1000)+AL$6," ")</f>
        <v>1012.6388888888889</v>
      </c>
      <c r="AM34" s="2">
        <f>IF($A34&lt;=AM$4,0.5*(AN33+AN34)*EXP(-'BDT Tree'!AM50*AN$3)," ")</f>
        <v>1004.9877440199305</v>
      </c>
      <c r="AN34" s="2">
        <f>IF($A34&lt;=AN$4,0.5*(AO33+AO34)*EXP(-'BDT Tree'!AN50*AO$3)," ")</f>
        <v>1005.6926210630494</v>
      </c>
      <c r="AO34" s="28">
        <f>IF($A34&lt;=AO$4,MIN(0.5*(AP33+AP34)*EXP(-'BDT Tree'!AO50*AP$3),1000+DAYS360(AL$1,AO$1,FALSE)/360*0.025*1000)," ")</f>
        <v>1006.25</v>
      </c>
      <c r="AP34" s="2">
        <f>IF($A34&lt;=AP$4,0.5*(AQ33+AQ34)*EXP(-'BDT Tree'!AP50*AQ$3)," ")</f>
        <v>1011.5924641289834</v>
      </c>
      <c r="AQ34" s="2">
        <f>IF($A34&lt;=AQ$4,0.5*(AR33+AR34)*EXP(-'BDT Tree'!AQ50*AR$3)," ")</f>
        <v>1012.023798681678</v>
      </c>
      <c r="AR34" s="45">
        <f t="shared" si="2"/>
        <v>1012.3611111111111</v>
      </c>
    </row>
    <row r="35" spans="1:44" x14ac:dyDescent="0.25">
      <c r="A35" s="30">
        <v>16</v>
      </c>
      <c r="B35" s="2" t="str">
        <f>IF($A35&lt;=B$4,0.5*(C34+C35)*EXP(-'BDT Tree'!B51*C$3)," ")</f>
        <v xml:space="preserve"> </v>
      </c>
      <c r="C35" s="2" t="str">
        <f>IF($A35&lt;=C$4,0.5*(D34+D35)*EXP(-'BDT Tree'!C51*D$3)," ")</f>
        <v xml:space="preserve"> </v>
      </c>
      <c r="D35" s="2" t="str">
        <f>IF($A35&lt;=D$4,0.5*(E34+E35)*EXP(-'BDT Tree'!D51*E$3)," ")</f>
        <v xml:space="preserve"> </v>
      </c>
      <c r="E35" s="28" t="str">
        <f>IF($A35&lt;=E$4,MIN(0.5*(F34+F35)*EXP(-'BDT Tree'!E51*F$3),1000+DAYS360(B$1,E$1,FALSE)/360*0.022*1000)," ")</f>
        <v xml:space="preserve"> </v>
      </c>
      <c r="F35" s="2" t="str">
        <f>IF($A35&lt;=F$4,0.5*(G34+G35)*EXP(-'BDT Tree'!F51*G$3)," ")</f>
        <v xml:space="preserve"> </v>
      </c>
      <c r="G35" s="2" t="str">
        <f>IF($A35&lt;=G$4,0.5*(H34+H35)*EXP(-'BDT Tree'!G51*H$3)," ")</f>
        <v xml:space="preserve"> </v>
      </c>
      <c r="H35" s="44" t="str">
        <f>IF($A35&lt;=H$4,MIN(0.5*(I34+I35)*EXP(-'BDT Tree'!H51*I$3),1000)+H$6," ")</f>
        <v xml:space="preserve"> </v>
      </c>
      <c r="I35" s="2" t="str">
        <f>IF($A35&lt;=I$4,0.5*(J34+J35)*EXP(-'BDT Tree'!I51*J$3)," ")</f>
        <v xml:space="preserve"> </v>
      </c>
      <c r="J35" s="2" t="str">
        <f>IF($A35&lt;=J$4,0.5*(K34+K35)*EXP(-'BDT Tree'!J51*K$3)," ")</f>
        <v xml:space="preserve"> </v>
      </c>
      <c r="K35" s="28" t="str">
        <f>IF($A35&lt;=K$4,MIN(0.5*(L34+L35)*EXP(-'BDT Tree'!K51*L$3),1000+DAYS360(H$1,K$1,FALSE)/360*0.022*1000)," ")</f>
        <v xml:space="preserve"> </v>
      </c>
      <c r="L35" s="2" t="str">
        <f>IF($A35&lt;=L$4,0.5*(M34+M35)*EXP(-'BDT Tree'!L51*M$3)," ")</f>
        <v xml:space="preserve"> </v>
      </c>
      <c r="M35" s="2" t="str">
        <f>IF($A35&lt;=M$4,0.5*(N34+N35)*EXP(-'BDT Tree'!M51*N$3)," ")</f>
        <v xml:space="preserve"> </v>
      </c>
      <c r="N35" s="44" t="str">
        <f>IF($A35&lt;=N$4,MIN(0.5*(O34+O35)*EXP(-'BDT Tree'!N51*O$3),1000)+N$6," ")</f>
        <v xml:space="preserve"> </v>
      </c>
      <c r="O35" s="2" t="str">
        <f>IF($A35&lt;=O$4,0.5*(P34+P35)*EXP(-'BDT Tree'!O51*P$3)," ")</f>
        <v xml:space="preserve"> </v>
      </c>
      <c r="P35" s="2" t="str">
        <f>IF($A35&lt;=P$4,0.5*(Q34+Q35)*EXP(-'BDT Tree'!P51*Q$3)," ")</f>
        <v xml:space="preserve"> </v>
      </c>
      <c r="Q35" s="28" t="str">
        <f>IF($A35&lt;=Q$4,MIN(0.5*(R34+R35)*EXP(-'BDT Tree'!Q51*R$3),1000+DAYS360(N$1,Q$1,FALSE)/360*0.022*1000)," ")</f>
        <v xml:space="preserve"> </v>
      </c>
      <c r="R35" s="2">
        <f>IF($A35&lt;=R$4,0.5*(S34+S35)*EXP(-'BDT Tree'!R51*S$3)," ")</f>
        <v>825.58325569222541</v>
      </c>
      <c r="S35" s="2">
        <f>IF($A35&lt;=S$4,0.5*(T34+T35)*EXP(-'BDT Tree'!S51*T$3)," ")</f>
        <v>859.24997774968233</v>
      </c>
      <c r="T35" s="44">
        <f>IF($A35&lt;=T$4,MIN(0.5*(U34+U35)*EXP(-'BDT Tree'!T51*U$3),1000)+T$6," ")</f>
        <v>889.49253803745353</v>
      </c>
      <c r="U35" s="2">
        <f>IF($A35&lt;=U$4,0.5*(V34+V35)*EXP(-'BDT Tree'!U51*V$3)," ")</f>
        <v>905.41160841676754</v>
      </c>
      <c r="V35" s="2">
        <f>IF($A35&lt;=V$4,0.5*(W34+W35)*EXP(-'BDT Tree'!V51*W$3)," ")</f>
        <v>928.21293178304927</v>
      </c>
      <c r="W35" s="28">
        <f>IF($A35&lt;=W$4,MIN(0.5*(X34+X35)*EXP(-'BDT Tree'!W51*X$3),1000+DAYS360(T$1,W$1,FALSE)/360*0.022*1000)," ")</f>
        <v>947.62474453853144</v>
      </c>
      <c r="X35" s="2">
        <f>IF($A35&lt;=X$4,0.5*(Y34+Y35)*EXP(-'BDT Tree'!X51*Y$3)," ")</f>
        <v>964.57593620918328</v>
      </c>
      <c r="Y35" s="2">
        <f>IF($A35&lt;=Y$4,0.5*(Z34+Z35)*EXP(-'BDT Tree'!Y51*Z$3)," ")</f>
        <v>978.62870385006977</v>
      </c>
      <c r="Z35" s="44">
        <f>IF($A35&lt;=Z$4,MIN(0.5*(AA34+AA35)*EXP(-'BDT Tree'!Z51*AA$3),1000)+Z$6," ")</f>
        <v>990.17870954267073</v>
      </c>
      <c r="AA35" s="2">
        <f>IF($A35&lt;=AA$4,0.5*(AB34+AB35)*EXP(-'BDT Tree'!AA51*AB$3)," ")</f>
        <v>988.75891584731596</v>
      </c>
      <c r="AB35" s="2">
        <f>IF($A35&lt;=AB$4,0.5*(AC34+AC35)*EXP(-'BDT Tree'!AB51*AC$3)," ")</f>
        <v>996.40089226165378</v>
      </c>
      <c r="AC35" s="28">
        <f>IF($A35&lt;=AC$4,MIN(0.5*(AD34+AD35)*EXP(-'BDT Tree'!AC51*AD$3),1000+DAYS360(Z$1,AC$1,FALSE)/360*0.022*1000)," ")</f>
        <v>1002.519094793012</v>
      </c>
      <c r="AD35" s="2">
        <f>IF($A35&lt;=AD$4,0.5*(AE34+AE35)*EXP(-'BDT Tree'!AD51*AE$3)," ")</f>
        <v>1006.7014652104501</v>
      </c>
      <c r="AE35" s="2">
        <f>IF($A35&lt;=AE$4,0.5*(AF34+AF35)*EXP(-'BDT Tree'!AE51*AF$3)," ")</f>
        <v>1009.4701501607102</v>
      </c>
      <c r="AF35" s="44">
        <f>IF($A35&lt;=AF$4,MIN(0.5*(AG34+AG35)*EXP(-'BDT Tree'!AF51*AG$3),1000)+AF$6," ")</f>
        <v>1011</v>
      </c>
      <c r="AG35" s="2">
        <f>IF($A35&lt;=AG$4,0.5*(AH34+AH35)*EXP(-'BDT Tree'!AG51*AH$3)," ")</f>
        <v>1004.107784797265</v>
      </c>
      <c r="AH35" s="2">
        <f>IF($A35&lt;=AH$4,0.5*(AI34+AI35)*EXP(-'BDT Tree'!AH51*AI$3)," ")</f>
        <v>1005.3228975564612</v>
      </c>
      <c r="AI35" s="28">
        <f>IF($A35&lt;=AI$4,MIN(0.5*(AJ34+AJ35)*EXP(-'BDT Tree'!AI51*AJ$3),1000+DAYS360(AF$1,AI$1,FALSE)/360*0.025*1000)," ")</f>
        <v>1006.25</v>
      </c>
      <c r="AJ35" s="2">
        <f>IF($A35&lt;=AJ$4,0.5*(AK34+AK35)*EXP(-'BDT Tree'!AJ51*AK$3)," ")</f>
        <v>1011.260044658773</v>
      </c>
      <c r="AK35" s="2">
        <f>IF($A35&lt;=AK$4,0.5*(AL34+AL35)*EXP(-'BDT Tree'!AK51*AL$3)," ")</f>
        <v>1012.0393450713016</v>
      </c>
      <c r="AL35" s="44">
        <f>IF($A35&lt;=AL$4,MIN(0.5*(AM34+AM35)*EXP(-'BDT Tree'!AL51*AM$3),1000)+AL$6," ")</f>
        <v>1012.6388888888889</v>
      </c>
      <c r="AM35" s="2">
        <f>IF($A35&lt;=AM$4,0.5*(AN34+AN35)*EXP(-'BDT Tree'!AM51*AN$3)," ")</f>
        <v>1005.2909641197488</v>
      </c>
      <c r="AN35" s="2">
        <f>IF($A35&lt;=AN$4,0.5*(AO34+AO35)*EXP(-'BDT Tree'!AN51*AO$3)," ")</f>
        <v>1005.8275137129465</v>
      </c>
      <c r="AO35" s="28">
        <f>IF($A35&lt;=AO$4,MIN(0.5*(AP34+AP35)*EXP(-'BDT Tree'!AO51*AP$3),1000+DAYS360(AL$1,AO$1,FALSE)/360*0.025*1000)," ")</f>
        <v>1006.25</v>
      </c>
      <c r="AP35" s="2">
        <f>IF($A35&lt;=AP$4,0.5*(AQ34+AQ35)*EXP(-'BDT Tree'!AP51*AQ$3)," ")</f>
        <v>1011.778547473147</v>
      </c>
      <c r="AQ35" s="2">
        <f>IF($A35&lt;=AQ$4,0.5*(AR34+AR35)*EXP(-'BDT Tree'!AQ51*AR$3)," ")</f>
        <v>1012.1054726572249</v>
      </c>
      <c r="AR35" s="45">
        <f t="shared" si="2"/>
        <v>1012.3611111111111</v>
      </c>
    </row>
    <row r="36" spans="1:44" x14ac:dyDescent="0.25">
      <c r="A36" s="30">
        <v>15</v>
      </c>
      <c r="B36" s="2" t="str">
        <f>IF($A36&lt;=B$4,0.5*(C35+C36)*EXP(-'BDT Tree'!B52*C$3)," ")</f>
        <v xml:space="preserve"> </v>
      </c>
      <c r="C36" s="2" t="str">
        <f>IF($A36&lt;=C$4,0.5*(D35+D36)*EXP(-'BDT Tree'!C52*D$3)," ")</f>
        <v xml:space="preserve"> </v>
      </c>
      <c r="D36" s="2" t="str">
        <f>IF($A36&lt;=D$4,0.5*(E35+E36)*EXP(-'BDT Tree'!D52*E$3)," ")</f>
        <v xml:space="preserve"> </v>
      </c>
      <c r="E36" s="28" t="str">
        <f>IF($A36&lt;=E$4,MIN(0.5*(F35+F36)*EXP(-'BDT Tree'!E52*F$3),1000+DAYS360(B$1,E$1,FALSE)/360*0.022*1000)," ")</f>
        <v xml:space="preserve"> </v>
      </c>
      <c r="F36" s="2" t="str">
        <f>IF($A36&lt;=F$4,0.5*(G35+G36)*EXP(-'BDT Tree'!F52*G$3)," ")</f>
        <v xml:space="preserve"> </v>
      </c>
      <c r="G36" s="2" t="str">
        <f>IF($A36&lt;=G$4,0.5*(H35+H36)*EXP(-'BDT Tree'!G52*H$3)," ")</f>
        <v xml:space="preserve"> </v>
      </c>
      <c r="H36" s="44" t="str">
        <f>IF($A36&lt;=H$4,MIN(0.5*(I35+I36)*EXP(-'BDT Tree'!H52*I$3),1000)+H$6," ")</f>
        <v xml:space="preserve"> </v>
      </c>
      <c r="I36" s="2" t="str">
        <f>IF($A36&lt;=I$4,0.5*(J35+J36)*EXP(-'BDT Tree'!I52*J$3)," ")</f>
        <v xml:space="preserve"> </v>
      </c>
      <c r="J36" s="2" t="str">
        <f>IF($A36&lt;=J$4,0.5*(K35+K36)*EXP(-'BDT Tree'!J52*K$3)," ")</f>
        <v xml:space="preserve"> </v>
      </c>
      <c r="K36" s="28" t="str">
        <f>IF($A36&lt;=K$4,MIN(0.5*(L35+L36)*EXP(-'BDT Tree'!K52*L$3),1000+DAYS360(H$1,K$1,FALSE)/360*0.022*1000)," ")</f>
        <v xml:space="preserve"> </v>
      </c>
      <c r="L36" s="2" t="str">
        <f>IF($A36&lt;=L$4,0.5*(M35+M36)*EXP(-'BDT Tree'!L52*M$3)," ")</f>
        <v xml:space="preserve"> </v>
      </c>
      <c r="M36" s="2" t="str">
        <f>IF($A36&lt;=M$4,0.5*(N35+N36)*EXP(-'BDT Tree'!M52*N$3)," ")</f>
        <v xml:space="preserve"> </v>
      </c>
      <c r="N36" s="44" t="str">
        <f>IF($A36&lt;=N$4,MIN(0.5*(O35+O36)*EXP(-'BDT Tree'!N52*O$3),1000)+N$6," ")</f>
        <v xml:space="preserve"> </v>
      </c>
      <c r="O36" s="2" t="str">
        <f>IF($A36&lt;=O$4,0.5*(P35+P36)*EXP(-'BDT Tree'!O52*P$3)," ")</f>
        <v xml:space="preserve"> </v>
      </c>
      <c r="P36" s="2" t="str">
        <f>IF($A36&lt;=P$4,0.5*(Q35+Q36)*EXP(-'BDT Tree'!P52*Q$3)," ")</f>
        <v xml:space="preserve"> </v>
      </c>
      <c r="Q36" s="28">
        <f>IF($A36&lt;=Q$4,MIN(0.5*(R35+R36)*EXP(-'BDT Tree'!Q52*R$3),1000+DAYS360(N$1,Q$1,FALSE)/360*0.022*1000)," ")</f>
        <v>844.59786850280068</v>
      </c>
      <c r="R36" s="2">
        <f>IF($A36&lt;=R$4,0.5*(S35+S36)*EXP(-'BDT Tree'!R52*S$3)," ")</f>
        <v>875.54346009459607</v>
      </c>
      <c r="S36" s="2">
        <f>IF($A36&lt;=S$4,0.5*(T35+T36)*EXP(-'BDT Tree'!S52*T$3)," ")</f>
        <v>902.93766655128024</v>
      </c>
      <c r="T36" s="44">
        <f>IF($A36&lt;=T$4,MIN(0.5*(U35+U36)*EXP(-'BDT Tree'!T52*U$3),1000)+T$6," ")</f>
        <v>927.18276571200079</v>
      </c>
      <c r="U36" s="2">
        <f>IF($A36&lt;=U$4,0.5*(V35+V36)*EXP(-'BDT Tree'!U52*V$3)," ")</f>
        <v>937.42595284065987</v>
      </c>
      <c r="V36" s="2">
        <f>IF($A36&lt;=V$4,0.5*(W35+W36)*EXP(-'BDT Tree'!V52*W$3)," ")</f>
        <v>955.19301500898109</v>
      </c>
      <c r="W36" s="28">
        <f>IF($A36&lt;=W$4,MIN(0.5*(X35+X36)*EXP(-'BDT Tree'!W52*X$3),1000+DAYS360(T$1,W$1,FALSE)/360*0.022*1000)," ")</f>
        <v>970.17130345204464</v>
      </c>
      <c r="X36" s="2">
        <f>IF($A36&lt;=X$4,0.5*(Y35+Y36)*EXP(-'BDT Tree'!X52*Y$3)," ")</f>
        <v>982.98600948705564</v>
      </c>
      <c r="Y36" s="2">
        <f>IF($A36&lt;=Y$4,0.5*(Z35+Z36)*EXP(-'BDT Tree'!Y52*Z$3)," ")</f>
        <v>993.36530128157563</v>
      </c>
      <c r="Z36" s="44">
        <f>IF($A36&lt;=Z$4,MIN(0.5*(AA35+AA36)*EXP(-'BDT Tree'!Z52*AA$3),1000)+Z$6," ")</f>
        <v>1001.6596490343992</v>
      </c>
      <c r="AA36" s="2">
        <f>IF($A36&lt;=AA$4,0.5*(AB35+AB36)*EXP(-'BDT Tree'!AA52*AB$3)," ")</f>
        <v>997.27431931291096</v>
      </c>
      <c r="AB36" s="2">
        <f>IF($A36&lt;=AB$4,0.5*(AC35+AC36)*EXP(-'BDT Tree'!AB52*AC$3)," ")</f>
        <v>1002.1537717360012</v>
      </c>
      <c r="AC36" s="28">
        <f>IF($A36&lt;=AC$4,MIN(0.5*(AD35+AD36)*EXP(-'BDT Tree'!AC52*AD$3),1000+DAYS360(Z$1,AC$1,FALSE)/360*0.022*1000)," ")</f>
        <v>1005.6222222222223</v>
      </c>
      <c r="AD36" s="2">
        <f>IF($A36&lt;=AD$4,0.5*(AE35+AE36)*EXP(-'BDT Tree'!AD52*AE$3)," ")</f>
        <v>1008.384417788655</v>
      </c>
      <c r="AE36" s="2">
        <f>IF($A36&lt;=AE$4,0.5*(AF35+AF36)*EXP(-'BDT Tree'!AE52*AF$3)," ")</f>
        <v>1009.8291178230821</v>
      </c>
      <c r="AF36" s="44">
        <f>IF($A36&lt;=AF$4,MIN(0.5*(AG35+AG36)*EXP(-'BDT Tree'!AF52*AG$3),1000)+AF$6," ")</f>
        <v>1011</v>
      </c>
      <c r="AG36" s="2">
        <f>IF($A36&lt;=AG$4,0.5*(AH35+AH36)*EXP(-'BDT Tree'!AG52*AH$3)," ")</f>
        <v>1004.6326367674744</v>
      </c>
      <c r="AH36" s="2">
        <f>IF($A36&lt;=AH$4,0.5*(AI35+AI36)*EXP(-'BDT Tree'!AH52*AI$3)," ")</f>
        <v>1005.5485397597961</v>
      </c>
      <c r="AI36" s="28">
        <f>IF($A36&lt;=AI$4,MIN(0.5*(AJ35+AJ36)*EXP(-'BDT Tree'!AI52*AJ$3),1000+DAYS360(AF$1,AI$1,FALSE)/360*0.025*1000)," ")</f>
        <v>1006.25</v>
      </c>
      <c r="AJ36" s="2">
        <f>IF($A36&lt;=AJ$4,0.5*(AK35+AK36)*EXP(-'BDT Tree'!AJ52*AK$3)," ")</f>
        <v>1011.6087660391968</v>
      </c>
      <c r="AK36" s="2">
        <f>IF($A36&lt;=AK$4,0.5*(AL35+AL36)*EXP(-'BDT Tree'!AK52*AL$3)," ")</f>
        <v>1012.1910188368946</v>
      </c>
      <c r="AL36" s="44">
        <f>IF($A36&lt;=AL$4,MIN(0.5*(AM35+AM36)*EXP(-'BDT Tree'!AL52*AM$3),1000)+AL$6," ")</f>
        <v>1012.6388888888889</v>
      </c>
      <c r="AM36" s="2">
        <f>IF($A36&lt;=AM$4,0.5*(AN35+AN36)*EXP(-'BDT Tree'!AM52*AN$3)," ")</f>
        <v>1005.521367045285</v>
      </c>
      <c r="AN36" s="2">
        <f>IF($A36&lt;=AN$4,0.5*(AO35+AO36)*EXP(-'BDT Tree'!AN52*AO$3)," ")</f>
        <v>1005.9297658578603</v>
      </c>
      <c r="AO36" s="28">
        <f>IF($A36&lt;=AO$4,MIN(0.5*(AP35+AP36)*EXP(-'BDT Tree'!AO52*AP$3),1000+DAYS360(AL$1,AO$1,FALSE)/360*0.025*1000)," ")</f>
        <v>1006.25</v>
      </c>
      <c r="AP36" s="2">
        <f>IF($A36&lt;=AP$4,0.5*(AQ35+AQ36)*EXP(-'BDT Tree'!AP52*AQ$3)," ")</f>
        <v>1011.9195913936122</v>
      </c>
      <c r="AQ36" s="2">
        <f>IF($A36&lt;=AQ$4,0.5*(AR35+AR36)*EXP(-'BDT Tree'!AQ52*AR$3)," ")</f>
        <v>1012.1673726808086</v>
      </c>
      <c r="AR36" s="45">
        <f t="shared" si="2"/>
        <v>1012.3611111111111</v>
      </c>
    </row>
    <row r="37" spans="1:44" x14ac:dyDescent="0.25">
      <c r="A37" s="30">
        <v>14</v>
      </c>
      <c r="B37" s="2" t="str">
        <f>IF($A37&lt;=B$4,0.5*(C36+C37)*EXP(-'BDT Tree'!B53*C$3)," ")</f>
        <v xml:space="preserve"> </v>
      </c>
      <c r="C37" s="2" t="str">
        <f>IF($A37&lt;=C$4,0.5*(D36+D37)*EXP(-'BDT Tree'!C53*D$3)," ")</f>
        <v xml:space="preserve"> </v>
      </c>
      <c r="D37" s="2" t="str">
        <f>IF($A37&lt;=D$4,0.5*(E36+E37)*EXP(-'BDT Tree'!D53*E$3)," ")</f>
        <v xml:space="preserve"> </v>
      </c>
      <c r="E37" s="28" t="str">
        <f>IF($A37&lt;=E$4,MIN(0.5*(F36+F37)*EXP(-'BDT Tree'!E53*F$3),1000+DAYS360(B$1,E$1,FALSE)/360*0.022*1000)," ")</f>
        <v xml:space="preserve"> </v>
      </c>
      <c r="F37" s="2" t="str">
        <f>IF($A37&lt;=F$4,0.5*(G36+G37)*EXP(-'BDT Tree'!F53*G$3)," ")</f>
        <v xml:space="preserve"> </v>
      </c>
      <c r="G37" s="2" t="str">
        <f>IF($A37&lt;=G$4,0.5*(H36+H37)*EXP(-'BDT Tree'!G53*H$3)," ")</f>
        <v xml:space="preserve"> </v>
      </c>
      <c r="H37" s="44" t="str">
        <f>IF($A37&lt;=H$4,MIN(0.5*(I36+I37)*EXP(-'BDT Tree'!H53*I$3),1000)+H$6," ")</f>
        <v xml:space="preserve"> </v>
      </c>
      <c r="I37" s="2" t="str">
        <f>IF($A37&lt;=I$4,0.5*(J36+J37)*EXP(-'BDT Tree'!I53*J$3)," ")</f>
        <v xml:space="preserve"> </v>
      </c>
      <c r="J37" s="2" t="str">
        <f>IF($A37&lt;=J$4,0.5*(K36+K37)*EXP(-'BDT Tree'!J53*K$3)," ")</f>
        <v xml:space="preserve"> </v>
      </c>
      <c r="K37" s="28" t="str">
        <f>IF($A37&lt;=K$4,MIN(0.5*(L36+L37)*EXP(-'BDT Tree'!K53*L$3),1000+DAYS360(H$1,K$1,FALSE)/360*0.022*1000)," ")</f>
        <v xml:space="preserve"> </v>
      </c>
      <c r="L37" s="2" t="str">
        <f>IF($A37&lt;=L$4,0.5*(M36+M37)*EXP(-'BDT Tree'!L53*M$3)," ")</f>
        <v xml:space="preserve"> </v>
      </c>
      <c r="M37" s="2" t="str">
        <f>IF($A37&lt;=M$4,0.5*(N36+N37)*EXP(-'BDT Tree'!M53*N$3)," ")</f>
        <v xml:space="preserve"> </v>
      </c>
      <c r="N37" s="44" t="str">
        <f>IF($A37&lt;=N$4,MIN(0.5*(O36+O37)*EXP(-'BDT Tree'!N53*O$3),1000)+N$6," ")</f>
        <v xml:space="preserve"> </v>
      </c>
      <c r="O37" s="2" t="str">
        <f>IF($A37&lt;=O$4,0.5*(P36+P37)*EXP(-'BDT Tree'!O53*P$3)," ")</f>
        <v xml:space="preserve"> </v>
      </c>
      <c r="P37" s="2">
        <f>IF($A37&lt;=P$4,0.5*(Q36+Q37)*EXP(-'BDT Tree'!P53*Q$3)," ")</f>
        <v>862.6459699051469</v>
      </c>
      <c r="Q37" s="28">
        <f>IF($A37&lt;=Q$4,MIN(0.5*(R36+R37)*EXP(-'BDT Tree'!Q53*R$3),1000+DAYS360(N$1,Q$1,FALSE)/360*0.022*1000)," ")</f>
        <v>890.72863112893708</v>
      </c>
      <c r="R37" s="2">
        <f>IF($A37&lt;=R$4,0.5*(S36+S37)*EXP(-'BDT Tree'!R53*S$3)," ")</f>
        <v>915.68014262638258</v>
      </c>
      <c r="S37" s="2">
        <f>IF($A37&lt;=S$4,0.5*(T36+T37)*EXP(-'BDT Tree'!S53*T$3)," ")</f>
        <v>937.54838062283352</v>
      </c>
      <c r="T37" s="44">
        <f>IF($A37&lt;=T$4,MIN(0.5*(U36+U37)*EXP(-'BDT Tree'!T53*U$3),1000)+T$6," ")</f>
        <v>956.6190418250701</v>
      </c>
      <c r="U37" s="2">
        <f>IF($A37&lt;=U$4,0.5*(V36+V37)*EXP(-'BDT Tree'!U53*V$3)," ")</f>
        <v>962.04239627093136</v>
      </c>
      <c r="V37" s="2">
        <f>IF($A37&lt;=V$4,0.5*(W36+W37)*EXP(-'BDT Tree'!V53*W$3)," ")</f>
        <v>975.5482557324118</v>
      </c>
      <c r="W37" s="28">
        <f>IF($A37&lt;=W$4,MIN(0.5*(X36+X37)*EXP(-'BDT Tree'!W53*X$3),1000+DAYS360(T$1,W$1,FALSE)/360*0.022*1000)," ")</f>
        <v>986.74085241581281</v>
      </c>
      <c r="X37" s="2">
        <f>IF($A37&lt;=X$4,0.5*(Y36+Y37)*EXP(-'BDT Tree'!X53*Y$3)," ")</f>
        <v>996.012926432315</v>
      </c>
      <c r="Y37" s="2">
        <f>IF($A37&lt;=Y$4,0.5*(Z36+Z37)*EXP(-'BDT Tree'!Y53*Z$3)," ")</f>
        <v>1003.2030291790422</v>
      </c>
      <c r="Z37" s="44">
        <f>IF($A37&lt;=Z$4,MIN(0.5*(AA36+AA37)*EXP(-'BDT Tree'!Z53*AA$3),1000)+Z$6," ")</f>
        <v>1008.6229192610379</v>
      </c>
      <c r="AA37" s="2">
        <f>IF($A37&lt;=AA$4,0.5*(AB36+AB37)*EXP(-'BDT Tree'!AA53*AB$3)," ")</f>
        <v>1001.6140749924807</v>
      </c>
      <c r="AB37" s="2">
        <f>IF($A37&lt;=AB$4,0.5*(AC36+AC37)*EXP(-'BDT Tree'!AB53*AC$3)," ")</f>
        <v>1004.1483359920217</v>
      </c>
      <c r="AC37" s="28">
        <f>IF($A37&lt;=AC$4,MIN(0.5*(AD36+AD37)*EXP(-'BDT Tree'!AC53*AD$3),1000+DAYS360(Z$1,AC$1,FALSE)/360*0.022*1000)," ")</f>
        <v>1005.6222222222223</v>
      </c>
      <c r="AD37" s="2">
        <f>IF($A37&lt;=AD$4,0.5*(AE36+AE37)*EXP(-'BDT Tree'!AD53*AE$3)," ")</f>
        <v>1008.9933723429401</v>
      </c>
      <c r="AE37" s="2">
        <f>IF($A37&lt;=AE$4,0.5*(AF36+AF37)*EXP(-'BDT Tree'!AE53*AF$3)," ")</f>
        <v>1010.1038938320313</v>
      </c>
      <c r="AF37" s="44">
        <f>IF($A37&lt;=AF$4,MIN(0.5*(AG36+AG37)*EXP(-'BDT Tree'!AF53*AG$3),1000)+AF$6," ")</f>
        <v>1011</v>
      </c>
      <c r="AG37" s="2">
        <f>IF($A37&lt;=AG$4,0.5*(AH36+AH37)*EXP(-'BDT Tree'!AG53*AH$3)," ")</f>
        <v>1005.0289698062124</v>
      </c>
      <c r="AH37" s="2">
        <f>IF($A37&lt;=AH$4,0.5*(AI36+AI37)*EXP(-'BDT Tree'!AH53*AI$3)," ")</f>
        <v>1005.7192786836069</v>
      </c>
      <c r="AI37" s="28">
        <f>IF($A37&lt;=AI$4,MIN(0.5*(AJ36+AJ37)*EXP(-'BDT Tree'!AI53*AJ$3),1000+DAYS360(AF$1,AI$1,FALSE)/360*0.025*1000)," ")</f>
        <v>1006.25</v>
      </c>
      <c r="AJ37" s="2">
        <f>IF($A37&lt;=AJ$4,0.5*(AK36+AK37)*EXP(-'BDT Tree'!AJ53*AK$3)," ")</f>
        <v>1011.8693265699303</v>
      </c>
      <c r="AK37" s="2">
        <f>IF($A37&lt;=AK$4,0.5*(AL36+AL37)*EXP(-'BDT Tree'!AK53*AL$3)," ")</f>
        <v>1012.3043282194654</v>
      </c>
      <c r="AL37" s="44">
        <f>IF($A37&lt;=AL$4,MIN(0.5*(AM36+AM37)*EXP(-'BDT Tree'!AL53*AM$3),1000)+AL$6," ")</f>
        <v>1012.6388888888889</v>
      </c>
      <c r="AM37" s="2">
        <f>IF($A37&lt;=AM$4,0.5*(AN36+AN37)*EXP(-'BDT Tree'!AM53*AN$3)," ")</f>
        <v>1005.6964292927064</v>
      </c>
      <c r="AN37" s="2">
        <f>IF($A37&lt;=AN$4,0.5*(AO36+AO37)*EXP(-'BDT Tree'!AN53*AO$3)," ")</f>
        <v>1006.0072734373533</v>
      </c>
      <c r="AO37" s="28">
        <f>IF($A37&lt;=AO$4,MIN(0.5*(AP36+AP37)*EXP(-'BDT Tree'!AO53*AP$3),1000+DAYS360(AL$1,AO$1,FALSE)/360*0.025*1000)," ")</f>
        <v>1006.25</v>
      </c>
      <c r="AP37" s="2">
        <f>IF($A37&lt;=AP$4,0.5*(AQ36+AQ37)*EXP(-'BDT Tree'!AP53*AQ$3)," ")</f>
        <v>1012.026492981097</v>
      </c>
      <c r="AQ37" s="2">
        <f>IF($A37&lt;=AQ$4,0.5*(AR36+AR37)*EXP(-'BDT Tree'!AQ53*AR$3)," ")</f>
        <v>1012.2142853856416</v>
      </c>
      <c r="AR37" s="45">
        <f t="shared" si="2"/>
        <v>1012.3611111111111</v>
      </c>
    </row>
    <row r="38" spans="1:44" x14ac:dyDescent="0.25">
      <c r="A38" s="30">
        <v>13</v>
      </c>
      <c r="B38" s="2" t="str">
        <f>IF($A38&lt;=B$4,0.5*(C37+C38)*EXP(-'BDT Tree'!B54*C$3)," ")</f>
        <v xml:space="preserve"> </v>
      </c>
      <c r="C38" s="2" t="str">
        <f>IF($A38&lt;=C$4,0.5*(D37+D38)*EXP(-'BDT Tree'!C54*D$3)," ")</f>
        <v xml:space="preserve"> </v>
      </c>
      <c r="D38" s="2" t="str">
        <f>IF($A38&lt;=D$4,0.5*(E37+E38)*EXP(-'BDT Tree'!D54*E$3)," ")</f>
        <v xml:space="preserve"> </v>
      </c>
      <c r="E38" s="28" t="str">
        <f>IF($A38&lt;=E$4,MIN(0.5*(F37+F38)*EXP(-'BDT Tree'!E54*F$3),1000+DAYS360(B$1,E$1,FALSE)/360*0.022*1000)," ")</f>
        <v xml:space="preserve"> </v>
      </c>
      <c r="F38" s="2" t="str">
        <f>IF($A38&lt;=F$4,0.5*(G37+G38)*EXP(-'BDT Tree'!F54*G$3)," ")</f>
        <v xml:space="preserve"> </v>
      </c>
      <c r="G38" s="2" t="str">
        <f>IF($A38&lt;=G$4,0.5*(H37+H38)*EXP(-'BDT Tree'!G54*H$3)," ")</f>
        <v xml:space="preserve"> </v>
      </c>
      <c r="H38" s="44" t="str">
        <f>IF($A38&lt;=H$4,MIN(0.5*(I37+I38)*EXP(-'BDT Tree'!H54*I$3),1000)+H$6," ")</f>
        <v xml:space="preserve"> </v>
      </c>
      <c r="I38" s="2" t="str">
        <f>IF($A38&lt;=I$4,0.5*(J37+J38)*EXP(-'BDT Tree'!I54*J$3)," ")</f>
        <v xml:space="preserve"> </v>
      </c>
      <c r="J38" s="2" t="str">
        <f>IF($A38&lt;=J$4,0.5*(K37+K38)*EXP(-'BDT Tree'!J54*K$3)," ")</f>
        <v xml:space="preserve"> </v>
      </c>
      <c r="K38" s="28" t="str">
        <f>IF($A38&lt;=K$4,MIN(0.5*(L37+L38)*EXP(-'BDT Tree'!K54*L$3),1000+DAYS360(H$1,K$1,FALSE)/360*0.022*1000)," ")</f>
        <v xml:space="preserve"> </v>
      </c>
      <c r="L38" s="2" t="str">
        <f>IF($A38&lt;=L$4,0.5*(M37+M38)*EXP(-'BDT Tree'!L54*M$3)," ")</f>
        <v xml:space="preserve"> </v>
      </c>
      <c r="M38" s="2" t="str">
        <f>IF($A38&lt;=M$4,0.5*(N37+N38)*EXP(-'BDT Tree'!M54*N$3)," ")</f>
        <v xml:space="preserve"> </v>
      </c>
      <c r="N38" s="44" t="str">
        <f>IF($A38&lt;=N$4,MIN(0.5*(O37+O38)*EXP(-'BDT Tree'!N54*O$3),1000)+N$6," ")</f>
        <v xml:space="preserve"> </v>
      </c>
      <c r="O38" s="2">
        <f>IF($A38&lt;=O$4,0.5*(P37+P38)*EXP(-'BDT Tree'!O54*P$3)," ")</f>
        <v>879.18224292093873</v>
      </c>
      <c r="P38" s="2">
        <f>IF($A38&lt;=P$4,0.5*(Q37+Q38)*EXP(-'BDT Tree'!P54*Q$3)," ")</f>
        <v>904.90257274446572</v>
      </c>
      <c r="Q38" s="28">
        <f>IF($A38&lt;=Q$4,MIN(0.5*(R37+R38)*EXP(-'BDT Tree'!Q54*R$3),1000+DAYS360(N$1,Q$1,FALSE)/360*0.022*1000)," ")</f>
        <v>927.49955691113291</v>
      </c>
      <c r="R38" s="2">
        <f>IF($A38&lt;=R$4,0.5*(S37+S38)*EXP(-'BDT Tree'!R54*S$3)," ")</f>
        <v>947.21369250416467</v>
      </c>
      <c r="S38" s="2">
        <f>IF($A38&lt;=S$4,0.5*(T37+T38)*EXP(-'BDT Tree'!S54*T$3)," ")</f>
        <v>964.30043528651902</v>
      </c>
      <c r="T38" s="44">
        <f>IF($A38&lt;=T$4,MIN(0.5*(U37+U38)*EXP(-'BDT Tree'!T54*U$3),1000)+T$6," ")</f>
        <v>978.93314366458355</v>
      </c>
      <c r="U38" s="2">
        <f>IF($A38&lt;=U$4,0.5*(V37+V38)*EXP(-'BDT Tree'!U54*V$3)," ")</f>
        <v>980.23985755316266</v>
      </c>
      <c r="V38" s="2">
        <f>IF($A38&lt;=V$4,0.5*(W37+W38)*EXP(-'BDT Tree'!V54*W$3)," ")</f>
        <v>990.07492969178963</v>
      </c>
      <c r="W38" s="28">
        <f>IF($A38&lt;=W$4,MIN(0.5*(X37+X38)*EXP(-'BDT Tree'!W54*X$3),1000+DAYS360(T$1,W$1,FALSE)/360*0.022*1000)," ")</f>
        <v>997.94511191125991</v>
      </c>
      <c r="X38" s="2">
        <f>IF($A38&lt;=X$4,0.5*(Y37+Y38)*EXP(-'BDT Tree'!X54*Y$3)," ")</f>
        <v>1004.070477691248</v>
      </c>
      <c r="Y38" s="2">
        <f>IF($A38&lt;=Y$4,0.5*(Z37+Z38)*EXP(-'BDT Tree'!Y54*Z$3)," ")</f>
        <v>1008.3472694431154</v>
      </c>
      <c r="Z38" s="44">
        <f>IF($A38&lt;=Z$4,MIN(0.5*(AA37+AA38)*EXP(-'BDT Tree'!Z54*AA$3),1000)+Z$6," ")</f>
        <v>1011</v>
      </c>
      <c r="AA38" s="2">
        <f>IF($A38&lt;=AA$4,0.5*(AB37+AB38)*EXP(-'BDT Tree'!AA54*AB$3)," ")</f>
        <v>1003.1434259293259</v>
      </c>
      <c r="AB38" s="2">
        <f>IF($A38&lt;=AB$4,0.5*(AC37+AC38)*EXP(-'BDT Tree'!AB54*AC$3)," ")</f>
        <v>1004.4907641514837</v>
      </c>
      <c r="AC38" s="28">
        <f>IF($A38&lt;=AC$4,MIN(0.5*(AD37+AD38)*EXP(-'BDT Tree'!AC54*AD$3),1000+DAYS360(Z$1,AC$1,FALSE)/360*0.022*1000)," ")</f>
        <v>1005.6222222222223</v>
      </c>
      <c r="AD38" s="2">
        <f>IF($A38&lt;=AD$4,0.5*(AE37+AE38)*EXP(-'BDT Tree'!AD54*AE$3)," ")</f>
        <v>1009.4606517524021</v>
      </c>
      <c r="AE38" s="2">
        <f>IF($A38&lt;=AE$4,0.5*(AF37+AF38)*EXP(-'BDT Tree'!AE54*AF$3)," ")</f>
        <v>1010.3142088569914</v>
      </c>
      <c r="AF38" s="44">
        <f>IF($A38&lt;=AF$4,MIN(0.5*(AG37+AG38)*EXP(-'BDT Tree'!AF54*AG$3),1000)+AF$6," ")</f>
        <v>1011</v>
      </c>
      <c r="AG38" s="2">
        <f>IF($A38&lt;=AG$4,0.5*(AH37+AH38)*EXP(-'BDT Tree'!AG54*AH$3)," ")</f>
        <v>1005.3282217479421</v>
      </c>
      <c r="AH38" s="2">
        <f>IF($A38&lt;=AH$4,0.5*(AI37+AI38)*EXP(-'BDT Tree'!AH54*AI$3)," ")</f>
        <v>1005.8484671987524</v>
      </c>
      <c r="AI38" s="28">
        <f>IF($A38&lt;=AI$4,MIN(0.5*(AJ37+AJ38)*EXP(-'BDT Tree'!AI54*AJ$3),1000+DAYS360(AF$1,AI$1,FALSE)/360*0.025*1000)," ")</f>
        <v>1006.25</v>
      </c>
      <c r="AJ38" s="2">
        <f>IF($A38&lt;=AJ$4,0.5*(AK37+AK38)*EXP(-'BDT Tree'!AJ54*AK$3)," ")</f>
        <v>1012.063999430781</v>
      </c>
      <c r="AK38" s="2">
        <f>IF($A38&lt;=AK$4,0.5*(AL37+AL38)*EXP(-'BDT Tree'!AK54*AL$3)," ")</f>
        <v>1012.3889743076062</v>
      </c>
      <c r="AL38" s="44">
        <f>IF($A38&lt;=AL$4,MIN(0.5*(AM37+AM38)*EXP(-'BDT Tree'!AL54*AM$3),1000)+AL$6," ")</f>
        <v>1012.6388888888889</v>
      </c>
      <c r="AM38" s="2">
        <f>IF($A38&lt;=AM$4,0.5*(AN37+AN38)*EXP(-'BDT Tree'!AM54*AN$3)," ")</f>
        <v>1005.8294374299603</v>
      </c>
      <c r="AN38" s="2">
        <f>IF($A38&lt;=AN$4,0.5*(AO37+AO38)*EXP(-'BDT Tree'!AN54*AO$3)," ")</f>
        <v>1006.0660232557894</v>
      </c>
      <c r="AO38" s="28">
        <f>IF($A38&lt;=AO$4,MIN(0.5*(AP37+AP38)*EXP(-'BDT Tree'!AO54*AP$3),1000+DAYS360(AL$1,AO$1,FALSE)/360*0.025*1000)," ")</f>
        <v>1006.25</v>
      </c>
      <c r="AP38" s="2">
        <f>IF($A38&lt;=AP$4,0.5*(AQ37+AQ38)*EXP(-'BDT Tree'!AP54*AQ$3)," ")</f>
        <v>1012.1075146136612</v>
      </c>
      <c r="AQ38" s="2">
        <f>IF($A38&lt;=AQ$4,0.5*(AR37+AR38)*EXP(-'BDT Tree'!AQ54*AR$3)," ")</f>
        <v>1012.2498390591301</v>
      </c>
      <c r="AR38" s="45">
        <f t="shared" si="2"/>
        <v>1012.3611111111111</v>
      </c>
    </row>
    <row r="39" spans="1:44" x14ac:dyDescent="0.25">
      <c r="A39" s="30">
        <v>12</v>
      </c>
      <c r="B39" s="2" t="str">
        <f>IF($A39&lt;=B$4,0.5*(C38+C39)*EXP(-'BDT Tree'!B55*C$3)," ")</f>
        <v xml:space="preserve"> </v>
      </c>
      <c r="C39" s="2" t="str">
        <f>IF($A39&lt;=C$4,0.5*(D38+D39)*EXP(-'BDT Tree'!C55*D$3)," ")</f>
        <v xml:space="preserve"> </v>
      </c>
      <c r="D39" s="2" t="str">
        <f>IF($A39&lt;=D$4,0.5*(E38+E39)*EXP(-'BDT Tree'!D55*E$3)," ")</f>
        <v xml:space="preserve"> </v>
      </c>
      <c r="E39" s="28" t="str">
        <f>IF($A39&lt;=E$4,MIN(0.5*(F38+F39)*EXP(-'BDT Tree'!E55*F$3),1000+DAYS360(B$1,E$1,FALSE)/360*0.022*1000)," ")</f>
        <v xml:space="preserve"> </v>
      </c>
      <c r="F39" s="2" t="str">
        <f>IF($A39&lt;=F$4,0.5*(G38+G39)*EXP(-'BDT Tree'!F55*G$3)," ")</f>
        <v xml:space="preserve"> </v>
      </c>
      <c r="G39" s="2" t="str">
        <f>IF($A39&lt;=G$4,0.5*(H38+H39)*EXP(-'BDT Tree'!G55*H$3)," ")</f>
        <v xml:space="preserve"> </v>
      </c>
      <c r="H39" s="44" t="str">
        <f>IF($A39&lt;=H$4,MIN(0.5*(I38+I39)*EXP(-'BDT Tree'!H55*I$3),1000)+H$6," ")</f>
        <v xml:space="preserve"> </v>
      </c>
      <c r="I39" s="2" t="str">
        <f>IF($A39&lt;=I$4,0.5*(J38+J39)*EXP(-'BDT Tree'!I55*J$3)," ")</f>
        <v xml:space="preserve"> </v>
      </c>
      <c r="J39" s="2" t="str">
        <f>IF($A39&lt;=J$4,0.5*(K38+K39)*EXP(-'BDT Tree'!J55*K$3)," ")</f>
        <v xml:space="preserve"> </v>
      </c>
      <c r="K39" s="28" t="str">
        <f>IF($A39&lt;=K$4,MIN(0.5*(L38+L39)*EXP(-'BDT Tree'!K55*L$3),1000+DAYS360(H$1,K$1,FALSE)/360*0.022*1000)," ")</f>
        <v xml:space="preserve"> </v>
      </c>
      <c r="L39" s="2" t="str">
        <f>IF($A39&lt;=L$4,0.5*(M38+M39)*EXP(-'BDT Tree'!L55*M$3)," ")</f>
        <v xml:space="preserve"> </v>
      </c>
      <c r="M39" s="2" t="str">
        <f>IF($A39&lt;=M$4,0.5*(N38+N39)*EXP(-'BDT Tree'!M55*N$3)," ")</f>
        <v xml:space="preserve"> </v>
      </c>
      <c r="N39" s="44">
        <f>IF($A39&lt;=N$4,MIN(0.5*(O38+O39)*EXP(-'BDT Tree'!N55*O$3),1000)+N$6," ")</f>
        <v>905.0570159238074</v>
      </c>
      <c r="O39" s="2">
        <f>IF($A39&lt;=O$4,0.5*(P38+P39)*EXP(-'BDT Tree'!O55*P$3)," ")</f>
        <v>917.80590259359667</v>
      </c>
      <c r="P39" s="2">
        <f>IF($A39&lt;=P$4,0.5*(Q38+Q39)*EXP(-'BDT Tree'!P55*Q$3)," ")</f>
        <v>938.29592444119112</v>
      </c>
      <c r="Q39" s="28">
        <f>IF($A39&lt;=Q$4,MIN(0.5*(R38+R39)*EXP(-'BDT Tree'!Q55*R$3),1000+DAYS360(N$1,Q$1,FALSE)/360*0.022*1000)," ")</f>
        <v>956.08199234076039</v>
      </c>
      <c r="R39" s="2">
        <f>IF($A39&lt;=R$4,0.5*(S38+S39)*EXP(-'BDT Tree'!R55*S$3)," ")</f>
        <v>971.26879395868241</v>
      </c>
      <c r="S39" s="2">
        <f>IF($A39&lt;=S$4,0.5*(T38+T39)*EXP(-'BDT Tree'!S55*T$3)," ")</f>
        <v>984.2204788992218</v>
      </c>
      <c r="T39" s="44">
        <f>IF($A39&lt;=T$4,MIN(0.5*(U38+U39)*EXP(-'BDT Tree'!T55*U$3),1000)+T$6," ")</f>
        <v>995.01683446040443</v>
      </c>
      <c r="U39" s="2">
        <f>IF($A39&lt;=U$4,0.5*(V38+V39)*EXP(-'BDT Tree'!U55*V$3)," ")</f>
        <v>992.76192850107464</v>
      </c>
      <c r="V39" s="2">
        <f>IF($A39&lt;=V$4,0.5*(W38+W39)*EXP(-'BDT Tree'!V55*W$3)," ")</f>
        <v>999.39973860536986</v>
      </c>
      <c r="W39" s="28">
        <f>IF($A39&lt;=W$4,MIN(0.5*(X38+X39)*EXP(-'BDT Tree'!W55*X$3),1000+DAYS360(T$1,W$1,FALSE)/360*0.022*1000)," ")</f>
        <v>1004.3736530373966</v>
      </c>
      <c r="X39" s="2">
        <f>IF($A39&lt;=X$4,0.5*(Y38+Y39)*EXP(-'BDT Tree'!X55*Y$3)," ")</f>
        <v>1007.8485013363293</v>
      </c>
      <c r="Y39" s="2">
        <f>IF($A39&lt;=Y$4,0.5*(Z38+Z39)*EXP(-'BDT Tree'!Y55*Z$3)," ")</f>
        <v>1009.8978113471029</v>
      </c>
      <c r="Z39" s="44">
        <f>IF($A39&lt;=Z$4,MIN(0.5*(AA38+AA39)*EXP(-'BDT Tree'!Z55*AA$3),1000)+Z$6," ")</f>
        <v>1011</v>
      </c>
      <c r="AA39" s="2">
        <f>IF($A39&lt;=AA$4,0.5*(AB38+AB39)*EXP(-'BDT Tree'!AA55*AB$3)," ")</f>
        <v>1003.7230402187057</v>
      </c>
      <c r="AB39" s="2">
        <f>IF($A39&lt;=AB$4,0.5*(AC38+AC39)*EXP(-'BDT Tree'!AB55*AC$3)," ")</f>
        <v>1004.7536703445235</v>
      </c>
      <c r="AC39" s="28">
        <f>IF($A39&lt;=AC$4,MIN(0.5*(AD38+AD39)*EXP(-'BDT Tree'!AC55*AD$3),1000+DAYS360(Z$1,AC$1,FALSE)/360*0.022*1000)," ")</f>
        <v>1005.6222222222223</v>
      </c>
      <c r="AD39" s="2">
        <f>IF($A39&lt;=AD$4,0.5*(AE38+AE39)*EXP(-'BDT Tree'!AD55*AE$3)," ")</f>
        <v>1009.8191743275936</v>
      </c>
      <c r="AE39" s="2">
        <f>IF($A39&lt;=AE$4,0.5*(AF38+AF39)*EXP(-'BDT Tree'!AE55*AF$3)," ")</f>
        <v>1010.4751760255289</v>
      </c>
      <c r="AF39" s="44">
        <f>IF($A39&lt;=AF$4,MIN(0.5*(AG38+AG39)*EXP(-'BDT Tree'!AF55*AG$3),1000)+AF$6," ")</f>
        <v>1011</v>
      </c>
      <c r="AG39" s="2">
        <f>IF($A39&lt;=AG$4,0.5*(AH38+AH39)*EXP(-'BDT Tree'!AG55*AH$3)," ")</f>
        <v>1005.5541543791294</v>
      </c>
      <c r="AH39" s="2">
        <f>IF($A39&lt;=AH$4,0.5*(AI38+AI39)*EXP(-'BDT Tree'!AH55*AI$3)," ")</f>
        <v>1005.946213314135</v>
      </c>
      <c r="AI39" s="28">
        <f>IF($A39&lt;=AI$4,MIN(0.5*(AJ38+AJ39)*EXP(-'BDT Tree'!AI55*AJ$3),1000+DAYS360(AF$1,AI$1,FALSE)/360*0.025*1000)," ")</f>
        <v>1006.25</v>
      </c>
      <c r="AJ39" s="2">
        <f>IF($A39&lt;=AJ$4,0.5*(AK38+AK39)*EXP(-'BDT Tree'!AJ55*AK$3)," ")</f>
        <v>1012.2094372445719</v>
      </c>
      <c r="AK39" s="2">
        <f>IF($A39&lt;=AK$4,0.5*(AL38+AL39)*EXP(-'BDT Tree'!AK55*AL$3)," ")</f>
        <v>1012.4522063437294</v>
      </c>
      <c r="AL39" s="44">
        <f>IF($A39&lt;=AL$4,MIN(0.5*(AM38+AM39)*EXP(-'BDT Tree'!AL55*AM$3),1000)+AL$6," ")</f>
        <v>1012.6388888888889</v>
      </c>
      <c r="AM39" s="2">
        <f>IF($A39&lt;=AM$4,0.5*(AN38+AN39)*EXP(-'BDT Tree'!AM55*AN$3)," ")</f>
        <v>1005.9304906622269</v>
      </c>
      <c r="AN39" s="2">
        <f>IF($A39&lt;=AN$4,0.5*(AO38+AO39)*EXP(-'BDT Tree'!AN55*AO$3)," ")</f>
        <v>1006.1105541856402</v>
      </c>
      <c r="AO39" s="28">
        <f>IF($A39&lt;=AO$4,MIN(0.5*(AP38+AP39)*EXP(-'BDT Tree'!AO55*AP$3),1000+DAYS360(AL$1,AO$1,FALSE)/360*0.025*1000)," ")</f>
        <v>1006.25</v>
      </c>
      <c r="AP39" s="2">
        <f>IF($A39&lt;=AP$4,0.5*(AQ38+AQ39)*EXP(-'BDT Tree'!AP55*AQ$3)," ")</f>
        <v>1012.1689202183838</v>
      </c>
      <c r="AQ39" s="2">
        <f>IF($A39&lt;=AQ$4,0.5*(AR38+AR39)*EXP(-'BDT Tree'!AQ55*AR$3)," ")</f>
        <v>1012.2767838118046</v>
      </c>
      <c r="AR39" s="45">
        <f t="shared" si="2"/>
        <v>1012.3611111111111</v>
      </c>
    </row>
    <row r="40" spans="1:44" x14ac:dyDescent="0.25">
      <c r="A40" s="30">
        <v>11</v>
      </c>
      <c r="B40" s="2" t="str">
        <f>IF($A40&lt;=B$4,0.5*(C39+C40)*EXP(-'BDT Tree'!B56*C$3)," ")</f>
        <v xml:space="preserve"> </v>
      </c>
      <c r="C40" s="2" t="str">
        <f>IF($A40&lt;=C$4,0.5*(D39+D40)*EXP(-'BDT Tree'!C56*D$3)," ")</f>
        <v xml:space="preserve"> </v>
      </c>
      <c r="D40" s="2" t="str">
        <f>IF($A40&lt;=D$4,0.5*(E39+E40)*EXP(-'BDT Tree'!D56*E$3)," ")</f>
        <v xml:space="preserve"> </v>
      </c>
      <c r="E40" s="28" t="str">
        <f>IF($A40&lt;=E$4,MIN(0.5*(F39+F40)*EXP(-'BDT Tree'!E56*F$3),1000+DAYS360(B$1,E$1,FALSE)/360*0.022*1000)," ")</f>
        <v xml:space="preserve"> </v>
      </c>
      <c r="F40" s="2" t="str">
        <f>IF($A40&lt;=F$4,0.5*(G39+G40)*EXP(-'BDT Tree'!F56*G$3)," ")</f>
        <v xml:space="preserve"> </v>
      </c>
      <c r="G40" s="2" t="str">
        <f>IF($A40&lt;=G$4,0.5*(H39+H40)*EXP(-'BDT Tree'!G56*H$3)," ")</f>
        <v xml:space="preserve"> </v>
      </c>
      <c r="H40" s="44" t="str">
        <f>IF($A40&lt;=H$4,MIN(0.5*(I39+I40)*EXP(-'BDT Tree'!H56*I$3),1000)+H$6," ")</f>
        <v xml:space="preserve"> </v>
      </c>
      <c r="I40" s="2" t="str">
        <f>IF($A40&lt;=I$4,0.5*(J39+J40)*EXP(-'BDT Tree'!I56*J$3)," ")</f>
        <v xml:space="preserve"> </v>
      </c>
      <c r="J40" s="2" t="str">
        <f>IF($A40&lt;=J$4,0.5*(K39+K40)*EXP(-'BDT Tree'!J56*K$3)," ")</f>
        <v xml:space="preserve"> </v>
      </c>
      <c r="K40" s="28" t="str">
        <f>IF($A40&lt;=K$4,MIN(0.5*(L39+L40)*EXP(-'BDT Tree'!K56*L$3),1000+DAYS360(H$1,K$1,FALSE)/360*0.022*1000)," ")</f>
        <v xml:space="preserve"> </v>
      </c>
      <c r="L40" s="2" t="str">
        <f>IF($A40&lt;=L$4,0.5*(M39+M40)*EXP(-'BDT Tree'!L56*M$3)," ")</f>
        <v xml:space="preserve"> </v>
      </c>
      <c r="M40" s="2">
        <f>IF($A40&lt;=M$4,0.5*(N39+N40)*EXP(-'BDT Tree'!M56*N$3)," ")</f>
        <v>919.32309340204506</v>
      </c>
      <c r="N40" s="44">
        <f>IF($A40&lt;=N$4,MIN(0.5*(O39+O40)*EXP(-'BDT Tree'!N56*O$3),1000)+N$6," ")</f>
        <v>940.22950098986894</v>
      </c>
      <c r="O40" s="2">
        <f>IF($A40&lt;=O$4,0.5*(P39+P40)*EXP(-'BDT Tree'!O56*P$3)," ")</f>
        <v>948.0061445301277</v>
      </c>
      <c r="P40" s="2">
        <f>IF($A40&lt;=P$4,0.5*(Q39+Q40)*EXP(-'BDT Tree'!P56*Q$3)," ")</f>
        <v>963.91802307988064</v>
      </c>
      <c r="Q40" s="28">
        <f>IF($A40&lt;=Q$4,MIN(0.5*(R39+R40)*EXP(-'BDT Tree'!Q56*R$3),1000+DAYS360(N$1,Q$1,FALSE)/360*0.022*1000)," ")</f>
        <v>977.50117692106733</v>
      </c>
      <c r="R40" s="2">
        <f>IF($A40&lt;=R$4,0.5*(S39+S40)*EXP(-'BDT Tree'!R56*S$3)," ")</f>
        <v>988.74979799005985</v>
      </c>
      <c r="S40" s="2">
        <f>IF($A40&lt;=S$4,0.5*(T39+T40)*EXP(-'BDT Tree'!S56*T$3)," ")</f>
        <v>998.06863648115211</v>
      </c>
      <c r="T40" s="44">
        <f>IF($A40&lt;=T$4,MIN(0.5*(U39+U40)*EXP(-'BDT Tree'!T56*U$3),1000)+T$6," ")</f>
        <v>1005.4586300612789</v>
      </c>
      <c r="U40" s="2">
        <f>IF($A40&lt;=U$4,0.5*(V39+V40)*EXP(-'BDT Tree'!U56*V$3)," ")</f>
        <v>999.97996077600044</v>
      </c>
      <c r="V40" s="2">
        <f>IF($A40&lt;=V$4,0.5*(W39+W40)*EXP(-'BDT Tree'!V56*W$3)," ")</f>
        <v>1003.5786255323987</v>
      </c>
      <c r="W40" s="28">
        <f>IF($A40&lt;=W$4,MIN(0.5*(X39+X40)*EXP(-'BDT Tree'!W56*X$3),1000+DAYS360(T$1,W$1,FALSE)/360*0.022*1000)," ")</f>
        <v>1005.5</v>
      </c>
      <c r="X40" s="2">
        <f>IF($A40&lt;=X$4,0.5*(Y39+Y40)*EXP(-'BDT Tree'!X56*Y$3)," ")</f>
        <v>1009.0847290992059</v>
      </c>
      <c r="Y40" s="2">
        <f>IF($A40&lt;=Y$4,0.5*(Z39+Z40)*EXP(-'BDT Tree'!Y56*Z$3)," ")</f>
        <v>1010.1713252487222</v>
      </c>
      <c r="Z40" s="44">
        <f>IF($A40&lt;=Z$4,MIN(0.5*(AA39+AA40)*EXP(-'BDT Tree'!Z56*AA$3),1000)+Z$6," ")</f>
        <v>1011</v>
      </c>
      <c r="AA40" s="2">
        <f>IF($A40&lt;=AA$4,0.5*(AB39+AB40)*EXP(-'BDT Tree'!AA56*AB$3)," ")</f>
        <v>1004.1672157358536</v>
      </c>
      <c r="AB40" s="2">
        <f>IF($A40&lt;=AB$4,0.5*(AC39+AC40)*EXP(-'BDT Tree'!AB56*AC$3)," ")</f>
        <v>1004.9555077900213</v>
      </c>
      <c r="AC40" s="28">
        <f>IF($A40&lt;=AC$4,MIN(0.5*(AD39+AD40)*EXP(-'BDT Tree'!AC56*AD$3),1000+DAYS360(Z$1,AC$1,FALSE)/360*0.022*1000)," ")</f>
        <v>1005.6222222222223</v>
      </c>
      <c r="AD40" s="2">
        <f>IF($A40&lt;=AD$4,0.5*(AE39+AE40)*EXP(-'BDT Tree'!AD56*AE$3)," ")</f>
        <v>1010.09422778981</v>
      </c>
      <c r="AE40" s="2">
        <f>IF($A40&lt;=AE$4,0.5*(AF39+AF40)*EXP(-'BDT Tree'!AE56*AF$3)," ")</f>
        <v>1010.5983688958042</v>
      </c>
      <c r="AF40" s="44">
        <f>IF($A40&lt;=AF$4,MIN(0.5*(AG39+AG40)*EXP(-'BDT Tree'!AF56*AG$3),1000)+AF$6," ")</f>
        <v>1011</v>
      </c>
      <c r="AG40" s="2">
        <f>IF($A40&lt;=AG$4,0.5*(AH39+AH40)*EXP(-'BDT Tree'!AG56*AH$3)," ")</f>
        <v>1005.7247214946335</v>
      </c>
      <c r="AH40" s="2">
        <f>IF($A40&lt;=AH$4,0.5*(AI39+AI40)*EXP(-'BDT Tree'!AH56*AI$3)," ")</f>
        <v>1006.0201675712284</v>
      </c>
      <c r="AI40" s="28">
        <f>IF($A40&lt;=AI$4,MIN(0.5*(AJ39+AJ40)*EXP(-'BDT Tree'!AI56*AJ$3),1000+DAYS360(AF$1,AI$1,FALSE)/360*0.025*1000)," ")</f>
        <v>1006.25</v>
      </c>
      <c r="AJ40" s="2">
        <f>IF($A40&lt;=AJ$4,0.5*(AK39+AK40)*EXP(-'BDT Tree'!AJ56*AK$3)," ")</f>
        <v>1012.3180874867381</v>
      </c>
      <c r="AK40" s="2">
        <f>IF($A40&lt;=AK$4,0.5*(AL39+AL40)*EXP(-'BDT Tree'!AK56*AL$3)," ")</f>
        <v>1012.4994408537946</v>
      </c>
      <c r="AL40" s="44">
        <f>IF($A40&lt;=AL$4,MIN(0.5*(AM39+AM40)*EXP(-'BDT Tree'!AL56*AM$3),1000)+AL$6," ")</f>
        <v>1012.6388888888889</v>
      </c>
      <c r="AM40" s="2">
        <f>IF($A40&lt;=AM$4,0.5*(AN39+AN40)*EXP(-'BDT Tree'!AM56*AN$3)," ")</f>
        <v>1006.0072643418719</v>
      </c>
      <c r="AN40" s="2">
        <f>IF($A40&lt;=AN$4,0.5*(AO39+AO40)*EXP(-'BDT Tree'!AN56*AO$3)," ")</f>
        <v>1006.1443071252686</v>
      </c>
      <c r="AO40" s="28">
        <f>IF($A40&lt;=AO$4,MIN(0.5*(AP39+AP40)*EXP(-'BDT Tree'!AO56*AP$3),1000+DAYS360(AL$1,AO$1,FALSE)/360*0.025*1000)," ")</f>
        <v>1006.25</v>
      </c>
      <c r="AP40" s="2">
        <f>IF($A40&lt;=AP$4,0.5*(AQ39+AQ40)*EXP(-'BDT Tree'!AP56*AQ$3)," ")</f>
        <v>1012.2154582059386</v>
      </c>
      <c r="AQ40" s="2">
        <f>IF($A40&lt;=AQ$4,0.5*(AR39+AR40)*EXP(-'BDT Tree'!AQ56*AR$3)," ")</f>
        <v>1012.2972040440307</v>
      </c>
      <c r="AR40" s="45">
        <f t="shared" si="2"/>
        <v>1012.3611111111111</v>
      </c>
    </row>
    <row r="41" spans="1:44" x14ac:dyDescent="0.25">
      <c r="A41" s="30">
        <v>10</v>
      </c>
      <c r="B41" s="2" t="str">
        <f>IF($A41&lt;=B$4,0.5*(C40+C41)*EXP(-'BDT Tree'!B57*C$3)," ")</f>
        <v xml:space="preserve"> </v>
      </c>
      <c r="C41" s="2" t="str">
        <f>IF($A41&lt;=C$4,0.5*(D40+D41)*EXP(-'BDT Tree'!C57*D$3)," ")</f>
        <v xml:space="preserve"> </v>
      </c>
      <c r="D41" s="2" t="str">
        <f>IF($A41&lt;=D$4,0.5*(E40+E41)*EXP(-'BDT Tree'!D57*E$3)," ")</f>
        <v xml:space="preserve"> </v>
      </c>
      <c r="E41" s="28" t="str">
        <f>IF($A41&lt;=E$4,MIN(0.5*(F40+F41)*EXP(-'BDT Tree'!E57*F$3),1000+DAYS360(B$1,E$1,FALSE)/360*0.022*1000)," ")</f>
        <v xml:space="preserve"> </v>
      </c>
      <c r="F41" s="2" t="str">
        <f>IF($A41&lt;=F$4,0.5*(G40+G41)*EXP(-'BDT Tree'!F57*G$3)," ")</f>
        <v xml:space="preserve"> </v>
      </c>
      <c r="G41" s="2" t="str">
        <f>IF($A41&lt;=G$4,0.5*(H40+H41)*EXP(-'BDT Tree'!G57*H$3)," ")</f>
        <v xml:space="preserve"> </v>
      </c>
      <c r="H41" s="44" t="str">
        <f>IF($A41&lt;=H$4,MIN(0.5*(I40+I41)*EXP(-'BDT Tree'!H57*I$3),1000)+H$6," ")</f>
        <v xml:space="preserve"> </v>
      </c>
      <c r="I41" s="2" t="str">
        <f>IF($A41&lt;=I$4,0.5*(J40+J41)*EXP(-'BDT Tree'!I57*J$3)," ")</f>
        <v xml:space="preserve"> </v>
      </c>
      <c r="J41" s="2" t="str">
        <f>IF($A41&lt;=J$4,0.5*(K40+K41)*EXP(-'BDT Tree'!J57*K$3)," ")</f>
        <v xml:space="preserve"> </v>
      </c>
      <c r="K41" s="28" t="str">
        <f>IF($A41&lt;=K$4,MIN(0.5*(L40+L41)*EXP(-'BDT Tree'!K57*L$3),1000+DAYS360(H$1,K$1,FALSE)/360*0.022*1000)," ")</f>
        <v xml:space="preserve"> </v>
      </c>
      <c r="L41" s="2">
        <f>IF($A41&lt;=L$4,0.5*(M40+M41)*EXP(-'BDT Tree'!L57*M$3)," ")</f>
        <v>932.00352781158779</v>
      </c>
      <c r="M41" s="2">
        <f>IF($A41&lt;=M$4,0.5*(N40+N41)*EXP(-'BDT Tree'!M57*N$3)," ")</f>
        <v>950.97455366734937</v>
      </c>
      <c r="N41" s="44">
        <f>IF($A41&lt;=N$4,MIN(0.5*(O40+O41)*EXP(-'BDT Tree'!N57*O$3),1000)+N$6," ")</f>
        <v>967.38404251896952</v>
      </c>
      <c r="O41" s="2">
        <f>IF($A41&lt;=O$4,0.5*(P40+P41)*EXP(-'BDT Tree'!O57*P$3)," ")</f>
        <v>970.7959379121736</v>
      </c>
      <c r="P41" s="2">
        <f>IF($A41&lt;=P$4,0.5*(Q40+Q41)*EXP(-'BDT Tree'!P57*Q$3)," ")</f>
        <v>982.70027093356566</v>
      </c>
      <c r="Q41" s="28">
        <f>IF($A41&lt;=Q$4,MIN(0.5*(R40+R41)*EXP(-'BDT Tree'!Q57*R$3),1000+DAYS360(N$1,Q$1,FALSE)/360*0.022*1000)," ")</f>
        <v>992.58917500251255</v>
      </c>
      <c r="R41" s="2">
        <f>IF($A41&lt;=R$4,0.5*(S40+S41)*EXP(-'BDT Tree'!R57*S$3)," ")</f>
        <v>1000.3841121510351</v>
      </c>
      <c r="S41" s="2">
        <f>IF($A41&lt;=S$4,0.5*(T40+T41)*EXP(-'BDT Tree'!S57*T$3)," ")</f>
        <v>1006.510290238785</v>
      </c>
      <c r="T41" s="44">
        <f>IF($A41&lt;=T$4,MIN(0.5*(U40+U41)*EXP(-'BDT Tree'!T57*U$3),1000)+T$6," ")</f>
        <v>1010.9594791176999</v>
      </c>
      <c r="U41" s="2">
        <f>IF($A41&lt;=U$4,0.5*(V40+V41)*EXP(-'BDT Tree'!U57*V$3)," ")</f>
        <v>1002.868739348533</v>
      </c>
      <c r="V41" s="2">
        <f>IF($A41&lt;=V$4,0.5*(W40+W41)*EXP(-'BDT Tree'!V57*W$3)," ")</f>
        <v>1004.4550616531255</v>
      </c>
      <c r="W41" s="28">
        <f>IF($A41&lt;=W$4,MIN(0.5*(X40+X41)*EXP(-'BDT Tree'!W57*X$3),1000+DAYS360(T$1,W$1,FALSE)/360*0.022*1000)," ")</f>
        <v>1005.5</v>
      </c>
      <c r="X41" s="2">
        <f>IF($A41&lt;=X$4,0.5*(Y40+Y41)*EXP(-'BDT Tree'!X57*Y$3)," ")</f>
        <v>1009.5665191884024</v>
      </c>
      <c r="Y41" s="2">
        <f>IF($A41&lt;=Y$4,0.5*(Z40+Z41)*EXP(-'BDT Tree'!Y57*Z$3)," ")</f>
        <v>1010.3769861757135</v>
      </c>
      <c r="Z41" s="44">
        <f>IF($A41&lt;=Z$4,MIN(0.5*(AA40+AA41)*EXP(-'BDT Tree'!Z57*AA$3),1000)+Z$6," ")</f>
        <v>1011</v>
      </c>
      <c r="AA41" s="2">
        <f>IF($A41&lt;=AA$4,0.5*(AB40+AB41)*EXP(-'BDT Tree'!AA57*AB$3)," ")</f>
        <v>1004.5075613344272</v>
      </c>
      <c r="AB41" s="2">
        <f>IF($A41&lt;=AB$4,0.5*(AC40+AC41)*EXP(-'BDT Tree'!AB57*AC$3)," ")</f>
        <v>1005.1104534144605</v>
      </c>
      <c r="AC41" s="28">
        <f>IF($A41&lt;=AC$4,MIN(0.5*(AD40+AD41)*EXP(-'BDT Tree'!AC57*AD$3),1000+DAYS360(Z$1,AC$1,FALSE)/360*0.022*1000)," ")</f>
        <v>1005.6222222222223</v>
      </c>
      <c r="AD41" s="2">
        <f>IF($A41&lt;=AD$4,0.5*(AE40+AE41)*EXP(-'BDT Tree'!AD57*AE$3)," ")</f>
        <v>1010.305230565314</v>
      </c>
      <c r="AE41" s="2">
        <f>IF($A41&lt;=AE$4,0.5*(AF40+AF41)*EXP(-'BDT Tree'!AE57*AF$3)," ")</f>
        <v>1010.692648881142</v>
      </c>
      <c r="AF41" s="44">
        <f>IF($A41&lt;=AF$4,MIN(0.5*(AG40+AG41)*EXP(-'BDT Tree'!AF57*AG$3),1000)+AF$6," ")</f>
        <v>1011</v>
      </c>
      <c r="AG41" s="2">
        <f>IF($A41&lt;=AG$4,0.5*(AH40+AH41)*EXP(-'BDT Tree'!AG57*AH$3)," ")</f>
        <v>1005.8534850217901</v>
      </c>
      <c r="AH41" s="2">
        <f>IF($A41&lt;=AH$4,0.5*(AI40+AI41)*EXP(-'BDT Tree'!AH57*AI$3)," ")</f>
        <v>1006.0761198561817</v>
      </c>
      <c r="AI41" s="28">
        <f>IF($A41&lt;=AI$4,MIN(0.5*(AJ40+AJ41)*EXP(-'BDT Tree'!AI57*AJ$3),1000+DAYS360(AF$1,AI$1,FALSE)/360*0.025*1000)," ")</f>
        <v>1006.25</v>
      </c>
      <c r="AJ41" s="2">
        <f>IF($A41&lt;=AJ$4,0.5*(AK40+AK41)*EXP(-'BDT Tree'!AJ57*AK$3)," ")</f>
        <v>1012.399252748176</v>
      </c>
      <c r="AK41" s="2">
        <f>IF($A41&lt;=AK$4,0.5*(AL40+AL41)*EXP(-'BDT Tree'!AK57*AL$3)," ")</f>
        <v>1012.5347246795158</v>
      </c>
      <c r="AL41" s="44">
        <f>IF($A41&lt;=AL$4,MIN(0.5*(AM40+AM41)*EXP(-'BDT Tree'!AL57*AM$3),1000)+AL$6," ")</f>
        <v>1012.6388888888889</v>
      </c>
      <c r="AM41" s="2">
        <f>IF($A41&lt;=AM$4,0.5*(AN40+AN41)*EXP(-'BDT Tree'!AM57*AN$3)," ")</f>
        <v>1006.0655910660934</v>
      </c>
      <c r="AN41" s="2">
        <f>IF($A41&lt;=AN$4,0.5*(AO40+AO41)*EXP(-'BDT Tree'!AN57*AO$3)," ")</f>
        <v>1006.1698904716897</v>
      </c>
      <c r="AO41" s="28">
        <f>IF($A41&lt;=AO$4,MIN(0.5*(AP40+AP41)*EXP(-'BDT Tree'!AO57*AP$3),1000+DAYS360(AL$1,AO$1,FALSE)/360*0.025*1000)," ")</f>
        <v>1006.25</v>
      </c>
      <c r="AP41" s="2">
        <f>IF($A41&lt;=AP$4,0.5*(AQ40+AQ41)*EXP(-'BDT Tree'!AP57*AQ$3)," ")</f>
        <v>1012.2507278884336</v>
      </c>
      <c r="AQ41" s="2">
        <f>IF($A41&lt;=AQ$4,0.5*(AR40+AR41)*EXP(-'BDT Tree'!AQ57*AR$3)," ")</f>
        <v>1012.3126795440952</v>
      </c>
      <c r="AR41" s="45">
        <f t="shared" si="2"/>
        <v>1012.3611111111111</v>
      </c>
    </row>
    <row r="42" spans="1:44" x14ac:dyDescent="0.25">
      <c r="A42" s="30">
        <v>9</v>
      </c>
      <c r="B42" s="2" t="str">
        <f>IF($A42&lt;=B$4,0.5*(C41+C42)*EXP(-'BDT Tree'!B58*C$3)," ")</f>
        <v xml:space="preserve"> </v>
      </c>
      <c r="C42" s="2" t="str">
        <f>IF($A42&lt;=C$4,0.5*(D41+D42)*EXP(-'BDT Tree'!C58*D$3)," ")</f>
        <v xml:space="preserve"> </v>
      </c>
      <c r="D42" s="2" t="str">
        <f>IF($A42&lt;=D$4,0.5*(E41+E42)*EXP(-'BDT Tree'!D58*E$3)," ")</f>
        <v xml:space="preserve"> </v>
      </c>
      <c r="E42" s="28" t="str">
        <f>IF($A42&lt;=E$4,MIN(0.5*(F41+F42)*EXP(-'BDT Tree'!E58*F$3),1000+DAYS360(B$1,E$1,FALSE)/360*0.022*1000)," ")</f>
        <v xml:space="preserve"> </v>
      </c>
      <c r="F42" s="2" t="str">
        <f>IF($A42&lt;=F$4,0.5*(G41+G42)*EXP(-'BDT Tree'!F58*G$3)," ")</f>
        <v xml:space="preserve"> </v>
      </c>
      <c r="G42" s="2" t="str">
        <f>IF($A42&lt;=G$4,0.5*(H41+H42)*EXP(-'BDT Tree'!G58*H$3)," ")</f>
        <v xml:space="preserve"> </v>
      </c>
      <c r="H42" s="44" t="str">
        <f>IF($A42&lt;=H$4,MIN(0.5*(I41+I42)*EXP(-'BDT Tree'!H58*I$3),1000)+H$6," ")</f>
        <v xml:space="preserve"> </v>
      </c>
      <c r="I42" s="2" t="str">
        <f>IF($A42&lt;=I$4,0.5*(J41+J42)*EXP(-'BDT Tree'!I58*J$3)," ")</f>
        <v xml:space="preserve"> </v>
      </c>
      <c r="J42" s="2" t="str">
        <f>IF($A42&lt;=J$4,0.5*(K41+K42)*EXP(-'BDT Tree'!J58*K$3)," ")</f>
        <v xml:space="preserve"> </v>
      </c>
      <c r="K42" s="28">
        <f>IF($A42&lt;=K$4,MIN(0.5*(L41+L42)*EXP(-'BDT Tree'!K58*L$3),1000+DAYS360(H$1,K$1,FALSE)/360*0.022*1000)," ")</f>
        <v>943.02196379544137</v>
      </c>
      <c r="L42" s="2">
        <f>IF($A42&lt;=L$4,0.5*(M41+M42)*EXP(-'BDT Tree'!L58*M$3)," ")</f>
        <v>960.35864722889073</v>
      </c>
      <c r="M42" s="2">
        <f>IF($A42&lt;=M$4,0.5*(N41+N42)*EXP(-'BDT Tree'!M58*N$3)," ")</f>
        <v>975.01984694278713</v>
      </c>
      <c r="N42" s="44">
        <f>IF($A42&lt;=N$4,MIN(0.5*(O41+O42)*EXP(-'BDT Tree'!N58*O$3),1000)+N$6," ")</f>
        <v>987.44516664465414</v>
      </c>
      <c r="O42" s="2">
        <f>IF($A42&lt;=O$4,0.5*(P41+P42)*EXP(-'BDT Tree'!O58*P$3)," ")</f>
        <v>987.0066895347635</v>
      </c>
      <c r="P42" s="2">
        <f>IF($A42&lt;=P$4,0.5*(Q41+Q42)*EXP(-'BDT Tree'!P58*Q$3)," ")</f>
        <v>995.35808015704083</v>
      </c>
      <c r="Q42" s="28">
        <f>IF($A42&lt;=Q$4,MIN(0.5*(R41+R42)*EXP(-'BDT Tree'!Q58*R$3),1000+DAYS360(N$1,Q$1,FALSE)/360*0.022*1000)," ")</f>
        <v>1001.9294308825507</v>
      </c>
      <c r="R42" s="2">
        <f>IF($A42&lt;=R$4,0.5*(S41+S42)*EXP(-'BDT Tree'!R58*S$3)," ")</f>
        <v>1006.5756008905507</v>
      </c>
      <c r="S42" s="2">
        <f>IF($A42&lt;=S$4,0.5*(T41+T42)*EXP(-'BDT Tree'!S58*T$3)," ")</f>
        <v>1009.6562864077786</v>
      </c>
      <c r="T42" s="44">
        <f>IF($A42&lt;=T$4,MIN(0.5*(U41+U42)*EXP(-'BDT Tree'!T58*U$3),1000)+T$6," ")</f>
        <v>1011</v>
      </c>
      <c r="U42" s="2">
        <f>IF($A42&lt;=U$4,0.5*(V41+V42)*EXP(-'BDT Tree'!U58*V$3)," ")</f>
        <v>1003.7041653805971</v>
      </c>
      <c r="V42" s="2">
        <f>IF($A42&lt;=V$4,0.5*(W41+W42)*EXP(-'BDT Tree'!V58*W$3)," ")</f>
        <v>1004.6965510507551</v>
      </c>
      <c r="W42" s="28">
        <f>IF($A42&lt;=W$4,MIN(0.5*(X41+X42)*EXP(-'BDT Tree'!W58*X$3),1000+DAYS360(T$1,W$1,FALSE)/360*0.022*1000)," ")</f>
        <v>1005.5</v>
      </c>
      <c r="X42" s="2">
        <f>IF($A42&lt;=X$4,0.5*(Y41+Y42)*EXP(-'BDT Tree'!X58*Y$3)," ")</f>
        <v>1009.9271553138715</v>
      </c>
      <c r="Y42" s="2">
        <f>IF($A42&lt;=Y$4,0.5*(Z41+Z42)*EXP(-'BDT Tree'!Y58*Z$3)," ")</f>
        <v>1010.5316179009237</v>
      </c>
      <c r="Z42" s="44">
        <f>IF($A42&lt;=Z$4,MIN(0.5*(AA41+AA42)*EXP(-'BDT Tree'!Z58*AA$3),1000)+Z$6," ")</f>
        <v>1011</v>
      </c>
      <c r="AA42" s="2">
        <f>IF($A42&lt;=AA$4,0.5*(AB41+AB42)*EXP(-'BDT Tree'!AA58*AB$3)," ")</f>
        <v>1004.7683254574881</v>
      </c>
      <c r="AB42" s="2">
        <f>IF($A42&lt;=AB$4,0.5*(AC41+AC42)*EXP(-'BDT Tree'!AB58*AC$3)," ")</f>
        <v>1005.2293964371078</v>
      </c>
      <c r="AC42" s="28">
        <f>IF($A42&lt;=AC$4,MIN(0.5*(AD41+AD42)*EXP(-'BDT Tree'!AC58*AD$3),1000+DAYS360(Z$1,AC$1,FALSE)/360*0.022*1000)," ")</f>
        <v>1005.6222222222223</v>
      </c>
      <c r="AD42" s="2">
        <f>IF($A42&lt;=AD$4,0.5*(AE41+AE42)*EXP(-'BDT Tree'!AD58*AE$3)," ")</f>
        <v>1010.4670896575049</v>
      </c>
      <c r="AE42" s="2">
        <f>IF($A42&lt;=AE$4,0.5*(AF41+AF42)*EXP(-'BDT Tree'!AE58*AF$3)," ")</f>
        <v>1010.7647998999142</v>
      </c>
      <c r="AF42" s="44">
        <f>IF($A42&lt;=AF$4,MIN(0.5*(AG41+AG42)*EXP(-'BDT Tree'!AF58*AG$3),1000)+AF$6," ")</f>
        <v>1011</v>
      </c>
      <c r="AG42" s="2">
        <f>IF($A42&lt;=AG$4,0.5*(AH41+AH42)*EXP(-'BDT Tree'!AG58*AH$3)," ")</f>
        <v>1005.9506873821296</v>
      </c>
      <c r="AH42" s="2">
        <f>IF($A42&lt;=AH$4,0.5*(AI41+AI42)*EXP(-'BDT Tree'!AH58*AI$3)," ")</f>
        <v>1006.1184515501541</v>
      </c>
      <c r="AI42" s="28">
        <f>IF($A42&lt;=AI$4,MIN(0.5*(AJ41+AJ42)*EXP(-'BDT Tree'!AI58*AJ$3),1000+DAYS360(AF$1,AI$1,FALSE)/360*0.025*1000)," ")</f>
        <v>1006.25</v>
      </c>
      <c r="AJ42" s="2">
        <f>IF($A42&lt;=AJ$4,0.5*(AK41+AK42)*EXP(-'BDT Tree'!AJ58*AK$3)," ")</f>
        <v>1012.4598843897058</v>
      </c>
      <c r="AK42" s="2">
        <f>IF($A42&lt;=AK$4,0.5*(AL41+AL42)*EXP(-'BDT Tree'!AK58*AL$3)," ")</f>
        <v>1012.5610811616481</v>
      </c>
      <c r="AL42" s="44">
        <f>IF($A42&lt;=AL$4,MIN(0.5*(AM41+AM42)*EXP(-'BDT Tree'!AL58*AM$3),1000)+AL$6," ")</f>
        <v>1012.6388888888889</v>
      </c>
      <c r="AM42" s="2">
        <f>IF($A42&lt;=AM$4,0.5*(AN41+AN42)*EXP(-'BDT Tree'!AM58*AN$3)," ")</f>
        <v>1006.1099027371013</v>
      </c>
      <c r="AN42" s="2">
        <f>IF($A42&lt;=AN$4,0.5*(AO41+AO42)*EXP(-'BDT Tree'!AN58*AO$3)," ")</f>
        <v>1006.1892814625078</v>
      </c>
      <c r="AO42" s="28">
        <f>IF($A42&lt;=AO$4,MIN(0.5*(AP41+AP42)*EXP(-'BDT Tree'!AO58*AP$3),1000+DAYS360(AL$1,AO$1,FALSE)/360*0.025*1000)," ")</f>
        <v>1006.25</v>
      </c>
      <c r="AP42" s="2">
        <f>IF($A42&lt;=AP$4,0.5*(AQ41+AQ42)*EXP(-'BDT Tree'!AP58*AQ$3)," ")</f>
        <v>1012.2774574127594</v>
      </c>
      <c r="AQ42" s="2">
        <f>IF($A42&lt;=AQ$4,0.5*(AR41+AR42)*EXP(-'BDT Tree'!AQ58*AR$3)," ")</f>
        <v>1012.324407621981</v>
      </c>
      <c r="AR42" s="45">
        <f t="shared" si="2"/>
        <v>1012.3611111111111</v>
      </c>
    </row>
    <row r="43" spans="1:44" x14ac:dyDescent="0.25">
      <c r="A43" s="30">
        <v>8</v>
      </c>
      <c r="B43" s="2" t="str">
        <f>IF($A43&lt;=B$4,0.5*(C42+C43)*EXP(-'BDT Tree'!B59*C$3)," ")</f>
        <v xml:space="preserve"> </v>
      </c>
      <c r="C43" s="2" t="str">
        <f>IF($A43&lt;=C$4,0.5*(D42+D43)*EXP(-'BDT Tree'!C59*D$3)," ")</f>
        <v xml:space="preserve"> </v>
      </c>
      <c r="D43" s="2" t="str">
        <f>IF($A43&lt;=D$4,0.5*(E42+E43)*EXP(-'BDT Tree'!D59*E$3)," ")</f>
        <v xml:space="preserve"> </v>
      </c>
      <c r="E43" s="28" t="str">
        <f>IF($A43&lt;=E$4,MIN(0.5*(F42+F43)*EXP(-'BDT Tree'!E59*F$3),1000+DAYS360(B$1,E$1,FALSE)/360*0.022*1000)," ")</f>
        <v xml:space="preserve"> </v>
      </c>
      <c r="F43" s="2" t="str">
        <f>IF($A43&lt;=F$4,0.5*(G42+G43)*EXP(-'BDT Tree'!F59*G$3)," ")</f>
        <v xml:space="preserve"> </v>
      </c>
      <c r="G43" s="2" t="str">
        <f>IF($A43&lt;=G$4,0.5*(H42+H43)*EXP(-'BDT Tree'!G59*H$3)," ")</f>
        <v xml:space="preserve"> </v>
      </c>
      <c r="H43" s="44" t="str">
        <f>IF($A43&lt;=H$4,MIN(0.5*(I42+I43)*EXP(-'BDT Tree'!H59*I$3),1000)+H$6," ")</f>
        <v xml:space="preserve"> </v>
      </c>
      <c r="I43" s="2" t="str">
        <f>IF($A43&lt;=I$4,0.5*(J42+J43)*EXP(-'BDT Tree'!I59*J$3)," ")</f>
        <v xml:space="preserve"> </v>
      </c>
      <c r="J43" s="2">
        <f>IF($A43&lt;=J$4,0.5*(K42+K43)*EXP(-'BDT Tree'!J59*K$3)," ")</f>
        <v>952.9334622082481</v>
      </c>
      <c r="K43" s="28">
        <f>IF($A43&lt;=K$4,MIN(0.5*(L42+L43)*EXP(-'BDT Tree'!K59*L$3),1000+DAYS360(H$1,K$1,FALSE)/360*0.022*1000)," ")</f>
        <v>968.23540549201982</v>
      </c>
      <c r="L43" s="2">
        <f>IF($A43&lt;=L$4,0.5*(M42+M43)*EXP(-'BDT Tree'!L59*M$3)," ")</f>
        <v>981.44429609473843</v>
      </c>
      <c r="M43" s="2">
        <f>IF($A43&lt;=M$4,0.5*(N42+N43)*EXP(-'BDT Tree'!M59*N$3)," ")</f>
        <v>992.25952569139213</v>
      </c>
      <c r="N43" s="44">
        <f>IF($A43&lt;=N$4,MIN(0.5*(O42+O43)*EXP(-'BDT Tree'!N59*O$3),1000)+N$6," ")</f>
        <v>1001.0937686677881</v>
      </c>
      <c r="O43" s="2">
        <f>IF($A43&lt;=O$4,0.5*(P42+P43)*EXP(-'BDT Tree'!O59*P$3)," ")</f>
        <v>997.15280511749177</v>
      </c>
      <c r="P43" s="2">
        <f>IF($A43&lt;=P$4,0.5*(Q42+Q43)*EXP(-'BDT Tree'!P59*Q$3)," ")</f>
        <v>1002.1823213797755</v>
      </c>
      <c r="Q43" s="28">
        <f>IF($A43&lt;=Q$4,MIN(0.5*(R42+R43)*EXP(-'BDT Tree'!Q59*R$3),1000+DAYS360(N$1,Q$1,FALSE)/360*0.022*1000)," ")</f>
        <v>1005.5</v>
      </c>
      <c r="R43" s="2">
        <f>IF($A43&lt;=R$4,0.5*(S42+S43)*EXP(-'BDT Tree'!R59*S$3)," ")</f>
        <v>1008.6258893325964</v>
      </c>
      <c r="S43" s="2">
        <f>IF($A43&lt;=S$4,0.5*(T42+T43)*EXP(-'BDT Tree'!S59*T$3)," ")</f>
        <v>1009.9717881285906</v>
      </c>
      <c r="T43" s="44">
        <f>IF($A43&lt;=T$4,MIN(0.5*(U42+U43)*EXP(-'BDT Tree'!T59*U$3),1000)+T$6," ")</f>
        <v>1011</v>
      </c>
      <c r="U43" s="2">
        <f>IF($A43&lt;=U$4,0.5*(V42+V43)*EXP(-'BDT Tree'!U59*V$3)," ")</f>
        <v>1004.127899370991</v>
      </c>
      <c r="V43" s="2">
        <f>IF($A43&lt;=V$4,0.5*(W42+W43)*EXP(-'BDT Tree'!V59*W$3)," ")</f>
        <v>1004.8822484525357</v>
      </c>
      <c r="W43" s="28">
        <f>IF($A43&lt;=W$4,MIN(0.5*(X42+X43)*EXP(-'BDT Tree'!W59*X$3),1000+DAYS360(T$1,W$1,FALSE)/360*0.022*1000)," ")</f>
        <v>1005.5</v>
      </c>
      <c r="X43" s="2">
        <f>IF($A43&lt;=X$4,0.5*(Y42+Y43)*EXP(-'BDT Tree'!X59*Y$3)," ")</f>
        <v>1010.1970810315586</v>
      </c>
      <c r="Y43" s="2">
        <f>IF($A43&lt;=Y$4,0.5*(Z42+Z43)*EXP(-'BDT Tree'!Y59*Z$3)," ")</f>
        <v>1010.6478767956881</v>
      </c>
      <c r="Z43" s="44">
        <f>IF($A43&lt;=Z$4,MIN(0.5*(AA42+AA43)*EXP(-'BDT Tree'!Z59*AA$3),1000)+Z$6," ")</f>
        <v>1011</v>
      </c>
      <c r="AA43" s="2">
        <f>IF($A43&lt;=AA$4,0.5*(AB42+AB43)*EXP(-'BDT Tree'!AA59*AB$3)," ")</f>
        <v>1004.9681031787959</v>
      </c>
      <c r="AB43" s="2">
        <f>IF($A43&lt;=AB$4,0.5*(AC42+AC43)*EXP(-'BDT Tree'!AB59*AC$3)," ")</f>
        <v>1005.3206993997205</v>
      </c>
      <c r="AC43" s="28">
        <f>IF($A43&lt;=AC$4,MIN(0.5*(AD42+AD43)*EXP(-'BDT Tree'!AC59*AD$3),1000+DAYS360(Z$1,AC$1,FALSE)/360*0.022*1000)," ")</f>
        <v>1005.6222222222223</v>
      </c>
      <c r="AD43" s="2">
        <f>IF($A43&lt;=AD$4,0.5*(AE42+AE43)*EXP(-'BDT Tree'!AD59*AE$3)," ")</f>
        <v>1010.5912462018518</v>
      </c>
      <c r="AE43" s="2">
        <f>IF($A43&lt;=AE$4,0.5*(AF42+AF43)*EXP(-'BDT Tree'!AE59*AF$3)," ")</f>
        <v>1010.8200148944993</v>
      </c>
      <c r="AF43" s="44">
        <f>IF($A43&lt;=AF$4,MIN(0.5*(AG42+AG43)*EXP(-'BDT Tree'!AF59*AG$3),1000)+AF$6," ")</f>
        <v>1011</v>
      </c>
      <c r="AG43" s="2">
        <f>IF($A43&lt;=AG$4,0.5*(AH42+AH43)*EXP(-'BDT Tree'!AG59*AH$3)," ")</f>
        <v>1006.0240628777917</v>
      </c>
      <c r="AH43" s="2">
        <f>IF($A43&lt;=AH$4,0.5*(AI42+AI43)*EXP(-'BDT Tree'!AH59*AI$3)," ")</f>
        <v>1006.1504779634707</v>
      </c>
      <c r="AI43" s="28">
        <f>IF($A43&lt;=AI$4,MIN(0.5*(AJ42+AJ43)*EXP(-'BDT Tree'!AI59*AJ$3),1000+DAYS360(AF$1,AI$1,FALSE)/360*0.025*1000)," ")</f>
        <v>1006.25</v>
      </c>
      <c r="AJ43" s="2">
        <f>IF($A43&lt;=AJ$4,0.5*(AK42+AK43)*EXP(-'BDT Tree'!AJ59*AK$3)," ")</f>
        <v>1012.5051763088521</v>
      </c>
      <c r="AK43" s="2">
        <f>IF($A43&lt;=AK$4,0.5*(AL42+AL43)*EXP(-'BDT Tree'!AK59*AL$3)," ")</f>
        <v>1012.5807689020166</v>
      </c>
      <c r="AL43" s="44">
        <f>IF($A43&lt;=AL$4,MIN(0.5*(AM42+AM43)*EXP(-'BDT Tree'!AL59*AM$3),1000)+AL$6," ")</f>
        <v>1012.6388888888889</v>
      </c>
      <c r="AM43" s="2">
        <f>IF($A43&lt;=AM$4,0.5*(AN42+AN43)*EXP(-'BDT Tree'!AM59*AN$3)," ")</f>
        <v>1006.1435667337141</v>
      </c>
      <c r="AN43" s="2">
        <f>IF($A43&lt;=AN$4,0.5*(AO42+AO43)*EXP(-'BDT Tree'!AN59*AO$3)," ")</f>
        <v>1006.2039788552775</v>
      </c>
      <c r="AO43" s="28">
        <f>IF($A43&lt;=AO$4,MIN(0.5*(AP42+AP43)*EXP(-'BDT Tree'!AO59*AP$3),1000+DAYS360(AL$1,AO$1,FALSE)/360*0.025*1000)," ")</f>
        <v>1006.25</v>
      </c>
      <c r="AP43" s="2">
        <f>IF($A43&lt;=AP$4,0.5*(AQ42+AQ43)*EXP(-'BDT Tree'!AP59*AQ$3)," ")</f>
        <v>1012.2977145314961</v>
      </c>
      <c r="AQ43" s="2">
        <f>IF($A43&lt;=AQ$4,0.5*(AR42+AR43)*EXP(-'BDT Tree'!AQ59*AR$3)," ")</f>
        <v>1012.3332956942741</v>
      </c>
      <c r="AR43" s="45">
        <f t="shared" si="2"/>
        <v>1012.3611111111111</v>
      </c>
    </row>
    <row r="44" spans="1:44" x14ac:dyDescent="0.25">
      <c r="A44" s="30">
        <v>7</v>
      </c>
      <c r="B44" s="2" t="str">
        <f>IF($A44&lt;=B$4,0.5*(C43+C44)*EXP(-'BDT Tree'!B60*C$3)," ")</f>
        <v xml:space="preserve"> </v>
      </c>
      <c r="C44" s="2" t="str">
        <f>IF($A44&lt;=C$4,0.5*(D43+D44)*EXP(-'BDT Tree'!C60*D$3)," ")</f>
        <v xml:space="preserve"> </v>
      </c>
      <c r="D44" s="2" t="str">
        <f>IF($A44&lt;=D$4,0.5*(E43+E44)*EXP(-'BDT Tree'!D60*E$3)," ")</f>
        <v xml:space="preserve"> </v>
      </c>
      <c r="E44" s="28" t="str">
        <f>IF($A44&lt;=E$4,MIN(0.5*(F43+F44)*EXP(-'BDT Tree'!E60*F$3),1000+DAYS360(B$1,E$1,FALSE)/360*0.022*1000)," ")</f>
        <v xml:space="preserve"> </v>
      </c>
      <c r="F44" s="2" t="str">
        <f>IF($A44&lt;=F$4,0.5*(G43+G44)*EXP(-'BDT Tree'!F60*G$3)," ")</f>
        <v xml:space="preserve"> </v>
      </c>
      <c r="G44" s="2" t="str">
        <f>IF($A44&lt;=G$4,0.5*(H43+H44)*EXP(-'BDT Tree'!G60*H$3)," ")</f>
        <v xml:space="preserve"> </v>
      </c>
      <c r="H44" s="44" t="str">
        <f>IF($A44&lt;=H$4,MIN(0.5*(I43+I44)*EXP(-'BDT Tree'!H60*I$3),1000)+H$6," ")</f>
        <v xml:space="preserve"> </v>
      </c>
      <c r="I44" s="2">
        <f>IF($A44&lt;=I$4,0.5*(J43+J44)*EXP(-'BDT Tree'!I60*J$3)," ")</f>
        <v>961.4660154195476</v>
      </c>
      <c r="J44" s="2">
        <f>IF($A44&lt;=J$4,0.5*(K43+K44)*EXP(-'BDT Tree'!J60*K$3)," ")</f>
        <v>975.08104687033483</v>
      </c>
      <c r="K44" s="28">
        <f>IF($A44&lt;=K$4,MIN(0.5*(L43+L44)*EXP(-'BDT Tree'!K60*L$3),1000+DAYS360(H$1,K$1,FALSE)/360*0.022*1000)," ")</f>
        <v>986.48366741962002</v>
      </c>
      <c r="L44" s="2">
        <f>IF($A44&lt;=L$4,0.5*(M43+M44)*EXP(-'BDT Tree'!L60*M$3)," ")</f>
        <v>995.98861981317145</v>
      </c>
      <c r="M44" s="2">
        <f>IF($A44&lt;=M$4,0.5*(N43+N44)*EXP(-'BDT Tree'!M60*N$3)," ")</f>
        <v>1003.3456921721432</v>
      </c>
      <c r="N44" s="44">
        <f>IF($A44&lt;=N$4,MIN(0.5*(O43+O44)*EXP(-'BDT Tree'!N60*O$3),1000)+N$6," ")</f>
        <v>1008.9500887559212</v>
      </c>
      <c r="O44" s="2">
        <f>IF($A44&lt;=O$4,0.5*(P43+P44)*EXP(-'BDT Tree'!O60*P$3)," ")</f>
        <v>1001.9400213090471</v>
      </c>
      <c r="P44" s="2">
        <f>IF($A44&lt;=P$4,0.5*(Q43+Q44)*EXP(-'BDT Tree'!P60*Q$3)," ")</f>
        <v>1004.2706910524871</v>
      </c>
      <c r="Q44" s="28">
        <f>IF($A44&lt;=Q$4,MIN(0.5*(R43+R44)*EXP(-'BDT Tree'!Q60*R$3),1000+DAYS360(N$1,Q$1,FALSE)/360*0.022*1000)," ")</f>
        <v>1005.5</v>
      </c>
      <c r="R44" s="2">
        <f>IF($A44&lt;=R$4,0.5*(S43+S44)*EXP(-'BDT Tree'!R60*S$3)," ")</f>
        <v>1009.1515507661335</v>
      </c>
      <c r="S44" s="2">
        <f>IF($A44&lt;=S$4,0.5*(T43+T44)*EXP(-'BDT Tree'!S60*T$3)," ")</f>
        <v>1010.2012078571779</v>
      </c>
      <c r="T44" s="44">
        <f>IF($A44&lt;=T$4,MIN(0.5*(U43+U44)*EXP(-'BDT Tree'!T60*U$3),1000)+T$6," ")</f>
        <v>1011</v>
      </c>
      <c r="U44" s="2">
        <f>IF($A44&lt;=U$4,0.5*(V43+V44)*EXP(-'BDT Tree'!U60*V$3)," ")</f>
        <v>1004.4516581180501</v>
      </c>
      <c r="V44" s="2">
        <f>IF($A44&lt;=V$4,0.5*(W43+W44)*EXP(-'BDT Tree'!V60*W$3)," ")</f>
        <v>1005.0250366265474</v>
      </c>
      <c r="W44" s="28">
        <f>IF($A44&lt;=W$4,MIN(0.5*(X43+X44)*EXP(-'BDT Tree'!W60*X$3),1000+DAYS360(T$1,W$1,FALSE)/360*0.022*1000)," ")</f>
        <v>1005.5</v>
      </c>
      <c r="X44" s="2">
        <f>IF($A44&lt;=X$4,0.5*(Y43+Y44)*EXP(-'BDT Tree'!X60*Y$3)," ")</f>
        <v>1010.3991010992119</v>
      </c>
      <c r="Y44" s="2">
        <f>IF($A44&lt;=Y$4,0.5*(Z43+Z44)*EXP(-'BDT Tree'!Y60*Z$3)," ")</f>
        <v>1010.7352824095632</v>
      </c>
      <c r="Z44" s="44">
        <f>IF($A44&lt;=Z$4,MIN(0.5*(AA43+AA44)*EXP(-'BDT Tree'!Z60*AA$3),1000)+Z$6," ")</f>
        <v>1011</v>
      </c>
      <c r="AA44" s="2">
        <f>IF($A44&lt;=AA$4,0.5*(AB43+AB44)*EXP(-'BDT Tree'!AA60*AB$3)," ")</f>
        <v>1005.121150219845</v>
      </c>
      <c r="AB44" s="2">
        <f>IF($A44&lt;=AB$4,0.5*(AC43+AC44)*EXP(-'BDT Tree'!AB60*AC$3)," ")</f>
        <v>1005.3907836143654</v>
      </c>
      <c r="AC44" s="28">
        <f>IF($A44&lt;=AC$4,MIN(0.5*(AD43+AD44)*EXP(-'BDT Tree'!AC60*AD$3),1000+DAYS360(Z$1,AC$1,FALSE)/360*0.022*1000)," ")</f>
        <v>1005.6222222222223</v>
      </c>
      <c r="AD44" s="2">
        <f>IF($A44&lt;=AD$4,0.5*(AE43+AE44)*EXP(-'BDT Tree'!AD60*AE$3)," ")</f>
        <v>1010.6864797774418</v>
      </c>
      <c r="AE44" s="2">
        <f>IF($A44&lt;=AE$4,0.5*(AF43+AF44)*EXP(-'BDT Tree'!AE60*AF$3)," ")</f>
        <v>1010.8622686364723</v>
      </c>
      <c r="AF44" s="44">
        <f>IF($A44&lt;=AF$4,MIN(0.5*(AG43+AG44)*EXP(-'BDT Tree'!AF60*AG$3),1000)+AF$6," ")</f>
        <v>1011</v>
      </c>
      <c r="AG44" s="2">
        <f>IF($A44&lt;=AG$4,0.5*(AH43+AH44)*EXP(-'BDT Tree'!AG60*AH$3)," ")</f>
        <v>1006.0794512398576</v>
      </c>
      <c r="AH44" s="2">
        <f>IF($A44&lt;=AH$4,0.5*(AI43+AI44)*EXP(-'BDT Tree'!AH60*AI$3)," ")</f>
        <v>1006.1747076085812</v>
      </c>
      <c r="AI44" s="28">
        <f>IF($A44&lt;=AI$4,MIN(0.5*(AJ43+AJ44)*EXP(-'BDT Tree'!AI60*AJ$3),1000+DAYS360(AF$1,AI$1,FALSE)/360*0.025*1000)," ")</f>
        <v>1006.25</v>
      </c>
      <c r="AJ44" s="2">
        <f>IF($A44&lt;=AJ$4,0.5*(AK43+AK44)*EXP(-'BDT Tree'!AJ60*AK$3)," ")</f>
        <v>1012.5390089841426</v>
      </c>
      <c r="AK44" s="2">
        <f>IF($A44&lt;=AK$4,0.5*(AL43+AL44)*EXP(-'BDT Tree'!AK60*AL$3)," ")</f>
        <v>1012.5954751472921</v>
      </c>
      <c r="AL44" s="44">
        <f>IF($A44&lt;=AL$4,MIN(0.5*(AM43+AM44)*EXP(-'BDT Tree'!AL60*AM$3),1000)+AL$6," ")</f>
        <v>1012.6388888888889</v>
      </c>
      <c r="AM44" s="2">
        <f>IF($A44&lt;=AM$4,0.5*(AN43+AN44)*EXP(-'BDT Tree'!AM60*AN$3)," ")</f>
        <v>1006.1691414905023</v>
      </c>
      <c r="AN44" s="2">
        <f>IF($A44&lt;=AN$4,0.5*(AO43+AO44)*EXP(-'BDT Tree'!AN60*AO$3)," ")</f>
        <v>1006.2151186918393</v>
      </c>
      <c r="AO44" s="28">
        <f>IF($A44&lt;=AO$4,MIN(0.5*(AP43+AP44)*EXP(-'BDT Tree'!AO60*AP$3),1000+DAYS360(AL$1,AO$1,FALSE)/360*0.025*1000)," ")</f>
        <v>1006.25</v>
      </c>
      <c r="AP44" s="2">
        <f>IF($A44&lt;=AP$4,0.5*(AQ43+AQ44)*EXP(-'BDT Tree'!AP60*AQ$3)," ")</f>
        <v>1012.3130664149389</v>
      </c>
      <c r="AQ44" s="2">
        <f>IF($A44&lt;=AQ$4,0.5*(AR43+AR44)*EXP(-'BDT Tree'!AQ60*AR$3)," ")</f>
        <v>1012.3400314641983</v>
      </c>
      <c r="AR44" s="45">
        <f t="shared" si="2"/>
        <v>1012.3611111111111</v>
      </c>
    </row>
    <row r="45" spans="1:44" x14ac:dyDescent="0.25">
      <c r="A45" s="30">
        <v>6</v>
      </c>
      <c r="B45" s="2" t="str">
        <f>IF($A45&lt;=B$4,0.5*(C44+C45)*EXP(-'BDT Tree'!B61*C$3)," ")</f>
        <v xml:space="preserve"> </v>
      </c>
      <c r="C45" s="2" t="str">
        <f>IF($A45&lt;=C$4,0.5*(D44+D45)*EXP(-'BDT Tree'!C61*D$3)," ")</f>
        <v xml:space="preserve"> </v>
      </c>
      <c r="D45" s="2" t="str">
        <f>IF($A45&lt;=D$4,0.5*(E44+E45)*EXP(-'BDT Tree'!D61*E$3)," ")</f>
        <v xml:space="preserve"> </v>
      </c>
      <c r="E45" s="28" t="str">
        <f>IF($A45&lt;=E$4,MIN(0.5*(F44+F45)*EXP(-'BDT Tree'!E61*F$3),1000+DAYS360(B$1,E$1,FALSE)/360*0.022*1000)," ")</f>
        <v xml:space="preserve"> </v>
      </c>
      <c r="F45" s="2" t="str">
        <f>IF($A45&lt;=F$4,0.5*(G44+G45)*EXP(-'BDT Tree'!F61*G$3)," ")</f>
        <v xml:space="preserve"> </v>
      </c>
      <c r="G45" s="2" t="str">
        <f>IF($A45&lt;=G$4,0.5*(H44+H45)*EXP(-'BDT Tree'!G61*H$3)," ")</f>
        <v xml:space="preserve"> </v>
      </c>
      <c r="H45" s="44">
        <f>IF($A45&lt;=H$4,MIN(0.5*(I44+I45)*EXP(-'BDT Tree'!H61*I$3),1000)+H$6," ")</f>
        <v>979.79235117478311</v>
      </c>
      <c r="I45" s="2">
        <f>IF($A45&lt;=I$4,0.5*(J44+J45)*EXP(-'BDT Tree'!I61*J$3)," ")</f>
        <v>980.65085242494411</v>
      </c>
      <c r="J45" s="2">
        <f>IF($A45&lt;=J$4,0.5*(K44+K45)*EXP(-'BDT Tree'!J61*K$3)," ")</f>
        <v>990.51686779480781</v>
      </c>
      <c r="K45" s="28">
        <f>IF($A45&lt;=K$4,MIN(0.5*(L44+L45)*EXP(-'BDT Tree'!K61*L$3),1000+DAYS360(H$1,K$1,FALSE)/360*0.022*1000)," ")</f>
        <v>998.37471204536735</v>
      </c>
      <c r="L45" s="2">
        <f>IF($A45&lt;=L$4,0.5*(M44+M45)*EXP(-'BDT Tree'!L61*M$3)," ")</f>
        <v>1004.4758884751352</v>
      </c>
      <c r="M45" s="2">
        <f>IF($A45&lt;=M$4,0.5*(N44+N45)*EXP(-'BDT Tree'!M61*N$3)," ")</f>
        <v>1008.5852924173701</v>
      </c>
      <c r="N45" s="44">
        <f>IF($A45&lt;=N$4,MIN(0.5*(O44+O45)*EXP(-'BDT Tree'!N61*O$3),1000)+N$6," ")</f>
        <v>1011</v>
      </c>
      <c r="O45" s="2">
        <f>IF($A45&lt;=O$4,0.5*(P44+P45)*EXP(-'BDT Tree'!O61*P$3)," ")</f>
        <v>1003.3732708679062</v>
      </c>
      <c r="P45" s="2">
        <f>IF($A45&lt;=P$4,0.5*(Q44+Q45)*EXP(-'BDT Tree'!P61*Q$3)," ")</f>
        <v>1004.5156111987872</v>
      </c>
      <c r="Q45" s="28">
        <f>IF($A45&lt;=Q$4,MIN(0.5*(R44+R45)*EXP(-'BDT Tree'!Q61*R$3),1000+DAYS360(N$1,Q$1,FALSE)/360*0.022*1000)," ")</f>
        <v>1005.5</v>
      </c>
      <c r="R45" s="2">
        <f>IF($A45&lt;=R$4,0.5*(S44+S45)*EXP(-'BDT Tree'!R61*S$3)," ")</f>
        <v>1009.554695744532</v>
      </c>
      <c r="S45" s="2">
        <f>IF($A45&lt;=S$4,0.5*(T44+T45)*EXP(-'BDT Tree'!S61*T$3)," ")</f>
        <v>1010.3794540451645</v>
      </c>
      <c r="T45" s="44">
        <f>IF($A45&lt;=T$4,MIN(0.5*(U44+U45)*EXP(-'BDT Tree'!T61*U$3),1000)+T$6," ")</f>
        <v>1011</v>
      </c>
      <c r="U45" s="2">
        <f>IF($A45&lt;=U$4,0.5*(V44+V45)*EXP(-'BDT Tree'!U61*V$3)," ")</f>
        <v>1004.6990186913301</v>
      </c>
      <c r="V45" s="2">
        <f>IF($A45&lt;=V$4,0.5*(W44+W45)*EXP(-'BDT Tree'!V61*W$3)," ")</f>
        <v>1005.1348264890277</v>
      </c>
      <c r="W45" s="28">
        <f>IF($A45&lt;=W$4,MIN(0.5*(X44+X45)*EXP(-'BDT Tree'!W61*X$3),1000+DAYS360(T$1,W$1,FALSE)/360*0.022*1000)," ")</f>
        <v>1005.5</v>
      </c>
      <c r="X45" s="2">
        <f>IF($A45&lt;=X$4,0.5*(Y44+Y45)*EXP(-'BDT Tree'!X61*Y$3)," ")</f>
        <v>1010.5502930272924</v>
      </c>
      <c r="Y45" s="2">
        <f>IF($A45&lt;=Y$4,0.5*(Z44+Z45)*EXP(-'BDT Tree'!Y61*Z$3)," ")</f>
        <v>1010.8009939428666</v>
      </c>
      <c r="Z45" s="44">
        <f>IF($A45&lt;=Z$4,MIN(0.5*(AA44+AA45)*EXP(-'BDT Tree'!Z61*AA$3),1000)+Z$6," ")</f>
        <v>1011</v>
      </c>
      <c r="AA45" s="2">
        <f>IF($A45&lt;=AA$4,0.5*(AB44+AB45)*EXP(-'BDT Tree'!AA61*AB$3)," ")</f>
        <v>1005.2383932308887</v>
      </c>
      <c r="AB45" s="2">
        <f>IF($A45&lt;=AB$4,0.5*(AC44+AC45)*EXP(-'BDT Tree'!AB61*AC$3)," ")</f>
        <v>1005.4445793002186</v>
      </c>
      <c r="AC45" s="28">
        <f>IF($A45&lt;=AC$4,MIN(0.5*(AD44+AD45)*EXP(-'BDT Tree'!AC61*AD$3),1000+DAYS360(Z$1,AC$1,FALSE)/360*0.022*1000)," ")</f>
        <v>1005.6222222222223</v>
      </c>
      <c r="AD45" s="2">
        <f>IF($A45&lt;=AD$4,0.5*(AE44+AE45)*EXP(-'BDT Tree'!AD61*AE$3)," ")</f>
        <v>1010.7595266921251</v>
      </c>
      <c r="AE45" s="2">
        <f>IF($A45&lt;=AE$4,0.5*(AF44+AF45)*EXP(-'BDT Tree'!AE61*AF$3)," ")</f>
        <v>1010.8946033041638</v>
      </c>
      <c r="AF45" s="44">
        <f>IF($A45&lt;=AF$4,MIN(0.5*(AG44+AG45)*EXP(-'BDT Tree'!AF61*AG$3),1000)+AF$6," ")</f>
        <v>1011</v>
      </c>
      <c r="AG45" s="2">
        <f>IF($A45&lt;=AG$4,0.5*(AH44+AH45)*EXP(-'BDT Tree'!AG61*AH$3)," ")</f>
        <v>1006.1212613641304</v>
      </c>
      <c r="AH45" s="2">
        <f>IF($A45&lt;=AH$4,0.5*(AI44+AI45)*EXP(-'BDT Tree'!AH61*AI$3)," ")</f>
        <v>1006.1930384688148</v>
      </c>
      <c r="AI45" s="28">
        <f>IF($A45&lt;=AI$4,MIN(0.5*(AJ44+AJ45)*EXP(-'BDT Tree'!AI61*AJ$3),1000+DAYS360(AF$1,AI$1,FALSE)/360*0.025*1000)," ")</f>
        <v>1006.25</v>
      </c>
      <c r="AJ45" s="2">
        <f>IF($A45&lt;=AJ$4,0.5*(AK44+AK45)*EXP(-'BDT Tree'!AJ61*AK$3)," ")</f>
        <v>1012.5642814512908</v>
      </c>
      <c r="AK45" s="2">
        <f>IF($A45&lt;=AK$4,0.5*(AL44+AL45)*EXP(-'BDT Tree'!AK61*AL$3)," ")</f>
        <v>1012.6064602942229</v>
      </c>
      <c r="AL45" s="44">
        <f>IF($A45&lt;=AL$4,MIN(0.5*(AM44+AM45)*EXP(-'BDT Tree'!AL61*AM$3),1000)+AL$6," ")</f>
        <v>1012.6388888888889</v>
      </c>
      <c r="AM45" s="2">
        <f>IF($A45&lt;=AM$4,0.5*(AN44+AN45)*EXP(-'BDT Tree'!AM61*AN$3)," ")</f>
        <v>1006.1885707665384</v>
      </c>
      <c r="AN45" s="2">
        <f>IF($A45&lt;=AN$4,0.5*(AO44+AO45)*EXP(-'BDT Tree'!AN61*AO$3)," ")</f>
        <v>1006.2235620650893</v>
      </c>
      <c r="AO45" s="28">
        <f>IF($A45&lt;=AO$4,MIN(0.5*(AP44+AP45)*EXP(-'BDT Tree'!AO61*AP$3),1000+DAYS360(AL$1,AO$1,FALSE)/360*0.025*1000)," ")</f>
        <v>1006.25</v>
      </c>
      <c r="AP45" s="2">
        <f>IF($A45&lt;=AP$4,0.5*(AQ44+AQ45)*EXP(-'BDT Tree'!AP61*AQ$3)," ")</f>
        <v>1012.3247008097196</v>
      </c>
      <c r="AQ45" s="2">
        <f>IF($A45&lt;=AQ$4,0.5*(AR44+AR45)*EXP(-'BDT Tree'!AQ61*AR$3)," ")</f>
        <v>1012.3451361157123</v>
      </c>
      <c r="AR45" s="45">
        <f t="shared" si="2"/>
        <v>1012.3611111111111</v>
      </c>
    </row>
    <row r="46" spans="1:44" x14ac:dyDescent="0.25">
      <c r="A46" s="30">
        <v>5</v>
      </c>
      <c r="B46" s="2" t="str">
        <f>IF($A46&lt;=B$4,0.5*(C45+C46)*EXP(-'BDT Tree'!B62*C$3)," ")</f>
        <v xml:space="preserve"> </v>
      </c>
      <c r="C46" s="2" t="str">
        <f>IF($A46&lt;=C$4,0.5*(D45+D46)*EXP(-'BDT Tree'!C62*D$3)," ")</f>
        <v xml:space="preserve"> </v>
      </c>
      <c r="D46" s="2" t="str">
        <f>IF($A46&lt;=D$4,0.5*(E45+E46)*EXP(-'BDT Tree'!D62*E$3)," ")</f>
        <v xml:space="preserve"> </v>
      </c>
      <c r="E46" s="28" t="str">
        <f>IF($A46&lt;=E$4,MIN(0.5*(F45+F46)*EXP(-'BDT Tree'!E62*F$3),1000+DAYS360(B$1,E$1,FALSE)/360*0.022*1000)," ")</f>
        <v xml:space="preserve"> </v>
      </c>
      <c r="F46" s="2" t="str">
        <f>IF($A46&lt;=F$4,0.5*(G45+G46)*EXP(-'BDT Tree'!F62*G$3)," ")</f>
        <v xml:space="preserve"> </v>
      </c>
      <c r="G46" s="2">
        <f>IF($A46&lt;=G$4,0.5*(H45+H46)*EXP(-'BDT Tree'!G62*H$3)," ")</f>
        <v>985.64171056677878</v>
      </c>
      <c r="H46" s="44">
        <f>IF($A46&lt;=H$4,MIN(0.5*(I45+I46)*EXP(-'BDT Tree'!H62*I$3),1000)+H$6," ")</f>
        <v>996.12894469325624</v>
      </c>
      <c r="I46" s="2">
        <f>IF($A46&lt;=I$4,0.5*(J45+J46)*EXP(-'BDT Tree'!I62*J$3)," ")</f>
        <v>993.42655788566935</v>
      </c>
      <c r="J46" s="2">
        <f>IF($A46&lt;=J$4,0.5*(K45+K46)*EXP(-'BDT Tree'!J62*K$3)," ")</f>
        <v>999.94330580194662</v>
      </c>
      <c r="K46" s="28">
        <f>IF($A46&lt;=K$4,MIN(0.5*(L45+L46)*EXP(-'BDT Tree'!K62*L$3),1000+DAYS360(H$1,K$1,FALSE)/360*0.022*1000)," ")</f>
        <v>1004.7020604759759</v>
      </c>
      <c r="L46" s="2">
        <f>IF($A46&lt;=L$4,0.5*(M45+M46)*EXP(-'BDT Tree'!L62*M$3)," ")</f>
        <v>1008.0016030043483</v>
      </c>
      <c r="M46" s="2">
        <f>IF($A46&lt;=M$4,0.5*(N45+N46)*EXP(-'BDT Tree'!M62*N$3)," ")</f>
        <v>1009.8522862433578</v>
      </c>
      <c r="N46" s="44">
        <f>IF($A46&lt;=N$4,MIN(0.5*(O45+O46)*EXP(-'BDT Tree'!N62*O$3),1000)+N$6," ")</f>
        <v>1011</v>
      </c>
      <c r="O46" s="2">
        <f>IF($A46&lt;=O$4,0.5*(P45+P46)*EXP(-'BDT Tree'!O62*P$3)," ")</f>
        <v>1003.8059415109952</v>
      </c>
      <c r="P46" s="2">
        <f>IF($A46&lt;=P$4,0.5*(Q45+Q46)*EXP(-'BDT Tree'!P62*Q$3)," ")</f>
        <v>1004.7117540741277</v>
      </c>
      <c r="Q46" s="28">
        <f>IF($A46&lt;=Q$4,MIN(0.5*(R45+R46)*EXP(-'BDT Tree'!Q62*R$3),1000+DAYS360(N$1,Q$1,FALSE)/360*0.022*1000)," ")</f>
        <v>1005.5</v>
      </c>
      <c r="R46" s="2">
        <f>IF($A46&lt;=R$4,0.5*(S45+S46)*EXP(-'BDT Tree'!R62*S$3)," ")</f>
        <v>1009.8699202980096</v>
      </c>
      <c r="S46" s="2">
        <f>IF($A46&lt;=S$4,0.5*(T45+T46)*EXP(-'BDT Tree'!S62*T$3)," ")</f>
        <v>1010.5179350414425</v>
      </c>
      <c r="T46" s="44">
        <f>IF($A46&lt;=T$4,MIN(0.5*(U45+U46)*EXP(-'BDT Tree'!T62*U$3),1000)+T$6," ")</f>
        <v>1011</v>
      </c>
      <c r="U46" s="2">
        <f>IF($A46&lt;=U$4,0.5*(V45+V46)*EXP(-'BDT Tree'!U62*V$3)," ")</f>
        <v>1004.8880045295759</v>
      </c>
      <c r="V46" s="2">
        <f>IF($A46&lt;=V$4,0.5*(W45+W46)*EXP(-'BDT Tree'!V62*W$3)," ")</f>
        <v>1005.2192414891186</v>
      </c>
      <c r="W46" s="28">
        <f>IF($A46&lt;=W$4,MIN(0.5*(X45+X46)*EXP(-'BDT Tree'!W62*X$3),1000+DAYS360(T$1,W$1,FALSE)/360*0.022*1000)," ")</f>
        <v>1005.5</v>
      </c>
      <c r="X46" s="2">
        <f>IF($A46&lt;=X$4,0.5*(Y45+Y46)*EXP(-'BDT Tree'!X62*Y$3)," ")</f>
        <v>1010.6634426223814</v>
      </c>
      <c r="Y46" s="2">
        <f>IF($A46&lt;=Y$4,0.5*(Z45+Z46)*EXP(-'BDT Tree'!Y62*Z$3)," ")</f>
        <v>1010.8503949392167</v>
      </c>
      <c r="Z46" s="44">
        <f>IF($A46&lt;=Z$4,MIN(0.5*(AA45+AA46)*EXP(-'BDT Tree'!Z62*AA$3),1000)+Z$6," ")</f>
        <v>1011</v>
      </c>
      <c r="AA46" s="2">
        <f>IF($A46&lt;=AA$4,0.5*(AB45+AB46)*EXP(-'BDT Tree'!AA62*AB$3)," ")</f>
        <v>1005.3282058431205</v>
      </c>
      <c r="AB46" s="2">
        <f>IF($A46&lt;=AB$4,0.5*(AC45+AC46)*EXP(-'BDT Tree'!AB62*AC$3)," ")</f>
        <v>1005.4858715424917</v>
      </c>
      <c r="AC46" s="28">
        <f>IF($A46&lt;=AC$4,MIN(0.5*(AD45+AD46)*EXP(-'BDT Tree'!AC62*AD$3),1000+DAYS360(Z$1,AC$1,FALSE)/360*0.022*1000)," ")</f>
        <v>1005.6222222222223</v>
      </c>
      <c r="AD46" s="2">
        <f>IF($A46&lt;=AD$4,0.5*(AE45+AE46)*EXP(-'BDT Tree'!AD62*AE$3)," ")</f>
        <v>1010.8155550055343</v>
      </c>
      <c r="AE46" s="2">
        <f>IF($A46&lt;=AE$4,0.5*(AF45+AF46)*EXP(-'BDT Tree'!AE62*AF$3)," ")</f>
        <v>1010.9193471878945</v>
      </c>
      <c r="AF46" s="44">
        <f>IF($A46&lt;=AF$4,MIN(0.5*(AG45+AG46)*EXP(-'BDT Tree'!AF62*AG$3),1000)+AF$6," ")</f>
        <v>1011</v>
      </c>
      <c r="AG46" s="2">
        <f>IF($A46&lt;=AG$4,0.5*(AH45+AH46)*EXP(-'BDT Tree'!AG62*AH$3)," ")</f>
        <v>1006.1528216940508</v>
      </c>
      <c r="AH46" s="2">
        <f>IF($A46&lt;=AH$4,0.5*(AI45+AI46)*EXP(-'BDT Tree'!AH62*AI$3)," ")</f>
        <v>1006.2069065508732</v>
      </c>
      <c r="AI46" s="28">
        <f>IF($A46&lt;=AI$4,MIN(0.5*(AJ45+AJ46)*EXP(-'BDT Tree'!AI62*AJ$3),1000+DAYS360(AF$1,AI$1,FALSE)/360*0.025*1000)," ")</f>
        <v>1006.25</v>
      </c>
      <c r="AJ46" s="2">
        <f>IF($A46&lt;=AJ$4,0.5*(AK45+AK46)*EXP(-'BDT Tree'!AJ62*AK$3)," ")</f>
        <v>1012.5831594397361</v>
      </c>
      <c r="AK46" s="2">
        <f>IF($A46&lt;=AK$4,0.5*(AL45+AL46)*EXP(-'BDT Tree'!AK62*AL$3)," ")</f>
        <v>1012.6146658601892</v>
      </c>
      <c r="AL46" s="44">
        <f>IF($A46&lt;=AL$4,MIN(0.5*(AM45+AM46)*EXP(-'BDT Tree'!AL62*AM$3),1000)+AL$6," ")</f>
        <v>1012.6388888888889</v>
      </c>
      <c r="AM46" s="2">
        <f>IF($A46&lt;=AM$4,0.5*(AN45+AN46)*EXP(-'BDT Tree'!AM62*AN$3)," ")</f>
        <v>1006.2033312891691</v>
      </c>
      <c r="AN46" s="2">
        <f>IF($A46&lt;=AN$4,0.5*(AO45+AO46)*EXP(-'BDT Tree'!AN62*AO$3)," ")</f>
        <v>1006.2299616548421</v>
      </c>
      <c r="AO46" s="28">
        <f>IF($A46&lt;=AO$4,MIN(0.5*(AP45+AP46)*EXP(-'BDT Tree'!AO62*AP$3),1000+DAYS360(AL$1,AO$1,FALSE)/360*0.025*1000)," ")</f>
        <v>1006.25</v>
      </c>
      <c r="AP46" s="2">
        <f>IF($A46&lt;=AP$4,0.5*(AQ45+AQ46)*EXP(-'BDT Tree'!AP62*AQ$3)," ")</f>
        <v>1012.3335178844037</v>
      </c>
      <c r="AQ46" s="2">
        <f>IF($A46&lt;=AQ$4,0.5*(AR45+AR46)*EXP(-'BDT Tree'!AQ62*AR$3)," ")</f>
        <v>1012.3490046311859</v>
      </c>
      <c r="AR46" s="45">
        <f t="shared" si="2"/>
        <v>1012.3611111111111</v>
      </c>
    </row>
    <row r="47" spans="1:44" x14ac:dyDescent="0.25">
      <c r="A47" s="30">
        <v>4</v>
      </c>
      <c r="B47" s="2" t="str">
        <f>IF($A47&lt;=B$4,0.5*(C46+C47)*EXP(-'BDT Tree'!B63*C$3)," ")</f>
        <v xml:space="preserve"> </v>
      </c>
      <c r="C47" s="2" t="str">
        <f>IF($A47&lt;=C$4,0.5*(D46+D47)*EXP(-'BDT Tree'!C63*D$3)," ")</f>
        <v xml:space="preserve"> </v>
      </c>
      <c r="D47" s="2" t="str">
        <f>IF($A47&lt;=D$4,0.5*(E46+E47)*EXP(-'BDT Tree'!D63*E$3)," ")</f>
        <v xml:space="preserve"> </v>
      </c>
      <c r="E47" s="28" t="str">
        <f>IF($A47&lt;=E$4,MIN(0.5*(F46+F47)*EXP(-'BDT Tree'!E63*F$3),1000+DAYS360(B$1,E$1,FALSE)/360*0.022*1000)," ")</f>
        <v xml:space="preserve"> </v>
      </c>
      <c r="F47" s="2">
        <f>IF($A47&lt;=F$4,0.5*(G46+G47)*EXP(-'BDT Tree'!F63*G$3)," ")</f>
        <v>990.25613228687496</v>
      </c>
      <c r="G47" s="2">
        <f>IF($A47&lt;=G$4,0.5*(H46+H47)*EXP(-'BDT Tree'!G63*H$3)," ")</f>
        <v>999.25683325767784</v>
      </c>
      <c r="H47" s="44">
        <f>IF($A47&lt;=H$4,MIN(0.5*(I46+I47)*EXP(-'BDT Tree'!H63*I$3),1000)+H$6," ")</f>
        <v>1006.2918354947893</v>
      </c>
      <c r="I47" s="2">
        <f>IF($A47&lt;=I$4,0.5*(J46+J47)*EXP(-'BDT Tree'!I63*J$3)," ")</f>
        <v>1000.3554327386253</v>
      </c>
      <c r="J47" s="2">
        <f>IF($A47&lt;=J$4,0.5*(K46+K47)*EXP(-'BDT Tree'!J63*K$3)," ")</f>
        <v>1003.7780126645707</v>
      </c>
      <c r="K47" s="28">
        <f>IF($A47&lt;=K$4,MIN(0.5*(L46+L47)*EXP(-'BDT Tree'!K63*L$3),1000+DAYS360(H$1,K$1,FALSE)/360*0.022*1000)," ")</f>
        <v>1005.5</v>
      </c>
      <c r="L47" s="2">
        <f>IF($A47&lt;=L$4,0.5*(M46+M47)*EXP(-'BDT Tree'!L63*M$3)," ")</f>
        <v>1008.960641370247</v>
      </c>
      <c r="M47" s="2">
        <f>IF($A47&lt;=M$4,0.5*(N46+N47)*EXP(-'BDT Tree'!M63*N$3)," ")</f>
        <v>1010.0531521384765</v>
      </c>
      <c r="N47" s="44">
        <f>IF($A47&lt;=N$4,MIN(0.5*(O46+O47)*EXP(-'BDT Tree'!N63*O$3),1000)+N$6," ")</f>
        <v>1011</v>
      </c>
      <c r="O47" s="2">
        <f>IF($A47&lt;=O$4,0.5*(P46+P47)*EXP(-'BDT Tree'!O63*P$3)," ")</f>
        <v>1004.1506048897619</v>
      </c>
      <c r="P47" s="2">
        <f>IF($A47&lt;=P$4,0.5*(Q46+Q47)*EXP(-'BDT Tree'!P63*Q$3)," ")</f>
        <v>1004.8688270815982</v>
      </c>
      <c r="Q47" s="28">
        <f>IF($A47&lt;=Q$4,MIN(0.5*(R46+R47)*EXP(-'BDT Tree'!Q63*R$3),1000+DAYS360(N$1,Q$1,FALSE)/360*0.022*1000)," ")</f>
        <v>1005.5</v>
      </c>
      <c r="R47" s="2">
        <f>IF($A47&lt;=R$4,0.5*(S46+S47)*EXP(-'BDT Tree'!R63*S$3)," ")</f>
        <v>1010.1163891212298</v>
      </c>
      <c r="S47" s="2">
        <f>IF($A47&lt;=S$4,0.5*(T46+T47)*EXP(-'BDT Tree'!S63*T$3)," ")</f>
        <v>1010.6255183543244</v>
      </c>
      <c r="T47" s="44">
        <f>IF($A47&lt;=T$4,MIN(0.5*(U46+U47)*EXP(-'BDT Tree'!T63*U$3),1000)+T$6," ")</f>
        <v>1011</v>
      </c>
      <c r="U47" s="2">
        <f>IF($A47&lt;=U$4,0.5*(V46+V47)*EXP(-'BDT Tree'!U63*V$3)," ")</f>
        <v>1005.0323904246767</v>
      </c>
      <c r="V47" s="2">
        <f>IF($A47&lt;=V$4,0.5*(W46+W47)*EXP(-'BDT Tree'!V63*W$3)," ")</f>
        <v>1005.2841448683799</v>
      </c>
      <c r="W47" s="28">
        <f>IF($A47&lt;=W$4,MIN(0.5*(X46+X47)*EXP(-'BDT Tree'!W63*X$3),1000+DAYS360(T$1,W$1,FALSE)/360*0.022*1000)," ")</f>
        <v>1005.5</v>
      </c>
      <c r="X47" s="2">
        <f>IF($A47&lt;=X$4,0.5*(Y46+Y47)*EXP(-'BDT Tree'!X63*Y$3)," ")</f>
        <v>1010.7481210023982</v>
      </c>
      <c r="Y47" s="2">
        <f>IF($A47&lt;=Y$4,0.5*(Z46+Z47)*EXP(-'BDT Tree'!Y63*Z$3)," ")</f>
        <v>1010.8875333808154</v>
      </c>
      <c r="Z47" s="44">
        <f>IF($A47&lt;=Z$4,MIN(0.5*(AA46+AA47)*EXP(-'BDT Tree'!Z63*AA$3),1000)+Z$6," ")</f>
        <v>1011</v>
      </c>
      <c r="AA47" s="2">
        <f>IF($A47&lt;=AA$4,0.5*(AB46+AB47)*EXP(-'BDT Tree'!AA63*AB$3)," ")</f>
        <v>1005.3970043867184</v>
      </c>
      <c r="AB47" s="2">
        <f>IF($A47&lt;=AB$4,0.5*(AC46+AC47)*EXP(-'BDT Tree'!AB63*AC$3)," ")</f>
        <v>1005.517566101313</v>
      </c>
      <c r="AC47" s="28">
        <f>IF($A47&lt;=AC$4,MIN(0.5*(AD46+AD47)*EXP(-'BDT Tree'!AC63*AD$3),1000+DAYS360(Z$1,AC$1,FALSE)/360*0.022*1000)," ")</f>
        <v>1005.6222222222223</v>
      </c>
      <c r="AD47" s="2">
        <f>IF($A47&lt;=AD$4,0.5*(AE46+AE47)*EXP(-'BDT Tree'!AD63*AE$3)," ")</f>
        <v>1010.858529332134</v>
      </c>
      <c r="AE47" s="2">
        <f>IF($A47&lt;=AE$4,0.5*(AF46+AF47)*EXP(-'BDT Tree'!AE63*AF$3)," ")</f>
        <v>1010.9382821505094</v>
      </c>
      <c r="AF47" s="44">
        <f>IF($A47&lt;=AF$4,MIN(0.5*(AG46+AG47)*EXP(-'BDT Tree'!AF63*AG$3),1000)+AF$6," ")</f>
        <v>1011</v>
      </c>
      <c r="AG47" s="2">
        <f>IF($A47&lt;=AG$4,0.5*(AH46+AH47)*EXP(-'BDT Tree'!AG63*AH$3)," ")</f>
        <v>1006.176644889721</v>
      </c>
      <c r="AH47" s="2">
        <f>IF($A47&lt;=AH$4,0.5*(AI46+AI47)*EXP(-'BDT Tree'!AH63*AI$3)," ")</f>
        <v>1006.2173983089418</v>
      </c>
      <c r="AI47" s="28">
        <f>IF($A47&lt;=AI$4,MIN(0.5*(AJ46+AJ47)*EXP(-'BDT Tree'!AI63*AJ$3),1000+DAYS360(AF$1,AI$1,FALSE)/360*0.025*1000)," ")</f>
        <v>1006.25</v>
      </c>
      <c r="AJ47" s="2">
        <f>IF($A47&lt;=AJ$4,0.5*(AK46+AK47)*EXP(-'BDT Tree'!AJ63*AK$3)," ")</f>
        <v>1012.5972608121511</v>
      </c>
      <c r="AK47" s="2">
        <f>IF($A47&lt;=AK$4,0.5*(AL46+AL47)*EXP(-'BDT Tree'!AK63*AL$3)," ")</f>
        <v>1012.6207951502034</v>
      </c>
      <c r="AL47" s="44">
        <f>IF($A47&lt;=AL$4,MIN(0.5*(AM46+AM47)*EXP(-'BDT Tree'!AL63*AM$3),1000)+AL$6," ")</f>
        <v>1012.6388888888889</v>
      </c>
      <c r="AM47" s="2">
        <f>IF($A47&lt;=AM$4,0.5*(AN46+AN47)*EXP(-'BDT Tree'!AM63*AN$3)," ")</f>
        <v>1006.2145449502441</v>
      </c>
      <c r="AN47" s="2">
        <f>IF($A47&lt;=AN$4,0.5*(AO46+AO47)*EXP(-'BDT Tree'!AN63*AO$3)," ")</f>
        <v>1006.2348121659676</v>
      </c>
      <c r="AO47" s="28">
        <f>IF($A47&lt;=AO$4,MIN(0.5*(AP46+AP47)*EXP(-'BDT Tree'!AO63*AP$3),1000+DAYS360(AL$1,AO$1,FALSE)/360*0.025*1000)," ")</f>
        <v>1006.25</v>
      </c>
      <c r="AP47" s="2">
        <f>IF($A47&lt;=AP$4,0.5*(AQ46+AQ47)*EXP(-'BDT Tree'!AP63*AQ$3)," ")</f>
        <v>1012.3401998490739</v>
      </c>
      <c r="AQ47" s="2">
        <f>IF($A47&lt;=AQ$4,0.5*(AR46+AR47)*EXP(-'BDT Tree'!AQ63*AR$3)," ")</f>
        <v>1012.3519363486334</v>
      </c>
      <c r="AR47" s="45">
        <f t="shared" si="2"/>
        <v>1012.3611111111111</v>
      </c>
    </row>
    <row r="48" spans="1:44" x14ac:dyDescent="0.25">
      <c r="A48" s="30">
        <v>3</v>
      </c>
      <c r="B48" s="2" t="str">
        <f>IF($A48&lt;=B$4,0.5*(C47+C48)*EXP(-'BDT Tree'!B64*C$3)," ")</f>
        <v xml:space="preserve"> </v>
      </c>
      <c r="C48" s="2" t="str">
        <f>IF($A48&lt;=C$4,0.5*(D47+D48)*EXP(-'BDT Tree'!C64*D$3)," ")</f>
        <v xml:space="preserve"> </v>
      </c>
      <c r="D48" s="2" t="str">
        <f>IF($A48&lt;=D$4,0.5*(E47+E48)*EXP(-'BDT Tree'!D64*E$3)," ")</f>
        <v xml:space="preserve"> </v>
      </c>
      <c r="E48" s="28">
        <f>IF($A48&lt;=E$4,MIN(0.5*(F47+F48)*EXP(-'BDT Tree'!E64*F$3),1000+DAYS360(B$1,E$1,FALSE)/360*0.022*1000)," ")</f>
        <v>993.81714524540826</v>
      </c>
      <c r="F48" s="2">
        <f>IF($A48&lt;=F$4,0.5*(G47+G48)*EXP(-'BDT Tree'!F64*G$3)," ")</f>
        <v>1001.2851074943726</v>
      </c>
      <c r="G48" s="2">
        <f>IF($A48&lt;=G$4,0.5*(H47+H48)*EXP(-'BDT Tree'!G64*H$3)," ")</f>
        <v>1007.0099443951044</v>
      </c>
      <c r="H48" s="44">
        <f>IF($A48&lt;=H$4,MIN(0.5*(I47+I48)*EXP(-'BDT Tree'!H64*I$3),1000)+H$6," ")</f>
        <v>1011</v>
      </c>
      <c r="I48" s="2">
        <f>IF($A48&lt;=I$4,0.5*(J47+J48)*EXP(-'BDT Tree'!I64*J$3)," ")</f>
        <v>1002.8413727398466</v>
      </c>
      <c r="J48" s="2">
        <f>IF($A48&lt;=J$4,0.5*(K47+K48)*EXP(-'BDT Tree'!J64*K$3)," ")</f>
        <v>1004.4061231259815</v>
      </c>
      <c r="K48" s="28">
        <f>IF($A48&lt;=K$4,MIN(0.5*(L47+L48)*EXP(-'BDT Tree'!K64*L$3),1000+DAYS360(H$1,K$1,FALSE)/360*0.022*1000)," ")</f>
        <v>1005.5</v>
      </c>
      <c r="L48" s="2">
        <f>IF($A48&lt;=L$4,0.5*(M47+M48)*EXP(-'BDT Tree'!L64*M$3)," ")</f>
        <v>1009.3278712145139</v>
      </c>
      <c r="M48" s="2">
        <f>IF($A48&lt;=M$4,0.5*(N47+N48)*EXP(-'BDT Tree'!M64*N$3)," ")</f>
        <v>1010.2188773006995</v>
      </c>
      <c r="N48" s="44">
        <f>IF($A48&lt;=N$4,MIN(0.5*(O47+O48)*EXP(-'BDT Tree'!N64*O$3),1000)+N$6," ")</f>
        <v>1011</v>
      </c>
      <c r="O48" s="2">
        <f>IF($A48&lt;=O$4,0.5*(P47+P48)*EXP(-'BDT Tree'!O64*P$3)," ")</f>
        <v>1004.4251490094389</v>
      </c>
      <c r="P48" s="2">
        <f>IF($A48&lt;=P$4,0.5*(Q47+Q48)*EXP(-'BDT Tree'!P64*Q$3)," ")</f>
        <v>1004.994608174437</v>
      </c>
      <c r="Q48" s="28">
        <f>IF($A48&lt;=Q$4,MIN(0.5*(R47+R48)*EXP(-'BDT Tree'!Q64*R$3),1000+DAYS360(N$1,Q$1,FALSE)/360*0.022*1000)," ")</f>
        <v>1005.5</v>
      </c>
      <c r="R48" s="2">
        <f>IF($A48&lt;=R$4,0.5*(S47+S48)*EXP(-'BDT Tree'!R64*S$3)," ")</f>
        <v>1010.3090948024211</v>
      </c>
      <c r="S48" s="2">
        <f>IF($A48&lt;=S$4,0.5*(T47+T48)*EXP(-'BDT Tree'!S64*T$3)," ")</f>
        <v>1010.7090955596925</v>
      </c>
      <c r="T48" s="44">
        <f>IF($A48&lt;=T$4,MIN(0.5*(U47+U48)*EXP(-'BDT Tree'!T64*U$3),1000)+T$6," ")</f>
        <v>1011</v>
      </c>
      <c r="U48" s="2">
        <f>IF($A48&lt;=U$4,0.5*(V47+V48)*EXP(-'BDT Tree'!U64*V$3)," ")</f>
        <v>1005.1427023026538</v>
      </c>
      <c r="V48" s="2">
        <f>IF($A48&lt;=V$4,0.5*(W47+W48)*EXP(-'BDT Tree'!V64*W$3)," ")</f>
        <v>1005.3340456715769</v>
      </c>
      <c r="W48" s="28">
        <f>IF($A48&lt;=W$4,MIN(0.5*(X47+X48)*EXP(-'BDT Tree'!W64*X$3),1000+DAYS360(T$1,W$1,FALSE)/360*0.022*1000)," ")</f>
        <v>1005.5</v>
      </c>
      <c r="X48" s="2">
        <f>IF($A48&lt;=X$4,0.5*(Y47+Y48)*EXP(-'BDT Tree'!X64*Y$3)," ")</f>
        <v>1010.811492041859</v>
      </c>
      <c r="Y48" s="2">
        <f>IF($A48&lt;=Y$4,0.5*(Z47+Z48)*EXP(-'BDT Tree'!Y64*Z$3)," ")</f>
        <v>1010.9154528417426</v>
      </c>
      <c r="Z48" s="44">
        <f>IF($A48&lt;=Z$4,MIN(0.5*(AA47+AA48)*EXP(-'BDT Tree'!Z64*AA$3),1000)+Z$6," ")</f>
        <v>1011</v>
      </c>
      <c r="AA48" s="2">
        <f>IF($A48&lt;=AA$4,0.5*(AB47+AB48)*EXP(-'BDT Tree'!AA64*AB$3)," ")</f>
        <v>1005.4497049399174</v>
      </c>
      <c r="AB48" s="2">
        <f>IF($A48&lt;=AB$4,0.5*(AC47+AC48)*EXP(-'BDT Tree'!AB64*AC$3)," ")</f>
        <v>1005.5418935906484</v>
      </c>
      <c r="AC48" s="28">
        <f>IF($A48&lt;=AC$4,MIN(0.5*(AD47+AD48)*EXP(-'BDT Tree'!AC64*AD$3),1000+DAYS360(Z$1,AC$1,FALSE)/360*0.022*1000)," ")</f>
        <v>1005.6222222222223</v>
      </c>
      <c r="AD48" s="2">
        <f>IF($A48&lt;=AD$4,0.5*(AE47+AE48)*EXP(-'BDT Tree'!AD64*AE$3)," ")</f>
        <v>1010.8914909092106</v>
      </c>
      <c r="AE48" s="2">
        <f>IF($A48&lt;=AE$4,0.5*(AF47+AF48)*EXP(-'BDT Tree'!AE64*AF$3)," ")</f>
        <v>1010.952771831864</v>
      </c>
      <c r="AF48" s="44">
        <f>IF($A48&lt;=AF$4,MIN(0.5*(AG47+AG48)*EXP(-'BDT Tree'!AF64*AG$3),1000)+AF$6," ")</f>
        <v>1011</v>
      </c>
      <c r="AG48" s="2">
        <f>IF($A48&lt;=AG$4,0.5*(AH47+AH48)*EXP(-'BDT Tree'!AG64*AH$3)," ")</f>
        <v>1006.1946277125089</v>
      </c>
      <c r="AH48" s="2">
        <f>IF($A48&lt;=AH$4,0.5*(AI47+AI48)*EXP(-'BDT Tree'!AH64*AI$3)," ")</f>
        <v>1006.2253357196447</v>
      </c>
      <c r="AI48" s="28">
        <f>IF($A48&lt;=AI$4,MIN(0.5*(AJ47+AJ48)*EXP(-'BDT Tree'!AI64*AJ$3),1000+DAYS360(AF$1,AI$1,FALSE)/360*0.025*1000)," ")</f>
        <v>1006.25</v>
      </c>
      <c r="AJ48" s="2">
        <f>IF($A48&lt;=AJ$4,0.5*(AK47+AK48)*EXP(-'BDT Tree'!AJ64*AK$3)," ")</f>
        <v>1012.6077941314579</v>
      </c>
      <c r="AK48" s="2">
        <f>IF($A48&lt;=AK$4,0.5*(AL47+AL48)*EXP(-'BDT Tree'!AK64*AL$3)," ")</f>
        <v>1012.6253735216337</v>
      </c>
      <c r="AL48" s="44">
        <f>IF($A48&lt;=AL$4,MIN(0.5*(AM47+AM48)*EXP(-'BDT Tree'!AL64*AM$3),1000)+AL$6," ")</f>
        <v>1012.6388888888889</v>
      </c>
      <c r="AM48" s="2">
        <f>IF($A48&lt;=AM$4,0.5*(AN47+AN48)*EXP(-'BDT Tree'!AM64*AN$3)," ")</f>
        <v>1006.2230640581456</v>
      </c>
      <c r="AN48" s="2">
        <f>IF($A48&lt;=AN$4,0.5*(AO47+AO48)*EXP(-'BDT Tree'!AN64*AO$3)," ")</f>
        <v>1006.2384885619946</v>
      </c>
      <c r="AO48" s="28">
        <f>IF($A48&lt;=AO$4,MIN(0.5*(AP47+AP48)*EXP(-'BDT Tree'!AO64*AP$3),1000+DAYS360(AL$1,AO$1,FALSE)/360*0.025*1000)," ")</f>
        <v>1006.25</v>
      </c>
      <c r="AP48" s="2">
        <f>IF($A48&lt;=AP$4,0.5*(AQ47+AQ48)*EXP(-'BDT Tree'!AP64*AQ$3)," ")</f>
        <v>1012.3452637245972</v>
      </c>
      <c r="AQ48" s="2">
        <f>IF($A48&lt;=AQ$4,0.5*(AR47+AR48)*EXP(-'BDT Tree'!AQ64*AR$3)," ")</f>
        <v>1012.3541581208509</v>
      </c>
      <c r="AR48" s="45">
        <f t="shared" si="2"/>
        <v>1012.3611111111111</v>
      </c>
    </row>
    <row r="49" spans="1:44" x14ac:dyDescent="0.25">
      <c r="A49" s="30">
        <v>2</v>
      </c>
      <c r="B49" s="2" t="str">
        <f>IF($A49&lt;=B$4,0.5*(C48+C49)*EXP(-'BDT Tree'!B65*C$3)," ")</f>
        <v xml:space="preserve"> </v>
      </c>
      <c r="C49" s="2" t="str">
        <f>IF($A49&lt;=C$4,0.5*(D48+D49)*EXP(-'BDT Tree'!C65*D$3)," ")</f>
        <v xml:space="preserve"> </v>
      </c>
      <c r="D49" s="2">
        <f>IF($A49&lt;=D$4,0.5*(E48+E49)*EXP(-'BDT Tree'!D65*E$3)," ")</f>
        <v>996.19760267391086</v>
      </c>
      <c r="E49" s="28">
        <f>IF($A49&lt;=E$4,MIN(0.5*(F48+F49)*EXP(-'BDT Tree'!E65*F$3),1000+DAYS360(B$1,E$1,FALSE)/360*0.022*1000)," ")</f>
        <v>1002.3875399248321</v>
      </c>
      <c r="F49" s="2">
        <f>IF($A49&lt;=F$4,0.5*(G48+G49)*EXP(-'BDT Tree'!F65*G$3)," ")</f>
        <v>1006.7744591051306</v>
      </c>
      <c r="G49" s="2">
        <f>IF($A49&lt;=G$4,0.5*(H48+H49)*EXP(-'BDT Tree'!G65*H$3)," ")</f>
        <v>1009.6369451136593</v>
      </c>
      <c r="H49" s="44">
        <f>IF($A49&lt;=H$4,MIN(0.5*(I48+I49)*EXP(-'BDT Tree'!H65*I$3),1000)+H$6," ")</f>
        <v>1011</v>
      </c>
      <c r="I49" s="2">
        <f>IF($A49&lt;=I$4,0.5*(J48+J49)*EXP(-'BDT Tree'!I65*J$3)," ")</f>
        <v>1003.4637440735299</v>
      </c>
      <c r="J49" s="2">
        <f>IF($A49&lt;=J$4,0.5*(K48+K49)*EXP(-'BDT Tree'!J65*K$3)," ")</f>
        <v>1004.5959544897895</v>
      </c>
      <c r="K49" s="28">
        <f>IF($A49&lt;=K$4,MIN(0.5*(L48+L49)*EXP(-'BDT Tree'!K65*L$3),1000+DAYS360(H$1,K$1,FALSE)/360*0.022*1000)," ")</f>
        <v>1005.5</v>
      </c>
      <c r="L49" s="2">
        <f>IF($A49&lt;=L$4,0.5*(M48+M49)*EXP(-'BDT Tree'!L65*M$3)," ")</f>
        <v>1009.6289620888875</v>
      </c>
      <c r="M49" s="2">
        <f>IF($A49&lt;=M$4,0.5*(N48+N49)*EXP(-'BDT Tree'!M65*N$3)," ")</f>
        <v>1010.3556051244525</v>
      </c>
      <c r="N49" s="44">
        <f>IF($A49&lt;=N$4,MIN(0.5*(O48+O49)*EXP(-'BDT Tree'!N65*O$3),1000)+N$6," ")</f>
        <v>1011</v>
      </c>
      <c r="O49" s="2">
        <f>IF($A49&lt;=O$4,0.5*(P48+P49)*EXP(-'BDT Tree'!O65*P$3)," ")</f>
        <v>1004.6438322199252</v>
      </c>
      <c r="P49" s="2">
        <f>IF($A49&lt;=P$4,0.5*(Q48+Q49)*EXP(-'BDT Tree'!P65*Q$3)," ")</f>
        <v>1005.0953284683197</v>
      </c>
      <c r="Q49" s="28">
        <f>IF($A49&lt;=Q$4,MIN(0.5*(R48+R49)*EXP(-'BDT Tree'!Q65*R$3),1000+DAYS360(N$1,Q$1,FALSE)/360*0.022*1000)," ")</f>
        <v>1005.5</v>
      </c>
      <c r="R49" s="2">
        <f>IF($A49&lt;=R$4,0.5*(S48+S49)*EXP(-'BDT Tree'!R65*S$3)," ")</f>
        <v>1010.4597636278839</v>
      </c>
      <c r="S49" s="2">
        <f>IF($A49&lt;=S$4,0.5*(T48+T49)*EXP(-'BDT Tree'!S65*T$3)," ")</f>
        <v>1010.774022002378</v>
      </c>
      <c r="T49" s="44">
        <f>IF($A49&lt;=T$4,MIN(0.5*(U48+U49)*EXP(-'BDT Tree'!T65*U$3),1000)+T$6," ")</f>
        <v>1011</v>
      </c>
      <c r="U49" s="2">
        <f>IF($A49&lt;=U$4,0.5*(V48+V49)*EXP(-'BDT Tree'!U65*V$3)," ")</f>
        <v>1005.2269825520185</v>
      </c>
      <c r="V49" s="2">
        <f>IF($A49&lt;=V$4,0.5*(W48+W49)*EXP(-'BDT Tree'!V65*W$3)," ")</f>
        <v>1005.3724112746534</v>
      </c>
      <c r="W49" s="28">
        <f>IF($A49&lt;=W$4,MIN(0.5*(X48+X49)*EXP(-'BDT Tree'!W65*X$3),1000+DAYS360(T$1,W$1,FALSE)/360*0.022*1000)," ")</f>
        <v>1005.5</v>
      </c>
      <c r="X49" s="2">
        <f>IF($A49&lt;=X$4,0.5*(Y48+Y49)*EXP(-'BDT Tree'!X65*Y$3)," ")</f>
        <v>1010.8589173954811</v>
      </c>
      <c r="Y49" s="2">
        <f>IF($A49&lt;=Y$4,0.5*(Z48+Z49)*EXP(-'BDT Tree'!Y65*Z$3)," ")</f>
        <v>1010.9364416080413</v>
      </c>
      <c r="Z49" s="44">
        <f>IF($A49&lt;=Z$4,MIN(0.5*(AA48+AA49)*EXP(-'BDT Tree'!Z65*AA$3),1000)+Z$6," ")</f>
        <v>1011</v>
      </c>
      <c r="AA49" s="2">
        <f>IF($A49&lt;=AA$4,0.5*(AB48+AB49)*EXP(-'BDT Tree'!AA65*AB$3)," ")</f>
        <v>1005.490073847851</v>
      </c>
      <c r="AB49" s="2">
        <f>IF($A49&lt;=AB$4,0.5*(AC48+AC49)*EXP(-'BDT Tree'!AB65*AC$3)," ")</f>
        <v>1005.5605662880091</v>
      </c>
      <c r="AC49" s="28">
        <f>IF($A49&lt;=AC$4,MIN(0.5*(AD48+AD49)*EXP(-'BDT Tree'!AC65*AD$3),1000+DAYS360(Z$1,AC$1,FALSE)/360*0.022*1000)," ")</f>
        <v>1005.6222222222223</v>
      </c>
      <c r="AD49" s="2">
        <f>IF($A49&lt;=AD$4,0.5*(AE48+AE49)*EXP(-'BDT Tree'!AD65*AE$3)," ")</f>
        <v>1010.9167725593982</v>
      </c>
      <c r="AE49" s="2">
        <f>IF($A49&lt;=AE$4,0.5*(AF48+AF49)*EXP(-'BDT Tree'!AE65*AF$3)," ")</f>
        <v>1010.9638597888437</v>
      </c>
      <c r="AF49" s="44">
        <f>IF($A49&lt;=AF$4,MIN(0.5*(AG48+AG49)*EXP(-'BDT Tree'!AF65*AG$3),1000)+AF$6," ")</f>
        <v>1011</v>
      </c>
      <c r="AG49" s="2">
        <f>IF($A49&lt;=AG$4,0.5*(AH48+AH49)*EXP(-'BDT Tree'!AG65*AH$3)," ")</f>
        <v>1006.2082019610411</v>
      </c>
      <c r="AH49" s="2">
        <f>IF($A49&lt;=AH$4,0.5*(AI48+AI49)*EXP(-'BDT Tree'!AH65*AI$3)," ")</f>
        <v>1006.2313406568328</v>
      </c>
      <c r="AI49" s="28">
        <f>IF($A49&lt;=AI$4,MIN(0.5*(AJ48+AJ49)*EXP(-'BDT Tree'!AI65*AJ$3),1000+DAYS360(AF$1,AI$1,FALSE)/360*0.025*1000)," ")</f>
        <v>1006.25</v>
      </c>
      <c r="AJ49" s="2">
        <f>IF($A49&lt;=AJ$4,0.5*(AK48+AK49)*EXP(-'BDT Tree'!AJ65*AK$3)," ")</f>
        <v>1012.6156621934447</v>
      </c>
      <c r="AK49" s="2">
        <f>IF($A49&lt;=AK$4,0.5*(AL48+AL49)*EXP(-'BDT Tree'!AK65*AL$3)," ")</f>
        <v>1012.6287934049909</v>
      </c>
      <c r="AL49" s="44">
        <f>IF($A49&lt;=AL$4,MIN(0.5*(AM48+AM49)*EXP(-'BDT Tree'!AL65*AM$3),1000)+AL$6," ")</f>
        <v>1012.6388888888889</v>
      </c>
      <c r="AM49" s="2">
        <f>IF($A49&lt;=AM$4,0.5*(AN48+AN49)*EXP(-'BDT Tree'!AM65*AN$3)," ")</f>
        <v>1006.2295361122632</v>
      </c>
      <c r="AN49" s="2">
        <f>IF($A49&lt;=AN$4,0.5*(AO48+AO49)*EXP(-'BDT Tree'!AN65*AO$3)," ")</f>
        <v>1006.2412750464566</v>
      </c>
      <c r="AO49" s="28">
        <f>IF($A49&lt;=AO$4,MIN(0.5*(AP48+AP49)*EXP(-'BDT Tree'!AO65*AP$3),1000+DAYS360(AL$1,AO$1,FALSE)/360*0.025*1000)," ")</f>
        <v>1006.25</v>
      </c>
      <c r="AP49" s="2">
        <f>IF($A49&lt;=AP$4,0.5*(AQ48+AQ49)*EXP(-'BDT Tree'!AP65*AQ$3)," ")</f>
        <v>1012.3491013382901</v>
      </c>
      <c r="AQ49" s="2">
        <f>IF($A49&lt;=AQ$4,0.5*(AR48+AR49)*EXP(-'BDT Tree'!AQ65*AR$3)," ")</f>
        <v>1012.3558418672665</v>
      </c>
      <c r="AR49" s="45">
        <f t="shared" si="2"/>
        <v>1012.3611111111111</v>
      </c>
    </row>
    <row r="50" spans="1:44" x14ac:dyDescent="0.25">
      <c r="A50" s="30">
        <v>1</v>
      </c>
      <c r="B50" s="2" t="str">
        <f>IF($A50&lt;=B$4,0.5*(C49+C50)*EXP(-'BDT Tree'!B66*C$3)," ")</f>
        <v xml:space="preserve"> </v>
      </c>
      <c r="C50" s="2">
        <f>IF($A50&lt;=C$4,0.5*(D49+D50)*EXP(-'BDT Tree'!C66*D$3)," ")</f>
        <v>997.46925025626035</v>
      </c>
      <c r="D50" s="2">
        <f>IF($A50&lt;=D$4,0.5*(E49+E50)*EXP(-'BDT Tree'!D66*E$3)," ")</f>
        <v>1002.3511754673237</v>
      </c>
      <c r="E50" s="28">
        <f>IF($A50&lt;=E$4,MIN(0.5*(F49+F50)*EXP(-'BDT Tree'!E66*F$3),1000+DAYS360(B$1,E$1,FALSE)/360*0.022*1000)," ")</f>
        <v>1005.5</v>
      </c>
      <c r="F50" s="2">
        <f>IF($A50&lt;=F$4,0.5*(G49+G50)*EXP(-'BDT Tree'!F66*G$3)," ")</f>
        <v>1008.4587047710042</v>
      </c>
      <c r="G50" s="2">
        <f>IF($A50&lt;=G$4,0.5*(H49+H50)*EXP(-'BDT Tree'!G66*H$3)," ")</f>
        <v>1009.8670049982078</v>
      </c>
      <c r="H50" s="44">
        <f>IF($A50&lt;=H$4,MIN(0.5*(I49+I50)*EXP(-'BDT Tree'!H66*I$3),1000)+H$6," ")</f>
        <v>1011</v>
      </c>
      <c r="I50" s="2">
        <f>IF($A50&lt;=I$4,0.5*(J49+J50)*EXP(-'BDT Tree'!I66*J$3)," ")</f>
        <v>1003.8143162996396</v>
      </c>
      <c r="J50" s="2">
        <f>IF($A50&lt;=J$4,0.5*(K49+K50)*EXP(-'BDT Tree'!J66*K$3)," ")</f>
        <v>1004.7528547772242</v>
      </c>
      <c r="K50" s="28">
        <f>IF($A50&lt;=K$4,MIN(0.5*(L49+L50)*EXP(-'BDT Tree'!K66*L$3),1000+DAYS360(H$1,K$1,FALSE)/360*0.022*1000)," ")</f>
        <v>1005.5</v>
      </c>
      <c r="L50" s="2">
        <f>IF($A50&lt;=L$4,0.5*(M49+M50)*EXP(-'BDT Tree'!L66*M$3)," ")</f>
        <v>1009.8758211923324</v>
      </c>
      <c r="M50" s="2">
        <f>IF($A50&lt;=M$4,0.5*(N49+N50)*EXP(-'BDT Tree'!M66*N$3)," ")</f>
        <v>1010.468406388497</v>
      </c>
      <c r="N50" s="44">
        <f>IF($A50&lt;=N$4,MIN(0.5*(O49+O50)*EXP(-'BDT Tree'!N66*O$3),1000)+N$6," ")</f>
        <v>1011</v>
      </c>
      <c r="O50" s="2">
        <f>IF($A50&lt;=O$4,0.5*(P49+P50)*EXP(-'BDT Tree'!O66*P$3)," ")</f>
        <v>1004.81801715645</v>
      </c>
      <c r="P50" s="2">
        <f>IF($A50&lt;=P$4,0.5*(Q49+Q50)*EXP(-'BDT Tree'!P66*Q$3)," ")</f>
        <v>1005.1759792998665</v>
      </c>
      <c r="Q50" s="28">
        <f>IF($A50&lt;=Q$4,MIN(0.5*(R49+R50)*EXP(-'BDT Tree'!Q66*R$3),1000+DAYS360(N$1,Q$1,FALSE)/360*0.022*1000)," ")</f>
        <v>1005.5</v>
      </c>
      <c r="R50" s="2">
        <f>IF($A50&lt;=R$4,0.5*(S49+S50)*EXP(-'BDT Tree'!R66*S$3)," ")</f>
        <v>1010.577565763257</v>
      </c>
      <c r="S50" s="2">
        <f>IF($A50&lt;=S$4,0.5*(T49+T50)*EXP(-'BDT Tree'!S66*T$3)," ")</f>
        <v>1010.8244588866329</v>
      </c>
      <c r="T50" s="44">
        <f>IF($A50&lt;=T$4,MIN(0.5*(U49+U50)*EXP(-'BDT Tree'!T66*U$3),1000)+T$6," ")</f>
        <v>1011</v>
      </c>
      <c r="U50" s="2">
        <f>IF($A50&lt;=U$4,0.5*(V49+V50)*EXP(-'BDT Tree'!U66*V$3)," ")</f>
        <v>1005.2913755196497</v>
      </c>
      <c r="V50" s="2">
        <f>IF($A50&lt;=V$4,0.5*(W49+W50)*EXP(-'BDT Tree'!V66*W$3)," ")</f>
        <v>1005.4019078852525</v>
      </c>
      <c r="W50" s="28">
        <f>IF($A50&lt;=W$4,MIN(0.5*(X49+X50)*EXP(-'BDT Tree'!W66*X$3),1000+DAYS360(T$1,W$1,FALSE)/360*0.022*1000)," ")</f>
        <v>1005.5</v>
      </c>
      <c r="X50" s="2">
        <f>IF($A50&lt;=X$4,0.5*(Y49+Y50)*EXP(-'BDT Tree'!X66*Y$3)," ")</f>
        <v>1010.894409667744</v>
      </c>
      <c r="Y50" s="2">
        <f>IF($A50&lt;=Y$4,0.5*(Z49+Z50)*EXP(-'BDT Tree'!Y66*Z$3)," ")</f>
        <v>1010.9522200525594</v>
      </c>
      <c r="Z50" s="44">
        <f>IF($A50&lt;=Z$4,MIN(0.5*(AA49+AA50)*EXP(-'BDT Tree'!Z66*AA$3),1000)+Z$6," ")</f>
        <v>1011</v>
      </c>
      <c r="AA50" s="2">
        <f>IF($A50&lt;=AA$4,0.5*(AB49+AB50)*EXP(-'BDT Tree'!AA66*AB$3)," ")</f>
        <v>1005.520996459698</v>
      </c>
      <c r="AB50" s="2">
        <f>IF($A50&lt;=AB$4,0.5*(AC49+AC50)*EXP(-'BDT Tree'!AB66*AC$3)," ")</f>
        <v>1005.5748985476556</v>
      </c>
      <c r="AC50" s="28">
        <f>IF($A50&lt;=AC$4,MIN(0.5*(AD49+AD50)*EXP(-'BDT Tree'!AC66*AD$3),1000+DAYS360(Z$1,AC$1,FALSE)/360*0.022*1000)," ")</f>
        <v>1005.6222222222223</v>
      </c>
      <c r="AD50" s="2">
        <f>IF($A50&lt;=AD$4,0.5*(AE49+AE50)*EXP(-'BDT Tree'!AD66*AE$3)," ")</f>
        <v>1010.9361636517888</v>
      </c>
      <c r="AE50" s="2">
        <f>IF($A50&lt;=AE$4,0.5*(AF49+AF50)*EXP(-'BDT Tree'!AE66*AF$3)," ")</f>
        <v>1010.9723446148271</v>
      </c>
      <c r="AF50" s="44">
        <f>IF($A50&lt;=AF$4,MIN(0.5*(AG49+AG50)*EXP(-'BDT Tree'!AF66*AG$3),1000)+AF$6," ")</f>
        <v>1011</v>
      </c>
      <c r="AG50" s="2">
        <f>IF($A50&lt;=AG$4,0.5*(AH49+AH50)*EXP(-'BDT Tree'!AG66*AH$3)," ")</f>
        <v>1006.2184484330571</v>
      </c>
      <c r="AH50" s="2">
        <f>IF($A50&lt;=AH$4,0.5*(AI49+AI50)*EXP(-'BDT Tree'!AH66*AI$3)," ")</f>
        <v>1006.2358836005156</v>
      </c>
      <c r="AI50" s="28">
        <f>IF($A50&lt;=AI$4,MIN(0.5*(AJ49+AJ50)*EXP(-'BDT Tree'!AI66*AJ$3),1000+DAYS360(AF$1,AI$1,FALSE)/360*0.025*1000)," ")</f>
        <v>1006.25</v>
      </c>
      <c r="AJ50" s="2">
        <f>IF($A50&lt;=AJ$4,0.5*(AK49+AK50)*EXP(-'BDT Tree'!AJ66*AK$3)," ")</f>
        <v>1012.6215393775044</v>
      </c>
      <c r="AK50" s="2">
        <f>IF($A50&lt;=AK$4,0.5*(AL49+AL50)*EXP(-'BDT Tree'!AK66*AL$3)," ")</f>
        <v>1012.631347935716</v>
      </c>
      <c r="AL50" s="44">
        <f>IF($A50&lt;=AL$4,MIN(0.5*(AM49+AM50)*EXP(-'BDT Tree'!AL66*AM$3),1000)+AL$6," ")</f>
        <v>1012.6388888888889</v>
      </c>
      <c r="AM50" s="2">
        <f>IF($A50&lt;=AM$4,0.5*(AN49+AN50)*EXP(-'BDT Tree'!AM66*AN$3)," ")</f>
        <v>1006.234453016344</v>
      </c>
      <c r="AN50" s="2">
        <f>IF($A50&lt;=AN$4,0.5*(AO49+AO50)*EXP(-'BDT Tree'!AN66*AO$3)," ")</f>
        <v>1006.2433870304664</v>
      </c>
      <c r="AO50" s="28">
        <f>IF($A50&lt;=AO$4,MIN(0.5*(AP49+AP50)*EXP(-'BDT Tree'!AO66*AP$3),1000+DAYS360(AL$1,AO$1,FALSE)/360*0.025*1000)," ")</f>
        <v>1006.25</v>
      </c>
      <c r="AP50" s="2">
        <f>IF($A50&lt;=AP$4,0.5*(AQ49+AQ50)*EXP(-'BDT Tree'!AP66*AQ$3)," ")</f>
        <v>1012.3520096370884</v>
      </c>
      <c r="AQ50" s="2">
        <f>IF($A50&lt;=AQ$4,0.5*(AR49+AR50)*EXP(-'BDT Tree'!AQ66*AR$3)," ")</f>
        <v>1012.3571178759613</v>
      </c>
      <c r="AR50" s="45">
        <f t="shared" si="2"/>
        <v>1012.3611111111111</v>
      </c>
    </row>
    <row r="51" spans="1:44" x14ac:dyDescent="0.25">
      <c r="A51" s="30">
        <v>0</v>
      </c>
      <c r="B51" s="25">
        <f>IF($A51&lt;=B$4,0.5*(C50+C51)*EXP(-'BDT Tree'!B67*C$3)," ")</f>
        <v>997.95845115285272</v>
      </c>
      <c r="C51" s="2">
        <f>IF($A51&lt;=C$4,0.5*(D50+D51)*EXP(-'BDT Tree'!C67*D$3)," ")</f>
        <v>1001.7561423960764</v>
      </c>
      <c r="D51" s="2">
        <f>IF($A51&lt;=D$4,0.5*(E50+E51)*EXP(-'BDT Tree'!D67*E$3)," ")</f>
        <v>1004.1741289532398</v>
      </c>
      <c r="E51" s="28">
        <f>IF($A51&lt;=E$4,MIN(0.5*(F50+F51)*EXP(-'BDT Tree'!E67*F$3),1000+DAYS360(B$1,E$1,FALSE)/360*0.022*1000)," ")</f>
        <v>1005.5</v>
      </c>
      <c r="F51" s="2">
        <f>IF($A51&lt;=F$4,0.5*(G50+G51)*EXP(-'BDT Tree'!F67*G$3)," ")</f>
        <v>1008.8841846622377</v>
      </c>
      <c r="G51" s="2">
        <f>IF($A51&lt;=G$4,0.5*(H50+H51)*EXP(-'BDT Tree'!G67*H$3)," ")</f>
        <v>1010.05825289892</v>
      </c>
      <c r="H51" s="44">
        <f>IF($A51&lt;=H$4,MIN(0.5*(I50+I51)*EXP(-'BDT Tree'!H67*I$3),1000)+H$6," ")</f>
        <v>1011</v>
      </c>
      <c r="I51" s="2">
        <f>IF($A51&lt;=I$4,0.5*(J50+J51)*EXP(-'BDT Tree'!I67*J$3)," ")</f>
        <v>1004.10457093372</v>
      </c>
      <c r="J51" s="2">
        <f>IF($A51&lt;=J$4,0.5*(K50+K51)*EXP(-'BDT Tree'!J67*K$3)," ")</f>
        <v>1004.8825328352483</v>
      </c>
      <c r="K51" s="28">
        <f>IF($A51&lt;=K$4,MIN(0.5*(L50+L51)*EXP(-'BDT Tree'!K67*L$3),1000+DAYS360(H$1,K$1,FALSE)/360*0.022*1000)," ")</f>
        <v>1005.5</v>
      </c>
      <c r="L51" s="2">
        <f>IF($A51&lt;=L$4,0.5*(M50+M51)*EXP(-'BDT Tree'!L67*M$3)," ")</f>
        <v>1010.0782150465051</v>
      </c>
      <c r="M51" s="2">
        <f>IF($A51&lt;=M$4,0.5*(N50+N51)*EXP(-'BDT Tree'!M67*N$3)," ")</f>
        <v>1010.5614660869712</v>
      </c>
      <c r="N51" s="44">
        <f>IF($A51&lt;=N$4,MIN(0.5*(O50+O51)*EXP(-'BDT Tree'!N67*O$3),1000)+N$6," ")</f>
        <v>1011</v>
      </c>
      <c r="O51" s="2">
        <f>IF($A51&lt;=O$4,0.5*(P50+P51)*EXP(-'BDT Tree'!O67*P$3)," ")</f>
        <v>1004.9567572676615</v>
      </c>
      <c r="P51" s="2">
        <f>IF($A51&lt;=P$4,0.5*(Q50+Q51)*EXP(-'BDT Tree'!P67*Q$3)," ")</f>
        <v>1005.2405585360377</v>
      </c>
      <c r="Q51" s="28">
        <f>IF($A51&lt;=Q$4,MIN(0.5*(R50+R51)*EXP(-'BDT Tree'!Q67*R$3),1000+DAYS360(N$1,Q$1,FALSE)/360*0.022*1000)," ")</f>
        <v>1005.5</v>
      </c>
      <c r="R51" s="2">
        <f>IF($A51&lt;=R$4,0.5*(S50+S51)*EXP(-'BDT Tree'!R67*S$3)," ")</f>
        <v>1010.6696716371902</v>
      </c>
      <c r="S51" s="2">
        <f>IF($A51&lt;=S$4,0.5*(T50+T51)*EXP(-'BDT Tree'!S67*T$3)," ")</f>
        <v>1010.8636393312108</v>
      </c>
      <c r="T51" s="44">
        <f>IF($A51&lt;=T$4,MIN(0.5*(U50+U51)*EXP(-'BDT Tree'!T67*U$3),1000)+T$6," ")</f>
        <v>1011</v>
      </c>
      <c r="U51" s="2">
        <f>IF($A51&lt;=U$4,0.5*(V50+V51)*EXP(-'BDT Tree'!U67*V$3)," ")</f>
        <v>1005.3405752252969</v>
      </c>
      <c r="V51" s="2">
        <f>IF($A51&lt;=V$4,0.5*(W50+W51)*EXP(-'BDT Tree'!V67*W$3)," ")</f>
        <v>1005.4245855751161</v>
      </c>
      <c r="W51" s="28">
        <f>IF($A51&lt;=W$4,MIN(0.5*(X50+X51)*EXP(-'BDT Tree'!W67*X$3),1000+DAYS360(T$1,W$1,FALSE)/360*0.022*1000)," ")</f>
        <v>1005.5</v>
      </c>
      <c r="X51" s="2">
        <f>IF($A51&lt;=X$4,0.5*(Y50+Y51)*EXP(-'BDT Tree'!X67*Y$3)," ")</f>
        <v>1010.9209717442061</v>
      </c>
      <c r="Y51" s="2">
        <f>IF($A51&lt;=Y$4,0.5*(Z50+Z51)*EXP(-'BDT Tree'!Y67*Z$3)," ")</f>
        <v>1010.9640815495118</v>
      </c>
      <c r="Z51" s="44">
        <f>IF($A51&lt;=Z$4,MIN(0.5*(AA50+AA51)*EXP(-'BDT Tree'!Z67*AA$3),1000)+Z$6," ")</f>
        <v>1011</v>
      </c>
      <c r="AA51" s="2">
        <f>IF($A51&lt;=AA$4,0.5*(AB50+AB51)*EXP(-'BDT Tree'!AA67*AB$3)," ")</f>
        <v>1005.5446831173857</v>
      </c>
      <c r="AB51" s="2">
        <f>IF($A51&lt;=AB$4,0.5*(AC50+AC51)*EXP(-'BDT Tree'!AB67*AC$3)," ")</f>
        <v>1005.5858992552104</v>
      </c>
      <c r="AC51" s="28">
        <f>IF($A51&lt;=AC$4,MIN(0.5*(AD50+AD51)*EXP(-'BDT Tree'!AC67*AD$3),1000+DAYS360(Z$1,AC$1,FALSE)/360*0.022*1000)," ")</f>
        <v>1005.6222222222223</v>
      </c>
      <c r="AD51" s="2">
        <f>IF($A51&lt;=AD$4,0.5*(AE50+AE51)*EXP(-'BDT Tree'!AD67*AE$3)," ")</f>
        <v>1010.9510366744142</v>
      </c>
      <c r="AE51" s="2">
        <f>IF($A51&lt;=AE$4,0.5*(AF50+AF51)*EXP(-'BDT Tree'!AE67*AF$3)," ")</f>
        <v>1010.9788374347828</v>
      </c>
      <c r="AF51" s="44">
        <f>IF($A51&lt;=AF$4,MIN(0.5*(AG50+AG51)*EXP(-'BDT Tree'!AF67*AG$3),1000)+AF$6," ")</f>
        <v>1011</v>
      </c>
      <c r="AG51" s="2">
        <f>IF($A51&lt;=AG$4,0.5*(AH50+AH51)*EXP(-'BDT Tree'!AG67*AH$3)," ")</f>
        <v>1006.2261829636408</v>
      </c>
      <c r="AH51" s="2">
        <f>IF($A51&lt;=AH$4,0.5*(AI50+AI51)*EXP(-'BDT Tree'!AH67*AI$3)," ")</f>
        <v>1006.2393204909146</v>
      </c>
      <c r="AI51" s="28">
        <f>IF($A51&lt;=AI$4,MIN(0.5*(AJ50+AJ51)*EXP(-'BDT Tree'!AI67*AJ$3),1000+DAYS360(AF$1,AI$1,FALSE)/360*0.025*1000)," ")</f>
        <v>1006.25</v>
      </c>
      <c r="AJ51" s="2">
        <f>IF($A51&lt;=AJ$4,0.5*(AK50+AK51)*EXP(-'BDT Tree'!AJ67*AK$3)," ")</f>
        <v>1012.6259294335167</v>
      </c>
      <c r="AK51" s="2">
        <f>IF($A51&lt;=AK$4,0.5*(AL50+AL51)*EXP(-'BDT Tree'!AK67*AL$3)," ")</f>
        <v>1012.633256077507</v>
      </c>
      <c r="AL51" s="44">
        <f>IF($A51&lt;=AL$4,MIN(0.5*(AM50+AM51)*EXP(-'BDT Tree'!AL67*AM$3),1000)+AL$6," ")</f>
        <v>1012.6388888888889</v>
      </c>
      <c r="AM51" s="2">
        <f>IF($A51&lt;=AM$4,0.5*(AN50+AN51)*EXP(-'BDT Tree'!AM67*AN$3)," ")</f>
        <v>1006.2381884677824</v>
      </c>
      <c r="AN51" s="2">
        <f>IF($A51&lt;=AN$4,0.5*(AO50+AO51)*EXP(-'BDT Tree'!AN67*AO$3)," ")</f>
        <v>1006.2449877836337</v>
      </c>
      <c r="AO51" s="28">
        <f>IF($A51&lt;=AO$4,MIN(0.5*(AP50+AP51)*EXP(-'BDT Tree'!AO67*AP$3),1000+DAYS360(AL$1,AO$1,FALSE)/360*0.025*1000)," ")</f>
        <v>1006.25</v>
      </c>
      <c r="AP51" s="2">
        <f>IF($A51&lt;=AP$4,0.5*(AQ50+AQ51)*EXP(-'BDT Tree'!AP67*AQ$3)," ")</f>
        <v>1012.3542136617034</v>
      </c>
      <c r="AQ51" s="2">
        <f>IF($A51&lt;=AQ$4,0.5*(AR50+AR51)*EXP(-'BDT Tree'!AQ67*AR$3)," ")</f>
        <v>1012.3580848847685</v>
      </c>
      <c r="AR51" s="45">
        <f t="shared" si="2"/>
        <v>1012.3611111111111</v>
      </c>
    </row>
    <row r="52" spans="1:44" x14ac:dyDescent="0.25">
      <c r="AR52" s="45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9"/>
  <sheetViews>
    <sheetView zoomScaleNormal="100"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ColWidth="8.77734375" defaultRowHeight="13.8" x14ac:dyDescent="0.25"/>
  <cols>
    <col min="1" max="1" width="12.109375" style="2" customWidth="1"/>
    <col min="2" max="3" width="12" style="2" customWidth="1"/>
    <col min="4" max="4" width="12.77734375" style="44" bestFit="1" customWidth="1"/>
    <col min="5" max="6" width="12.77734375" style="2" bestFit="1" customWidth="1"/>
    <col min="7" max="7" width="12.77734375" style="44" bestFit="1" customWidth="1"/>
    <col min="8" max="9" width="12.77734375" style="2" bestFit="1" customWidth="1"/>
    <col min="10" max="10" width="12.77734375" style="44" bestFit="1" customWidth="1"/>
    <col min="11" max="12" width="12.77734375" style="2" bestFit="1" customWidth="1"/>
    <col min="13" max="13" width="12.77734375" style="44" bestFit="1" customWidth="1"/>
    <col min="14" max="15" width="12.77734375" style="2" bestFit="1" customWidth="1"/>
    <col min="16" max="16" width="12.77734375" style="44" bestFit="1" customWidth="1"/>
    <col min="17" max="18" width="12.77734375" style="2" bestFit="1" customWidth="1"/>
    <col min="19" max="19" width="12.77734375" style="44" bestFit="1" customWidth="1"/>
    <col min="20" max="21" width="12.77734375" style="2" bestFit="1" customWidth="1"/>
    <col min="22" max="22" width="12.77734375" style="44" bestFit="1" customWidth="1"/>
    <col min="23" max="24" width="12.77734375" style="2" bestFit="1" customWidth="1"/>
    <col min="25" max="25" width="12.77734375" style="44" bestFit="1" customWidth="1"/>
    <col min="26" max="27" width="12.77734375" style="2" bestFit="1" customWidth="1"/>
    <col min="28" max="28" width="12.77734375" style="44" bestFit="1" customWidth="1"/>
    <col min="29" max="30" width="12.77734375" style="2" bestFit="1" customWidth="1"/>
    <col min="31" max="31" width="12.77734375" style="44" bestFit="1" customWidth="1"/>
    <col min="32" max="33" width="12.77734375" style="2" bestFit="1" customWidth="1"/>
    <col min="34" max="34" width="12.77734375" style="44" bestFit="1" customWidth="1"/>
    <col min="35" max="35" width="11.109375" style="2" customWidth="1"/>
    <col min="36" max="36" width="12.109375" style="2" customWidth="1"/>
    <col min="37" max="37" width="11.109375" style="44" customWidth="1"/>
    <col min="38" max="38" width="10.77734375" style="2" customWidth="1"/>
    <col min="39" max="39" width="10.33203125" style="2" customWidth="1"/>
    <col min="40" max="40" width="11.109375" style="44" customWidth="1"/>
    <col min="41" max="16384" width="8.77734375" style="2"/>
  </cols>
  <sheetData>
    <row r="1" spans="1:40" s="44" customFormat="1" x14ac:dyDescent="0.25">
      <c r="A1" s="46" t="s">
        <v>99</v>
      </c>
    </row>
    <row r="2" spans="1:40" x14ac:dyDescent="0.25">
      <c r="A2" s="31" t="s">
        <v>73</v>
      </c>
      <c r="B2" s="34"/>
      <c r="C2" s="34"/>
      <c r="D2" s="43">
        <v>44133</v>
      </c>
      <c r="E2" s="34">
        <v>44165</v>
      </c>
      <c r="F2" s="34">
        <v>44194</v>
      </c>
      <c r="G2" s="43">
        <v>44225</v>
      </c>
      <c r="H2" s="34">
        <v>44253</v>
      </c>
      <c r="I2" s="34">
        <v>44284</v>
      </c>
      <c r="J2" s="43">
        <v>44315</v>
      </c>
      <c r="K2" s="34">
        <v>44347</v>
      </c>
      <c r="L2" s="34">
        <v>44376</v>
      </c>
      <c r="M2" s="43">
        <v>44406</v>
      </c>
      <c r="N2" s="34">
        <v>44438</v>
      </c>
      <c r="O2" s="34">
        <v>44468</v>
      </c>
      <c r="P2" s="43">
        <v>44498</v>
      </c>
      <c r="Q2" s="34">
        <v>44529</v>
      </c>
      <c r="R2" s="34">
        <v>44559</v>
      </c>
      <c r="S2" s="43">
        <v>44592</v>
      </c>
      <c r="T2" s="34">
        <v>44620</v>
      </c>
      <c r="U2" s="34">
        <v>44649</v>
      </c>
      <c r="V2" s="43">
        <v>44680</v>
      </c>
      <c r="W2" s="34">
        <v>44711</v>
      </c>
      <c r="X2" s="34">
        <v>44741</v>
      </c>
      <c r="Y2" s="43">
        <v>44771</v>
      </c>
      <c r="Z2" s="34">
        <v>44802</v>
      </c>
      <c r="AA2" s="34">
        <v>44833</v>
      </c>
      <c r="AB2" s="43">
        <v>44865</v>
      </c>
      <c r="AC2" s="34">
        <v>44894</v>
      </c>
      <c r="AD2" s="34">
        <v>44924</v>
      </c>
      <c r="AE2" s="43">
        <v>44956</v>
      </c>
      <c r="AF2" s="34">
        <v>44985</v>
      </c>
      <c r="AG2" s="34">
        <v>45014</v>
      </c>
      <c r="AH2" s="43">
        <v>45044</v>
      </c>
      <c r="AI2" s="34">
        <v>45075</v>
      </c>
      <c r="AJ2" s="34">
        <v>45106</v>
      </c>
      <c r="AK2" s="43">
        <v>45138</v>
      </c>
      <c r="AL2" s="34">
        <v>45167</v>
      </c>
      <c r="AM2" s="34">
        <v>45198</v>
      </c>
      <c r="AN2" s="43">
        <v>45229</v>
      </c>
    </row>
    <row r="3" spans="1:40" x14ac:dyDescent="0.25">
      <c r="A3" s="24" t="s">
        <v>61</v>
      </c>
      <c r="D3" s="44">
        <v>1.0166666666666666</v>
      </c>
      <c r="E3" s="2">
        <v>1.1055555555555556</v>
      </c>
      <c r="F3" s="2">
        <v>1.1861111111111111</v>
      </c>
      <c r="G3" s="44">
        <v>1.2722222222222221</v>
      </c>
      <c r="H3" s="2">
        <v>1.35</v>
      </c>
      <c r="I3" s="2">
        <v>1.4361111111111111</v>
      </c>
      <c r="J3" s="44">
        <v>1.5222222222222221</v>
      </c>
      <c r="K3" s="2">
        <v>1.6111111111111112</v>
      </c>
      <c r="L3" s="2">
        <v>1.6916666666666667</v>
      </c>
      <c r="M3" s="44">
        <v>1.7749999999999999</v>
      </c>
      <c r="N3" s="2">
        <v>1.8638888888888889</v>
      </c>
      <c r="O3" s="2">
        <v>1.9472222222222222</v>
      </c>
      <c r="P3" s="44">
        <v>2.0305555555555554</v>
      </c>
      <c r="Q3" s="2">
        <v>2.1166666666666667</v>
      </c>
      <c r="R3" s="2">
        <v>2.2000000000000002</v>
      </c>
      <c r="S3" s="44">
        <v>2.2916666666666665</v>
      </c>
      <c r="T3" s="2">
        <v>2.3694444444444445</v>
      </c>
      <c r="U3" s="2">
        <v>2.4500000000000002</v>
      </c>
      <c r="V3" s="44">
        <v>2.536111111111111</v>
      </c>
      <c r="W3" s="2">
        <v>2.6222222222222222</v>
      </c>
      <c r="X3" s="2">
        <v>2.7055555555555557</v>
      </c>
      <c r="Y3" s="44">
        <v>2.7888888888888888</v>
      </c>
      <c r="Z3" s="2">
        <v>2.875</v>
      </c>
      <c r="AA3" s="2">
        <v>2.9611111111111112</v>
      </c>
      <c r="AB3" s="44">
        <v>3.05</v>
      </c>
      <c r="AC3" s="2">
        <v>3.1305555555555555</v>
      </c>
      <c r="AD3" s="2">
        <v>3.213888888888889</v>
      </c>
      <c r="AE3" s="44">
        <v>3.3027777777777776</v>
      </c>
      <c r="AF3" s="2">
        <v>3.3833333333333333</v>
      </c>
      <c r="AG3" s="2">
        <v>3.463888888888889</v>
      </c>
      <c r="AH3" s="44">
        <v>3.5472222222222221</v>
      </c>
      <c r="AI3" s="2">
        <v>3.6333333333333333</v>
      </c>
      <c r="AJ3" s="2">
        <v>3.7194444444444446</v>
      </c>
      <c r="AK3" s="44">
        <v>3.8083333333333331</v>
      </c>
      <c r="AL3" s="2">
        <v>3.8888888888888888</v>
      </c>
      <c r="AM3" s="2">
        <v>3.9750000000000001</v>
      </c>
      <c r="AN3" s="44">
        <v>4.0611111111111109</v>
      </c>
    </row>
    <row r="4" spans="1:40" x14ac:dyDescent="0.25">
      <c r="A4" s="5" t="s">
        <v>75</v>
      </c>
      <c r="D4" s="44">
        <v>8.3333333333333259E-2</v>
      </c>
      <c r="E4" s="2">
        <v>8.8888888888889017E-2</v>
      </c>
      <c r="F4" s="2">
        <v>8.0555555555555491E-2</v>
      </c>
      <c r="G4" s="44">
        <v>8.6111111111111027E-2</v>
      </c>
      <c r="H4" s="2">
        <v>7.7777777777777946E-2</v>
      </c>
      <c r="I4" s="2">
        <v>8.6111111111111027E-2</v>
      </c>
      <c r="J4" s="44">
        <v>8.6111111111111027E-2</v>
      </c>
      <c r="K4" s="2">
        <v>8.8888888888889017E-2</v>
      </c>
      <c r="L4" s="2">
        <v>8.0555555555555491E-2</v>
      </c>
      <c r="M4" s="44">
        <v>8.3333333333333259E-2</v>
      </c>
      <c r="N4" s="2">
        <v>8.8888888888889017E-2</v>
      </c>
      <c r="O4" s="2">
        <v>8.3333333333333259E-2</v>
      </c>
      <c r="P4" s="44">
        <v>8.3333333333333259E-2</v>
      </c>
      <c r="Q4" s="2">
        <v>8.6111111111111249E-2</v>
      </c>
      <c r="R4" s="2">
        <v>8.3333333333333481E-2</v>
      </c>
      <c r="S4" s="44">
        <v>9.1666666666666341E-2</v>
      </c>
      <c r="T4" s="2">
        <v>7.7777777777777946E-2</v>
      </c>
      <c r="U4" s="2">
        <v>8.0555555555555713E-2</v>
      </c>
      <c r="V4" s="44">
        <v>8.6111111111110805E-2</v>
      </c>
      <c r="W4" s="2">
        <v>8.6111111111111249E-2</v>
      </c>
      <c r="X4" s="2">
        <v>8.3333333333333481E-2</v>
      </c>
      <c r="Y4" s="44">
        <v>8.3333333333333037E-2</v>
      </c>
      <c r="Z4" s="2">
        <v>8.6111111111111249E-2</v>
      </c>
      <c r="AA4" s="2">
        <v>8.6111111111111249E-2</v>
      </c>
      <c r="AB4" s="44">
        <v>8.8888888888888573E-2</v>
      </c>
      <c r="AC4" s="2">
        <v>8.0555555555555713E-2</v>
      </c>
      <c r="AD4" s="2">
        <v>8.3333333333333481E-2</v>
      </c>
      <c r="AE4" s="44">
        <v>8.8888888888888573E-2</v>
      </c>
      <c r="AF4" s="2">
        <v>8.0555555555555713E-2</v>
      </c>
      <c r="AG4" s="2">
        <v>8.0555555555555713E-2</v>
      </c>
      <c r="AH4" s="44">
        <v>8.3333333333333037E-2</v>
      </c>
      <c r="AI4" s="2">
        <v>8.6111111111111249E-2</v>
      </c>
      <c r="AJ4" s="2">
        <v>8.6111111111111249E-2</v>
      </c>
      <c r="AK4" s="44">
        <v>8.8888888888888573E-2</v>
      </c>
      <c r="AL4" s="2">
        <v>8.0555555555555713E-2</v>
      </c>
      <c r="AM4" s="2">
        <v>8.6111111111111249E-2</v>
      </c>
      <c r="AN4" s="44">
        <v>8.6111111111110805E-2</v>
      </c>
    </row>
    <row r="5" spans="1:40" x14ac:dyDescent="0.25">
      <c r="A5" s="24" t="s">
        <v>62</v>
      </c>
      <c r="D5" s="44">
        <v>12</v>
      </c>
      <c r="E5" s="2">
        <v>13</v>
      </c>
      <c r="F5" s="2">
        <v>14</v>
      </c>
      <c r="G5" s="44">
        <v>15</v>
      </c>
      <c r="H5" s="2">
        <v>16</v>
      </c>
      <c r="I5" s="2">
        <v>17</v>
      </c>
      <c r="J5" s="44">
        <v>18</v>
      </c>
      <c r="K5" s="2">
        <v>19</v>
      </c>
      <c r="L5" s="2">
        <v>20</v>
      </c>
      <c r="M5" s="44">
        <v>21</v>
      </c>
      <c r="N5" s="2">
        <v>22</v>
      </c>
      <c r="O5" s="2">
        <v>23</v>
      </c>
      <c r="P5" s="44">
        <v>24</v>
      </c>
      <c r="Q5" s="2">
        <v>25</v>
      </c>
      <c r="R5" s="2">
        <v>26</v>
      </c>
      <c r="S5" s="44">
        <v>27</v>
      </c>
      <c r="T5" s="2">
        <v>28</v>
      </c>
      <c r="U5" s="2">
        <v>29</v>
      </c>
      <c r="V5" s="44">
        <v>30</v>
      </c>
      <c r="W5" s="2">
        <v>31</v>
      </c>
      <c r="X5" s="2">
        <v>32</v>
      </c>
      <c r="Y5" s="44">
        <v>33</v>
      </c>
      <c r="Z5" s="2">
        <v>34</v>
      </c>
      <c r="AA5" s="2">
        <v>35</v>
      </c>
      <c r="AB5" s="44">
        <v>36</v>
      </c>
      <c r="AC5" s="2">
        <v>37</v>
      </c>
      <c r="AD5" s="2">
        <v>38</v>
      </c>
      <c r="AE5" s="44">
        <v>39</v>
      </c>
      <c r="AF5" s="2">
        <v>40</v>
      </c>
      <c r="AG5" s="2">
        <v>41</v>
      </c>
      <c r="AH5" s="44">
        <v>42</v>
      </c>
      <c r="AI5" s="2">
        <v>43</v>
      </c>
      <c r="AJ5" s="2">
        <v>44</v>
      </c>
      <c r="AK5" s="44">
        <v>45</v>
      </c>
      <c r="AL5" s="2">
        <v>46</v>
      </c>
      <c r="AM5" s="2">
        <v>47</v>
      </c>
      <c r="AN5" s="44">
        <v>48</v>
      </c>
    </row>
    <row r="6" spans="1:40" x14ac:dyDescent="0.25">
      <c r="A6" s="47" t="s">
        <v>88</v>
      </c>
      <c r="B6" s="47"/>
      <c r="C6" s="47">
        <f>('Caplet Strip'!E7-'Caplet Strip'!E19)/SUM('Caplet Strip'!F8:F19)</f>
        <v>1.5044177483777088E-2</v>
      </c>
    </row>
    <row r="7" spans="1:40" x14ac:dyDescent="0.25">
      <c r="A7" s="47" t="s">
        <v>92</v>
      </c>
      <c r="B7" s="47"/>
      <c r="C7" s="47">
        <f>SUMPRODUCT(B67:B79,'BDT Tree'!N108:N120)</f>
        <v>8.3062819865538651E-3</v>
      </c>
    </row>
    <row r="8" spans="1:40" x14ac:dyDescent="0.25">
      <c r="A8" s="47" t="s">
        <v>93</v>
      </c>
      <c r="B8" s="47"/>
      <c r="C8" s="47">
        <f>SUM('Caplet Strip'!F8:F19)*'European Swaption1_1_3'!C6*(NORMSDIST('European Swaption1_1_3'!C10)-NORMSDIST('European Swaption1_1_3'!C11))</f>
        <v>8.1936454675481576E-3</v>
      </c>
    </row>
    <row r="9" spans="1:40" x14ac:dyDescent="0.25">
      <c r="A9" s="25" t="s">
        <v>94</v>
      </c>
      <c r="C9" s="49">
        <v>0.46829999999999999</v>
      </c>
    </row>
    <row r="10" spans="1:40" x14ac:dyDescent="0.25">
      <c r="A10" s="25" t="s">
        <v>95</v>
      </c>
      <c r="C10" s="2">
        <f>0.5*C9*SQRT(D3)</f>
        <v>0.23609318684578764</v>
      </c>
    </row>
    <row r="11" spans="1:40" x14ac:dyDescent="0.25">
      <c r="A11" s="25" t="s">
        <v>96</v>
      </c>
      <c r="C11" s="2">
        <f>-C10</f>
        <v>-0.23609318684578764</v>
      </c>
    </row>
    <row r="12" spans="1:40" x14ac:dyDescent="0.25">
      <c r="A12" s="25"/>
    </row>
    <row r="13" spans="1:40" ht="13.2" customHeight="1" x14ac:dyDescent="0.25">
      <c r="A13" s="25" t="s">
        <v>89</v>
      </c>
    </row>
    <row r="14" spans="1:40" x14ac:dyDescent="0.25">
      <c r="A14" s="25" t="s">
        <v>70</v>
      </c>
    </row>
    <row r="15" spans="1:40" x14ac:dyDescent="0.25">
      <c r="A15" s="30">
        <v>48</v>
      </c>
      <c r="D15" s="44" t="str">
        <f>IF($A15&lt;=D$5,0.5*(E14+E15)*EXP(-'BDT Tree'!N19*E$4)+$C$6*SUM(B$4:D$4)," ")</f>
        <v xml:space="preserve"> </v>
      </c>
      <c r="E15" s="2" t="str">
        <f>IF($A15&lt;=E$5,0.5*(F14+F15)*EXP(-'BDT Tree'!O19*F$4)," ")</f>
        <v xml:space="preserve"> </v>
      </c>
      <c r="F15" s="2" t="str">
        <f>IF($A15&lt;=F$5,0.5*(G14+G15)*EXP(-'BDT Tree'!P19*G$4)," ")</f>
        <v xml:space="preserve"> </v>
      </c>
      <c r="G15" s="44" t="str">
        <f>IF($A15&lt;=G$5,0.5*(H14+H15)*EXP(-'BDT Tree'!Q19*H$4)+$C$6*SUM(E$4:G$4)," ")</f>
        <v xml:space="preserve"> </v>
      </c>
      <c r="H15" s="2" t="str">
        <f>IF($A15&lt;=H$5,0.5*(I14+I15)*EXP(-'BDT Tree'!R19*I$4)," ")</f>
        <v xml:space="preserve"> </v>
      </c>
      <c r="I15" s="2" t="str">
        <f>IF($A15&lt;=I$5,0.5*(J14+J15)*EXP(-'BDT Tree'!S19*J$4)," ")</f>
        <v xml:space="preserve"> </v>
      </c>
      <c r="J15" s="44" t="str">
        <f>IF($A15&lt;=J$5,0.5*(K14+K15)*EXP(-'BDT Tree'!T19*K$4)+$C$6*SUM(H$4:J$4)," ")</f>
        <v xml:space="preserve"> </v>
      </c>
      <c r="K15" s="2" t="str">
        <f>IF($A15&lt;=K$5,0.5*(L14+L15)*EXP(-'BDT Tree'!U19*L$4)," ")</f>
        <v xml:space="preserve"> </v>
      </c>
      <c r="L15" s="2" t="str">
        <f>IF($A15&lt;=L$5,0.5*(M14+M15)*EXP(-'BDT Tree'!V19*M$4)," ")</f>
        <v xml:space="preserve"> </v>
      </c>
      <c r="M15" s="44" t="str">
        <f>IF($A15&lt;=M$5,0.5*(N14+N15)*EXP(-'BDT Tree'!W19*N$4)+$C$6*SUM(K$4:M$4)," ")</f>
        <v xml:space="preserve"> </v>
      </c>
      <c r="N15" s="2" t="str">
        <f>IF($A15&lt;=N$5,0.5*(O14+O15)*EXP(-'BDT Tree'!X19*O$4)," ")</f>
        <v xml:space="preserve"> </v>
      </c>
      <c r="O15" s="2" t="str">
        <f>IF($A15&lt;=O$5,0.5*(P14+P15)*EXP(-'BDT Tree'!Y19*P$4)," ")</f>
        <v xml:space="preserve"> </v>
      </c>
      <c r="P15" s="44" t="str">
        <f>IF($A15&lt;=P$5,0.5*(Q14+Q15)*EXP(-'BDT Tree'!Z19*Q$4)+$C$6*SUM(N$4:P$4)," ")</f>
        <v xml:space="preserve"> </v>
      </c>
      <c r="Q15" s="2" t="str">
        <f>IF($A15&lt;=Q$5,0.5*(R14+R15)*EXP(-'BDT Tree'!AA19*R$4)," ")</f>
        <v xml:space="preserve"> </v>
      </c>
      <c r="R15" s="2" t="str">
        <f>IF($A15&lt;=R$5,0.5*(S14+S15)*EXP(-'BDT Tree'!AB19*S$4)," ")</f>
        <v xml:space="preserve"> </v>
      </c>
      <c r="S15" s="44" t="str">
        <f>IF($A15&lt;=S$5,0.5*(T14+T15)*EXP(-'BDT Tree'!AC19*T$4)+$C$6*SUM(Q$4:S$4)," ")</f>
        <v xml:space="preserve"> </v>
      </c>
      <c r="T15" s="2" t="str">
        <f>IF($A15&lt;=T$5,0.5*(U14+U15)*EXP(-'BDT Tree'!AD19*U$4)," ")</f>
        <v xml:space="preserve"> </v>
      </c>
      <c r="U15" s="2" t="str">
        <f>IF($A15&lt;=U$5,0.5*(V14+V15)*EXP(-'BDT Tree'!AE19*V$4)," ")</f>
        <v xml:space="preserve"> </v>
      </c>
      <c r="V15" s="44" t="str">
        <f>IF($A15&lt;=V$5,0.5*(W14+W15)*EXP(-'BDT Tree'!AF19*W$4)+$C$6*SUM(T$4:V$4)," ")</f>
        <v xml:space="preserve"> </v>
      </c>
      <c r="W15" s="2" t="str">
        <f>IF($A15&lt;=W$5,0.5*(X14+X15)*EXP(-'BDT Tree'!AG19*X$4)," ")</f>
        <v xml:space="preserve"> </v>
      </c>
      <c r="X15" s="2" t="str">
        <f>IF($A15&lt;=X$5,0.5*(Y14+Y15)*EXP(-'BDT Tree'!AH19*Y$4)," ")</f>
        <v xml:space="preserve"> </v>
      </c>
      <c r="Y15" s="44" t="str">
        <f>IF($A15&lt;=Y$5,0.5*(Z14+Z15)*EXP(-'BDT Tree'!AI19*Z$4)+$C$6*SUM(W$4:Y$4)," ")</f>
        <v xml:space="preserve"> </v>
      </c>
      <c r="Z15" s="2" t="str">
        <f>IF($A15&lt;=Z$5,0.5*(AA14+AA15)*EXP(-'BDT Tree'!AJ19*AA$4)," ")</f>
        <v xml:space="preserve"> </v>
      </c>
      <c r="AA15" s="2" t="str">
        <f>IF($A15&lt;=AA$5,0.5*(AB14+AB15)*EXP(-'BDT Tree'!AK19*AB$4)," ")</f>
        <v xml:space="preserve"> </v>
      </c>
      <c r="AB15" s="44" t="str">
        <f>IF($A15&lt;=AB$5,0.5*(AC14+AC15)*EXP(-'BDT Tree'!AL19*AC$4)+$C$6*SUM(Z$4:AB$4)," ")</f>
        <v xml:space="preserve"> </v>
      </c>
      <c r="AC15" s="2" t="str">
        <f>IF($A15&lt;=AC$5,0.5*(AD14+AD15)*EXP(-'BDT Tree'!AM19*AD$4)," ")</f>
        <v xml:space="preserve"> </v>
      </c>
      <c r="AD15" s="2" t="str">
        <f>IF($A15&lt;=AD$5,0.5*(AE14+AE15)*EXP(-'BDT Tree'!AN19*AE$4)," ")</f>
        <v xml:space="preserve"> </v>
      </c>
      <c r="AE15" s="44" t="str">
        <f>IF($A15&lt;=AE$5,0.5*(AF14+AF15)*EXP(-'BDT Tree'!AO19*AF$4)+$C$6*SUM(AC$4:AE$4)," ")</f>
        <v xml:space="preserve"> </v>
      </c>
      <c r="AF15" s="2" t="str">
        <f>IF($A15&lt;=AF$5,0.5*(AG14+AG15)*EXP(-'BDT Tree'!AP19*AG$4)," ")</f>
        <v xml:space="preserve"> </v>
      </c>
      <c r="AG15" s="2" t="str">
        <f>IF($A15&lt;=AG$5,0.5*(AH14+AH15)*EXP(-'BDT Tree'!AQ19*AH$4)," ")</f>
        <v xml:space="preserve"> </v>
      </c>
      <c r="AH15" s="44" t="str">
        <f>IF($A15&lt;=AH$5,0.5*(AI14+AI15)*EXP(-'BDT Tree'!AR19*AI$4)+$C$6*SUM(AF$4:AH$4)," ")</f>
        <v xml:space="preserve"> </v>
      </c>
      <c r="AI15" s="2" t="str">
        <f>IF($A15&lt;=AI$5,0.5*(AJ14+AJ15)*EXP(-'BDT Tree'!AS19*AJ$4)," ")</f>
        <v xml:space="preserve"> </v>
      </c>
      <c r="AJ15" s="2" t="str">
        <f>IF($A15&lt;=AJ$5,0.5*(AK14+AK15)*EXP(-'BDT Tree'!AT19*AK$4)," ")</f>
        <v xml:space="preserve"> </v>
      </c>
      <c r="AK15" s="44" t="str">
        <f>IF($A15&lt;=AK$5,0.5*(AL14+AL15)*EXP(-'BDT Tree'!AU19*AL$4)+$C$6*SUM(AI$4:AK$4)," ")</f>
        <v xml:space="preserve"> </v>
      </c>
      <c r="AL15" s="2" t="str">
        <f>IF($A15&lt;=AL$5,0.5*(AM14+AM15)*EXP(-'BDT Tree'!AV19*AM$4)," ")</f>
        <v xml:space="preserve"> </v>
      </c>
      <c r="AM15" s="2" t="str">
        <f>IF($A15&lt;=AM$5,0.5*(AN14+AN15)*EXP(-'BDT Tree'!AW19*AN$4)," ")</f>
        <v xml:space="preserve"> </v>
      </c>
      <c r="AN15" s="44">
        <f t="shared" ref="AN15:AN46" si="0">1+1*$C$6*SUM(AL$4:AN$4)</f>
        <v>1.0038028337528437</v>
      </c>
    </row>
    <row r="16" spans="1:40" x14ac:dyDescent="0.25">
      <c r="A16" s="30">
        <v>47</v>
      </c>
      <c r="D16" s="44" t="str">
        <f>IF($A16&lt;=D$5,0.5*(E15+E16)*EXP(-'BDT Tree'!N20*E$4)+$C$6*SUM(B$4:D$4)," ")</f>
        <v xml:space="preserve"> </v>
      </c>
      <c r="E16" s="2" t="str">
        <f>IF($A16&lt;=E$5,0.5*(F15+F16)*EXP(-'BDT Tree'!O20*F$4)," ")</f>
        <v xml:space="preserve"> </v>
      </c>
      <c r="F16" s="2" t="str">
        <f>IF($A16&lt;=F$5,0.5*(G15+G16)*EXP(-'BDT Tree'!P20*G$4)," ")</f>
        <v xml:space="preserve"> </v>
      </c>
      <c r="G16" s="44" t="str">
        <f>IF($A16&lt;=G$5,0.5*(H15+H16)*EXP(-'BDT Tree'!Q20*H$4)+$C$6*SUM(E$4:G$4)," ")</f>
        <v xml:space="preserve"> </v>
      </c>
      <c r="H16" s="2" t="str">
        <f>IF($A16&lt;=H$5,0.5*(I15+I16)*EXP(-'BDT Tree'!R20*I$4)," ")</f>
        <v xml:space="preserve"> </v>
      </c>
      <c r="I16" s="2" t="str">
        <f>IF($A16&lt;=I$5,0.5*(J15+J16)*EXP(-'BDT Tree'!S20*J$4)," ")</f>
        <v xml:space="preserve"> </v>
      </c>
      <c r="J16" s="44" t="str">
        <f>IF($A16&lt;=J$5,0.5*(K15+K16)*EXP(-'BDT Tree'!T20*K$4)+$C$6*SUM(H$4:J$4)," ")</f>
        <v xml:space="preserve"> </v>
      </c>
      <c r="K16" s="2" t="str">
        <f>IF($A16&lt;=K$5,0.5*(L15+L16)*EXP(-'BDT Tree'!U20*L$4)," ")</f>
        <v xml:space="preserve"> </v>
      </c>
      <c r="L16" s="2" t="str">
        <f>IF($A16&lt;=L$5,0.5*(M15+M16)*EXP(-'BDT Tree'!V20*M$4)," ")</f>
        <v xml:space="preserve"> </v>
      </c>
      <c r="M16" s="44" t="str">
        <f>IF($A16&lt;=M$5,0.5*(N15+N16)*EXP(-'BDT Tree'!W20*N$4)+$C$6*SUM(K$4:M$4)," ")</f>
        <v xml:space="preserve"> </v>
      </c>
      <c r="N16" s="2" t="str">
        <f>IF($A16&lt;=N$5,0.5*(O15+O16)*EXP(-'BDT Tree'!X20*O$4)," ")</f>
        <v xml:space="preserve"> </v>
      </c>
      <c r="O16" s="2" t="str">
        <f>IF($A16&lt;=O$5,0.5*(P15+P16)*EXP(-'BDT Tree'!Y20*P$4)," ")</f>
        <v xml:space="preserve"> </v>
      </c>
      <c r="P16" s="44" t="str">
        <f>IF($A16&lt;=P$5,0.5*(Q15+Q16)*EXP(-'BDT Tree'!Z20*Q$4)+$C$6*SUM(N$4:P$4)," ")</f>
        <v xml:space="preserve"> </v>
      </c>
      <c r="Q16" s="2" t="str">
        <f>IF($A16&lt;=Q$5,0.5*(R15+R16)*EXP(-'BDT Tree'!AA20*R$4)," ")</f>
        <v xml:space="preserve"> </v>
      </c>
      <c r="R16" s="2" t="str">
        <f>IF($A16&lt;=R$5,0.5*(S15+S16)*EXP(-'BDT Tree'!AB20*S$4)," ")</f>
        <v xml:space="preserve"> </v>
      </c>
      <c r="S16" s="44" t="str">
        <f>IF($A16&lt;=S$5,0.5*(T15+T16)*EXP(-'BDT Tree'!AC20*T$4)+$C$6*SUM(Q$4:S$4)," ")</f>
        <v xml:space="preserve"> </v>
      </c>
      <c r="T16" s="2" t="str">
        <f>IF($A16&lt;=T$5,0.5*(U15+U16)*EXP(-'BDT Tree'!AD20*U$4)," ")</f>
        <v xml:space="preserve"> </v>
      </c>
      <c r="U16" s="2" t="str">
        <f>IF($A16&lt;=U$5,0.5*(V15+V16)*EXP(-'BDT Tree'!AE20*V$4)," ")</f>
        <v xml:space="preserve"> </v>
      </c>
      <c r="V16" s="44" t="str">
        <f>IF($A16&lt;=V$5,0.5*(W15+W16)*EXP(-'BDT Tree'!AF20*W$4)+$C$6*SUM(T$4:V$4)," ")</f>
        <v xml:space="preserve"> </v>
      </c>
      <c r="W16" s="2" t="str">
        <f>IF($A16&lt;=W$5,0.5*(X15+X16)*EXP(-'BDT Tree'!AG20*X$4)," ")</f>
        <v xml:space="preserve"> </v>
      </c>
      <c r="X16" s="2" t="str">
        <f>IF($A16&lt;=X$5,0.5*(Y15+Y16)*EXP(-'BDT Tree'!AH20*Y$4)," ")</f>
        <v xml:space="preserve"> </v>
      </c>
      <c r="Y16" s="44" t="str">
        <f>IF($A16&lt;=Y$5,0.5*(Z15+Z16)*EXP(-'BDT Tree'!AI20*Z$4)+$C$6*SUM(W$4:Y$4)," ")</f>
        <v xml:space="preserve"> </v>
      </c>
      <c r="Z16" s="2" t="str">
        <f>IF($A16&lt;=Z$5,0.5*(AA15+AA16)*EXP(-'BDT Tree'!AJ20*AA$4)," ")</f>
        <v xml:space="preserve"> </v>
      </c>
      <c r="AA16" s="2" t="str">
        <f>IF($A16&lt;=AA$5,0.5*(AB15+AB16)*EXP(-'BDT Tree'!AK20*AB$4)," ")</f>
        <v xml:space="preserve"> </v>
      </c>
      <c r="AB16" s="44" t="str">
        <f>IF($A16&lt;=AB$5,0.5*(AC15+AC16)*EXP(-'BDT Tree'!AL20*AC$4)+$C$6*SUM(Z$4:AB$4)," ")</f>
        <v xml:space="preserve"> </v>
      </c>
      <c r="AC16" s="2" t="str">
        <f>IF($A16&lt;=AC$5,0.5*(AD15+AD16)*EXP(-'BDT Tree'!AM20*AD$4)," ")</f>
        <v xml:space="preserve"> </v>
      </c>
      <c r="AD16" s="2" t="str">
        <f>IF($A16&lt;=AD$5,0.5*(AE15+AE16)*EXP(-'BDT Tree'!AN20*AE$4)," ")</f>
        <v xml:space="preserve"> </v>
      </c>
      <c r="AE16" s="44" t="str">
        <f>IF($A16&lt;=AE$5,0.5*(AF15+AF16)*EXP(-'BDT Tree'!AO20*AF$4)+$C$6*SUM(AC$4:AE$4)," ")</f>
        <v xml:space="preserve"> </v>
      </c>
      <c r="AF16" s="2" t="str">
        <f>IF($A16&lt;=AF$5,0.5*(AG15+AG16)*EXP(-'BDT Tree'!AP20*AG$4)," ")</f>
        <v xml:space="preserve"> </v>
      </c>
      <c r="AG16" s="2" t="str">
        <f>IF($A16&lt;=AG$5,0.5*(AH15+AH16)*EXP(-'BDT Tree'!AQ20*AH$4)," ")</f>
        <v xml:space="preserve"> </v>
      </c>
      <c r="AH16" s="44" t="str">
        <f>IF($A16&lt;=AH$5,0.5*(AI15+AI16)*EXP(-'BDT Tree'!AR20*AI$4)+$C$6*SUM(AF$4:AH$4)," ")</f>
        <v xml:space="preserve"> </v>
      </c>
      <c r="AI16" s="2" t="str">
        <f>IF($A16&lt;=AI$5,0.5*(AJ15+AJ16)*EXP(-'BDT Tree'!AS20*AJ$4)," ")</f>
        <v xml:space="preserve"> </v>
      </c>
      <c r="AJ16" s="2" t="str">
        <f>IF($A16&lt;=AJ$5,0.5*(AK15+AK16)*EXP(-'BDT Tree'!AT20*AK$4)," ")</f>
        <v xml:space="preserve"> </v>
      </c>
      <c r="AK16" s="44" t="str">
        <f>IF($A16&lt;=AK$5,0.5*(AL15+AL16)*EXP(-'BDT Tree'!AU20*AL$4)+$C$6*SUM(AI$4:AK$4)," ")</f>
        <v xml:space="preserve"> </v>
      </c>
      <c r="AL16" s="2" t="str">
        <f>IF($A16&lt;=AL$5,0.5*(AM15+AM16)*EXP(-'BDT Tree'!AV20*AM$4)," ")</f>
        <v xml:space="preserve"> </v>
      </c>
      <c r="AM16" s="2">
        <f>IF($A16&lt;=AM$5,0.5*(AN15+AN16)*EXP(-'BDT Tree'!AW20*AN$4)," ")</f>
        <v>0.43940965535073867</v>
      </c>
      <c r="AN16" s="44">
        <f t="shared" si="0"/>
        <v>1.0038028337528437</v>
      </c>
    </row>
    <row r="17" spans="1:40" x14ac:dyDescent="0.25">
      <c r="A17" s="30">
        <v>46</v>
      </c>
      <c r="D17" s="44" t="str">
        <f>IF($A17&lt;=D$5,0.5*(E16+E17)*EXP(-'BDT Tree'!N21*E$4)+$C$6*SUM(B$4:D$4)," ")</f>
        <v xml:space="preserve"> </v>
      </c>
      <c r="E17" s="2" t="str">
        <f>IF($A17&lt;=E$5,0.5*(F16+F17)*EXP(-'BDT Tree'!O21*F$4)," ")</f>
        <v xml:space="preserve"> </v>
      </c>
      <c r="F17" s="2" t="str">
        <f>IF($A17&lt;=F$5,0.5*(G16+G17)*EXP(-'BDT Tree'!P21*G$4)," ")</f>
        <v xml:space="preserve"> </v>
      </c>
      <c r="G17" s="44" t="str">
        <f>IF($A17&lt;=G$5,0.5*(H16+H17)*EXP(-'BDT Tree'!Q21*H$4)+$C$6*SUM(E$4:G$4)," ")</f>
        <v xml:space="preserve"> </v>
      </c>
      <c r="H17" s="2" t="str">
        <f>IF($A17&lt;=H$5,0.5*(I16+I17)*EXP(-'BDT Tree'!R21*I$4)," ")</f>
        <v xml:space="preserve"> </v>
      </c>
      <c r="I17" s="2" t="str">
        <f>IF($A17&lt;=I$5,0.5*(J16+J17)*EXP(-'BDT Tree'!S21*J$4)," ")</f>
        <v xml:space="preserve"> </v>
      </c>
      <c r="J17" s="44" t="str">
        <f>IF($A17&lt;=J$5,0.5*(K16+K17)*EXP(-'BDT Tree'!T21*K$4)+$C$6*SUM(H$4:J$4)," ")</f>
        <v xml:space="preserve"> </v>
      </c>
      <c r="K17" s="2" t="str">
        <f>IF($A17&lt;=K$5,0.5*(L16+L17)*EXP(-'BDT Tree'!U21*L$4)," ")</f>
        <v xml:space="preserve"> </v>
      </c>
      <c r="L17" s="2" t="str">
        <f>IF($A17&lt;=L$5,0.5*(M16+M17)*EXP(-'BDT Tree'!V21*M$4)," ")</f>
        <v xml:space="preserve"> </v>
      </c>
      <c r="M17" s="44" t="str">
        <f>IF($A17&lt;=M$5,0.5*(N16+N17)*EXP(-'BDT Tree'!W21*N$4)+$C$6*SUM(K$4:M$4)," ")</f>
        <v xml:space="preserve"> </v>
      </c>
      <c r="N17" s="2" t="str">
        <f>IF($A17&lt;=N$5,0.5*(O16+O17)*EXP(-'BDT Tree'!X21*O$4)," ")</f>
        <v xml:space="preserve"> </v>
      </c>
      <c r="O17" s="2" t="str">
        <f>IF($A17&lt;=O$5,0.5*(P16+P17)*EXP(-'BDT Tree'!Y21*P$4)," ")</f>
        <v xml:space="preserve"> </v>
      </c>
      <c r="P17" s="44" t="str">
        <f>IF($A17&lt;=P$5,0.5*(Q16+Q17)*EXP(-'BDT Tree'!Z21*Q$4)+$C$6*SUM(N$4:P$4)," ")</f>
        <v xml:space="preserve"> </v>
      </c>
      <c r="Q17" s="2" t="str">
        <f>IF($A17&lt;=Q$5,0.5*(R16+R17)*EXP(-'BDT Tree'!AA21*R$4)," ")</f>
        <v xml:space="preserve"> </v>
      </c>
      <c r="R17" s="2" t="str">
        <f>IF($A17&lt;=R$5,0.5*(S16+S17)*EXP(-'BDT Tree'!AB21*S$4)," ")</f>
        <v xml:space="preserve"> </v>
      </c>
      <c r="S17" s="44" t="str">
        <f>IF($A17&lt;=S$5,0.5*(T16+T17)*EXP(-'BDT Tree'!AC21*T$4)+$C$6*SUM(Q$4:S$4)," ")</f>
        <v xml:space="preserve"> </v>
      </c>
      <c r="T17" s="2" t="str">
        <f>IF($A17&lt;=T$5,0.5*(U16+U17)*EXP(-'BDT Tree'!AD21*U$4)," ")</f>
        <v xml:space="preserve"> </v>
      </c>
      <c r="U17" s="2" t="str">
        <f>IF($A17&lt;=U$5,0.5*(V16+V17)*EXP(-'BDT Tree'!AE21*V$4)," ")</f>
        <v xml:space="preserve"> </v>
      </c>
      <c r="V17" s="44" t="str">
        <f>IF($A17&lt;=V$5,0.5*(W16+W17)*EXP(-'BDT Tree'!AF21*W$4)+$C$6*SUM(T$4:V$4)," ")</f>
        <v xml:space="preserve"> </v>
      </c>
      <c r="W17" s="2" t="str">
        <f>IF($A17&lt;=W$5,0.5*(X16+X17)*EXP(-'BDT Tree'!AG21*X$4)," ")</f>
        <v xml:space="preserve"> </v>
      </c>
      <c r="X17" s="2" t="str">
        <f>IF($A17&lt;=X$5,0.5*(Y16+Y17)*EXP(-'BDT Tree'!AH21*Y$4)," ")</f>
        <v xml:space="preserve"> </v>
      </c>
      <c r="Y17" s="44" t="str">
        <f>IF($A17&lt;=Y$5,0.5*(Z16+Z17)*EXP(-'BDT Tree'!AI21*Z$4)+$C$6*SUM(W$4:Y$4)," ")</f>
        <v xml:space="preserve"> </v>
      </c>
      <c r="Z17" s="2" t="str">
        <f>IF($A17&lt;=Z$5,0.5*(AA16+AA17)*EXP(-'BDT Tree'!AJ21*AA$4)," ")</f>
        <v xml:space="preserve"> </v>
      </c>
      <c r="AA17" s="2" t="str">
        <f>IF($A17&lt;=AA$5,0.5*(AB16+AB17)*EXP(-'BDT Tree'!AK21*AB$4)," ")</f>
        <v xml:space="preserve"> </v>
      </c>
      <c r="AB17" s="44" t="str">
        <f>IF($A17&lt;=AB$5,0.5*(AC16+AC17)*EXP(-'BDT Tree'!AL21*AC$4)+$C$6*SUM(Z$4:AB$4)," ")</f>
        <v xml:space="preserve"> </v>
      </c>
      <c r="AC17" s="2" t="str">
        <f>IF($A17&lt;=AC$5,0.5*(AD16+AD17)*EXP(-'BDT Tree'!AM21*AD$4)," ")</f>
        <v xml:space="preserve"> </v>
      </c>
      <c r="AD17" s="2" t="str">
        <f>IF($A17&lt;=AD$5,0.5*(AE16+AE17)*EXP(-'BDT Tree'!AN21*AE$4)," ")</f>
        <v xml:space="preserve"> </v>
      </c>
      <c r="AE17" s="44" t="str">
        <f>IF($A17&lt;=AE$5,0.5*(AF16+AF17)*EXP(-'BDT Tree'!AO21*AF$4)+$C$6*SUM(AC$4:AE$4)," ")</f>
        <v xml:space="preserve"> </v>
      </c>
      <c r="AF17" s="2" t="str">
        <f>IF($A17&lt;=AF$5,0.5*(AG16+AG17)*EXP(-'BDT Tree'!AP21*AG$4)," ")</f>
        <v xml:space="preserve"> </v>
      </c>
      <c r="AG17" s="2" t="str">
        <f>IF($A17&lt;=AG$5,0.5*(AH16+AH17)*EXP(-'BDT Tree'!AQ21*AH$4)," ")</f>
        <v xml:space="preserve"> </v>
      </c>
      <c r="AH17" s="44" t="str">
        <f>IF($A17&lt;=AH$5,0.5*(AI16+AI17)*EXP(-'BDT Tree'!AR21*AI$4)+$C$6*SUM(AF$4:AH$4)," ")</f>
        <v xml:space="preserve"> </v>
      </c>
      <c r="AI17" s="2" t="str">
        <f>IF($A17&lt;=AI$5,0.5*(AJ16+AJ17)*EXP(-'BDT Tree'!AS21*AJ$4)," ")</f>
        <v xml:space="preserve"> </v>
      </c>
      <c r="AJ17" s="2" t="str">
        <f>IF($A17&lt;=AJ$5,0.5*(AK16+AK17)*EXP(-'BDT Tree'!AT21*AK$4)," ")</f>
        <v xml:space="preserve"> </v>
      </c>
      <c r="AK17" s="44" t="str">
        <f>IF($A17&lt;=AK$5,0.5*(AL16+AL17)*EXP(-'BDT Tree'!AU21*AL$4)+$C$6*SUM(AI$4:AK$4)," ")</f>
        <v xml:space="preserve"> </v>
      </c>
      <c r="AL17" s="2">
        <f>IF($A17&lt;=AL$5,0.5*(AM16+AM17)*EXP(-'BDT Tree'!AV21*AM$4)," ")</f>
        <v>0.27121951046928333</v>
      </c>
      <c r="AM17" s="2">
        <f>IF($A17&lt;=AM$5,0.5*(AN16+AN17)*EXP(-'BDT Tree'!AW21*AN$4)," ")</f>
        <v>0.54255361590396134</v>
      </c>
      <c r="AN17" s="44">
        <f t="shared" si="0"/>
        <v>1.0038028337528437</v>
      </c>
    </row>
    <row r="18" spans="1:40" x14ac:dyDescent="0.25">
      <c r="A18" s="30">
        <v>45</v>
      </c>
      <c r="D18" s="44" t="str">
        <f>IF($A18&lt;=D$5,0.5*(E17+E18)*EXP(-'BDT Tree'!N22*E$4)+$C$6*SUM(B$4:D$4)," ")</f>
        <v xml:space="preserve"> </v>
      </c>
      <c r="E18" s="2" t="str">
        <f>IF($A18&lt;=E$5,0.5*(F17+F18)*EXP(-'BDT Tree'!O22*F$4)," ")</f>
        <v xml:space="preserve"> </v>
      </c>
      <c r="F18" s="2" t="str">
        <f>IF($A18&lt;=F$5,0.5*(G17+G18)*EXP(-'BDT Tree'!P22*G$4)," ")</f>
        <v xml:space="preserve"> </v>
      </c>
      <c r="G18" s="44" t="str">
        <f>IF($A18&lt;=G$5,0.5*(H17+H18)*EXP(-'BDT Tree'!Q22*H$4)+$C$6*SUM(E$4:G$4)," ")</f>
        <v xml:space="preserve"> </v>
      </c>
      <c r="H18" s="2" t="str">
        <f>IF($A18&lt;=H$5,0.5*(I17+I18)*EXP(-'BDT Tree'!R22*I$4)," ")</f>
        <v xml:space="preserve"> </v>
      </c>
      <c r="I18" s="2" t="str">
        <f>IF($A18&lt;=I$5,0.5*(J17+J18)*EXP(-'BDT Tree'!S22*J$4)," ")</f>
        <v xml:space="preserve"> </v>
      </c>
      <c r="J18" s="44" t="str">
        <f>IF($A18&lt;=J$5,0.5*(K17+K18)*EXP(-'BDT Tree'!T22*K$4)+$C$6*SUM(H$4:J$4)," ")</f>
        <v xml:space="preserve"> </v>
      </c>
      <c r="K18" s="2" t="str">
        <f>IF($A18&lt;=K$5,0.5*(L17+L18)*EXP(-'BDT Tree'!U22*L$4)," ")</f>
        <v xml:space="preserve"> </v>
      </c>
      <c r="L18" s="2" t="str">
        <f>IF($A18&lt;=L$5,0.5*(M17+M18)*EXP(-'BDT Tree'!V22*M$4)," ")</f>
        <v xml:space="preserve"> </v>
      </c>
      <c r="M18" s="44" t="str">
        <f>IF($A18&lt;=M$5,0.5*(N17+N18)*EXP(-'BDT Tree'!W22*N$4)+$C$6*SUM(K$4:M$4)," ")</f>
        <v xml:space="preserve"> </v>
      </c>
      <c r="N18" s="2" t="str">
        <f>IF($A18&lt;=N$5,0.5*(O17+O18)*EXP(-'BDT Tree'!X22*O$4)," ")</f>
        <v xml:space="preserve"> </v>
      </c>
      <c r="O18" s="2" t="str">
        <f>IF($A18&lt;=O$5,0.5*(P17+P18)*EXP(-'BDT Tree'!Y22*P$4)," ")</f>
        <v xml:space="preserve"> </v>
      </c>
      <c r="P18" s="44" t="str">
        <f>IF($A18&lt;=P$5,0.5*(Q17+Q18)*EXP(-'BDT Tree'!Z22*Q$4)+$C$6*SUM(N$4:P$4)," ")</f>
        <v xml:space="preserve"> </v>
      </c>
      <c r="Q18" s="2" t="str">
        <f>IF($A18&lt;=Q$5,0.5*(R17+R18)*EXP(-'BDT Tree'!AA22*R$4)," ")</f>
        <v xml:space="preserve"> </v>
      </c>
      <c r="R18" s="2" t="str">
        <f>IF($A18&lt;=R$5,0.5*(S17+S18)*EXP(-'BDT Tree'!AB22*S$4)," ")</f>
        <v xml:space="preserve"> </v>
      </c>
      <c r="S18" s="44" t="str">
        <f>IF($A18&lt;=S$5,0.5*(T17+T18)*EXP(-'BDT Tree'!AC22*T$4)+$C$6*SUM(Q$4:S$4)," ")</f>
        <v xml:space="preserve"> </v>
      </c>
      <c r="T18" s="2" t="str">
        <f>IF($A18&lt;=T$5,0.5*(U17+U18)*EXP(-'BDT Tree'!AD22*U$4)," ")</f>
        <v xml:space="preserve"> </v>
      </c>
      <c r="U18" s="2" t="str">
        <f>IF($A18&lt;=U$5,0.5*(V17+V18)*EXP(-'BDT Tree'!AE22*V$4)," ")</f>
        <v xml:space="preserve"> </v>
      </c>
      <c r="V18" s="44" t="str">
        <f>IF($A18&lt;=V$5,0.5*(W17+W18)*EXP(-'BDT Tree'!AF22*W$4)+$C$6*SUM(T$4:V$4)," ")</f>
        <v xml:space="preserve"> </v>
      </c>
      <c r="W18" s="2" t="str">
        <f>IF($A18&lt;=W$5,0.5*(X17+X18)*EXP(-'BDT Tree'!AG22*X$4)," ")</f>
        <v xml:space="preserve"> </v>
      </c>
      <c r="X18" s="2" t="str">
        <f>IF($A18&lt;=X$5,0.5*(Y17+Y18)*EXP(-'BDT Tree'!AH22*Y$4)," ")</f>
        <v xml:space="preserve"> </v>
      </c>
      <c r="Y18" s="44" t="str">
        <f>IF($A18&lt;=Y$5,0.5*(Z17+Z18)*EXP(-'BDT Tree'!AI22*Z$4)+$C$6*SUM(W$4:Y$4)," ")</f>
        <v xml:space="preserve"> </v>
      </c>
      <c r="Z18" s="2" t="str">
        <f>IF($A18&lt;=Z$5,0.5*(AA17+AA18)*EXP(-'BDT Tree'!AJ22*AA$4)," ")</f>
        <v xml:space="preserve"> </v>
      </c>
      <c r="AA18" s="2" t="str">
        <f>IF($A18&lt;=AA$5,0.5*(AB17+AB18)*EXP(-'BDT Tree'!AK22*AB$4)," ")</f>
        <v xml:space="preserve"> </v>
      </c>
      <c r="AB18" s="44" t="str">
        <f>IF($A18&lt;=AB$5,0.5*(AC17+AC18)*EXP(-'BDT Tree'!AL22*AC$4)+$C$6*SUM(Z$4:AB$4)," ")</f>
        <v xml:space="preserve"> </v>
      </c>
      <c r="AC18" s="2" t="str">
        <f>IF($A18&lt;=AC$5,0.5*(AD17+AD18)*EXP(-'BDT Tree'!AM22*AD$4)," ")</f>
        <v xml:space="preserve"> </v>
      </c>
      <c r="AD18" s="2" t="str">
        <f>IF($A18&lt;=AD$5,0.5*(AE17+AE18)*EXP(-'BDT Tree'!AN22*AE$4)," ")</f>
        <v xml:space="preserve"> </v>
      </c>
      <c r="AE18" s="44" t="str">
        <f>IF($A18&lt;=AE$5,0.5*(AF17+AF18)*EXP(-'BDT Tree'!AO22*AF$4)+$C$6*SUM(AC$4:AE$4)," ")</f>
        <v xml:space="preserve"> </v>
      </c>
      <c r="AF18" s="2" t="str">
        <f>IF($A18&lt;=AF$5,0.5*(AG17+AG18)*EXP(-'BDT Tree'!AP22*AG$4)," ")</f>
        <v xml:space="preserve"> </v>
      </c>
      <c r="AG18" s="2" t="str">
        <f>IF($A18&lt;=AG$5,0.5*(AH17+AH18)*EXP(-'BDT Tree'!AQ22*AH$4)," ")</f>
        <v xml:space="preserve"> </v>
      </c>
      <c r="AH18" s="44" t="str">
        <f>IF($A18&lt;=AH$5,0.5*(AI17+AI18)*EXP(-'BDT Tree'!AR22*AI$4)+$C$6*SUM(AF$4:AH$4)," ")</f>
        <v xml:space="preserve"> </v>
      </c>
      <c r="AI18" s="2" t="str">
        <f>IF($A18&lt;=AI$5,0.5*(AJ17+AJ18)*EXP(-'BDT Tree'!AS22*AJ$4)," ")</f>
        <v xml:space="preserve"> </v>
      </c>
      <c r="AJ18" s="2" t="str">
        <f>IF($A18&lt;=AJ$5,0.5*(AK17+AK18)*EXP(-'BDT Tree'!AT22*AK$4)," ")</f>
        <v xml:space="preserve"> </v>
      </c>
      <c r="AK18" s="44">
        <f>IF($A18&lt;=AK$5,0.5*(AL17+AL18)*EXP(-'BDT Tree'!AU22*AL$4)+$C$6*SUM(AI$4:AK$4)," ")</f>
        <v>0.17446089295966169</v>
      </c>
      <c r="AL18" s="2">
        <f>IF($A18&lt;=AL$5,0.5*(AM17+AM18)*EXP(-'BDT Tree'!AV22*AM$4)," ")</f>
        <v>0.37675342147590041</v>
      </c>
      <c r="AM18" s="2">
        <f>IF($A18&lt;=AM$5,0.5*(AN17+AN18)*EXP(-'BDT Tree'!AW22*AN$4)," ")</f>
        <v>0.63480894521082576</v>
      </c>
      <c r="AN18" s="44">
        <f t="shared" si="0"/>
        <v>1.0038028337528437</v>
      </c>
    </row>
    <row r="19" spans="1:40" x14ac:dyDescent="0.25">
      <c r="A19" s="30">
        <v>44</v>
      </c>
      <c r="D19" s="44" t="str">
        <f>IF($A19&lt;=D$5,0.5*(E18+E19)*EXP(-'BDT Tree'!N23*E$4)+$C$6*SUM(B$4:D$4)," ")</f>
        <v xml:space="preserve"> </v>
      </c>
      <c r="E19" s="2" t="str">
        <f>IF($A19&lt;=E$5,0.5*(F18+F19)*EXP(-'BDT Tree'!O23*F$4)," ")</f>
        <v xml:space="preserve"> </v>
      </c>
      <c r="F19" s="2" t="str">
        <f>IF($A19&lt;=F$5,0.5*(G18+G19)*EXP(-'BDT Tree'!P23*G$4)," ")</f>
        <v xml:space="preserve"> </v>
      </c>
      <c r="G19" s="44" t="str">
        <f>IF($A19&lt;=G$5,0.5*(H18+H19)*EXP(-'BDT Tree'!Q23*H$4)+$C$6*SUM(E$4:G$4)," ")</f>
        <v xml:space="preserve"> </v>
      </c>
      <c r="H19" s="2" t="str">
        <f>IF($A19&lt;=H$5,0.5*(I18+I19)*EXP(-'BDT Tree'!R23*I$4)," ")</f>
        <v xml:space="preserve"> </v>
      </c>
      <c r="I19" s="2" t="str">
        <f>IF($A19&lt;=I$5,0.5*(J18+J19)*EXP(-'BDT Tree'!S23*J$4)," ")</f>
        <v xml:space="preserve"> </v>
      </c>
      <c r="J19" s="44" t="str">
        <f>IF($A19&lt;=J$5,0.5*(K18+K19)*EXP(-'BDT Tree'!T23*K$4)+$C$6*SUM(H$4:J$4)," ")</f>
        <v xml:space="preserve"> </v>
      </c>
      <c r="K19" s="2" t="str">
        <f>IF($A19&lt;=K$5,0.5*(L18+L19)*EXP(-'BDT Tree'!U23*L$4)," ")</f>
        <v xml:space="preserve"> </v>
      </c>
      <c r="L19" s="2" t="str">
        <f>IF($A19&lt;=L$5,0.5*(M18+M19)*EXP(-'BDT Tree'!V23*M$4)," ")</f>
        <v xml:space="preserve"> </v>
      </c>
      <c r="M19" s="44" t="str">
        <f>IF($A19&lt;=M$5,0.5*(N18+N19)*EXP(-'BDT Tree'!W23*N$4)+$C$6*SUM(K$4:M$4)," ")</f>
        <v xml:space="preserve"> </v>
      </c>
      <c r="N19" s="2" t="str">
        <f>IF($A19&lt;=N$5,0.5*(O18+O19)*EXP(-'BDT Tree'!X23*O$4)," ")</f>
        <v xml:space="preserve"> </v>
      </c>
      <c r="O19" s="2" t="str">
        <f>IF($A19&lt;=O$5,0.5*(P18+P19)*EXP(-'BDT Tree'!Y23*P$4)," ")</f>
        <v xml:space="preserve"> </v>
      </c>
      <c r="P19" s="44" t="str">
        <f>IF($A19&lt;=P$5,0.5*(Q18+Q19)*EXP(-'BDT Tree'!Z23*Q$4)+$C$6*SUM(N$4:P$4)," ")</f>
        <v xml:space="preserve"> </v>
      </c>
      <c r="Q19" s="2" t="str">
        <f>IF($A19&lt;=Q$5,0.5*(R18+R19)*EXP(-'BDT Tree'!AA23*R$4)," ")</f>
        <v xml:space="preserve"> </v>
      </c>
      <c r="R19" s="2" t="str">
        <f>IF($A19&lt;=R$5,0.5*(S18+S19)*EXP(-'BDT Tree'!AB23*S$4)," ")</f>
        <v xml:space="preserve"> </v>
      </c>
      <c r="S19" s="44" t="str">
        <f>IF($A19&lt;=S$5,0.5*(T18+T19)*EXP(-'BDT Tree'!AC23*T$4)+$C$6*SUM(Q$4:S$4)," ")</f>
        <v xml:space="preserve"> </v>
      </c>
      <c r="T19" s="2" t="str">
        <f>IF($A19&lt;=T$5,0.5*(U18+U19)*EXP(-'BDT Tree'!AD23*U$4)," ")</f>
        <v xml:space="preserve"> </v>
      </c>
      <c r="U19" s="2" t="str">
        <f>IF($A19&lt;=U$5,0.5*(V18+V19)*EXP(-'BDT Tree'!AE23*V$4)," ")</f>
        <v xml:space="preserve"> </v>
      </c>
      <c r="V19" s="44" t="str">
        <f>IF($A19&lt;=V$5,0.5*(W18+W19)*EXP(-'BDT Tree'!AF23*W$4)+$C$6*SUM(T$4:V$4)," ")</f>
        <v xml:space="preserve"> </v>
      </c>
      <c r="W19" s="2" t="str">
        <f>IF($A19&lt;=W$5,0.5*(X18+X19)*EXP(-'BDT Tree'!AG23*X$4)," ")</f>
        <v xml:space="preserve"> </v>
      </c>
      <c r="X19" s="2" t="str">
        <f>IF($A19&lt;=X$5,0.5*(Y18+Y19)*EXP(-'BDT Tree'!AH23*Y$4)," ")</f>
        <v xml:space="preserve"> </v>
      </c>
      <c r="Y19" s="44" t="str">
        <f>IF($A19&lt;=Y$5,0.5*(Z18+Z19)*EXP(-'BDT Tree'!AI23*Z$4)+$C$6*SUM(W$4:Y$4)," ")</f>
        <v xml:space="preserve"> </v>
      </c>
      <c r="Z19" s="2" t="str">
        <f>IF($A19&lt;=Z$5,0.5*(AA18+AA19)*EXP(-'BDT Tree'!AJ23*AA$4)," ")</f>
        <v xml:space="preserve"> </v>
      </c>
      <c r="AA19" s="2" t="str">
        <f>IF($A19&lt;=AA$5,0.5*(AB18+AB19)*EXP(-'BDT Tree'!AK23*AB$4)," ")</f>
        <v xml:space="preserve"> </v>
      </c>
      <c r="AB19" s="44" t="str">
        <f>IF($A19&lt;=AB$5,0.5*(AC18+AC19)*EXP(-'BDT Tree'!AL23*AC$4)+$C$6*SUM(Z$4:AB$4)," ")</f>
        <v xml:space="preserve"> </v>
      </c>
      <c r="AC19" s="2" t="str">
        <f>IF($A19&lt;=AC$5,0.5*(AD18+AD19)*EXP(-'BDT Tree'!AM23*AD$4)," ")</f>
        <v xml:space="preserve"> </v>
      </c>
      <c r="AD19" s="2" t="str">
        <f>IF($A19&lt;=AD$5,0.5*(AE18+AE19)*EXP(-'BDT Tree'!AN23*AE$4)," ")</f>
        <v xml:space="preserve"> </v>
      </c>
      <c r="AE19" s="44" t="str">
        <f>IF($A19&lt;=AE$5,0.5*(AF18+AF19)*EXP(-'BDT Tree'!AO23*AF$4)+$C$6*SUM(AC$4:AE$4)," ")</f>
        <v xml:space="preserve"> </v>
      </c>
      <c r="AF19" s="2" t="str">
        <f>IF($A19&lt;=AF$5,0.5*(AG18+AG19)*EXP(-'BDT Tree'!AP23*AG$4)," ")</f>
        <v xml:space="preserve"> </v>
      </c>
      <c r="AG19" s="2" t="str">
        <f>IF($A19&lt;=AG$5,0.5*(AH18+AH19)*EXP(-'BDT Tree'!AQ23*AH$4)," ")</f>
        <v xml:space="preserve"> </v>
      </c>
      <c r="AH19" s="44" t="str">
        <f>IF($A19&lt;=AH$5,0.5*(AI18+AI19)*EXP(-'BDT Tree'!AR23*AI$4)+$C$6*SUM(AF$4:AH$4)," ")</f>
        <v xml:space="preserve"> </v>
      </c>
      <c r="AI19" s="2" t="str">
        <f>IF($A19&lt;=AI$5,0.5*(AJ18+AJ19)*EXP(-'BDT Tree'!AS23*AJ$4)," ")</f>
        <v xml:space="preserve"> </v>
      </c>
      <c r="AJ19" s="2">
        <f>IF($A19&lt;=AJ$5,0.5*(AK18+AK19)*EXP(-'BDT Tree'!AT23*AK$4)," ")</f>
        <v>0.13268748719112794</v>
      </c>
      <c r="AK19" s="44">
        <f>IF($A19&lt;=AK$5,0.5*(AL18+AL19)*EXP(-'BDT Tree'!AU23*AL$4)+$C$6*SUM(AI$4:AK$4)," ")</f>
        <v>0.27075151163773276</v>
      </c>
      <c r="AL19" s="2">
        <f>IF($A19&lt;=AL$5,0.5*(AM18+AM19)*EXP(-'BDT Tree'!AV23*AM$4)," ")</f>
        <v>0.48197822432246951</v>
      </c>
      <c r="AM19" s="2">
        <f>IF($A19&lt;=AM$5,0.5*(AN18+AN19)*EXP(-'BDT Tree'!AW23*AN$4)," ")</f>
        <v>0.71356947132216497</v>
      </c>
      <c r="AN19" s="44">
        <f t="shared" si="0"/>
        <v>1.0038028337528437</v>
      </c>
    </row>
    <row r="20" spans="1:40" x14ac:dyDescent="0.25">
      <c r="A20" s="30">
        <v>43</v>
      </c>
      <c r="D20" s="44" t="str">
        <f>IF($A20&lt;=D$5,0.5*(E19+E20)*EXP(-'BDT Tree'!N24*E$4)+$C$6*SUM(B$4:D$4)," ")</f>
        <v xml:space="preserve"> </v>
      </c>
      <c r="E20" s="2" t="str">
        <f>IF($A20&lt;=E$5,0.5*(F19+F20)*EXP(-'BDT Tree'!O24*F$4)," ")</f>
        <v xml:space="preserve"> </v>
      </c>
      <c r="F20" s="2" t="str">
        <f>IF($A20&lt;=F$5,0.5*(G19+G20)*EXP(-'BDT Tree'!P24*G$4)," ")</f>
        <v xml:space="preserve"> </v>
      </c>
      <c r="G20" s="44" t="str">
        <f>IF($A20&lt;=G$5,0.5*(H19+H20)*EXP(-'BDT Tree'!Q24*H$4)+$C$6*SUM(E$4:G$4)," ")</f>
        <v xml:space="preserve"> </v>
      </c>
      <c r="H20" s="2" t="str">
        <f>IF($A20&lt;=H$5,0.5*(I19+I20)*EXP(-'BDT Tree'!R24*I$4)," ")</f>
        <v xml:space="preserve"> </v>
      </c>
      <c r="I20" s="2" t="str">
        <f>IF($A20&lt;=I$5,0.5*(J19+J20)*EXP(-'BDT Tree'!S24*J$4)," ")</f>
        <v xml:space="preserve"> </v>
      </c>
      <c r="J20" s="44" t="str">
        <f>IF($A20&lt;=J$5,0.5*(K19+K20)*EXP(-'BDT Tree'!T24*K$4)+$C$6*SUM(H$4:J$4)," ")</f>
        <v xml:space="preserve"> </v>
      </c>
      <c r="K20" s="2" t="str">
        <f>IF($A20&lt;=K$5,0.5*(L19+L20)*EXP(-'BDT Tree'!U24*L$4)," ")</f>
        <v xml:space="preserve"> </v>
      </c>
      <c r="L20" s="2" t="str">
        <f>IF($A20&lt;=L$5,0.5*(M19+M20)*EXP(-'BDT Tree'!V24*M$4)," ")</f>
        <v xml:space="preserve"> </v>
      </c>
      <c r="M20" s="44" t="str">
        <f>IF($A20&lt;=M$5,0.5*(N19+N20)*EXP(-'BDT Tree'!W24*N$4)+$C$6*SUM(K$4:M$4)," ")</f>
        <v xml:space="preserve"> </v>
      </c>
      <c r="N20" s="2" t="str">
        <f>IF($A20&lt;=N$5,0.5*(O19+O20)*EXP(-'BDT Tree'!X24*O$4)," ")</f>
        <v xml:space="preserve"> </v>
      </c>
      <c r="O20" s="2" t="str">
        <f>IF($A20&lt;=O$5,0.5*(P19+P20)*EXP(-'BDT Tree'!Y24*P$4)," ")</f>
        <v xml:space="preserve"> </v>
      </c>
      <c r="P20" s="44" t="str">
        <f>IF($A20&lt;=P$5,0.5*(Q19+Q20)*EXP(-'BDT Tree'!Z24*Q$4)+$C$6*SUM(N$4:P$4)," ")</f>
        <v xml:space="preserve"> </v>
      </c>
      <c r="Q20" s="2" t="str">
        <f>IF($A20&lt;=Q$5,0.5*(R19+R20)*EXP(-'BDT Tree'!AA24*R$4)," ")</f>
        <v xml:space="preserve"> </v>
      </c>
      <c r="R20" s="2" t="str">
        <f>IF($A20&lt;=R$5,0.5*(S19+S20)*EXP(-'BDT Tree'!AB24*S$4)," ")</f>
        <v xml:space="preserve"> </v>
      </c>
      <c r="S20" s="44" t="str">
        <f>IF($A20&lt;=S$5,0.5*(T19+T20)*EXP(-'BDT Tree'!AC24*T$4)+$C$6*SUM(Q$4:S$4)," ")</f>
        <v xml:space="preserve"> </v>
      </c>
      <c r="T20" s="2" t="str">
        <f>IF($A20&lt;=T$5,0.5*(U19+U20)*EXP(-'BDT Tree'!AD24*U$4)," ")</f>
        <v xml:space="preserve"> </v>
      </c>
      <c r="U20" s="2" t="str">
        <f>IF($A20&lt;=U$5,0.5*(V19+V20)*EXP(-'BDT Tree'!AE24*V$4)," ")</f>
        <v xml:space="preserve"> </v>
      </c>
      <c r="V20" s="44" t="str">
        <f>IF($A20&lt;=V$5,0.5*(W19+W20)*EXP(-'BDT Tree'!AF24*W$4)+$C$6*SUM(T$4:V$4)," ")</f>
        <v xml:space="preserve"> </v>
      </c>
      <c r="W20" s="2" t="str">
        <f>IF($A20&lt;=W$5,0.5*(X19+X20)*EXP(-'BDT Tree'!AG24*X$4)," ")</f>
        <v xml:space="preserve"> </v>
      </c>
      <c r="X20" s="2" t="str">
        <f>IF($A20&lt;=X$5,0.5*(Y19+Y20)*EXP(-'BDT Tree'!AH24*Y$4)," ")</f>
        <v xml:space="preserve"> </v>
      </c>
      <c r="Y20" s="44" t="str">
        <f>IF($A20&lt;=Y$5,0.5*(Z19+Z20)*EXP(-'BDT Tree'!AI24*Z$4)+$C$6*SUM(W$4:Y$4)," ")</f>
        <v xml:space="preserve"> </v>
      </c>
      <c r="Z20" s="2" t="str">
        <f>IF($A20&lt;=Z$5,0.5*(AA19+AA20)*EXP(-'BDT Tree'!AJ24*AA$4)," ")</f>
        <v xml:space="preserve"> </v>
      </c>
      <c r="AA20" s="2" t="str">
        <f>IF($A20&lt;=AA$5,0.5*(AB19+AB20)*EXP(-'BDT Tree'!AK24*AB$4)," ")</f>
        <v xml:space="preserve"> </v>
      </c>
      <c r="AB20" s="44" t="str">
        <f>IF($A20&lt;=AB$5,0.5*(AC19+AC20)*EXP(-'BDT Tree'!AL24*AC$4)+$C$6*SUM(Z$4:AB$4)," ")</f>
        <v xml:space="preserve"> </v>
      </c>
      <c r="AC20" s="2" t="str">
        <f>IF($A20&lt;=AC$5,0.5*(AD19+AD20)*EXP(-'BDT Tree'!AM24*AD$4)," ")</f>
        <v xml:space="preserve"> </v>
      </c>
      <c r="AD20" s="2" t="str">
        <f>IF($A20&lt;=AD$5,0.5*(AE19+AE20)*EXP(-'BDT Tree'!AN24*AE$4)," ")</f>
        <v xml:space="preserve"> </v>
      </c>
      <c r="AE20" s="44" t="str">
        <f>IF($A20&lt;=AE$5,0.5*(AF19+AF20)*EXP(-'BDT Tree'!AO24*AF$4)+$C$6*SUM(AC$4:AE$4)," ")</f>
        <v xml:space="preserve"> </v>
      </c>
      <c r="AF20" s="2" t="str">
        <f>IF($A20&lt;=AF$5,0.5*(AG19+AG20)*EXP(-'BDT Tree'!AP24*AG$4)," ")</f>
        <v xml:space="preserve"> </v>
      </c>
      <c r="AG20" s="2" t="str">
        <f>IF($A20&lt;=AG$5,0.5*(AH19+AH20)*EXP(-'BDT Tree'!AQ24*AH$4)," ")</f>
        <v xml:space="preserve"> </v>
      </c>
      <c r="AH20" s="44" t="str">
        <f>IF($A20&lt;=AH$5,0.5*(AI19+AI20)*EXP(-'BDT Tree'!AR24*AI$4)+$C$6*SUM(AF$4:AH$4)," ")</f>
        <v xml:space="preserve"> </v>
      </c>
      <c r="AI20" s="2">
        <f>IF($A20&lt;=AI$5,0.5*(AJ19+AJ20)*EXP(-'BDT Tree'!AS24*AJ$4)," ")</f>
        <v>0.1138486678732111</v>
      </c>
      <c r="AJ20" s="2">
        <f>IF($A20&lt;=AJ$5,0.5*(AK19+AK20)*EXP(-'BDT Tree'!AT24*AK$4)," ")</f>
        <v>0.21991065990342915</v>
      </c>
      <c r="AK20" s="44">
        <f>IF($A20&lt;=AK$5,0.5*(AL19+AL20)*EXP(-'BDT Tree'!AU24*AL$4)+$C$6*SUM(AI$4:AK$4)," ")</f>
        <v>0.37699757709206261</v>
      </c>
      <c r="AL20" s="2">
        <f>IF($A20&lt;=AL$5,0.5*(AM19+AM20)*EXP(-'BDT Tree'!AV24*AM$4)," ")</f>
        <v>0.57963635866582308</v>
      </c>
      <c r="AM20" s="2">
        <f>IF($A20&lt;=AM$5,0.5*(AN19+AN20)*EXP(-'BDT Tree'!AW24*AN$4)," ")</f>
        <v>0.77851189857211722</v>
      </c>
      <c r="AN20" s="44">
        <f t="shared" si="0"/>
        <v>1.0038028337528437</v>
      </c>
    </row>
    <row r="21" spans="1:40" x14ac:dyDescent="0.25">
      <c r="A21" s="30">
        <v>42</v>
      </c>
      <c r="D21" s="44" t="str">
        <f>IF($A21&lt;=D$5,0.5*(E20+E21)*EXP(-'BDT Tree'!N25*E$4)+$C$6*SUM(B$4:D$4)," ")</f>
        <v xml:space="preserve"> </v>
      </c>
      <c r="E21" s="2" t="str">
        <f>IF($A21&lt;=E$5,0.5*(F20+F21)*EXP(-'BDT Tree'!O25*F$4)," ")</f>
        <v xml:space="preserve"> </v>
      </c>
      <c r="F21" s="2" t="str">
        <f>IF($A21&lt;=F$5,0.5*(G20+G21)*EXP(-'BDT Tree'!P25*G$4)," ")</f>
        <v xml:space="preserve"> </v>
      </c>
      <c r="G21" s="44" t="str">
        <f>IF($A21&lt;=G$5,0.5*(H20+H21)*EXP(-'BDT Tree'!Q25*H$4)+$C$6*SUM(E$4:G$4)," ")</f>
        <v xml:space="preserve"> </v>
      </c>
      <c r="H21" s="2" t="str">
        <f>IF($A21&lt;=H$5,0.5*(I20+I21)*EXP(-'BDT Tree'!R25*I$4)," ")</f>
        <v xml:space="preserve"> </v>
      </c>
      <c r="I21" s="2" t="str">
        <f>IF($A21&lt;=I$5,0.5*(J20+J21)*EXP(-'BDT Tree'!S25*J$4)," ")</f>
        <v xml:space="preserve"> </v>
      </c>
      <c r="J21" s="44" t="str">
        <f>IF($A21&lt;=J$5,0.5*(K20+K21)*EXP(-'BDT Tree'!T25*K$4)+$C$6*SUM(H$4:J$4)," ")</f>
        <v xml:space="preserve"> </v>
      </c>
      <c r="K21" s="2" t="str">
        <f>IF($A21&lt;=K$5,0.5*(L20+L21)*EXP(-'BDT Tree'!U25*L$4)," ")</f>
        <v xml:space="preserve"> </v>
      </c>
      <c r="L21" s="2" t="str">
        <f>IF($A21&lt;=L$5,0.5*(M20+M21)*EXP(-'BDT Tree'!V25*M$4)," ")</f>
        <v xml:space="preserve"> </v>
      </c>
      <c r="M21" s="44" t="str">
        <f>IF($A21&lt;=M$5,0.5*(N20+N21)*EXP(-'BDT Tree'!W25*N$4)+$C$6*SUM(K$4:M$4)," ")</f>
        <v xml:space="preserve"> </v>
      </c>
      <c r="N21" s="2" t="str">
        <f>IF($A21&lt;=N$5,0.5*(O20+O21)*EXP(-'BDT Tree'!X25*O$4)," ")</f>
        <v xml:space="preserve"> </v>
      </c>
      <c r="O21" s="2" t="str">
        <f>IF($A21&lt;=O$5,0.5*(P20+P21)*EXP(-'BDT Tree'!Y25*P$4)," ")</f>
        <v xml:space="preserve"> </v>
      </c>
      <c r="P21" s="44" t="str">
        <f>IF($A21&lt;=P$5,0.5*(Q20+Q21)*EXP(-'BDT Tree'!Z25*Q$4)+$C$6*SUM(N$4:P$4)," ")</f>
        <v xml:space="preserve"> </v>
      </c>
      <c r="Q21" s="2" t="str">
        <f>IF($A21&lt;=Q$5,0.5*(R20+R21)*EXP(-'BDT Tree'!AA25*R$4)," ")</f>
        <v xml:space="preserve"> </v>
      </c>
      <c r="R21" s="2" t="str">
        <f>IF($A21&lt;=R$5,0.5*(S20+S21)*EXP(-'BDT Tree'!AB25*S$4)," ")</f>
        <v xml:space="preserve"> </v>
      </c>
      <c r="S21" s="44" t="str">
        <f>IF($A21&lt;=S$5,0.5*(T20+T21)*EXP(-'BDT Tree'!AC25*T$4)+$C$6*SUM(Q$4:S$4)," ")</f>
        <v xml:space="preserve"> </v>
      </c>
      <c r="T21" s="2" t="str">
        <f>IF($A21&lt;=T$5,0.5*(U20+U21)*EXP(-'BDT Tree'!AD25*U$4)," ")</f>
        <v xml:space="preserve"> </v>
      </c>
      <c r="U21" s="2" t="str">
        <f>IF($A21&lt;=U$5,0.5*(V20+V21)*EXP(-'BDT Tree'!AE25*V$4)," ")</f>
        <v xml:space="preserve"> </v>
      </c>
      <c r="V21" s="44" t="str">
        <f>IF($A21&lt;=V$5,0.5*(W20+W21)*EXP(-'BDT Tree'!AF25*W$4)+$C$6*SUM(T$4:V$4)," ")</f>
        <v xml:space="preserve"> </v>
      </c>
      <c r="W21" s="2" t="str">
        <f>IF($A21&lt;=W$5,0.5*(X20+X21)*EXP(-'BDT Tree'!AG25*X$4)," ")</f>
        <v xml:space="preserve"> </v>
      </c>
      <c r="X21" s="2" t="str">
        <f>IF($A21&lt;=X$5,0.5*(Y20+Y21)*EXP(-'BDT Tree'!AH25*Y$4)," ")</f>
        <v xml:space="preserve"> </v>
      </c>
      <c r="Y21" s="44" t="str">
        <f>IF($A21&lt;=Y$5,0.5*(Z20+Z21)*EXP(-'BDT Tree'!AI25*Z$4)+$C$6*SUM(W$4:Y$4)," ")</f>
        <v xml:space="preserve"> </v>
      </c>
      <c r="Z21" s="2" t="str">
        <f>IF($A21&lt;=Z$5,0.5*(AA20+AA21)*EXP(-'BDT Tree'!AJ25*AA$4)," ")</f>
        <v xml:space="preserve"> </v>
      </c>
      <c r="AA21" s="2" t="str">
        <f>IF($A21&lt;=AA$5,0.5*(AB20+AB21)*EXP(-'BDT Tree'!AK25*AB$4)," ")</f>
        <v xml:space="preserve"> </v>
      </c>
      <c r="AB21" s="44" t="str">
        <f>IF($A21&lt;=AB$5,0.5*(AC20+AC21)*EXP(-'BDT Tree'!AL25*AC$4)+$C$6*SUM(Z$4:AB$4)," ")</f>
        <v xml:space="preserve"> </v>
      </c>
      <c r="AC21" s="2" t="str">
        <f>IF($A21&lt;=AC$5,0.5*(AD20+AD21)*EXP(-'BDT Tree'!AM25*AD$4)," ")</f>
        <v xml:space="preserve"> </v>
      </c>
      <c r="AD21" s="2" t="str">
        <f>IF($A21&lt;=AD$5,0.5*(AE20+AE21)*EXP(-'BDT Tree'!AN25*AE$4)," ")</f>
        <v xml:space="preserve"> </v>
      </c>
      <c r="AE21" s="44" t="str">
        <f>IF($A21&lt;=AE$5,0.5*(AF20+AF21)*EXP(-'BDT Tree'!AO25*AF$4)+$C$6*SUM(AC$4:AE$4)," ")</f>
        <v xml:space="preserve"> </v>
      </c>
      <c r="AF21" s="2" t="str">
        <f>IF($A21&lt;=AF$5,0.5*(AG20+AG21)*EXP(-'BDT Tree'!AP25*AG$4)," ")</f>
        <v xml:space="preserve"> </v>
      </c>
      <c r="AG21" s="2" t="str">
        <f>IF($A21&lt;=AG$5,0.5*(AH20+AH21)*EXP(-'BDT Tree'!AQ25*AH$4)," ")</f>
        <v xml:space="preserve"> </v>
      </c>
      <c r="AH21" s="44">
        <f>IF($A21&lt;=AH$5,0.5*(AI20+AI21)*EXP(-'BDT Tree'!AR25*AI$4)+$C$6*SUM(AF$4:AH$4)," ")</f>
        <v>0.11310186795492802</v>
      </c>
      <c r="AI21" s="2">
        <f>IF($A21&lt;=AI$5,0.5*(AJ20+AJ21)*EXP(-'BDT Tree'!AS25*AJ$4)," ")</f>
        <v>0.19533129008991815</v>
      </c>
      <c r="AJ21" s="2">
        <f>IF($A21&lt;=AJ$5,0.5*(AK20+AK21)*EXP(-'BDT Tree'!AT25*AK$4)," ")</f>
        <v>0.32197211676881948</v>
      </c>
      <c r="AK21" s="44">
        <f>IF($A21&lt;=AK$5,0.5*(AL20+AL21)*EXP(-'BDT Tree'!AU25*AL$4)+$C$6*SUM(AI$4:AK$4)," ")</f>
        <v>0.48329647242669238</v>
      </c>
      <c r="AL21" s="2">
        <f>IF($A21&lt;=AL$5,0.5*(AM20+AM21)*EXP(-'BDT Tree'!AV25*AM$4)," ")</f>
        <v>0.66551284328691263</v>
      </c>
      <c r="AM21" s="2">
        <f>IF($A21&lt;=AM$5,0.5*(AN20+AN21)*EXP(-'BDT Tree'!AW25*AN$4)," ")</f>
        <v>0.83068993526401147</v>
      </c>
      <c r="AN21" s="44">
        <f t="shared" si="0"/>
        <v>1.0038028337528437</v>
      </c>
    </row>
    <row r="22" spans="1:40" x14ac:dyDescent="0.25">
      <c r="A22" s="30">
        <v>41</v>
      </c>
      <c r="D22" s="44" t="str">
        <f>IF($A22&lt;=D$5,0.5*(E21+E22)*EXP(-'BDT Tree'!N26*E$4)+$C$6*SUM(B$4:D$4)," ")</f>
        <v xml:space="preserve"> </v>
      </c>
      <c r="E22" s="2" t="str">
        <f>IF($A22&lt;=E$5,0.5*(F21+F22)*EXP(-'BDT Tree'!O26*F$4)," ")</f>
        <v xml:space="preserve"> </v>
      </c>
      <c r="F22" s="2" t="str">
        <f>IF($A22&lt;=F$5,0.5*(G21+G22)*EXP(-'BDT Tree'!P26*G$4)," ")</f>
        <v xml:space="preserve"> </v>
      </c>
      <c r="G22" s="44" t="str">
        <f>IF($A22&lt;=G$5,0.5*(H21+H22)*EXP(-'BDT Tree'!Q26*H$4)+$C$6*SUM(E$4:G$4)," ")</f>
        <v xml:space="preserve"> </v>
      </c>
      <c r="H22" s="2" t="str">
        <f>IF($A22&lt;=H$5,0.5*(I21+I22)*EXP(-'BDT Tree'!R26*I$4)," ")</f>
        <v xml:space="preserve"> </v>
      </c>
      <c r="I22" s="2" t="str">
        <f>IF($A22&lt;=I$5,0.5*(J21+J22)*EXP(-'BDT Tree'!S26*J$4)," ")</f>
        <v xml:space="preserve"> </v>
      </c>
      <c r="J22" s="44" t="str">
        <f>IF($A22&lt;=J$5,0.5*(K21+K22)*EXP(-'BDT Tree'!T26*K$4)+$C$6*SUM(H$4:J$4)," ")</f>
        <v xml:space="preserve"> </v>
      </c>
      <c r="K22" s="2" t="str">
        <f>IF($A22&lt;=K$5,0.5*(L21+L22)*EXP(-'BDT Tree'!U26*L$4)," ")</f>
        <v xml:space="preserve"> </v>
      </c>
      <c r="L22" s="2" t="str">
        <f>IF($A22&lt;=L$5,0.5*(M21+M22)*EXP(-'BDT Tree'!V26*M$4)," ")</f>
        <v xml:space="preserve"> </v>
      </c>
      <c r="M22" s="44" t="str">
        <f>IF($A22&lt;=M$5,0.5*(N21+N22)*EXP(-'BDT Tree'!W26*N$4)+$C$6*SUM(K$4:M$4)," ")</f>
        <v xml:space="preserve"> </v>
      </c>
      <c r="N22" s="2" t="str">
        <f>IF($A22&lt;=N$5,0.5*(O21+O22)*EXP(-'BDT Tree'!X26*O$4)," ")</f>
        <v xml:space="preserve"> </v>
      </c>
      <c r="O22" s="2" t="str">
        <f>IF($A22&lt;=O$5,0.5*(P21+P22)*EXP(-'BDT Tree'!Y26*P$4)," ")</f>
        <v xml:space="preserve"> </v>
      </c>
      <c r="P22" s="44" t="str">
        <f>IF($A22&lt;=P$5,0.5*(Q21+Q22)*EXP(-'BDT Tree'!Z26*Q$4)+$C$6*SUM(N$4:P$4)," ")</f>
        <v xml:space="preserve"> </v>
      </c>
      <c r="Q22" s="2" t="str">
        <f>IF($A22&lt;=Q$5,0.5*(R21+R22)*EXP(-'BDT Tree'!AA26*R$4)," ")</f>
        <v xml:space="preserve"> </v>
      </c>
      <c r="R22" s="2" t="str">
        <f>IF($A22&lt;=R$5,0.5*(S21+S22)*EXP(-'BDT Tree'!AB26*S$4)," ")</f>
        <v xml:space="preserve"> </v>
      </c>
      <c r="S22" s="44" t="str">
        <f>IF($A22&lt;=S$5,0.5*(T21+T22)*EXP(-'BDT Tree'!AC26*T$4)+$C$6*SUM(Q$4:S$4)," ")</f>
        <v xml:space="preserve"> </v>
      </c>
      <c r="T22" s="2" t="str">
        <f>IF($A22&lt;=T$5,0.5*(U21+U22)*EXP(-'BDT Tree'!AD26*U$4)," ")</f>
        <v xml:space="preserve"> </v>
      </c>
      <c r="U22" s="2" t="str">
        <f>IF($A22&lt;=U$5,0.5*(V21+V22)*EXP(-'BDT Tree'!AE26*V$4)," ")</f>
        <v xml:space="preserve"> </v>
      </c>
      <c r="V22" s="44" t="str">
        <f>IF($A22&lt;=V$5,0.5*(W21+W22)*EXP(-'BDT Tree'!AF26*W$4)+$C$6*SUM(T$4:V$4)," ")</f>
        <v xml:space="preserve"> </v>
      </c>
      <c r="W22" s="2" t="str">
        <f>IF($A22&lt;=W$5,0.5*(X21+X22)*EXP(-'BDT Tree'!AG26*X$4)," ")</f>
        <v xml:space="preserve"> </v>
      </c>
      <c r="X22" s="2" t="str">
        <f>IF($A22&lt;=X$5,0.5*(Y21+Y22)*EXP(-'BDT Tree'!AH26*Y$4)," ")</f>
        <v xml:space="preserve"> </v>
      </c>
      <c r="Y22" s="44" t="str">
        <f>IF($A22&lt;=Y$5,0.5*(Z21+Z22)*EXP(-'BDT Tree'!AI26*Z$4)+$C$6*SUM(W$4:Y$4)," ")</f>
        <v xml:space="preserve"> </v>
      </c>
      <c r="Z22" s="2" t="str">
        <f>IF($A22&lt;=Z$5,0.5*(AA21+AA22)*EXP(-'BDT Tree'!AJ26*AA$4)," ")</f>
        <v xml:space="preserve"> </v>
      </c>
      <c r="AA22" s="2" t="str">
        <f>IF($A22&lt;=AA$5,0.5*(AB21+AB22)*EXP(-'BDT Tree'!AK26*AB$4)," ")</f>
        <v xml:space="preserve"> </v>
      </c>
      <c r="AB22" s="44" t="str">
        <f>IF($A22&lt;=AB$5,0.5*(AC21+AC22)*EXP(-'BDT Tree'!AL26*AC$4)+$C$6*SUM(Z$4:AB$4)," ")</f>
        <v xml:space="preserve"> </v>
      </c>
      <c r="AC22" s="2" t="str">
        <f>IF($A22&lt;=AC$5,0.5*(AD21+AD22)*EXP(-'BDT Tree'!AM26*AD$4)," ")</f>
        <v xml:space="preserve"> </v>
      </c>
      <c r="AD22" s="2" t="str">
        <f>IF($A22&lt;=AD$5,0.5*(AE21+AE22)*EXP(-'BDT Tree'!AN26*AE$4)," ")</f>
        <v xml:space="preserve"> </v>
      </c>
      <c r="AE22" s="44" t="str">
        <f>IF($A22&lt;=AE$5,0.5*(AF21+AF22)*EXP(-'BDT Tree'!AO26*AF$4)+$C$6*SUM(AC$4:AE$4)," ")</f>
        <v xml:space="preserve"> </v>
      </c>
      <c r="AF22" s="2" t="str">
        <f>IF($A22&lt;=AF$5,0.5*(AG21+AG22)*EXP(-'BDT Tree'!AP26*AG$4)," ")</f>
        <v xml:space="preserve"> </v>
      </c>
      <c r="AG22" s="2">
        <f>IF($A22&lt;=AG$5,0.5*(AH21+AH22)*EXP(-'BDT Tree'!AQ26*AH$4)," ")</f>
        <v>0.11789721769933431</v>
      </c>
      <c r="AH22" s="44">
        <f>IF($A22&lt;=AH$5,0.5*(AI21+AI22)*EXP(-'BDT Tree'!AR26*AI$4)+$C$6*SUM(AF$4:AH$4)," ")</f>
        <v>0.19233544271584499</v>
      </c>
      <c r="AI22" s="2">
        <f>IF($A22&lt;=AI$5,0.5*(AJ21+AJ22)*EXP(-'BDT Tree'!AS26*AJ$4)," ")</f>
        <v>0.29390571956735684</v>
      </c>
      <c r="AJ22" s="2">
        <f>IF($A22&lt;=AJ$5,0.5*(AK21+AK22)*EXP(-'BDT Tree'!AT26*AK$4)," ")</f>
        <v>0.42889444956274525</v>
      </c>
      <c r="AK22" s="44">
        <f>IF($A22&lt;=AK$5,0.5*(AL21+AL22)*EXP(-'BDT Tree'!AU26*AL$4)+$C$6*SUM(AI$4:AK$4)," ")</f>
        <v>0.58208593246065476</v>
      </c>
      <c r="AL22" s="2">
        <f>IF($A22&lt;=AL$5,0.5*(AM21+AM22)*EXP(-'BDT Tree'!AV26*AM$4)," ")</f>
        <v>0.73803058383047915</v>
      </c>
      <c r="AM22" s="2">
        <f>IF($A22&lt;=AM$5,0.5*(AN21+AN22)*EXP(-'BDT Tree'!AW26*AN$4)," ")</f>
        <v>0.87180974178098014</v>
      </c>
      <c r="AN22" s="44">
        <f t="shared" si="0"/>
        <v>1.0038028337528437</v>
      </c>
    </row>
    <row r="23" spans="1:40" x14ac:dyDescent="0.25">
      <c r="A23" s="30">
        <v>40</v>
      </c>
      <c r="D23" s="44" t="str">
        <f>IF($A23&lt;=D$5,0.5*(E22+E23)*EXP(-'BDT Tree'!N27*E$4)+$C$6*SUM(B$4:D$4)," ")</f>
        <v xml:space="preserve"> </v>
      </c>
      <c r="E23" s="2" t="str">
        <f>IF($A23&lt;=E$5,0.5*(F22+F23)*EXP(-'BDT Tree'!O27*F$4)," ")</f>
        <v xml:space="preserve"> </v>
      </c>
      <c r="F23" s="2" t="str">
        <f>IF($A23&lt;=F$5,0.5*(G22+G23)*EXP(-'BDT Tree'!P27*G$4)," ")</f>
        <v xml:space="preserve"> </v>
      </c>
      <c r="G23" s="44" t="str">
        <f>IF($A23&lt;=G$5,0.5*(H22+H23)*EXP(-'BDT Tree'!Q27*H$4)+$C$6*SUM(E$4:G$4)," ")</f>
        <v xml:space="preserve"> </v>
      </c>
      <c r="H23" s="2" t="str">
        <f>IF($A23&lt;=H$5,0.5*(I22+I23)*EXP(-'BDT Tree'!R27*I$4)," ")</f>
        <v xml:space="preserve"> </v>
      </c>
      <c r="I23" s="2" t="str">
        <f>IF($A23&lt;=I$5,0.5*(J22+J23)*EXP(-'BDT Tree'!S27*J$4)," ")</f>
        <v xml:space="preserve"> </v>
      </c>
      <c r="J23" s="44" t="str">
        <f>IF($A23&lt;=J$5,0.5*(K22+K23)*EXP(-'BDT Tree'!T27*K$4)+$C$6*SUM(H$4:J$4)," ")</f>
        <v xml:space="preserve"> </v>
      </c>
      <c r="K23" s="2" t="str">
        <f>IF($A23&lt;=K$5,0.5*(L22+L23)*EXP(-'BDT Tree'!U27*L$4)," ")</f>
        <v xml:space="preserve"> </v>
      </c>
      <c r="L23" s="2" t="str">
        <f>IF($A23&lt;=L$5,0.5*(M22+M23)*EXP(-'BDT Tree'!V27*M$4)," ")</f>
        <v xml:space="preserve"> </v>
      </c>
      <c r="M23" s="44" t="str">
        <f>IF($A23&lt;=M$5,0.5*(N22+N23)*EXP(-'BDT Tree'!W27*N$4)+$C$6*SUM(K$4:M$4)," ")</f>
        <v xml:space="preserve"> </v>
      </c>
      <c r="N23" s="2" t="str">
        <f>IF($A23&lt;=N$5,0.5*(O22+O23)*EXP(-'BDT Tree'!X27*O$4)," ")</f>
        <v xml:space="preserve"> </v>
      </c>
      <c r="O23" s="2" t="str">
        <f>IF($A23&lt;=O$5,0.5*(P22+P23)*EXP(-'BDT Tree'!Y27*P$4)," ")</f>
        <v xml:space="preserve"> </v>
      </c>
      <c r="P23" s="44" t="str">
        <f>IF($A23&lt;=P$5,0.5*(Q22+Q23)*EXP(-'BDT Tree'!Z27*Q$4)+$C$6*SUM(N$4:P$4)," ")</f>
        <v xml:space="preserve"> </v>
      </c>
      <c r="Q23" s="2" t="str">
        <f>IF($A23&lt;=Q$5,0.5*(R22+R23)*EXP(-'BDT Tree'!AA27*R$4)," ")</f>
        <v xml:space="preserve"> </v>
      </c>
      <c r="R23" s="2" t="str">
        <f>IF($A23&lt;=R$5,0.5*(S22+S23)*EXP(-'BDT Tree'!AB27*S$4)," ")</f>
        <v xml:space="preserve"> </v>
      </c>
      <c r="S23" s="44" t="str">
        <f>IF($A23&lt;=S$5,0.5*(T22+T23)*EXP(-'BDT Tree'!AC27*T$4)+$C$6*SUM(Q$4:S$4)," ")</f>
        <v xml:space="preserve"> </v>
      </c>
      <c r="T23" s="2" t="str">
        <f>IF($A23&lt;=T$5,0.5*(U22+U23)*EXP(-'BDT Tree'!AD27*U$4)," ")</f>
        <v xml:space="preserve"> </v>
      </c>
      <c r="U23" s="2" t="str">
        <f>IF($A23&lt;=U$5,0.5*(V22+V23)*EXP(-'BDT Tree'!AE27*V$4)," ")</f>
        <v xml:space="preserve"> </v>
      </c>
      <c r="V23" s="44" t="str">
        <f>IF($A23&lt;=V$5,0.5*(W22+W23)*EXP(-'BDT Tree'!AF27*W$4)+$C$6*SUM(T$4:V$4)," ")</f>
        <v xml:space="preserve"> </v>
      </c>
      <c r="W23" s="2" t="str">
        <f>IF($A23&lt;=W$5,0.5*(X22+X23)*EXP(-'BDT Tree'!AG27*X$4)," ")</f>
        <v xml:space="preserve"> </v>
      </c>
      <c r="X23" s="2" t="str">
        <f>IF($A23&lt;=X$5,0.5*(Y22+Y23)*EXP(-'BDT Tree'!AH27*Y$4)," ")</f>
        <v xml:space="preserve"> </v>
      </c>
      <c r="Y23" s="44" t="str">
        <f>IF($A23&lt;=Y$5,0.5*(Z22+Z23)*EXP(-'BDT Tree'!AI27*Z$4)+$C$6*SUM(W$4:Y$4)," ")</f>
        <v xml:space="preserve"> </v>
      </c>
      <c r="Z23" s="2" t="str">
        <f>IF($A23&lt;=Z$5,0.5*(AA22+AA23)*EXP(-'BDT Tree'!AJ27*AA$4)," ")</f>
        <v xml:space="preserve"> </v>
      </c>
      <c r="AA23" s="2" t="str">
        <f>IF($A23&lt;=AA$5,0.5*(AB22+AB23)*EXP(-'BDT Tree'!AK27*AB$4)," ")</f>
        <v xml:space="preserve"> </v>
      </c>
      <c r="AB23" s="44" t="str">
        <f>IF($A23&lt;=AB$5,0.5*(AC22+AC23)*EXP(-'BDT Tree'!AL27*AC$4)+$C$6*SUM(Z$4:AB$4)," ")</f>
        <v xml:space="preserve"> </v>
      </c>
      <c r="AC23" s="2" t="str">
        <f>IF($A23&lt;=AC$5,0.5*(AD22+AD23)*EXP(-'BDT Tree'!AM27*AD$4)," ")</f>
        <v xml:space="preserve"> </v>
      </c>
      <c r="AD23" s="2" t="str">
        <f>IF($A23&lt;=AD$5,0.5*(AE22+AE23)*EXP(-'BDT Tree'!AN27*AE$4)," ")</f>
        <v xml:space="preserve"> </v>
      </c>
      <c r="AE23" s="44" t="str">
        <f>IF($A23&lt;=AE$5,0.5*(AF22+AF23)*EXP(-'BDT Tree'!AO27*AF$4)+$C$6*SUM(AC$4:AE$4)," ")</f>
        <v xml:space="preserve"> </v>
      </c>
      <c r="AF23" s="2">
        <f>IF($A23&lt;=AF$5,0.5*(AG22+AG23)*EXP(-'BDT Tree'!AP27*AG$4)," ")</f>
        <v>0.12674989892478078</v>
      </c>
      <c r="AG23" s="2">
        <f>IF($A23&lt;=AG$5,0.5*(AH22+AH23)*EXP(-'BDT Tree'!AQ27*AH$4)," ")</f>
        <v>0.19783896583954941</v>
      </c>
      <c r="AH23" s="44">
        <f>IF($A23&lt;=AH$5,0.5*(AI22+AI23)*EXP(-'BDT Tree'!AR27*AI$4)+$C$6*SUM(AF$4:AH$4)," ")</f>
        <v>0.28907346201961615</v>
      </c>
      <c r="AI23" s="2">
        <f>IF($A23&lt;=AI$5,0.5*(AJ22+AJ23)*EXP(-'BDT Tree'!AS27*AJ$4)," ")</f>
        <v>0.39997810252272109</v>
      </c>
      <c r="AJ23" s="2">
        <f>IF($A23&lt;=AJ$5,0.5*(AK22+AK23)*EXP(-'BDT Tree'!AT27*AK$4)," ")</f>
        <v>0.53187796326094738</v>
      </c>
      <c r="AK23" s="44">
        <f>IF($A23&lt;=AK$5,0.5*(AL22+AL23)*EXP(-'BDT Tree'!AU27*AL$4)+$C$6*SUM(AI$4:AK$4)," ")</f>
        <v>0.66894570351094396</v>
      </c>
      <c r="AL23" s="2">
        <f>IF($A23&lt;=AL$5,0.5*(AM22+AM23)*EXP(-'BDT Tree'!AV27*AM$4)," ")</f>
        <v>0.79743410738949971</v>
      </c>
      <c r="AM23" s="2">
        <f>IF($A23&lt;=AM$5,0.5*(AN22+AN23)*EXP(-'BDT Tree'!AW27*AN$4)," ")</f>
        <v>0.90375131163169076</v>
      </c>
      <c r="AN23" s="44">
        <f t="shared" si="0"/>
        <v>1.0038028337528437</v>
      </c>
    </row>
    <row r="24" spans="1:40" x14ac:dyDescent="0.25">
      <c r="A24" s="30">
        <v>39</v>
      </c>
      <c r="D24" s="44" t="str">
        <f>IF($A24&lt;=D$5,0.5*(E23+E24)*EXP(-'BDT Tree'!N28*E$4)+$C$6*SUM(B$4:D$4)," ")</f>
        <v xml:space="preserve"> </v>
      </c>
      <c r="E24" s="2" t="str">
        <f>IF($A24&lt;=E$5,0.5*(F23+F24)*EXP(-'BDT Tree'!O28*F$4)," ")</f>
        <v xml:space="preserve"> </v>
      </c>
      <c r="F24" s="2" t="str">
        <f>IF($A24&lt;=F$5,0.5*(G23+G24)*EXP(-'BDT Tree'!P28*G$4)," ")</f>
        <v xml:space="preserve"> </v>
      </c>
      <c r="G24" s="44" t="str">
        <f>IF($A24&lt;=G$5,0.5*(H23+H24)*EXP(-'BDT Tree'!Q28*H$4)+$C$6*SUM(E$4:G$4)," ")</f>
        <v xml:space="preserve"> </v>
      </c>
      <c r="H24" s="2" t="str">
        <f>IF($A24&lt;=H$5,0.5*(I23+I24)*EXP(-'BDT Tree'!R28*I$4)," ")</f>
        <v xml:space="preserve"> </v>
      </c>
      <c r="I24" s="2" t="str">
        <f>IF($A24&lt;=I$5,0.5*(J23+J24)*EXP(-'BDT Tree'!S28*J$4)," ")</f>
        <v xml:space="preserve"> </v>
      </c>
      <c r="J24" s="44" t="str">
        <f>IF($A24&lt;=J$5,0.5*(K23+K24)*EXP(-'BDT Tree'!T28*K$4)+$C$6*SUM(H$4:J$4)," ")</f>
        <v xml:space="preserve"> </v>
      </c>
      <c r="K24" s="2" t="str">
        <f>IF($A24&lt;=K$5,0.5*(L23+L24)*EXP(-'BDT Tree'!U28*L$4)," ")</f>
        <v xml:space="preserve"> </v>
      </c>
      <c r="L24" s="2" t="str">
        <f>IF($A24&lt;=L$5,0.5*(M23+M24)*EXP(-'BDT Tree'!V28*M$4)," ")</f>
        <v xml:space="preserve"> </v>
      </c>
      <c r="M24" s="44" t="str">
        <f>IF($A24&lt;=M$5,0.5*(N23+N24)*EXP(-'BDT Tree'!W28*N$4)+$C$6*SUM(K$4:M$4)," ")</f>
        <v xml:space="preserve"> </v>
      </c>
      <c r="N24" s="2" t="str">
        <f>IF($A24&lt;=N$5,0.5*(O23+O24)*EXP(-'BDT Tree'!X28*O$4)," ")</f>
        <v xml:space="preserve"> </v>
      </c>
      <c r="O24" s="2" t="str">
        <f>IF($A24&lt;=O$5,0.5*(P23+P24)*EXP(-'BDT Tree'!Y28*P$4)," ")</f>
        <v xml:space="preserve"> </v>
      </c>
      <c r="P24" s="44" t="str">
        <f>IF($A24&lt;=P$5,0.5*(Q23+Q24)*EXP(-'BDT Tree'!Z28*Q$4)+$C$6*SUM(N$4:P$4)," ")</f>
        <v xml:space="preserve"> </v>
      </c>
      <c r="Q24" s="2" t="str">
        <f>IF($A24&lt;=Q$5,0.5*(R23+R24)*EXP(-'BDT Tree'!AA28*R$4)," ")</f>
        <v xml:space="preserve"> </v>
      </c>
      <c r="R24" s="2" t="str">
        <f>IF($A24&lt;=R$5,0.5*(S23+S24)*EXP(-'BDT Tree'!AB28*S$4)," ")</f>
        <v xml:space="preserve"> </v>
      </c>
      <c r="S24" s="44" t="str">
        <f>IF($A24&lt;=S$5,0.5*(T23+T24)*EXP(-'BDT Tree'!AC28*T$4)+$C$6*SUM(Q$4:S$4)," ")</f>
        <v xml:space="preserve"> </v>
      </c>
      <c r="T24" s="2" t="str">
        <f>IF($A24&lt;=T$5,0.5*(U23+U24)*EXP(-'BDT Tree'!AD28*U$4)," ")</f>
        <v xml:space="preserve"> </v>
      </c>
      <c r="U24" s="2" t="str">
        <f>IF($A24&lt;=U$5,0.5*(V23+V24)*EXP(-'BDT Tree'!AE28*V$4)," ")</f>
        <v xml:space="preserve"> </v>
      </c>
      <c r="V24" s="44" t="str">
        <f>IF($A24&lt;=V$5,0.5*(W23+W24)*EXP(-'BDT Tree'!AF28*W$4)+$C$6*SUM(T$4:V$4)," ")</f>
        <v xml:space="preserve"> </v>
      </c>
      <c r="W24" s="2" t="str">
        <f>IF($A24&lt;=W$5,0.5*(X23+X24)*EXP(-'BDT Tree'!AG28*X$4)," ")</f>
        <v xml:space="preserve"> </v>
      </c>
      <c r="X24" s="2" t="str">
        <f>IF($A24&lt;=X$5,0.5*(Y23+Y24)*EXP(-'BDT Tree'!AH28*Y$4)," ")</f>
        <v xml:space="preserve"> </v>
      </c>
      <c r="Y24" s="44" t="str">
        <f>IF($A24&lt;=Y$5,0.5*(Z23+Z24)*EXP(-'BDT Tree'!AI28*Z$4)+$C$6*SUM(W$4:Y$4)," ")</f>
        <v xml:space="preserve"> </v>
      </c>
      <c r="Z24" s="2" t="str">
        <f>IF($A24&lt;=Z$5,0.5*(AA23+AA24)*EXP(-'BDT Tree'!AJ28*AA$4)," ")</f>
        <v xml:space="preserve"> </v>
      </c>
      <c r="AA24" s="2" t="str">
        <f>IF($A24&lt;=AA$5,0.5*(AB23+AB24)*EXP(-'BDT Tree'!AK28*AB$4)," ")</f>
        <v xml:space="preserve"> </v>
      </c>
      <c r="AB24" s="44" t="str">
        <f>IF($A24&lt;=AB$5,0.5*(AC23+AC24)*EXP(-'BDT Tree'!AL28*AC$4)+$C$6*SUM(Z$4:AB$4)," ")</f>
        <v xml:space="preserve"> </v>
      </c>
      <c r="AC24" s="2" t="str">
        <f>IF($A24&lt;=AC$5,0.5*(AD23+AD24)*EXP(-'BDT Tree'!AM28*AD$4)," ")</f>
        <v xml:space="preserve"> </v>
      </c>
      <c r="AD24" s="2" t="str">
        <f>IF($A24&lt;=AD$5,0.5*(AE23+AE24)*EXP(-'BDT Tree'!AN28*AE$4)," ")</f>
        <v xml:space="preserve"> </v>
      </c>
      <c r="AE24" s="44">
        <f>IF($A24&lt;=AE$5,0.5*(AF23+AF24)*EXP(-'BDT Tree'!AO28*AF$4)+$C$6*SUM(AC$4:AE$4)," ")</f>
        <v>0.13509362964377605</v>
      </c>
      <c r="AF24" s="2">
        <f>IF($A24&lt;=AF$5,0.5*(AG23+AG24)*EXP(-'BDT Tree'!AP28*AG$4)," ")</f>
        <v>0.20839985169252634</v>
      </c>
      <c r="AG24" s="2">
        <f>IF($A24&lt;=AG$5,0.5*(AH23+AH24)*EXP(-'BDT Tree'!AQ28*AH$4)," ")</f>
        <v>0.29440995390073271</v>
      </c>
      <c r="AH24" s="44">
        <f>IF($A24&lt;=AH$5,0.5*(AI23+AI24)*EXP(-'BDT Tree'!AR28*AI$4)+$C$6*SUM(AF$4:AH$4)," ")</f>
        <v>0.39409730369326235</v>
      </c>
      <c r="AI24" s="2">
        <f>IF($A24&lt;=AI$5,0.5*(AJ23+AJ24)*EXP(-'BDT Tree'!AS28*AJ$4)," ")</f>
        <v>0.50433246458813086</v>
      </c>
      <c r="AJ24" s="2">
        <f>IF($A24&lt;=AJ$5,0.5*(AK23+AK24)*EXP(-'BDT Tree'!AT28*AK$4)," ")</f>
        <v>0.62495609056334323</v>
      </c>
      <c r="AK24" s="44">
        <f>IF($A24&lt;=AK$5,0.5*(AL23+AL24)*EXP(-'BDT Tree'!AU28*AL$4)+$C$6*SUM(AI$4:AK$4)," ")</f>
        <v>0.7422065712066086</v>
      </c>
      <c r="AL24" s="2">
        <f>IF($A24&lt;=AL$5,0.5*(AM23+AM24)*EXP(-'BDT Tree'!AV28*AM$4)," ")</f>
        <v>0.84499867692746677</v>
      </c>
      <c r="AM24" s="2">
        <f>IF($A24&lt;=AM$5,0.5*(AN23+AN24)*EXP(-'BDT Tree'!AW28*AN$4)," ")</f>
        <v>0.92829827328934833</v>
      </c>
      <c r="AN24" s="44">
        <f t="shared" si="0"/>
        <v>1.0038028337528437</v>
      </c>
    </row>
    <row r="25" spans="1:40" x14ac:dyDescent="0.25">
      <c r="A25" s="30">
        <v>38</v>
      </c>
      <c r="D25" s="44" t="str">
        <f>IF($A25&lt;=D$5,0.5*(E24+E25)*EXP(-'BDT Tree'!N29*E$4)+$C$6*SUM(B$4:D$4)," ")</f>
        <v xml:space="preserve"> </v>
      </c>
      <c r="E25" s="2" t="str">
        <f>IF($A25&lt;=E$5,0.5*(F24+F25)*EXP(-'BDT Tree'!O29*F$4)," ")</f>
        <v xml:space="preserve"> </v>
      </c>
      <c r="F25" s="2" t="str">
        <f>IF($A25&lt;=F$5,0.5*(G24+G25)*EXP(-'BDT Tree'!P29*G$4)," ")</f>
        <v xml:space="preserve"> </v>
      </c>
      <c r="G25" s="44" t="str">
        <f>IF($A25&lt;=G$5,0.5*(H24+H25)*EXP(-'BDT Tree'!Q29*H$4)+$C$6*SUM(E$4:G$4)," ")</f>
        <v xml:space="preserve"> </v>
      </c>
      <c r="H25" s="2" t="str">
        <f>IF($A25&lt;=H$5,0.5*(I24+I25)*EXP(-'BDT Tree'!R29*I$4)," ")</f>
        <v xml:space="preserve"> </v>
      </c>
      <c r="I25" s="2" t="str">
        <f>IF($A25&lt;=I$5,0.5*(J24+J25)*EXP(-'BDT Tree'!S29*J$4)," ")</f>
        <v xml:space="preserve"> </v>
      </c>
      <c r="J25" s="44" t="str">
        <f>IF($A25&lt;=J$5,0.5*(K24+K25)*EXP(-'BDT Tree'!T29*K$4)+$C$6*SUM(H$4:J$4)," ")</f>
        <v xml:space="preserve"> </v>
      </c>
      <c r="K25" s="2" t="str">
        <f>IF($A25&lt;=K$5,0.5*(L24+L25)*EXP(-'BDT Tree'!U29*L$4)," ")</f>
        <v xml:space="preserve"> </v>
      </c>
      <c r="L25" s="2" t="str">
        <f>IF($A25&lt;=L$5,0.5*(M24+M25)*EXP(-'BDT Tree'!V29*M$4)," ")</f>
        <v xml:space="preserve"> </v>
      </c>
      <c r="M25" s="44" t="str">
        <f>IF($A25&lt;=M$5,0.5*(N24+N25)*EXP(-'BDT Tree'!W29*N$4)+$C$6*SUM(K$4:M$4)," ")</f>
        <v xml:space="preserve"> </v>
      </c>
      <c r="N25" s="2" t="str">
        <f>IF($A25&lt;=N$5,0.5*(O24+O25)*EXP(-'BDT Tree'!X29*O$4)," ")</f>
        <v xml:space="preserve"> </v>
      </c>
      <c r="O25" s="2" t="str">
        <f>IF($A25&lt;=O$5,0.5*(P24+P25)*EXP(-'BDT Tree'!Y29*P$4)," ")</f>
        <v xml:space="preserve"> </v>
      </c>
      <c r="P25" s="44" t="str">
        <f>IF($A25&lt;=P$5,0.5*(Q24+Q25)*EXP(-'BDT Tree'!Z29*Q$4)+$C$6*SUM(N$4:P$4)," ")</f>
        <v xml:space="preserve"> </v>
      </c>
      <c r="Q25" s="2" t="str">
        <f>IF($A25&lt;=Q$5,0.5*(R24+R25)*EXP(-'BDT Tree'!AA29*R$4)," ")</f>
        <v xml:space="preserve"> </v>
      </c>
      <c r="R25" s="2" t="str">
        <f>IF($A25&lt;=R$5,0.5*(S24+S25)*EXP(-'BDT Tree'!AB29*S$4)," ")</f>
        <v xml:space="preserve"> </v>
      </c>
      <c r="S25" s="44" t="str">
        <f>IF($A25&lt;=S$5,0.5*(T24+T25)*EXP(-'BDT Tree'!AC29*T$4)+$C$6*SUM(Q$4:S$4)," ")</f>
        <v xml:space="preserve"> </v>
      </c>
      <c r="T25" s="2" t="str">
        <f>IF($A25&lt;=T$5,0.5*(U24+U25)*EXP(-'BDT Tree'!AD29*U$4)," ")</f>
        <v xml:space="preserve"> </v>
      </c>
      <c r="U25" s="2" t="str">
        <f>IF($A25&lt;=U$5,0.5*(V24+V25)*EXP(-'BDT Tree'!AE29*V$4)," ")</f>
        <v xml:space="preserve"> </v>
      </c>
      <c r="V25" s="44" t="str">
        <f>IF($A25&lt;=V$5,0.5*(W24+W25)*EXP(-'BDT Tree'!AF29*W$4)+$C$6*SUM(T$4:V$4)," ")</f>
        <v xml:space="preserve"> </v>
      </c>
      <c r="W25" s="2" t="str">
        <f>IF($A25&lt;=W$5,0.5*(X24+X25)*EXP(-'BDT Tree'!AG29*X$4)," ")</f>
        <v xml:space="preserve"> </v>
      </c>
      <c r="X25" s="2" t="str">
        <f>IF($A25&lt;=X$5,0.5*(Y24+Y25)*EXP(-'BDT Tree'!AH29*Y$4)," ")</f>
        <v xml:space="preserve"> </v>
      </c>
      <c r="Y25" s="44" t="str">
        <f>IF($A25&lt;=Y$5,0.5*(Z24+Z25)*EXP(-'BDT Tree'!AI29*Z$4)+$C$6*SUM(W$4:Y$4)," ")</f>
        <v xml:space="preserve"> </v>
      </c>
      <c r="Z25" s="2" t="str">
        <f>IF($A25&lt;=Z$5,0.5*(AA24+AA25)*EXP(-'BDT Tree'!AJ29*AA$4)," ")</f>
        <v xml:space="preserve"> </v>
      </c>
      <c r="AA25" s="2" t="str">
        <f>IF($A25&lt;=AA$5,0.5*(AB24+AB25)*EXP(-'BDT Tree'!AK29*AB$4)," ")</f>
        <v xml:space="preserve"> </v>
      </c>
      <c r="AB25" s="44" t="str">
        <f>IF($A25&lt;=AB$5,0.5*(AC24+AC25)*EXP(-'BDT Tree'!AL29*AC$4)+$C$6*SUM(Z$4:AB$4)," ")</f>
        <v xml:space="preserve"> </v>
      </c>
      <c r="AC25" s="2" t="str">
        <f>IF($A25&lt;=AC$5,0.5*(AD24+AD25)*EXP(-'BDT Tree'!AM29*AD$4)," ")</f>
        <v xml:space="preserve"> </v>
      </c>
      <c r="AD25" s="2">
        <f>IF($A25&lt;=AD$5,0.5*(AE24+AE25)*EXP(-'BDT Tree'!AN29*AE$4)," ")</f>
        <v>0.14643466708500677</v>
      </c>
      <c r="AE25" s="44">
        <f>IF($A25&lt;=AE$5,0.5*(AF24+AF25)*EXP(-'BDT Tree'!AO29*AF$4)+$C$6*SUM(AC$4:AE$4)," ")</f>
        <v>0.2179112749234875</v>
      </c>
      <c r="AF25" s="2">
        <f>IF($A25&lt;=AF$5,0.5*(AG24+AG25)*EXP(-'BDT Tree'!AP29*AG$4)," ")</f>
        <v>0.30547773502162534</v>
      </c>
      <c r="AG25" s="2">
        <f>IF($A25&lt;=AG$5,0.5*(AH24+AH25)*EXP(-'BDT Tree'!AQ29*AH$4)," ")</f>
        <v>0.3986470083191902</v>
      </c>
      <c r="AH25" s="44">
        <f>IF($A25&lt;=AH$5,0.5*(AI24+AI25)*EXP(-'BDT Tree'!AR29*AI$4)+$C$6*SUM(AF$4:AH$4)," ")</f>
        <v>0.49825121507180908</v>
      </c>
      <c r="AI25" s="2">
        <f>IF($A25&lt;=AI$5,0.5*(AJ24+AJ25)*EXP(-'BDT Tree'!AS29*AJ$4)," ")</f>
        <v>0.60022907763541944</v>
      </c>
      <c r="AJ25" s="2">
        <f>IF($A25&lt;=AJ$5,0.5*(AK24+AK25)*EXP(-'BDT Tree'!AT29*AK$4)," ")</f>
        <v>0.70514360092522566</v>
      </c>
      <c r="AK25" s="44">
        <f>IF($A25&lt;=AK$5,0.5*(AL24+AL25)*EXP(-'BDT Tree'!AU29*AL$4)+$C$6*SUM(AI$4:AK$4)," ")</f>
        <v>0.80210371372468914</v>
      </c>
      <c r="AL25" s="2">
        <f>IF($A25&lt;=AL$5,0.5*(AM24+AM25)*EXP(-'BDT Tree'!AV29*AM$4)," ")</f>
        <v>0.88243915783330196</v>
      </c>
      <c r="AM25" s="2">
        <f>IF($A25&lt;=AM$5,0.5*(AN24+AN25)*EXP(-'BDT Tree'!AW29*AN$4)," ")</f>
        <v>0.94701217205124621</v>
      </c>
      <c r="AN25" s="44">
        <f t="shared" si="0"/>
        <v>1.0038028337528437</v>
      </c>
    </row>
    <row r="26" spans="1:40" x14ac:dyDescent="0.25">
      <c r="A26" s="30">
        <v>37</v>
      </c>
      <c r="D26" s="44" t="str">
        <f>IF($A26&lt;=D$5,0.5*(E25+E26)*EXP(-'BDT Tree'!N30*E$4)+$C$6*SUM(B$4:D$4)," ")</f>
        <v xml:space="preserve"> </v>
      </c>
      <c r="E26" s="2" t="str">
        <f>IF($A26&lt;=E$5,0.5*(F25+F26)*EXP(-'BDT Tree'!O30*F$4)," ")</f>
        <v xml:space="preserve"> </v>
      </c>
      <c r="F26" s="2" t="str">
        <f>IF($A26&lt;=F$5,0.5*(G25+G26)*EXP(-'BDT Tree'!P30*G$4)," ")</f>
        <v xml:space="preserve"> </v>
      </c>
      <c r="G26" s="44" t="str">
        <f>IF($A26&lt;=G$5,0.5*(H25+H26)*EXP(-'BDT Tree'!Q30*H$4)+$C$6*SUM(E$4:G$4)," ")</f>
        <v xml:space="preserve"> </v>
      </c>
      <c r="H26" s="2" t="str">
        <f>IF($A26&lt;=H$5,0.5*(I25+I26)*EXP(-'BDT Tree'!R30*I$4)," ")</f>
        <v xml:space="preserve"> </v>
      </c>
      <c r="I26" s="2" t="str">
        <f>IF($A26&lt;=I$5,0.5*(J25+J26)*EXP(-'BDT Tree'!S30*J$4)," ")</f>
        <v xml:space="preserve"> </v>
      </c>
      <c r="J26" s="44" t="str">
        <f>IF($A26&lt;=J$5,0.5*(K25+K26)*EXP(-'BDT Tree'!T30*K$4)+$C$6*SUM(H$4:J$4)," ")</f>
        <v xml:space="preserve"> </v>
      </c>
      <c r="K26" s="2" t="str">
        <f>IF($A26&lt;=K$5,0.5*(L25+L26)*EXP(-'BDT Tree'!U30*L$4)," ")</f>
        <v xml:space="preserve"> </v>
      </c>
      <c r="L26" s="2" t="str">
        <f>IF($A26&lt;=L$5,0.5*(M25+M26)*EXP(-'BDT Tree'!V30*M$4)," ")</f>
        <v xml:space="preserve"> </v>
      </c>
      <c r="M26" s="44" t="str">
        <f>IF($A26&lt;=M$5,0.5*(N25+N26)*EXP(-'BDT Tree'!W30*N$4)+$C$6*SUM(K$4:M$4)," ")</f>
        <v xml:space="preserve"> </v>
      </c>
      <c r="N26" s="2" t="str">
        <f>IF($A26&lt;=N$5,0.5*(O25+O26)*EXP(-'BDT Tree'!X30*O$4)," ")</f>
        <v xml:space="preserve"> </v>
      </c>
      <c r="O26" s="2" t="str">
        <f>IF($A26&lt;=O$5,0.5*(P25+P26)*EXP(-'BDT Tree'!Y30*P$4)," ")</f>
        <v xml:space="preserve"> </v>
      </c>
      <c r="P26" s="44" t="str">
        <f>IF($A26&lt;=P$5,0.5*(Q25+Q26)*EXP(-'BDT Tree'!Z30*Q$4)+$C$6*SUM(N$4:P$4)," ")</f>
        <v xml:space="preserve"> </v>
      </c>
      <c r="Q26" s="2" t="str">
        <f>IF($A26&lt;=Q$5,0.5*(R25+R26)*EXP(-'BDT Tree'!AA30*R$4)," ")</f>
        <v xml:space="preserve"> </v>
      </c>
      <c r="R26" s="2" t="str">
        <f>IF($A26&lt;=R$5,0.5*(S25+S26)*EXP(-'BDT Tree'!AB30*S$4)," ")</f>
        <v xml:space="preserve"> </v>
      </c>
      <c r="S26" s="44" t="str">
        <f>IF($A26&lt;=S$5,0.5*(T25+T26)*EXP(-'BDT Tree'!AC30*T$4)+$C$6*SUM(Q$4:S$4)," ")</f>
        <v xml:space="preserve"> </v>
      </c>
      <c r="T26" s="2" t="str">
        <f>IF($A26&lt;=T$5,0.5*(U25+U26)*EXP(-'BDT Tree'!AD30*U$4)," ")</f>
        <v xml:space="preserve"> </v>
      </c>
      <c r="U26" s="2" t="str">
        <f>IF($A26&lt;=U$5,0.5*(V25+V26)*EXP(-'BDT Tree'!AE30*V$4)," ")</f>
        <v xml:space="preserve"> </v>
      </c>
      <c r="V26" s="44" t="str">
        <f>IF($A26&lt;=V$5,0.5*(W25+W26)*EXP(-'BDT Tree'!AF30*W$4)+$C$6*SUM(T$4:V$4)," ")</f>
        <v xml:space="preserve"> </v>
      </c>
      <c r="W26" s="2" t="str">
        <f>IF($A26&lt;=W$5,0.5*(X25+X26)*EXP(-'BDT Tree'!AG30*X$4)," ")</f>
        <v xml:space="preserve"> </v>
      </c>
      <c r="X26" s="2" t="str">
        <f>IF($A26&lt;=X$5,0.5*(Y25+Y26)*EXP(-'BDT Tree'!AH30*Y$4)," ")</f>
        <v xml:space="preserve"> </v>
      </c>
      <c r="Y26" s="44" t="str">
        <f>IF($A26&lt;=Y$5,0.5*(Z25+Z26)*EXP(-'BDT Tree'!AI30*Z$4)+$C$6*SUM(W$4:Y$4)," ")</f>
        <v xml:space="preserve"> </v>
      </c>
      <c r="Z26" s="2" t="str">
        <f>IF($A26&lt;=Z$5,0.5*(AA25+AA26)*EXP(-'BDT Tree'!AJ30*AA$4)," ")</f>
        <v xml:space="preserve"> </v>
      </c>
      <c r="AA26" s="2" t="str">
        <f>IF($A26&lt;=AA$5,0.5*(AB25+AB26)*EXP(-'BDT Tree'!AK30*AB$4)," ")</f>
        <v xml:space="preserve"> </v>
      </c>
      <c r="AB26" s="44" t="str">
        <f>IF($A26&lt;=AB$5,0.5*(AC25+AC26)*EXP(-'BDT Tree'!AL30*AC$4)+$C$6*SUM(Z$4:AB$4)," ")</f>
        <v xml:space="preserve"> </v>
      </c>
      <c r="AC26" s="2">
        <f>IF($A26&lt;=AC$5,0.5*(AD25+AD26)*EXP(-'BDT Tree'!AM30*AD$4)," ")</f>
        <v>0.16387572745220502</v>
      </c>
      <c r="AD26" s="2">
        <f>IF($A26&lt;=AD$5,0.5*(AE25+AE26)*EXP(-'BDT Tree'!AN30*AE$4)," ")</f>
        <v>0.23154806469688807</v>
      </c>
      <c r="AE26" s="44">
        <f>IF($A26&lt;=AE$5,0.5*(AF25+AF26)*EXP(-'BDT Tree'!AO30*AF$4)+$C$6*SUM(AC$4:AE$4)," ")</f>
        <v>0.31560172029468087</v>
      </c>
      <c r="AF26" s="2">
        <f>IF($A26&lt;=AF$5,0.5*(AG25+AG26)*EXP(-'BDT Tree'!AP30*AG$4)," ")</f>
        <v>0.40916409411691157</v>
      </c>
      <c r="AG26" s="2">
        <f>IF($A26&lt;=AG$5,0.5*(AH25+AH26)*EXP(-'BDT Tree'!AQ30*AH$4)," ")</f>
        <v>0.50173381979877874</v>
      </c>
      <c r="AH26" s="44">
        <f>IF($A26&lt;=AH$5,0.5*(AI25+AI26)*EXP(-'BDT Tree'!AR30*AI$4)+$C$6*SUM(AF$4:AH$4)," ")</f>
        <v>0.59463203916611329</v>
      </c>
      <c r="AI26" s="2">
        <f>IF($A26&lt;=AI$5,0.5*(AJ25+AJ26)*EXP(-'BDT Tree'!AS30*AJ$4)," ")</f>
        <v>0.68391863468390413</v>
      </c>
      <c r="AJ26" s="2">
        <f>IF($A26&lt;=AJ$5,0.5*(AK25+AK26)*EXP(-'BDT Tree'!AT30*AK$4)," ")</f>
        <v>0.77178003276000862</v>
      </c>
      <c r="AK26" s="44">
        <f>IF($A26&lt;=AK$5,0.5*(AL25+AL26)*EXP(-'BDT Tree'!AU30*AL$4)+$C$6*SUM(AI$4:AK$4)," ")</f>
        <v>0.84994789828645156</v>
      </c>
      <c r="AL26" s="2">
        <f>IF($A26&lt;=AL$5,0.5*(AM25+AM26)*EXP(-'BDT Tree'!AV30*AM$4)," ")</f>
        <v>0.9115362073990021</v>
      </c>
      <c r="AM26" s="2">
        <f>IF($A26&lt;=AM$5,0.5*(AN25+AN26)*EXP(-'BDT Tree'!AW30*AN$4)," ")</f>
        <v>0.96119431635184804</v>
      </c>
      <c r="AN26" s="44">
        <f t="shared" si="0"/>
        <v>1.0038028337528437</v>
      </c>
    </row>
    <row r="27" spans="1:40" x14ac:dyDescent="0.25">
      <c r="A27" s="30">
        <v>36</v>
      </c>
      <c r="D27" s="44" t="str">
        <f>IF($A27&lt;=D$5,0.5*(E26+E27)*EXP(-'BDT Tree'!N31*E$4)+$C$6*SUM(B$4:D$4)," ")</f>
        <v xml:space="preserve"> </v>
      </c>
      <c r="E27" s="2" t="str">
        <f>IF($A27&lt;=E$5,0.5*(F26+F27)*EXP(-'BDT Tree'!O31*F$4)," ")</f>
        <v xml:space="preserve"> </v>
      </c>
      <c r="F27" s="2" t="str">
        <f>IF($A27&lt;=F$5,0.5*(G26+G27)*EXP(-'BDT Tree'!P31*G$4)," ")</f>
        <v xml:space="preserve"> </v>
      </c>
      <c r="G27" s="44" t="str">
        <f>IF($A27&lt;=G$5,0.5*(H26+H27)*EXP(-'BDT Tree'!Q31*H$4)+$C$6*SUM(E$4:G$4)," ")</f>
        <v xml:space="preserve"> </v>
      </c>
      <c r="H27" s="2" t="str">
        <f>IF($A27&lt;=H$5,0.5*(I26+I27)*EXP(-'BDT Tree'!R31*I$4)," ")</f>
        <v xml:space="preserve"> </v>
      </c>
      <c r="I27" s="2" t="str">
        <f>IF($A27&lt;=I$5,0.5*(J26+J27)*EXP(-'BDT Tree'!S31*J$4)," ")</f>
        <v xml:space="preserve"> </v>
      </c>
      <c r="J27" s="44" t="str">
        <f>IF($A27&lt;=J$5,0.5*(K26+K27)*EXP(-'BDT Tree'!T31*K$4)+$C$6*SUM(H$4:J$4)," ")</f>
        <v xml:space="preserve"> </v>
      </c>
      <c r="K27" s="2" t="str">
        <f>IF($A27&lt;=K$5,0.5*(L26+L27)*EXP(-'BDT Tree'!U31*L$4)," ")</f>
        <v xml:space="preserve"> </v>
      </c>
      <c r="L27" s="2" t="str">
        <f>IF($A27&lt;=L$5,0.5*(M26+M27)*EXP(-'BDT Tree'!V31*M$4)," ")</f>
        <v xml:space="preserve"> </v>
      </c>
      <c r="M27" s="44" t="str">
        <f>IF($A27&lt;=M$5,0.5*(N26+N27)*EXP(-'BDT Tree'!W31*N$4)+$C$6*SUM(K$4:M$4)," ")</f>
        <v xml:space="preserve"> </v>
      </c>
      <c r="N27" s="2" t="str">
        <f>IF($A27&lt;=N$5,0.5*(O26+O27)*EXP(-'BDT Tree'!X31*O$4)," ")</f>
        <v xml:space="preserve"> </v>
      </c>
      <c r="O27" s="2" t="str">
        <f>IF($A27&lt;=O$5,0.5*(P26+P27)*EXP(-'BDT Tree'!Y31*P$4)," ")</f>
        <v xml:space="preserve"> </v>
      </c>
      <c r="P27" s="44" t="str">
        <f>IF($A27&lt;=P$5,0.5*(Q26+Q27)*EXP(-'BDT Tree'!Z31*Q$4)+$C$6*SUM(N$4:P$4)," ")</f>
        <v xml:space="preserve"> </v>
      </c>
      <c r="Q27" s="2" t="str">
        <f>IF($A27&lt;=Q$5,0.5*(R26+R27)*EXP(-'BDT Tree'!AA31*R$4)," ")</f>
        <v xml:space="preserve"> </v>
      </c>
      <c r="R27" s="2" t="str">
        <f>IF($A27&lt;=R$5,0.5*(S26+S27)*EXP(-'BDT Tree'!AB31*S$4)," ")</f>
        <v xml:space="preserve"> </v>
      </c>
      <c r="S27" s="44" t="str">
        <f>IF($A27&lt;=S$5,0.5*(T26+T27)*EXP(-'BDT Tree'!AC31*T$4)+$C$6*SUM(Q$4:S$4)," ")</f>
        <v xml:space="preserve"> </v>
      </c>
      <c r="T27" s="2" t="str">
        <f>IF($A27&lt;=T$5,0.5*(U26+U27)*EXP(-'BDT Tree'!AD31*U$4)," ")</f>
        <v xml:space="preserve"> </v>
      </c>
      <c r="U27" s="2" t="str">
        <f>IF($A27&lt;=U$5,0.5*(V26+V27)*EXP(-'BDT Tree'!AE31*V$4)," ")</f>
        <v xml:space="preserve"> </v>
      </c>
      <c r="V27" s="44" t="str">
        <f>IF($A27&lt;=V$5,0.5*(W26+W27)*EXP(-'BDT Tree'!AF31*W$4)+$C$6*SUM(T$4:V$4)," ")</f>
        <v xml:space="preserve"> </v>
      </c>
      <c r="W27" s="2" t="str">
        <f>IF($A27&lt;=W$5,0.5*(X26+X27)*EXP(-'BDT Tree'!AG31*X$4)," ")</f>
        <v xml:space="preserve"> </v>
      </c>
      <c r="X27" s="2" t="str">
        <f>IF($A27&lt;=X$5,0.5*(Y26+Y27)*EXP(-'BDT Tree'!AH31*Y$4)," ")</f>
        <v xml:space="preserve"> </v>
      </c>
      <c r="Y27" s="44" t="str">
        <f>IF($A27&lt;=Y$5,0.5*(Z26+Z27)*EXP(-'BDT Tree'!AI31*Z$4)+$C$6*SUM(W$4:Y$4)," ")</f>
        <v xml:space="preserve"> </v>
      </c>
      <c r="Z27" s="2" t="str">
        <f>IF($A27&lt;=Z$5,0.5*(AA26+AA27)*EXP(-'BDT Tree'!AJ31*AA$4)," ")</f>
        <v xml:space="preserve"> </v>
      </c>
      <c r="AA27" s="2" t="str">
        <f>IF($A27&lt;=AA$5,0.5*(AB26+AB27)*EXP(-'BDT Tree'!AK31*AB$4)," ")</f>
        <v xml:space="preserve"> </v>
      </c>
      <c r="AB27" s="44">
        <f>IF($A27&lt;=AB$5,0.5*(AC26+AC27)*EXP(-'BDT Tree'!AL31*AC$4)+$C$6*SUM(Z$4:AB$4)," ")</f>
        <v>0.18282304270283006</v>
      </c>
      <c r="AC27" s="2">
        <f>IF($A27&lt;=AC$5,0.5*(AD26+AD27)*EXP(-'BDT Tree'!AM31*AD$4)," ")</f>
        <v>0.25192378274067556</v>
      </c>
      <c r="AD27" s="2">
        <f>IF($A27&lt;=AD$5,0.5*(AE26+AE27)*EXP(-'BDT Tree'!AN31*AE$4)," ")</f>
        <v>0.3300884348112838</v>
      </c>
      <c r="AE27" s="44">
        <f>IF($A27&lt;=AE$5,0.5*(AF26+AF27)*EXP(-'BDT Tree'!AO31*AF$4)+$C$6*SUM(AC$4:AE$4)," ")</f>
        <v>0.41934116948628974</v>
      </c>
      <c r="AF27" s="2">
        <f>IF($A27&lt;=AF$5,0.5*(AG26+AG27)*EXP(-'BDT Tree'!AP31*AG$4)," ")</f>
        <v>0.51100955385768276</v>
      </c>
      <c r="AG27" s="2">
        <f>IF($A27&lt;=AG$5,0.5*(AH26+AH27)*EXP(-'BDT Tree'!AQ31*AH$4)," ")</f>
        <v>0.59704005229680868</v>
      </c>
      <c r="AH27" s="44">
        <f>IF($A27&lt;=AH$5,0.5*(AI26+AI27)*EXP(-'BDT Tree'!AR31*AI$4)+$C$6*SUM(AF$4:AH$4)," ")</f>
        <v>0.67924296461648193</v>
      </c>
      <c r="AI27" s="2">
        <f>IF($A27&lt;=AI$5,0.5*(AJ26+AJ27)*EXP(-'BDT Tree'!AS31*AJ$4)," ")</f>
        <v>0.75416437232877587</v>
      </c>
      <c r="AJ27" s="2">
        <f>IF($A27&lt;=AJ$5,0.5*(AK26+AK27)*EXP(-'BDT Tree'!AT31*AK$4)," ")</f>
        <v>0.82567780178400529</v>
      </c>
      <c r="AK27" s="44">
        <f>IF($A27&lt;=AK$5,0.5*(AL26+AL27)*EXP(-'BDT Tree'!AU31*AL$4)+$C$6*SUM(AI$4:AK$4)," ")</f>
        <v>0.88750547193488183</v>
      </c>
      <c r="AL27" s="2">
        <f>IF($A27&lt;=AL$5,0.5*(AM26+AM27)*EXP(-'BDT Tree'!AV31*AM$4)," ")</f>
        <v>0.93393389199387411</v>
      </c>
      <c r="AM27" s="2">
        <f>IF($A27&lt;=AM$5,0.5*(AN26+AN27)*EXP(-'BDT Tree'!AW31*AN$4)," ")</f>
        <v>0.97189449202363298</v>
      </c>
      <c r="AN27" s="44">
        <f t="shared" si="0"/>
        <v>1.0038028337528437</v>
      </c>
    </row>
    <row r="28" spans="1:40" x14ac:dyDescent="0.25">
      <c r="A28" s="30">
        <v>35</v>
      </c>
      <c r="D28" s="44" t="str">
        <f>IF($A28&lt;=D$5,0.5*(E27+E28)*EXP(-'BDT Tree'!N32*E$4)+$C$6*SUM(B$4:D$4)," ")</f>
        <v xml:space="preserve"> </v>
      </c>
      <c r="E28" s="2" t="str">
        <f>IF($A28&lt;=E$5,0.5*(F27+F28)*EXP(-'BDT Tree'!O32*F$4)," ")</f>
        <v xml:space="preserve"> </v>
      </c>
      <c r="F28" s="2" t="str">
        <f>IF($A28&lt;=F$5,0.5*(G27+G28)*EXP(-'BDT Tree'!P32*G$4)," ")</f>
        <v xml:space="preserve"> </v>
      </c>
      <c r="G28" s="44" t="str">
        <f>IF($A28&lt;=G$5,0.5*(H27+H28)*EXP(-'BDT Tree'!Q32*H$4)+$C$6*SUM(E$4:G$4)," ")</f>
        <v xml:space="preserve"> </v>
      </c>
      <c r="H28" s="2" t="str">
        <f>IF($A28&lt;=H$5,0.5*(I27+I28)*EXP(-'BDT Tree'!R32*I$4)," ")</f>
        <v xml:space="preserve"> </v>
      </c>
      <c r="I28" s="2" t="str">
        <f>IF($A28&lt;=I$5,0.5*(J27+J28)*EXP(-'BDT Tree'!S32*J$4)," ")</f>
        <v xml:space="preserve"> </v>
      </c>
      <c r="J28" s="44" t="str">
        <f>IF($A28&lt;=J$5,0.5*(K27+K28)*EXP(-'BDT Tree'!T32*K$4)+$C$6*SUM(H$4:J$4)," ")</f>
        <v xml:space="preserve"> </v>
      </c>
      <c r="K28" s="2" t="str">
        <f>IF($A28&lt;=K$5,0.5*(L27+L28)*EXP(-'BDT Tree'!U32*L$4)," ")</f>
        <v xml:space="preserve"> </v>
      </c>
      <c r="L28" s="2" t="str">
        <f>IF($A28&lt;=L$5,0.5*(M27+M28)*EXP(-'BDT Tree'!V32*M$4)," ")</f>
        <v xml:space="preserve"> </v>
      </c>
      <c r="M28" s="44" t="str">
        <f>IF($A28&lt;=M$5,0.5*(N27+N28)*EXP(-'BDT Tree'!W32*N$4)+$C$6*SUM(K$4:M$4)," ")</f>
        <v xml:space="preserve"> </v>
      </c>
      <c r="N28" s="2" t="str">
        <f>IF($A28&lt;=N$5,0.5*(O27+O28)*EXP(-'BDT Tree'!X32*O$4)," ")</f>
        <v xml:space="preserve"> </v>
      </c>
      <c r="O28" s="2" t="str">
        <f>IF($A28&lt;=O$5,0.5*(P27+P28)*EXP(-'BDT Tree'!Y32*P$4)," ")</f>
        <v xml:space="preserve"> </v>
      </c>
      <c r="P28" s="44" t="str">
        <f>IF($A28&lt;=P$5,0.5*(Q27+Q28)*EXP(-'BDT Tree'!Z32*Q$4)+$C$6*SUM(N$4:P$4)," ")</f>
        <v xml:space="preserve"> </v>
      </c>
      <c r="Q28" s="2" t="str">
        <f>IF($A28&lt;=Q$5,0.5*(R27+R28)*EXP(-'BDT Tree'!AA32*R$4)," ")</f>
        <v xml:space="preserve"> </v>
      </c>
      <c r="R28" s="2" t="str">
        <f>IF($A28&lt;=R$5,0.5*(S27+S28)*EXP(-'BDT Tree'!AB32*S$4)," ")</f>
        <v xml:space="preserve"> </v>
      </c>
      <c r="S28" s="44" t="str">
        <f>IF($A28&lt;=S$5,0.5*(T27+T28)*EXP(-'BDT Tree'!AC32*T$4)+$C$6*SUM(Q$4:S$4)," ")</f>
        <v xml:space="preserve"> </v>
      </c>
      <c r="T28" s="2" t="str">
        <f>IF($A28&lt;=T$5,0.5*(U27+U28)*EXP(-'BDT Tree'!AD32*U$4)," ")</f>
        <v xml:space="preserve"> </v>
      </c>
      <c r="U28" s="2" t="str">
        <f>IF($A28&lt;=U$5,0.5*(V27+V28)*EXP(-'BDT Tree'!AE32*V$4)," ")</f>
        <v xml:space="preserve"> </v>
      </c>
      <c r="V28" s="44" t="str">
        <f>IF($A28&lt;=V$5,0.5*(W27+W28)*EXP(-'BDT Tree'!AF32*W$4)+$C$6*SUM(T$4:V$4)," ")</f>
        <v xml:space="preserve"> </v>
      </c>
      <c r="W28" s="2" t="str">
        <f>IF($A28&lt;=W$5,0.5*(X27+X28)*EXP(-'BDT Tree'!AG32*X$4)," ")</f>
        <v xml:space="preserve"> </v>
      </c>
      <c r="X28" s="2" t="str">
        <f>IF($A28&lt;=X$5,0.5*(Y27+Y28)*EXP(-'BDT Tree'!AH32*Y$4)," ")</f>
        <v xml:space="preserve"> </v>
      </c>
      <c r="Y28" s="44" t="str">
        <f>IF($A28&lt;=Y$5,0.5*(Z27+Z28)*EXP(-'BDT Tree'!AI32*Z$4)+$C$6*SUM(W$4:Y$4)," ")</f>
        <v xml:space="preserve"> </v>
      </c>
      <c r="Z28" s="2" t="str">
        <f>IF($A28&lt;=Z$5,0.5*(AA27+AA28)*EXP(-'BDT Tree'!AJ32*AA$4)," ")</f>
        <v xml:space="preserve"> </v>
      </c>
      <c r="AA28" s="2">
        <f>IF($A28&lt;=AA$5,0.5*(AB27+AB28)*EXP(-'BDT Tree'!AK32*AB$4)," ")</f>
        <v>0.19608846743492725</v>
      </c>
      <c r="AB28" s="44">
        <f>IF($A28&lt;=AB$5,0.5*(AC27+AC28)*EXP(-'BDT Tree'!AL32*AC$4)+$C$6*SUM(Z$4:AB$4)," ")</f>
        <v>0.27341163994925693</v>
      </c>
      <c r="AC28" s="2">
        <f>IF($A28&lt;=AC$5,0.5*(AD27+AD28)*EXP(-'BDT Tree'!AM32*AD$4)," ")</f>
        <v>0.35143353905022501</v>
      </c>
      <c r="AD28" s="2">
        <f>IF($A28&lt;=AD$5,0.5*(AE27+AE28)*EXP(-'BDT Tree'!AN32*AE$4)," ")</f>
        <v>0.43336309967634262</v>
      </c>
      <c r="AE28" s="44">
        <f>IF($A28&lt;=AE$5,0.5*(AF27+AF28)*EXP(-'BDT Tree'!AO32*AF$4)+$C$6*SUM(AC$4:AE$4)," ")</f>
        <v>0.5208078307198305</v>
      </c>
      <c r="AF28" s="2">
        <f>IF($A28&lt;=AF$5,0.5*(AG27+AG28)*EXP(-'BDT Tree'!AP32*AG$4)," ")</f>
        <v>0.60476713521923997</v>
      </c>
      <c r="AG28" s="2">
        <f>IF($A28&lt;=AG$5,0.5*(AH27+AH28)*EXP(-'BDT Tree'!AQ32*AH$4)," ")</f>
        <v>0.68072691139142594</v>
      </c>
      <c r="AH28" s="44">
        <f>IF($A28&lt;=AH$5,0.5*(AI27+AI28)*EXP(-'BDT Tree'!AR32*AI$4)+$C$6*SUM(AF$4:AH$4)," ")</f>
        <v>0.75061573962770756</v>
      </c>
      <c r="AI28" s="2">
        <f>IF($A28&lt;=AI$5,0.5*(AJ27+AJ28)*EXP(-'BDT Tree'!AS32*AJ$4)," ")</f>
        <v>0.81142257181827482</v>
      </c>
      <c r="AJ28" s="2">
        <f>IF($A28&lt;=AJ$5,0.5*(AK27+AK28)*EXP(-'BDT Tree'!AT32*AK$4)," ")</f>
        <v>0.86839765537364921</v>
      </c>
      <c r="AK28" s="44">
        <f>IF($A28&lt;=AK$5,0.5*(AL27+AL28)*EXP(-'BDT Tree'!AU32*AL$4)+$C$6*SUM(AI$4:AK$4)," ")</f>
        <v>0.91660766147762607</v>
      </c>
      <c r="AL28" s="2">
        <f>IF($A28&lt;=AL$5,0.5*(AM27+AM28)*EXP(-'BDT Tree'!AV32*AM$4)," ")</f>
        <v>0.95105179934816564</v>
      </c>
      <c r="AM28" s="2">
        <f>IF($A28&lt;=AM$5,0.5*(AN27+AN28)*EXP(-'BDT Tree'!AW32*AN$4)," ")</f>
        <v>0.97994092279143741</v>
      </c>
      <c r="AN28" s="44">
        <f t="shared" si="0"/>
        <v>1.0038028337528437</v>
      </c>
    </row>
    <row r="29" spans="1:40" x14ac:dyDescent="0.25">
      <c r="A29" s="30">
        <v>34</v>
      </c>
      <c r="D29" s="44" t="str">
        <f>IF($A29&lt;=D$5,0.5*(E28+E29)*EXP(-'BDT Tree'!N33*E$4)+$C$6*SUM(B$4:D$4)," ")</f>
        <v xml:space="preserve"> </v>
      </c>
      <c r="E29" s="2" t="str">
        <f>IF($A29&lt;=E$5,0.5*(F28+F29)*EXP(-'BDT Tree'!O33*F$4)," ")</f>
        <v xml:space="preserve"> </v>
      </c>
      <c r="F29" s="2" t="str">
        <f>IF($A29&lt;=F$5,0.5*(G28+G29)*EXP(-'BDT Tree'!P33*G$4)," ")</f>
        <v xml:space="preserve"> </v>
      </c>
      <c r="G29" s="44" t="str">
        <f>IF($A29&lt;=G$5,0.5*(H28+H29)*EXP(-'BDT Tree'!Q33*H$4)+$C$6*SUM(E$4:G$4)," ")</f>
        <v xml:space="preserve"> </v>
      </c>
      <c r="H29" s="2" t="str">
        <f>IF($A29&lt;=H$5,0.5*(I28+I29)*EXP(-'BDT Tree'!R33*I$4)," ")</f>
        <v xml:space="preserve"> </v>
      </c>
      <c r="I29" s="2" t="str">
        <f>IF($A29&lt;=I$5,0.5*(J28+J29)*EXP(-'BDT Tree'!S33*J$4)," ")</f>
        <v xml:space="preserve"> </v>
      </c>
      <c r="J29" s="44" t="str">
        <f>IF($A29&lt;=J$5,0.5*(K28+K29)*EXP(-'BDT Tree'!T33*K$4)+$C$6*SUM(H$4:J$4)," ")</f>
        <v xml:space="preserve"> </v>
      </c>
      <c r="K29" s="2" t="str">
        <f>IF($A29&lt;=K$5,0.5*(L28+L29)*EXP(-'BDT Tree'!U33*L$4)," ")</f>
        <v xml:space="preserve"> </v>
      </c>
      <c r="L29" s="2" t="str">
        <f>IF($A29&lt;=L$5,0.5*(M28+M29)*EXP(-'BDT Tree'!V33*M$4)," ")</f>
        <v xml:space="preserve"> </v>
      </c>
      <c r="M29" s="44" t="str">
        <f>IF($A29&lt;=M$5,0.5*(N28+N29)*EXP(-'BDT Tree'!W33*N$4)+$C$6*SUM(K$4:M$4)," ")</f>
        <v xml:space="preserve"> </v>
      </c>
      <c r="N29" s="2" t="str">
        <f>IF($A29&lt;=N$5,0.5*(O28+O29)*EXP(-'BDT Tree'!X33*O$4)," ")</f>
        <v xml:space="preserve"> </v>
      </c>
      <c r="O29" s="2" t="str">
        <f>IF($A29&lt;=O$5,0.5*(P28+P29)*EXP(-'BDT Tree'!Y33*P$4)," ")</f>
        <v xml:space="preserve"> </v>
      </c>
      <c r="P29" s="44" t="str">
        <f>IF($A29&lt;=P$5,0.5*(Q28+Q29)*EXP(-'BDT Tree'!Z33*Q$4)+$C$6*SUM(N$4:P$4)," ")</f>
        <v xml:space="preserve"> </v>
      </c>
      <c r="Q29" s="2" t="str">
        <f>IF($A29&lt;=Q$5,0.5*(R28+R29)*EXP(-'BDT Tree'!AA33*R$4)," ")</f>
        <v xml:space="preserve"> </v>
      </c>
      <c r="R29" s="2" t="str">
        <f>IF($A29&lt;=R$5,0.5*(S28+S29)*EXP(-'BDT Tree'!AB33*S$4)," ")</f>
        <v xml:space="preserve"> </v>
      </c>
      <c r="S29" s="44" t="str">
        <f>IF($A29&lt;=S$5,0.5*(T28+T29)*EXP(-'BDT Tree'!AC33*T$4)+$C$6*SUM(Q$4:S$4)," ")</f>
        <v xml:space="preserve"> </v>
      </c>
      <c r="T29" s="2" t="str">
        <f>IF($A29&lt;=T$5,0.5*(U28+U29)*EXP(-'BDT Tree'!AD33*U$4)," ")</f>
        <v xml:space="preserve"> </v>
      </c>
      <c r="U29" s="2" t="str">
        <f>IF($A29&lt;=U$5,0.5*(V28+V29)*EXP(-'BDT Tree'!AE33*V$4)," ")</f>
        <v xml:space="preserve"> </v>
      </c>
      <c r="V29" s="44" t="str">
        <f>IF($A29&lt;=V$5,0.5*(W28+W29)*EXP(-'BDT Tree'!AF33*W$4)+$C$6*SUM(T$4:V$4)," ")</f>
        <v xml:space="preserve"> </v>
      </c>
      <c r="W29" s="2" t="str">
        <f>IF($A29&lt;=W$5,0.5*(X28+X29)*EXP(-'BDT Tree'!AG33*X$4)," ")</f>
        <v xml:space="preserve"> </v>
      </c>
      <c r="X29" s="2" t="str">
        <f>IF($A29&lt;=X$5,0.5*(Y28+Y29)*EXP(-'BDT Tree'!AH33*Y$4)," ")</f>
        <v xml:space="preserve"> </v>
      </c>
      <c r="Y29" s="44" t="str">
        <f>IF($A29&lt;=Y$5,0.5*(Z28+Z29)*EXP(-'BDT Tree'!AI33*Z$4)+$C$6*SUM(W$4:Y$4)," ")</f>
        <v xml:space="preserve"> </v>
      </c>
      <c r="Z29" s="2">
        <f>IF($A29&lt;=Z$5,0.5*(AA28+AA29)*EXP(-'BDT Tree'!AJ33*AA$4)," ")</f>
        <v>0.21346060441552478</v>
      </c>
      <c r="AA29" s="2">
        <f>IF($A29&lt;=AA$5,0.5*(AB28+AB29)*EXP(-'BDT Tree'!AK33*AB$4)," ")</f>
        <v>0.2890591634709922</v>
      </c>
      <c r="AB29" s="44">
        <f>IF($A29&lt;=AB$5,0.5*(AC28+AC29)*EXP(-'BDT Tree'!AL33*AC$4)+$C$6*SUM(Z$4:AB$4)," ")</f>
        <v>0.3738752540942058</v>
      </c>
      <c r="AC29" s="2">
        <f>IF($A29&lt;=AC$5,0.5*(AD28+AD29)*EXP(-'BDT Tree'!AM33*AD$4)," ")</f>
        <v>0.45391118908154171</v>
      </c>
      <c r="AD29" s="2">
        <f>IF($A29&lt;=AD$5,0.5*(AE28+AE29)*EXP(-'BDT Tree'!AN33*AE$4)," ")</f>
        <v>0.533453638223499</v>
      </c>
      <c r="AE29" s="44">
        <f>IF($A29&lt;=AE$5,0.5*(AF28+AF29)*EXP(-'BDT Tree'!AO33*AF$4)+$C$6*SUM(AC$4:AE$4)," ")</f>
        <v>0.61392346582996049</v>
      </c>
      <c r="AF29" s="2">
        <f>IF($A29&lt;=AF$5,0.5*(AG28+AG29)*EXP(-'BDT Tree'!AP33*AG$4)," ")</f>
        <v>0.68688689907584788</v>
      </c>
      <c r="AG29" s="2">
        <f>IF($A29&lt;=AG$5,0.5*(AH28+AH29)*EXP(-'BDT Tree'!AQ33*AH$4)," ")</f>
        <v>0.75138560715493952</v>
      </c>
      <c r="AH29" s="44">
        <f>IF($A29&lt;=AH$5,0.5*(AI28+AI29)*EXP(-'BDT Tree'!AR33*AI$4)+$C$6*SUM(AF$4:AH$4)," ")</f>
        <v>0.80903513695713036</v>
      </c>
      <c r="AI29" s="2">
        <f>IF($A29&lt;=AI$5,0.5*(AJ28+AJ29)*EXP(-'BDT Tree'!AS33*AJ$4)," ")</f>
        <v>0.85707833523921972</v>
      </c>
      <c r="AJ29" s="2">
        <f>IF($A29&lt;=AJ$5,0.5*(AK28+AK29)*EXP(-'BDT Tree'!AT33*AK$4)," ")</f>
        <v>0.90174824028286082</v>
      </c>
      <c r="AK29" s="44">
        <f>IF($A29&lt;=AK$5,0.5*(AL28+AL29)*EXP(-'BDT Tree'!AU33*AL$4)+$C$6*SUM(AI$4:AK$4)," ")</f>
        <v>0.93894059389175444</v>
      </c>
      <c r="AL29" s="2">
        <f>IF($A29&lt;=AL$5,0.5*(AM28+AM29)*EXP(-'BDT Tree'!AV33*AM$4)," ")</f>
        <v>0.96406474387754504</v>
      </c>
      <c r="AM29" s="2">
        <f>IF($A29&lt;=AM$5,0.5*(AN28+AN29)*EXP(-'BDT Tree'!AW33*AN$4)," ")</f>
        <v>0.98597687153396607</v>
      </c>
      <c r="AN29" s="44">
        <f t="shared" si="0"/>
        <v>1.0038028337528437</v>
      </c>
    </row>
    <row r="30" spans="1:40" x14ac:dyDescent="0.25">
      <c r="A30" s="30">
        <v>33</v>
      </c>
      <c r="D30" s="44" t="str">
        <f>IF($A30&lt;=D$5,0.5*(E29+E30)*EXP(-'BDT Tree'!N34*E$4)+$C$6*SUM(B$4:D$4)," ")</f>
        <v xml:space="preserve"> </v>
      </c>
      <c r="E30" s="2" t="str">
        <f>IF($A30&lt;=E$5,0.5*(F29+F30)*EXP(-'BDT Tree'!O34*F$4)," ")</f>
        <v xml:space="preserve"> </v>
      </c>
      <c r="F30" s="2" t="str">
        <f>IF($A30&lt;=F$5,0.5*(G29+G30)*EXP(-'BDT Tree'!P34*G$4)," ")</f>
        <v xml:space="preserve"> </v>
      </c>
      <c r="G30" s="44" t="str">
        <f>IF($A30&lt;=G$5,0.5*(H29+H30)*EXP(-'BDT Tree'!Q34*H$4)+$C$6*SUM(E$4:G$4)," ")</f>
        <v xml:space="preserve"> </v>
      </c>
      <c r="H30" s="2" t="str">
        <f>IF($A30&lt;=H$5,0.5*(I29+I30)*EXP(-'BDT Tree'!R34*I$4)," ")</f>
        <v xml:space="preserve"> </v>
      </c>
      <c r="I30" s="2" t="str">
        <f>IF($A30&lt;=I$5,0.5*(J29+J30)*EXP(-'BDT Tree'!S34*J$4)," ")</f>
        <v xml:space="preserve"> </v>
      </c>
      <c r="J30" s="44" t="str">
        <f>IF($A30&lt;=J$5,0.5*(K29+K30)*EXP(-'BDT Tree'!T34*K$4)+$C$6*SUM(H$4:J$4)," ")</f>
        <v xml:space="preserve"> </v>
      </c>
      <c r="K30" s="2" t="str">
        <f>IF($A30&lt;=K$5,0.5*(L29+L30)*EXP(-'BDT Tree'!U34*L$4)," ")</f>
        <v xml:space="preserve"> </v>
      </c>
      <c r="L30" s="2" t="str">
        <f>IF($A30&lt;=L$5,0.5*(M29+M30)*EXP(-'BDT Tree'!V34*M$4)," ")</f>
        <v xml:space="preserve"> </v>
      </c>
      <c r="M30" s="44" t="str">
        <f>IF($A30&lt;=M$5,0.5*(N29+N30)*EXP(-'BDT Tree'!W34*N$4)+$C$6*SUM(K$4:M$4)," ")</f>
        <v xml:space="preserve"> </v>
      </c>
      <c r="N30" s="2" t="str">
        <f>IF($A30&lt;=N$5,0.5*(O29+O30)*EXP(-'BDT Tree'!X34*O$4)," ")</f>
        <v xml:space="preserve"> </v>
      </c>
      <c r="O30" s="2" t="str">
        <f>IF($A30&lt;=O$5,0.5*(P29+P30)*EXP(-'BDT Tree'!Y34*P$4)," ")</f>
        <v xml:space="preserve"> </v>
      </c>
      <c r="P30" s="44" t="str">
        <f>IF($A30&lt;=P$5,0.5*(Q29+Q30)*EXP(-'BDT Tree'!Z34*Q$4)+$C$6*SUM(N$4:P$4)," ")</f>
        <v xml:space="preserve"> </v>
      </c>
      <c r="Q30" s="2" t="str">
        <f>IF($A30&lt;=Q$5,0.5*(R29+R30)*EXP(-'BDT Tree'!AA34*R$4)," ")</f>
        <v xml:space="preserve"> </v>
      </c>
      <c r="R30" s="2" t="str">
        <f>IF($A30&lt;=R$5,0.5*(S29+S30)*EXP(-'BDT Tree'!AB34*S$4)," ")</f>
        <v xml:space="preserve"> </v>
      </c>
      <c r="S30" s="44" t="str">
        <f>IF($A30&lt;=S$5,0.5*(T29+T30)*EXP(-'BDT Tree'!AC34*T$4)+$C$6*SUM(Q$4:S$4)," ")</f>
        <v xml:space="preserve"> </v>
      </c>
      <c r="T30" s="2" t="str">
        <f>IF($A30&lt;=T$5,0.5*(U29+U30)*EXP(-'BDT Tree'!AD34*U$4)," ")</f>
        <v xml:space="preserve"> </v>
      </c>
      <c r="U30" s="2" t="str">
        <f>IF($A30&lt;=U$5,0.5*(V29+V30)*EXP(-'BDT Tree'!AE34*V$4)," ")</f>
        <v xml:space="preserve"> </v>
      </c>
      <c r="V30" s="44" t="str">
        <f>IF($A30&lt;=V$5,0.5*(W29+W30)*EXP(-'BDT Tree'!AF34*W$4)+$C$6*SUM(T$4:V$4)," ")</f>
        <v xml:space="preserve"> </v>
      </c>
      <c r="W30" s="2" t="str">
        <f>IF($A30&lt;=W$5,0.5*(X29+X30)*EXP(-'BDT Tree'!AG34*X$4)," ")</f>
        <v xml:space="preserve"> </v>
      </c>
      <c r="X30" s="2" t="str">
        <f>IF($A30&lt;=X$5,0.5*(Y29+Y30)*EXP(-'BDT Tree'!AH34*Y$4)," ")</f>
        <v xml:space="preserve"> </v>
      </c>
      <c r="Y30" s="44">
        <f>IF($A30&lt;=Y$5,0.5*(Z29+Z30)*EXP(-'BDT Tree'!AI34*Z$4)+$C$6*SUM(W$4:Y$4)," ")</f>
        <v>0.23908359612576638</v>
      </c>
      <c r="Z30" s="2">
        <f>IF($A30&lt;=Z$5,0.5*(AA29+AA30)*EXP(-'BDT Tree'!AJ34*AA$4)," ")</f>
        <v>0.30881847194227086</v>
      </c>
      <c r="AA30" s="2">
        <f>IF($A30&lt;=AA$5,0.5*(AB29+AB30)*EXP(-'BDT Tree'!AK34*AB$4)," ")</f>
        <v>0.39047175171521425</v>
      </c>
      <c r="AB30" s="44">
        <f>IF($A30&lt;=AB$5,0.5*(AC29+AC30)*EXP(-'BDT Tree'!AL34*AC$4)+$C$6*SUM(Z$4:AB$4)," ")</f>
        <v>0.47585400455316634</v>
      </c>
      <c r="AC30" s="2">
        <f>IF($A30&lt;=AC$5,0.5*(AD29+AD30)*EXP(-'BDT Tree'!AM34*AD$4)," ")</f>
        <v>0.55198373737188178</v>
      </c>
      <c r="AD30" s="2">
        <f>IF($A30&lt;=AD$5,0.5*(AE29+AE30)*EXP(-'BDT Tree'!AN34*AE$4)," ")</f>
        <v>0.62473025128701842</v>
      </c>
      <c r="AE30" s="44">
        <f>IF($A30&lt;=AE$5,0.5*(AF29+AF30)*EXP(-'BDT Tree'!AO34*AF$4)+$C$6*SUM(AC$4:AE$4)," ")</f>
        <v>0.69528780612113972</v>
      </c>
      <c r="AF30" s="2">
        <f>IF($A30&lt;=AF$5,0.5*(AG29+AG30)*EXP(-'BDT Tree'!AP34*AG$4)," ")</f>
        <v>0.75613083860362151</v>
      </c>
      <c r="AG30" s="2">
        <f>IF($A30&lt;=AG$5,0.5*(AH29+AH30)*EXP(-'BDT Tree'!AQ34*AH$4)," ")</f>
        <v>0.80929828519848845</v>
      </c>
      <c r="AH30" s="44">
        <f>IF($A30&lt;=AH$5,0.5*(AI29+AI30)*EXP(-'BDT Tree'!AR34*AI$4)+$C$6*SUM(AF$4:AH$4)," ")</f>
        <v>0.85577982793450358</v>
      </c>
      <c r="AI30" s="2">
        <f>IF($A30&lt;=AI$5,0.5*(AJ29+AJ30)*EXP(-'BDT Tree'!AS34*AJ$4)," ")</f>
        <v>0.89288685282493407</v>
      </c>
      <c r="AJ30" s="2">
        <f>IF($A30&lt;=AJ$5,0.5*(AK29+AK30)*EXP(-'BDT Tree'!AT34*AK$4)," ")</f>
        <v>0.92749092998240346</v>
      </c>
      <c r="AK30" s="44">
        <f>IF($A30&lt;=AK$5,0.5*(AL29+AL30)*EXP(-'BDT Tree'!AU34*AL$4)+$C$6*SUM(AI$4:AK$4)," ")</f>
        <v>0.95595545167256379</v>
      </c>
      <c r="AL30" s="2">
        <f>IF($A30&lt;=AL$5,0.5*(AM29+AM30)*EXP(-'BDT Tree'!AV34*AM$4)," ")</f>
        <v>0.97391766127131341</v>
      </c>
      <c r="AM30" s="2">
        <f>IF($A30&lt;=AM$5,0.5*(AN29+AN30)*EXP(-'BDT Tree'!AW34*AN$4)," ")</f>
        <v>0.99049637522991019</v>
      </c>
      <c r="AN30" s="44">
        <f t="shared" si="0"/>
        <v>1.0038028337528437</v>
      </c>
    </row>
    <row r="31" spans="1:40" x14ac:dyDescent="0.25">
      <c r="A31" s="30">
        <v>32</v>
      </c>
      <c r="D31" s="44" t="str">
        <f>IF($A31&lt;=D$5,0.5*(E30+E31)*EXP(-'BDT Tree'!N35*E$4)+$C$6*SUM(B$4:D$4)," ")</f>
        <v xml:space="preserve"> </v>
      </c>
      <c r="E31" s="2" t="str">
        <f>IF($A31&lt;=E$5,0.5*(F30+F31)*EXP(-'BDT Tree'!O35*F$4)," ")</f>
        <v xml:space="preserve"> </v>
      </c>
      <c r="F31" s="2" t="str">
        <f>IF($A31&lt;=F$5,0.5*(G30+G31)*EXP(-'BDT Tree'!P35*G$4)," ")</f>
        <v xml:space="preserve"> </v>
      </c>
      <c r="G31" s="44" t="str">
        <f>IF($A31&lt;=G$5,0.5*(H30+H31)*EXP(-'BDT Tree'!Q35*H$4)+$C$6*SUM(E$4:G$4)," ")</f>
        <v xml:space="preserve"> </v>
      </c>
      <c r="H31" s="2" t="str">
        <f>IF($A31&lt;=H$5,0.5*(I30+I31)*EXP(-'BDT Tree'!R35*I$4)," ")</f>
        <v xml:space="preserve"> </v>
      </c>
      <c r="I31" s="2" t="str">
        <f>IF($A31&lt;=I$5,0.5*(J30+J31)*EXP(-'BDT Tree'!S35*J$4)," ")</f>
        <v xml:space="preserve"> </v>
      </c>
      <c r="J31" s="44" t="str">
        <f>IF($A31&lt;=J$5,0.5*(K30+K31)*EXP(-'BDT Tree'!T35*K$4)+$C$6*SUM(H$4:J$4)," ")</f>
        <v xml:space="preserve"> </v>
      </c>
      <c r="K31" s="2" t="str">
        <f>IF($A31&lt;=K$5,0.5*(L30+L31)*EXP(-'BDT Tree'!U35*L$4)," ")</f>
        <v xml:space="preserve"> </v>
      </c>
      <c r="L31" s="2" t="str">
        <f>IF($A31&lt;=L$5,0.5*(M30+M31)*EXP(-'BDT Tree'!V35*M$4)," ")</f>
        <v xml:space="preserve"> </v>
      </c>
      <c r="M31" s="44" t="str">
        <f>IF($A31&lt;=M$5,0.5*(N30+N31)*EXP(-'BDT Tree'!W35*N$4)+$C$6*SUM(K$4:M$4)," ")</f>
        <v xml:space="preserve"> </v>
      </c>
      <c r="N31" s="2" t="str">
        <f>IF($A31&lt;=N$5,0.5*(O30+O31)*EXP(-'BDT Tree'!X35*O$4)," ")</f>
        <v xml:space="preserve"> </v>
      </c>
      <c r="O31" s="2" t="str">
        <f>IF($A31&lt;=O$5,0.5*(P30+P31)*EXP(-'BDT Tree'!Y35*P$4)," ")</f>
        <v xml:space="preserve"> </v>
      </c>
      <c r="P31" s="44" t="str">
        <f>IF($A31&lt;=P$5,0.5*(Q30+Q31)*EXP(-'BDT Tree'!Z35*Q$4)+$C$6*SUM(N$4:P$4)," ")</f>
        <v xml:space="preserve"> </v>
      </c>
      <c r="Q31" s="2" t="str">
        <f>IF($A31&lt;=Q$5,0.5*(R30+R31)*EXP(-'BDT Tree'!AA35*R$4)," ")</f>
        <v xml:space="preserve"> </v>
      </c>
      <c r="R31" s="2" t="str">
        <f>IF($A31&lt;=R$5,0.5*(S30+S31)*EXP(-'BDT Tree'!AB35*S$4)," ")</f>
        <v xml:space="preserve"> </v>
      </c>
      <c r="S31" s="44" t="str">
        <f>IF($A31&lt;=S$5,0.5*(T30+T31)*EXP(-'BDT Tree'!AC35*T$4)+$C$6*SUM(Q$4:S$4)," ")</f>
        <v xml:space="preserve"> </v>
      </c>
      <c r="T31" s="2" t="str">
        <f>IF($A31&lt;=T$5,0.5*(U30+U31)*EXP(-'BDT Tree'!AD35*U$4)," ")</f>
        <v xml:space="preserve"> </v>
      </c>
      <c r="U31" s="2" t="str">
        <f>IF($A31&lt;=U$5,0.5*(V30+V31)*EXP(-'BDT Tree'!AE35*V$4)," ")</f>
        <v xml:space="preserve"> </v>
      </c>
      <c r="V31" s="44" t="str">
        <f>IF($A31&lt;=V$5,0.5*(W30+W31)*EXP(-'BDT Tree'!AF35*W$4)+$C$6*SUM(T$4:V$4)," ")</f>
        <v xml:space="preserve"> </v>
      </c>
      <c r="W31" s="2" t="str">
        <f>IF($A31&lt;=W$5,0.5*(X30+X31)*EXP(-'BDT Tree'!AG35*X$4)," ")</f>
        <v xml:space="preserve"> </v>
      </c>
      <c r="X31" s="2">
        <f>IF($A31&lt;=X$5,0.5*(Y30+Y31)*EXP(-'BDT Tree'!AH35*Y$4)," ")</f>
        <v>0.26568405082309871</v>
      </c>
      <c r="Y31" s="44">
        <f>IF($A31&lt;=Y$5,0.5*(Z30+Z31)*EXP(-'BDT Tree'!AI35*Z$4)+$C$6*SUM(W$4:Y$4)," ")</f>
        <v>0.33657308342997694</v>
      </c>
      <c r="Z31" s="2">
        <f>IF($A31&lt;=Z$5,0.5*(AA30+AA31)*EXP(-'BDT Tree'!AJ35*AA$4)," ")</f>
        <v>0.41089963910216881</v>
      </c>
      <c r="AA31" s="2">
        <f>IF($A31&lt;=AA$5,0.5*(AB30+AB31)*EXP(-'BDT Tree'!AK35*AB$4)," ")</f>
        <v>0.49209328903518385</v>
      </c>
      <c r="AB31" s="44">
        <f>IF($A31&lt;=AB$5,0.5*(AC30+AC31)*EXP(-'BDT Tree'!AL35*AC$4)+$C$6*SUM(Z$4:AB$4)," ")</f>
        <v>0.57238853961262726</v>
      </c>
      <c r="AC31" s="2">
        <f>IF($A31&lt;=AC$5,0.5*(AD30+AD31)*EXP(-'BDT Tree'!AM35*AD$4)," ")</f>
        <v>0.64062136486222465</v>
      </c>
      <c r="AD31" s="2">
        <f>IF($A31&lt;=AD$5,0.5*(AE30+AE31)*EXP(-'BDT Tree'!AN35*AE$4)," ")</f>
        <v>0.70415133544382535</v>
      </c>
      <c r="AE31" s="44">
        <f>IF($A31&lt;=AE$5,0.5*(AF30+AF31)*EXP(-'BDT Tree'!AO35*AF$4)+$C$6*SUM(AC$4:AE$4)," ")</f>
        <v>0.7637697347733392</v>
      </c>
      <c r="AF31" s="2">
        <f>IF($A31&lt;=AF$5,0.5*(AG30+AG31)*EXP(-'BDT Tree'!AP35*AG$4)," ")</f>
        <v>0.8128556860827918</v>
      </c>
      <c r="AG31" s="2">
        <f>IF($A31&lt;=AG$5,0.5*(AH30+AH31)*EXP(-'BDT Tree'!AQ35*AH$4)," ")</f>
        <v>0.85571126857165247</v>
      </c>
      <c r="AH31" s="44">
        <f>IF($A31&lt;=AH$5,0.5*(AI30+AI31)*EXP(-'BDT Tree'!AR35*AI$4)+$C$6*SUM(AF$4:AH$4)," ")</f>
        <v>0.89255093712410283</v>
      </c>
      <c r="AI31" s="2">
        <f>IF($A31&lt;=AI$5,0.5*(AJ30+AJ31)*EXP(-'BDT Tree'!AS35*AJ$4)," ")</f>
        <v>0.92062709617367966</v>
      </c>
      <c r="AJ31" s="2">
        <f>IF($A31&lt;=AJ$5,0.5*(AK30+AK31)*EXP(-'BDT Tree'!AT35*AK$4)," ")</f>
        <v>0.94719366969621821</v>
      </c>
      <c r="AK31" s="44">
        <f>IF($A31&lt;=AK$5,0.5*(AL30+AL31)*EXP(-'BDT Tree'!AU35*AL$4)+$C$6*SUM(AI$4:AK$4)," ")</f>
        <v>0.96884901964369396</v>
      </c>
      <c r="AL31" s="2">
        <f>IF($A31&lt;=AL$5,0.5*(AM30+AM31)*EXP(-'BDT Tree'!AV35*AM$4)," ")</f>
        <v>0.98135569020389346</v>
      </c>
      <c r="AM31" s="2">
        <f>IF($A31&lt;=AM$5,0.5*(AN30+AN31)*EXP(-'BDT Tree'!AW35*AN$4)," ")</f>
        <v>0.99387579608038146</v>
      </c>
      <c r="AN31" s="44">
        <f t="shared" si="0"/>
        <v>1.0038028337528437</v>
      </c>
    </row>
    <row r="32" spans="1:40" x14ac:dyDescent="0.25">
      <c r="A32" s="30">
        <v>31</v>
      </c>
      <c r="D32" s="44" t="str">
        <f>IF($A32&lt;=D$5,0.5*(E31+E32)*EXP(-'BDT Tree'!N36*E$4)+$C$6*SUM(B$4:D$4)," ")</f>
        <v xml:space="preserve"> </v>
      </c>
      <c r="E32" s="2" t="str">
        <f>IF($A32&lt;=E$5,0.5*(F31+F32)*EXP(-'BDT Tree'!O36*F$4)," ")</f>
        <v xml:space="preserve"> </v>
      </c>
      <c r="F32" s="2" t="str">
        <f>IF($A32&lt;=F$5,0.5*(G31+G32)*EXP(-'BDT Tree'!P36*G$4)," ")</f>
        <v xml:space="preserve"> </v>
      </c>
      <c r="G32" s="44" t="str">
        <f>IF($A32&lt;=G$5,0.5*(H31+H32)*EXP(-'BDT Tree'!Q36*H$4)+$C$6*SUM(E$4:G$4)," ")</f>
        <v xml:space="preserve"> </v>
      </c>
      <c r="H32" s="2" t="str">
        <f>IF($A32&lt;=H$5,0.5*(I31+I32)*EXP(-'BDT Tree'!R36*I$4)," ")</f>
        <v xml:space="preserve"> </v>
      </c>
      <c r="I32" s="2" t="str">
        <f>IF($A32&lt;=I$5,0.5*(J31+J32)*EXP(-'BDT Tree'!S36*J$4)," ")</f>
        <v xml:space="preserve"> </v>
      </c>
      <c r="J32" s="44" t="str">
        <f>IF($A32&lt;=J$5,0.5*(K31+K32)*EXP(-'BDT Tree'!T36*K$4)+$C$6*SUM(H$4:J$4)," ")</f>
        <v xml:space="preserve"> </v>
      </c>
      <c r="K32" s="2" t="str">
        <f>IF($A32&lt;=K$5,0.5*(L31+L32)*EXP(-'BDT Tree'!U36*L$4)," ")</f>
        <v xml:space="preserve"> </v>
      </c>
      <c r="L32" s="2" t="str">
        <f>IF($A32&lt;=L$5,0.5*(M31+M32)*EXP(-'BDT Tree'!V36*M$4)," ")</f>
        <v xml:space="preserve"> </v>
      </c>
      <c r="M32" s="44" t="str">
        <f>IF($A32&lt;=M$5,0.5*(N31+N32)*EXP(-'BDT Tree'!W36*N$4)+$C$6*SUM(K$4:M$4)," ")</f>
        <v xml:space="preserve"> </v>
      </c>
      <c r="N32" s="2" t="str">
        <f>IF($A32&lt;=N$5,0.5*(O31+O32)*EXP(-'BDT Tree'!X36*O$4)," ")</f>
        <v xml:space="preserve"> </v>
      </c>
      <c r="O32" s="2" t="str">
        <f>IF($A32&lt;=O$5,0.5*(P31+P32)*EXP(-'BDT Tree'!Y36*P$4)," ")</f>
        <v xml:space="preserve"> </v>
      </c>
      <c r="P32" s="44" t="str">
        <f>IF($A32&lt;=P$5,0.5*(Q31+Q32)*EXP(-'BDT Tree'!Z36*Q$4)+$C$6*SUM(N$4:P$4)," ")</f>
        <v xml:space="preserve"> </v>
      </c>
      <c r="Q32" s="2" t="str">
        <f>IF($A32&lt;=Q$5,0.5*(R31+R32)*EXP(-'BDT Tree'!AA36*R$4)," ")</f>
        <v xml:space="preserve"> </v>
      </c>
      <c r="R32" s="2" t="str">
        <f>IF($A32&lt;=R$5,0.5*(S31+S32)*EXP(-'BDT Tree'!AB36*S$4)," ")</f>
        <v xml:space="preserve"> </v>
      </c>
      <c r="S32" s="44" t="str">
        <f>IF($A32&lt;=S$5,0.5*(T31+T32)*EXP(-'BDT Tree'!AC36*T$4)+$C$6*SUM(Q$4:S$4)," ")</f>
        <v xml:space="preserve"> </v>
      </c>
      <c r="T32" s="2" t="str">
        <f>IF($A32&lt;=T$5,0.5*(U31+U32)*EXP(-'BDT Tree'!AD36*U$4)," ")</f>
        <v xml:space="preserve"> </v>
      </c>
      <c r="U32" s="2" t="str">
        <f>IF($A32&lt;=U$5,0.5*(V31+V32)*EXP(-'BDT Tree'!AE36*V$4)," ")</f>
        <v xml:space="preserve"> </v>
      </c>
      <c r="V32" s="44" t="str">
        <f>IF($A32&lt;=V$5,0.5*(W31+W32)*EXP(-'BDT Tree'!AF36*W$4)+$C$6*SUM(T$4:V$4)," ")</f>
        <v xml:space="preserve"> </v>
      </c>
      <c r="W32" s="2">
        <f>IF($A32&lt;=W$5,0.5*(X31+X32)*EXP(-'BDT Tree'!AG36*X$4)," ")</f>
        <v>0.29259330790386862</v>
      </c>
      <c r="X32" s="2">
        <f>IF($A32&lt;=X$5,0.5*(Y31+Y32)*EXP(-'BDT Tree'!AH36*Y$4)," ")</f>
        <v>0.36489888349133681</v>
      </c>
      <c r="Y32" s="44">
        <f>IF($A32&lt;=Y$5,0.5*(Z31+Z32)*EXP(-'BDT Tree'!AI36*Z$4)+$C$6*SUM(W$4:Y$4)," ")</f>
        <v>0.4387909371072517</v>
      </c>
      <c r="Z32" s="2">
        <f>IF($A32&lt;=Z$5,0.5*(AA31+AA32)*EXP(-'BDT Tree'!AJ36*AA$4)," ")</f>
        <v>0.51170536765652019</v>
      </c>
      <c r="AA32" s="2">
        <f>IF($A32&lt;=AA$5,0.5*(AB31+AB32)*EXP(-'BDT Tree'!AK36*AB$4)," ")</f>
        <v>0.58732947947069025</v>
      </c>
      <c r="AB32" s="44">
        <f>IF($A32&lt;=AB$5,0.5*(AC31+AC32)*EXP(-'BDT Tree'!AL36*AC$4)+$C$6*SUM(Z$4:AB$4)," ")</f>
        <v>0.65891991630499458</v>
      </c>
      <c r="AC32" s="2">
        <f>IF($A32&lt;=AC$5,0.5*(AD31+AD32)*EXP(-'BDT Tree'!AM36*AD$4)," ")</f>
        <v>0.71726390256679606</v>
      </c>
      <c r="AD32" s="2">
        <f>IF($A32&lt;=AD$5,0.5*(AE31+AE32)*EXP(-'BDT Tree'!AN36*AE$4)," ")</f>
        <v>0.77081486688215517</v>
      </c>
      <c r="AE32" s="44">
        <f>IF($A32&lt;=AE$5,0.5*(AF31+AF32)*EXP(-'BDT Tree'!AO36*AF$4)+$C$6*SUM(AC$4:AE$4)," ")</f>
        <v>0.81978992078384805</v>
      </c>
      <c r="AF32" s="2">
        <f>IF($A32&lt;=AF$5,0.5*(AG31+AG32)*EXP(-'BDT Tree'!AP36*AG$4)," ")</f>
        <v>0.85831988618563948</v>
      </c>
      <c r="AG32" s="2">
        <f>IF($A32&lt;=AG$5,0.5*(AH31+AH32)*EXP(-'BDT Tree'!AQ36*AH$4)," ")</f>
        <v>0.8922847520102043</v>
      </c>
      <c r="AH32" s="44">
        <f>IF($A32&lt;=AH$5,0.5*(AI31+AI32)*EXP(-'BDT Tree'!AR36*AI$4)+$C$6*SUM(AF$4:AH$4)," ")</f>
        <v>0.92110900369739701</v>
      </c>
      <c r="AI32" s="2">
        <f>IF($A32&lt;=AI$5,0.5*(AJ31+AJ32)*EXP(-'BDT Tree'!AS36*AJ$4)," ")</f>
        <v>0.94191924329402787</v>
      </c>
      <c r="AJ32" s="2">
        <f>IF($A32&lt;=AJ$5,0.5*(AK31+AK32)*EXP(-'BDT Tree'!AT36*AK$4)," ")</f>
        <v>0.96217857091872983</v>
      </c>
      <c r="AK32" s="44">
        <f>IF($A32&lt;=AK$5,0.5*(AL31+AL32)*EXP(-'BDT Tree'!AU36*AL$4)+$C$6*SUM(AI$4:AK$4)," ")</f>
        <v>0.97858046386767106</v>
      </c>
      <c r="AL32" s="2">
        <f>IF($A32&lt;=AL$5,0.5*(AM31+AM32)*EXP(-'BDT Tree'!AV36*AM$4)," ")</f>
        <v>0.98695821138972095</v>
      </c>
      <c r="AM32" s="2">
        <f>IF($A32&lt;=AM$5,0.5*(AN31+AN32)*EXP(-'BDT Tree'!AW36*AN$4)," ")</f>
        <v>0.99640015813272031</v>
      </c>
      <c r="AN32" s="44">
        <f t="shared" si="0"/>
        <v>1.0038028337528437</v>
      </c>
    </row>
    <row r="33" spans="1:40" x14ac:dyDescent="0.25">
      <c r="A33" s="30">
        <v>30</v>
      </c>
      <c r="D33" s="44" t="str">
        <f>IF($A33&lt;=D$5,0.5*(E32+E33)*EXP(-'BDT Tree'!N37*E$4)+$C$6*SUM(B$4:D$4)," ")</f>
        <v xml:space="preserve"> </v>
      </c>
      <c r="E33" s="2" t="str">
        <f>IF($A33&lt;=E$5,0.5*(F32+F33)*EXP(-'BDT Tree'!O37*F$4)," ")</f>
        <v xml:space="preserve"> </v>
      </c>
      <c r="F33" s="2" t="str">
        <f>IF($A33&lt;=F$5,0.5*(G32+G33)*EXP(-'BDT Tree'!P37*G$4)," ")</f>
        <v xml:space="preserve"> </v>
      </c>
      <c r="G33" s="44" t="str">
        <f>IF($A33&lt;=G$5,0.5*(H32+H33)*EXP(-'BDT Tree'!Q37*H$4)+$C$6*SUM(E$4:G$4)," ")</f>
        <v xml:space="preserve"> </v>
      </c>
      <c r="H33" s="2" t="str">
        <f>IF($A33&lt;=H$5,0.5*(I32+I33)*EXP(-'BDT Tree'!R37*I$4)," ")</f>
        <v xml:space="preserve"> </v>
      </c>
      <c r="I33" s="2" t="str">
        <f>IF($A33&lt;=I$5,0.5*(J32+J33)*EXP(-'BDT Tree'!S37*J$4)," ")</f>
        <v xml:space="preserve"> </v>
      </c>
      <c r="J33" s="44" t="str">
        <f>IF($A33&lt;=J$5,0.5*(K32+K33)*EXP(-'BDT Tree'!T37*K$4)+$C$6*SUM(H$4:J$4)," ")</f>
        <v xml:space="preserve"> </v>
      </c>
      <c r="K33" s="2" t="str">
        <f>IF($A33&lt;=K$5,0.5*(L32+L33)*EXP(-'BDT Tree'!U37*L$4)," ")</f>
        <v xml:space="preserve"> </v>
      </c>
      <c r="L33" s="2" t="str">
        <f>IF($A33&lt;=L$5,0.5*(M32+M33)*EXP(-'BDT Tree'!V37*M$4)," ")</f>
        <v xml:space="preserve"> </v>
      </c>
      <c r="M33" s="44" t="str">
        <f>IF($A33&lt;=M$5,0.5*(N32+N33)*EXP(-'BDT Tree'!W37*N$4)+$C$6*SUM(K$4:M$4)," ")</f>
        <v xml:space="preserve"> </v>
      </c>
      <c r="N33" s="2" t="str">
        <f>IF($A33&lt;=N$5,0.5*(O32+O33)*EXP(-'BDT Tree'!X37*O$4)," ")</f>
        <v xml:space="preserve"> </v>
      </c>
      <c r="O33" s="2" t="str">
        <f>IF($A33&lt;=O$5,0.5*(P32+P33)*EXP(-'BDT Tree'!Y37*P$4)," ")</f>
        <v xml:space="preserve"> </v>
      </c>
      <c r="P33" s="44" t="str">
        <f>IF($A33&lt;=P$5,0.5*(Q32+Q33)*EXP(-'BDT Tree'!Z37*Q$4)+$C$6*SUM(N$4:P$4)," ")</f>
        <v xml:space="preserve"> </v>
      </c>
      <c r="Q33" s="2" t="str">
        <f>IF($A33&lt;=Q$5,0.5*(R32+R33)*EXP(-'BDT Tree'!AA37*R$4)," ")</f>
        <v xml:space="preserve"> </v>
      </c>
      <c r="R33" s="2" t="str">
        <f>IF($A33&lt;=R$5,0.5*(S32+S33)*EXP(-'BDT Tree'!AB37*S$4)," ")</f>
        <v xml:space="preserve"> </v>
      </c>
      <c r="S33" s="44" t="str">
        <f>IF($A33&lt;=S$5,0.5*(T32+T33)*EXP(-'BDT Tree'!AC37*T$4)+$C$6*SUM(Q$4:S$4)," ")</f>
        <v xml:space="preserve"> </v>
      </c>
      <c r="T33" s="2" t="str">
        <f>IF($A33&lt;=T$5,0.5*(U32+U33)*EXP(-'BDT Tree'!AD37*U$4)," ")</f>
        <v xml:space="preserve"> </v>
      </c>
      <c r="U33" s="2" t="str">
        <f>IF($A33&lt;=U$5,0.5*(V32+V33)*EXP(-'BDT Tree'!AE37*V$4)," ")</f>
        <v xml:space="preserve"> </v>
      </c>
      <c r="V33" s="44">
        <f>IF($A33&lt;=V$5,0.5*(W32+W33)*EXP(-'BDT Tree'!AF37*W$4)+$C$6*SUM(T$4:V$4)," ")</f>
        <v>0.32406464814270497</v>
      </c>
      <c r="W33" s="2">
        <f>IF($A33&lt;=W$5,0.5*(X32+X33)*EXP(-'BDT Tree'!AG37*X$4)," ")</f>
        <v>0.39299667326679394</v>
      </c>
      <c r="X33" s="2">
        <f>IF($A33&lt;=X$5,0.5*(Y32+Y33)*EXP(-'BDT Tree'!AH37*Y$4)," ")</f>
        <v>0.46658473125248701</v>
      </c>
      <c r="Y33" s="44">
        <f>IF($A33&lt;=Y$5,0.5*(Z32+Z33)*EXP(-'BDT Tree'!AI37*Z$4)+$C$6*SUM(W$4:Y$4)," ")</f>
        <v>0.53813048743461167</v>
      </c>
      <c r="Z33" s="2">
        <f>IF($A33&lt;=Z$5,0.5*(AA32+AA33)*EXP(-'BDT Tree'!AJ37*AA$4)," ")</f>
        <v>0.60511181182112106</v>
      </c>
      <c r="AA33" s="2">
        <f>IF($A33&lt;=AA$5,0.5*(AB32+AB33)*EXP(-'BDT Tree'!AK37*AB$4)," ")</f>
        <v>0.6720352570682</v>
      </c>
      <c r="AB33" s="44">
        <f>IF($A33&lt;=AB$5,0.5*(AC32+AC33)*EXP(-'BDT Tree'!AL37*AC$4)+$C$6*SUM(Z$4:AB$4)," ")</f>
        <v>0.73327874846087826</v>
      </c>
      <c r="AC33" s="2">
        <f>IF($A33&lt;=AC$5,0.5*(AD32+AD33)*EXP(-'BDT Tree'!AM37*AD$4)," ")</f>
        <v>0.7813200885228373</v>
      </c>
      <c r="AD33" s="2">
        <f>IF($A33&lt;=AD$5,0.5*(AE32+AE33)*EXP(-'BDT Tree'!AN37*AE$4)," ")</f>
        <v>0.82525668778513994</v>
      </c>
      <c r="AE33" s="44">
        <f>IF($A33&lt;=AE$5,0.5*(AF32+AF33)*EXP(-'BDT Tree'!AO37*AF$4)+$C$6*SUM(AC$4:AE$4)," ")</f>
        <v>0.86463752188371823</v>
      </c>
      <c r="AF33" s="2">
        <f>IF($A33&lt;=AF$5,0.5*(AG32+AG33)*EXP(-'BDT Tree'!AP37*AG$4)," ")</f>
        <v>0.89416233703756443</v>
      </c>
      <c r="AG33" s="2">
        <f>IF($A33&lt;=AG$5,0.5*(AH32+AH33)*EXP(-'BDT Tree'!AQ37*AH$4)," ")</f>
        <v>0.92074084791283561</v>
      </c>
      <c r="AH33" s="44">
        <f>IF($A33&lt;=AH$5,0.5*(AI32+AI33)*EXP(-'BDT Tree'!AR37*AI$4)+$C$6*SUM(AF$4:AH$4)," ")</f>
        <v>0.94307699666483957</v>
      </c>
      <c r="AI33" s="2">
        <f>IF($A33&lt;=AI$5,0.5*(AJ32+AJ33)*EXP(-'BDT Tree'!AS37*AJ$4)," ")</f>
        <v>0.95814959129707544</v>
      </c>
      <c r="AJ33" s="2">
        <f>IF($A33&lt;=AJ$5,0.5*(AK32+AK33)*EXP(-'BDT Tree'!AT37*AK$4)," ")</f>
        <v>0.97352170619981293</v>
      </c>
      <c r="AK33" s="44">
        <f>IF($A33&lt;=AK$5,0.5*(AL32+AL33)*EXP(-'BDT Tree'!AU37*AL$4)+$C$6*SUM(AI$4:AK$4)," ")</f>
        <v>0.98590342373621487</v>
      </c>
      <c r="AL33" s="2">
        <f>IF($A33&lt;=AL$5,0.5*(AM32+AM33)*EXP(-'BDT Tree'!AV37*AM$4)," ")</f>
        <v>0.9911711766529816</v>
      </c>
      <c r="AM33" s="2">
        <f>IF($A33&lt;=AM$5,0.5*(AN32+AN33)*EXP(-'BDT Tree'!AW37*AN$4)," ")</f>
        <v>0.99828437844005813</v>
      </c>
      <c r="AN33" s="44">
        <f t="shared" si="0"/>
        <v>1.0038028337528437</v>
      </c>
    </row>
    <row r="34" spans="1:40" x14ac:dyDescent="0.25">
      <c r="A34" s="30">
        <v>29</v>
      </c>
      <c r="D34" s="44" t="str">
        <f>IF($A34&lt;=D$5,0.5*(E33+E34)*EXP(-'BDT Tree'!N38*E$4)+$C$6*SUM(B$4:D$4)," ")</f>
        <v xml:space="preserve"> </v>
      </c>
      <c r="E34" s="2" t="str">
        <f>IF($A34&lt;=E$5,0.5*(F33+F34)*EXP(-'BDT Tree'!O38*F$4)," ")</f>
        <v xml:space="preserve"> </v>
      </c>
      <c r="F34" s="2" t="str">
        <f>IF($A34&lt;=F$5,0.5*(G33+G34)*EXP(-'BDT Tree'!P38*G$4)," ")</f>
        <v xml:space="preserve"> </v>
      </c>
      <c r="G34" s="44" t="str">
        <f>IF($A34&lt;=G$5,0.5*(H33+H34)*EXP(-'BDT Tree'!Q38*H$4)+$C$6*SUM(E$4:G$4)," ")</f>
        <v xml:space="preserve"> </v>
      </c>
      <c r="H34" s="2" t="str">
        <f>IF($A34&lt;=H$5,0.5*(I33+I34)*EXP(-'BDT Tree'!R38*I$4)," ")</f>
        <v xml:space="preserve"> </v>
      </c>
      <c r="I34" s="2" t="str">
        <f>IF($A34&lt;=I$5,0.5*(J33+J34)*EXP(-'BDT Tree'!S38*J$4)," ")</f>
        <v xml:space="preserve"> </v>
      </c>
      <c r="J34" s="44" t="str">
        <f>IF($A34&lt;=J$5,0.5*(K33+K34)*EXP(-'BDT Tree'!T38*K$4)+$C$6*SUM(H$4:J$4)," ")</f>
        <v xml:space="preserve"> </v>
      </c>
      <c r="K34" s="2" t="str">
        <f>IF($A34&lt;=K$5,0.5*(L33+L34)*EXP(-'BDT Tree'!U38*L$4)," ")</f>
        <v xml:space="preserve"> </v>
      </c>
      <c r="L34" s="2" t="str">
        <f>IF($A34&lt;=L$5,0.5*(M33+M34)*EXP(-'BDT Tree'!V38*M$4)," ")</f>
        <v xml:space="preserve"> </v>
      </c>
      <c r="M34" s="44" t="str">
        <f>IF($A34&lt;=M$5,0.5*(N33+N34)*EXP(-'BDT Tree'!W38*N$4)+$C$6*SUM(K$4:M$4)," ")</f>
        <v xml:space="preserve"> </v>
      </c>
      <c r="N34" s="2" t="str">
        <f>IF($A34&lt;=N$5,0.5*(O33+O34)*EXP(-'BDT Tree'!X38*O$4)," ")</f>
        <v xml:space="preserve"> </v>
      </c>
      <c r="O34" s="2" t="str">
        <f>IF($A34&lt;=O$5,0.5*(P33+P34)*EXP(-'BDT Tree'!Y38*P$4)," ")</f>
        <v xml:space="preserve"> </v>
      </c>
      <c r="P34" s="44" t="str">
        <f>IF($A34&lt;=P$5,0.5*(Q33+Q34)*EXP(-'BDT Tree'!Z38*Q$4)+$C$6*SUM(N$4:P$4)," ")</f>
        <v xml:space="preserve"> </v>
      </c>
      <c r="Q34" s="2" t="str">
        <f>IF($A34&lt;=Q$5,0.5*(R33+R34)*EXP(-'BDT Tree'!AA38*R$4)," ")</f>
        <v xml:space="preserve"> </v>
      </c>
      <c r="R34" s="2" t="str">
        <f>IF($A34&lt;=R$5,0.5*(S33+S34)*EXP(-'BDT Tree'!AB38*S$4)," ")</f>
        <v xml:space="preserve"> </v>
      </c>
      <c r="S34" s="44" t="str">
        <f>IF($A34&lt;=S$5,0.5*(T33+T34)*EXP(-'BDT Tree'!AC38*T$4)+$C$6*SUM(Q$4:S$4)," ")</f>
        <v xml:space="preserve"> </v>
      </c>
      <c r="T34" s="2" t="str">
        <f>IF($A34&lt;=T$5,0.5*(U33+U34)*EXP(-'BDT Tree'!AD38*U$4)," ")</f>
        <v xml:space="preserve"> </v>
      </c>
      <c r="U34" s="2">
        <f>IF($A34&lt;=U$5,0.5*(V33+V34)*EXP(-'BDT Tree'!AE38*V$4)," ")</f>
        <v>0.35661801913220187</v>
      </c>
      <c r="V34" s="44">
        <f>IF($A34&lt;=V$5,0.5*(W33+W34)*EXP(-'BDT Tree'!AF38*W$4)+$C$6*SUM(T$4:V$4)," ")</f>
        <v>0.42505775255597467</v>
      </c>
      <c r="W34" s="2">
        <f>IF($A34&lt;=W$5,0.5*(X33+X34)*EXP(-'BDT Tree'!AG38*X$4)," ")</f>
        <v>0.49377792811211879</v>
      </c>
      <c r="X34" s="2">
        <f>IF($A34&lt;=X$5,0.5*(Y33+Y34)*EXP(-'BDT Tree'!AH38*Y$4)," ")</f>
        <v>0.56371196076160324</v>
      </c>
      <c r="Y34" s="44">
        <f>IF($A34&lt;=Y$5,0.5*(Z33+Z34)*EXP(-'BDT Tree'!AI38*Z$4)+$C$6*SUM(W$4:Y$4)," ")</f>
        <v>0.62905946180609873</v>
      </c>
      <c r="Z34" s="2">
        <f>IF($A34&lt;=Z$5,0.5*(AA33+AA34)*EXP(-'BDT Tree'!AJ38*AA$4)," ")</f>
        <v>0.68746533130937337</v>
      </c>
      <c r="AA34" s="2">
        <f>IF($A34&lt;=AA$5,0.5*(AB33+AB34)*EXP(-'BDT Tree'!AK38*AB$4)," ")</f>
        <v>0.74438689718773621</v>
      </c>
      <c r="AB34" s="44">
        <f>IF($A34&lt;=AB$5,0.5*(AC33+AC34)*EXP(-'BDT Tree'!AL38*AC$4)+$C$6*SUM(Z$4:AB$4)," ")</f>
        <v>0.79513757809881125</v>
      </c>
      <c r="AC34" s="2">
        <f>IF($A34&lt;=AC$5,0.5*(AD33+AD34)*EXP(-'BDT Tree'!AM38*AD$4)," ")</f>
        <v>0.83348512458972723</v>
      </c>
      <c r="AD34" s="2">
        <f>IF($A34&lt;=AD$5,0.5*(AE33+AE34)*EXP(-'BDT Tree'!AN38*AE$4)," ")</f>
        <v>0.86880171294475439</v>
      </c>
      <c r="AE34" s="44">
        <f>IF($A34&lt;=AE$5,0.5*(AF33+AF34)*EXP(-'BDT Tree'!AO38*AF$4)+$C$6*SUM(AC$4:AE$4)," ")</f>
        <v>0.89996020863135606</v>
      </c>
      <c r="AF34" s="2">
        <f>IF($A34&lt;=AF$5,0.5*(AG33+AG34)*EXP(-'BDT Tree'!AP38*AG$4)," ")</f>
        <v>0.92207021411780454</v>
      </c>
      <c r="AG34" s="2">
        <f>IF($A34&lt;=AG$5,0.5*(AH33+AH34)*EXP(-'BDT Tree'!AQ38*AH$4)," ")</f>
        <v>0.94267102925955926</v>
      </c>
      <c r="AH34" s="44">
        <f>IF($A34&lt;=AH$5,0.5*(AI33+AI34)*EXP(-'BDT Tree'!AR38*AI$4)+$C$6*SUM(AF$4:AH$4)," ")</f>
        <v>0.95985489571647697</v>
      </c>
      <c r="AI34" s="2">
        <f>IF($A34&lt;=AI$5,0.5*(AJ33+AJ34)*EXP(-'BDT Tree'!AS38*AJ$4)," ")</f>
        <v>0.97045780103261881</v>
      </c>
      <c r="AJ34" s="2">
        <f>IF($A34&lt;=AJ$5,0.5*(AK33+AK34)*EXP(-'BDT Tree'!AT38*AK$4)," ")</f>
        <v>0.98207799959230302</v>
      </c>
      <c r="AK34" s="44">
        <f>IF($A34&lt;=AK$5,0.5*(AL33+AL34)*EXP(-'BDT Tree'!AU38*AL$4)+$C$6*SUM(AI$4:AK$4)," ")</f>
        <v>0.99140179264271777</v>
      </c>
      <c r="AL34" s="2">
        <f>IF($A34&lt;=AL$5,0.5*(AM33+AM34)*EXP(-'BDT Tree'!AV38*AM$4)," ")</f>
        <v>0.99433531257895957</v>
      </c>
      <c r="AM34" s="2">
        <f>IF($A34&lt;=AM$5,0.5*(AN33+AN34)*EXP(-'BDT Tree'!AW38*AN$4)," ")</f>
        <v>0.999689993619717</v>
      </c>
      <c r="AN34" s="44">
        <f t="shared" si="0"/>
        <v>1.0038028337528437</v>
      </c>
    </row>
    <row r="35" spans="1:40" x14ac:dyDescent="0.25">
      <c r="A35" s="30">
        <v>28</v>
      </c>
      <c r="D35" s="44" t="str">
        <f>IF($A35&lt;=D$5,0.5*(E34+E35)*EXP(-'BDT Tree'!N39*E$4)+$C$6*SUM(B$4:D$4)," ")</f>
        <v xml:space="preserve"> </v>
      </c>
      <c r="E35" s="2" t="str">
        <f>IF($A35&lt;=E$5,0.5*(F34+F35)*EXP(-'BDT Tree'!O39*F$4)," ")</f>
        <v xml:space="preserve"> </v>
      </c>
      <c r="F35" s="2" t="str">
        <f>IF($A35&lt;=F$5,0.5*(G34+G35)*EXP(-'BDT Tree'!P39*G$4)," ")</f>
        <v xml:space="preserve"> </v>
      </c>
      <c r="G35" s="44" t="str">
        <f>IF($A35&lt;=G$5,0.5*(H34+H35)*EXP(-'BDT Tree'!Q39*H$4)+$C$6*SUM(E$4:G$4)," ")</f>
        <v xml:space="preserve"> </v>
      </c>
      <c r="H35" s="2" t="str">
        <f>IF($A35&lt;=H$5,0.5*(I34+I35)*EXP(-'BDT Tree'!R39*I$4)," ")</f>
        <v xml:space="preserve"> </v>
      </c>
      <c r="I35" s="2" t="str">
        <f>IF($A35&lt;=I$5,0.5*(J34+J35)*EXP(-'BDT Tree'!S39*J$4)," ")</f>
        <v xml:space="preserve"> </v>
      </c>
      <c r="J35" s="44" t="str">
        <f>IF($A35&lt;=J$5,0.5*(K34+K35)*EXP(-'BDT Tree'!T39*K$4)+$C$6*SUM(H$4:J$4)," ")</f>
        <v xml:space="preserve"> </v>
      </c>
      <c r="K35" s="2" t="str">
        <f>IF($A35&lt;=K$5,0.5*(L34+L35)*EXP(-'BDT Tree'!U39*L$4)," ")</f>
        <v xml:space="preserve"> </v>
      </c>
      <c r="L35" s="2" t="str">
        <f>IF($A35&lt;=L$5,0.5*(M34+M35)*EXP(-'BDT Tree'!V39*M$4)," ")</f>
        <v xml:space="preserve"> </v>
      </c>
      <c r="M35" s="44" t="str">
        <f>IF($A35&lt;=M$5,0.5*(N34+N35)*EXP(-'BDT Tree'!W39*N$4)+$C$6*SUM(K$4:M$4)," ")</f>
        <v xml:space="preserve"> </v>
      </c>
      <c r="N35" s="2" t="str">
        <f>IF($A35&lt;=N$5,0.5*(O34+O35)*EXP(-'BDT Tree'!X39*O$4)," ")</f>
        <v xml:space="preserve"> </v>
      </c>
      <c r="O35" s="2" t="str">
        <f>IF($A35&lt;=O$5,0.5*(P34+P35)*EXP(-'BDT Tree'!Y39*P$4)," ")</f>
        <v xml:space="preserve"> </v>
      </c>
      <c r="P35" s="44" t="str">
        <f>IF($A35&lt;=P$5,0.5*(Q34+Q35)*EXP(-'BDT Tree'!Z39*Q$4)+$C$6*SUM(N$4:P$4)," ")</f>
        <v xml:space="preserve"> </v>
      </c>
      <c r="Q35" s="2" t="str">
        <f>IF($A35&lt;=Q$5,0.5*(R34+R35)*EXP(-'BDT Tree'!AA39*R$4)," ")</f>
        <v xml:space="preserve"> </v>
      </c>
      <c r="R35" s="2" t="str">
        <f>IF($A35&lt;=R$5,0.5*(S34+S35)*EXP(-'BDT Tree'!AB39*S$4)," ")</f>
        <v xml:space="preserve"> </v>
      </c>
      <c r="S35" s="44" t="str">
        <f>IF($A35&lt;=S$5,0.5*(T34+T35)*EXP(-'BDT Tree'!AC39*T$4)+$C$6*SUM(Q$4:S$4)," ")</f>
        <v xml:space="preserve"> </v>
      </c>
      <c r="T35" s="2">
        <f>IF($A35&lt;=T$5,0.5*(U34+U35)*EXP(-'BDT Tree'!AD39*U$4)," ")</f>
        <v>0.39166278399803478</v>
      </c>
      <c r="U35" s="2">
        <f>IF($A35&lt;=U$5,0.5*(V34+V35)*EXP(-'BDT Tree'!AE39*V$4)," ")</f>
        <v>0.45725911846459422</v>
      </c>
      <c r="V35" s="44">
        <f>IF($A35&lt;=V$5,0.5*(W34+W35)*EXP(-'BDT Tree'!AF39*W$4)+$C$6*SUM(T$4:V$4)," ")</f>
        <v>0.52446749142069893</v>
      </c>
      <c r="W35" s="2">
        <f>IF($A35&lt;=W$5,0.5*(X34+X35)*EXP(-'BDT Tree'!AG39*X$4)," ")</f>
        <v>0.58850760919991962</v>
      </c>
      <c r="X35" s="2">
        <f>IF($A35&lt;=X$5,0.5*(Y34+Y35)*EXP(-'BDT Tree'!AH39*Y$4)," ")</f>
        <v>0.65146260527783539</v>
      </c>
      <c r="Y35" s="44">
        <f>IF($A35&lt;=Y$5,0.5*(Z34+Z35)*EXP(-'BDT Tree'!AI39*Z$4)+$C$6*SUM(W$4:Y$4)," ")</f>
        <v>0.70848591376282932</v>
      </c>
      <c r="Z35" s="2">
        <f>IF($A35&lt;=Z$5,0.5*(AA34+AA35)*EXP(-'BDT Tree'!AJ39*AA$4)," ")</f>
        <v>0.75733341417486655</v>
      </c>
      <c r="AA35" s="2">
        <f>IF($A35&lt;=AA$5,0.5*(AB34+AB35)*EXP(-'BDT Tree'!AK39*AB$4)," ")</f>
        <v>0.80429358194639111</v>
      </c>
      <c r="AB35" s="44">
        <f>IF($A35&lt;=AB$5,0.5*(AC34+AC35)*EXP(-'BDT Tree'!AL39*AC$4)+$C$6*SUM(Z$4:AB$4)," ")</f>
        <v>0.84533751721144545</v>
      </c>
      <c r="AC35" s="2">
        <f>IF($A35&lt;=AC$5,0.5*(AD34+AD35)*EXP(-'BDT Tree'!AM39*AD$4)," ")</f>
        <v>0.87513628523457909</v>
      </c>
      <c r="AD35" s="2">
        <f>IF($A35&lt;=AD$5,0.5*(AE34+AE35)*EXP(-'BDT Tree'!AN39*AE$4)," ")</f>
        <v>0.90308691057576329</v>
      </c>
      <c r="AE35" s="44">
        <f>IF($A35&lt;=AE$5,0.5*(AF34+AF35)*EXP(-'BDT Tree'!AO39*AF$4)+$C$6*SUM(AC$4:AE$4)," ")</f>
        <v>0.92744125787666987</v>
      </c>
      <c r="AF35" s="2">
        <f>IF($A35&lt;=AF$5,0.5*(AG34+AG35)*EXP(-'BDT Tree'!AP39*AG$4)," ")</f>
        <v>0.94359787078586277</v>
      </c>
      <c r="AG35" s="2">
        <f>IF($A35&lt;=AG$5,0.5*(AH34+AH35)*EXP(-'BDT Tree'!AQ39*AH$4)," ")</f>
        <v>0.95945149274760511</v>
      </c>
      <c r="AH35" s="44">
        <f>IF($A35&lt;=AH$5,0.5*(AI34+AI35)*EXP(-'BDT Tree'!AR39*AI$4)+$C$6*SUM(AF$4:AH$4)," ")</f>
        <v>0.97260035585923765</v>
      </c>
      <c r="AI35" s="2">
        <f>IF($A35&lt;=AI$5,0.5*(AJ34+AJ35)*EXP(-'BDT Tree'!AS39*AJ$4)," ")</f>
        <v>0.97975579144086911</v>
      </c>
      <c r="AJ35" s="2">
        <f>IF($A35&lt;=AJ$5,0.5*(AK34+AK35)*EXP(-'BDT Tree'!AT39*AK$4)," ")</f>
        <v>0.98851526123185074</v>
      </c>
      <c r="AK35" s="44">
        <f>IF($A35&lt;=AK$5,0.5*(AL34+AL35)*EXP(-'BDT Tree'!AU39*AL$4)+$C$6*SUM(AI$4:AK$4)," ")</f>
        <v>0.99552340568075026</v>
      </c>
      <c r="AL35" s="2">
        <f>IF($A35&lt;=AL$5,0.5*(AM34+AM35)*EXP(-'BDT Tree'!AV39*AM$4)," ")</f>
        <v>0.99670954407244905</v>
      </c>
      <c r="AM35" s="2">
        <f>IF($A35&lt;=AM$5,0.5*(AN34+AN35)*EXP(-'BDT Tree'!AW39*AN$4)," ")</f>
        <v>1.000738131743466</v>
      </c>
      <c r="AN35" s="44">
        <f t="shared" si="0"/>
        <v>1.0038028337528437</v>
      </c>
    </row>
    <row r="36" spans="1:40" x14ac:dyDescent="0.25">
      <c r="A36" s="30">
        <v>27</v>
      </c>
      <c r="D36" s="44" t="str">
        <f>IF($A36&lt;=D$5,0.5*(E35+E36)*EXP(-'BDT Tree'!N40*E$4)+$C$6*SUM(B$4:D$4)," ")</f>
        <v xml:space="preserve"> </v>
      </c>
      <c r="E36" s="2" t="str">
        <f>IF($A36&lt;=E$5,0.5*(F35+F36)*EXP(-'BDT Tree'!O40*F$4)," ")</f>
        <v xml:space="preserve"> </v>
      </c>
      <c r="F36" s="2" t="str">
        <f>IF($A36&lt;=F$5,0.5*(G35+G36)*EXP(-'BDT Tree'!P40*G$4)," ")</f>
        <v xml:space="preserve"> </v>
      </c>
      <c r="G36" s="44" t="str">
        <f>IF($A36&lt;=G$5,0.5*(H35+H36)*EXP(-'BDT Tree'!Q40*H$4)+$C$6*SUM(E$4:G$4)," ")</f>
        <v xml:space="preserve"> </v>
      </c>
      <c r="H36" s="2" t="str">
        <f>IF($A36&lt;=H$5,0.5*(I35+I36)*EXP(-'BDT Tree'!R40*I$4)," ")</f>
        <v xml:space="preserve"> </v>
      </c>
      <c r="I36" s="2" t="str">
        <f>IF($A36&lt;=I$5,0.5*(J35+J36)*EXP(-'BDT Tree'!S40*J$4)," ")</f>
        <v xml:space="preserve"> </v>
      </c>
      <c r="J36" s="44" t="str">
        <f>IF($A36&lt;=J$5,0.5*(K35+K36)*EXP(-'BDT Tree'!T40*K$4)+$C$6*SUM(H$4:J$4)," ")</f>
        <v xml:space="preserve"> </v>
      </c>
      <c r="K36" s="2" t="str">
        <f>IF($A36&lt;=K$5,0.5*(L35+L36)*EXP(-'BDT Tree'!U40*L$4)," ")</f>
        <v xml:space="preserve"> </v>
      </c>
      <c r="L36" s="2" t="str">
        <f>IF($A36&lt;=L$5,0.5*(M35+M36)*EXP(-'BDT Tree'!V40*M$4)," ")</f>
        <v xml:space="preserve"> </v>
      </c>
      <c r="M36" s="44" t="str">
        <f>IF($A36&lt;=M$5,0.5*(N35+N36)*EXP(-'BDT Tree'!W40*N$4)+$C$6*SUM(K$4:M$4)," ")</f>
        <v xml:space="preserve"> </v>
      </c>
      <c r="N36" s="2" t="str">
        <f>IF($A36&lt;=N$5,0.5*(O35+O36)*EXP(-'BDT Tree'!X40*O$4)," ")</f>
        <v xml:space="preserve"> </v>
      </c>
      <c r="O36" s="2" t="str">
        <f>IF($A36&lt;=O$5,0.5*(P35+P36)*EXP(-'BDT Tree'!Y40*P$4)," ")</f>
        <v xml:space="preserve"> </v>
      </c>
      <c r="P36" s="44" t="str">
        <f>IF($A36&lt;=P$5,0.5*(Q35+Q36)*EXP(-'BDT Tree'!Z40*Q$4)+$C$6*SUM(N$4:P$4)," ")</f>
        <v xml:space="preserve"> </v>
      </c>
      <c r="Q36" s="2" t="str">
        <f>IF($A36&lt;=Q$5,0.5*(R35+R36)*EXP(-'BDT Tree'!AA40*R$4)," ")</f>
        <v xml:space="preserve"> </v>
      </c>
      <c r="R36" s="2" t="str">
        <f>IF($A36&lt;=R$5,0.5*(S35+S36)*EXP(-'BDT Tree'!AB40*S$4)," ")</f>
        <v xml:space="preserve"> </v>
      </c>
      <c r="S36" s="44">
        <f>IF($A36&lt;=S$5,0.5*(T35+T36)*EXP(-'BDT Tree'!AC40*T$4)+$C$6*SUM(Q$4:S$4)," ")</f>
        <v>0.42696061659400231</v>
      </c>
      <c r="T36" s="2">
        <f>IF($A36&lt;=T$5,0.5*(U35+U36)*EXP(-'BDT Tree'!AD40*U$4)," ")</f>
        <v>0.49112911944772863</v>
      </c>
      <c r="U36" s="2">
        <f>IF($A36&lt;=U$5,0.5*(V35+V36)*EXP(-'BDT Tree'!AE40*V$4)," ")</f>
        <v>0.55432111955169161</v>
      </c>
      <c r="V36" s="44">
        <f>IF($A36&lt;=V$5,0.5*(W35+W36)*EXP(-'BDT Tree'!AF40*W$4)+$C$6*SUM(T$4:V$4)," ")</f>
        <v>0.61650548053769039</v>
      </c>
      <c r="W36" s="2">
        <f>IF($A36&lt;=W$5,0.5*(X35+X36)*EXP(-'BDT Tree'!AG40*X$4)," ")</f>
        <v>0.6730476580956577</v>
      </c>
      <c r="X36" s="2">
        <f>IF($A36&lt;=X$5,0.5*(Y35+Y36)*EXP(-'BDT Tree'!AH40*Y$4)," ")</f>
        <v>0.72736673235516491</v>
      </c>
      <c r="Y36" s="44">
        <f>IF($A36&lt;=Y$5,0.5*(Z35+Z36)*EXP(-'BDT Tree'!AI40*Z$4)+$C$6*SUM(W$4:Y$4)," ")</f>
        <v>0.77539683695685602</v>
      </c>
      <c r="Z36" s="2">
        <f>IF($A36&lt;=Z$5,0.5*(AA35+AA36)*EXP(-'BDT Tree'!AJ40*AA$4)," ")</f>
        <v>0.8148818949806711</v>
      </c>
      <c r="AA36" s="2">
        <f>IF($A36&lt;=AA$5,0.5*(AB35+AB36)*EXP(-'BDT Tree'!AK40*AB$4)," ")</f>
        <v>0.85273079297201859</v>
      </c>
      <c r="AB36" s="44">
        <f>IF($A36&lt;=AB$5,0.5*(AC35+AC36)*EXP(-'BDT Tree'!AL40*AC$4)+$C$6*SUM(Z$4:AB$4)," ")</f>
        <v>0.88531478893737126</v>
      </c>
      <c r="AC36" s="2">
        <f>IF($A36&lt;=AC$5,0.5*(AD35+AD36)*EXP(-'BDT Tree'!AM40*AD$4)," ")</f>
        <v>0.90789909439080463</v>
      </c>
      <c r="AD36" s="2">
        <f>IF($A36&lt;=AD$5,0.5*(AE35+AE36)*EXP(-'BDT Tree'!AN40*AE$4)," ")</f>
        <v>0.92976257650144067</v>
      </c>
      <c r="AE36" s="44">
        <f>IF($A36&lt;=AE$5,0.5*(AF35+AF36)*EXP(-'BDT Tree'!AO40*AF$4)+$C$6*SUM(AC$4:AE$4)," ")</f>
        <v>0.94862490660105725</v>
      </c>
      <c r="AF36" s="2">
        <f>IF($A36&lt;=AF$5,0.5*(AG35+AG36)*EXP(-'BDT Tree'!AP40*AG$4)," ")</f>
        <v>0.96008783507641715</v>
      </c>
      <c r="AG36" s="2">
        <f>IF($A36&lt;=AG$5,0.5*(AH35+AH36)*EXP(-'BDT Tree'!AQ40*AH$4)," ")</f>
        <v>0.97222295601045172</v>
      </c>
      <c r="AH36" s="44">
        <f>IF($A36&lt;=AH$5,0.5*(AI35+AI36)*EXP(-'BDT Tree'!AR40*AI$4)+$C$6*SUM(AF$4:AH$4)," ")</f>
        <v>0.98224381505154867</v>
      </c>
      <c r="AI36" s="2">
        <f>IF($A36&lt;=AI$5,0.5*(AJ35+AJ36)*EXP(-'BDT Tree'!AS40*AJ$4)," ")</f>
        <v>0.98675962275329909</v>
      </c>
      <c r="AJ36" s="2">
        <f>IF($A36&lt;=AJ$5,0.5*(AK35+AK36)*EXP(-'BDT Tree'!AT40*AK$4)," ")</f>
        <v>0.99334886059177363</v>
      </c>
      <c r="AK36" s="44">
        <f>IF($A36&lt;=AK$5,0.5*(AL35+AL36)*EXP(-'BDT Tree'!AU40*AL$4)+$C$6*SUM(AI$4:AK$4)," ")</f>
        <v>0.99860923501904642</v>
      </c>
      <c r="AL36" s="2">
        <f>IF($A36&lt;=AL$5,0.5*(AM35+AM36)*EXP(-'BDT Tree'!AV40*AM$4)," ")</f>
        <v>0.99848985052872696</v>
      </c>
      <c r="AM36" s="2">
        <f>IF($A36&lt;=AM$5,0.5*(AN35+AN36)*EXP(-'BDT Tree'!AW40*AN$4)," ")</f>
        <v>1.0015194618184631</v>
      </c>
      <c r="AN36" s="44">
        <f t="shared" si="0"/>
        <v>1.0038028337528437</v>
      </c>
    </row>
    <row r="37" spans="1:40" x14ac:dyDescent="0.25">
      <c r="A37" s="30">
        <v>26</v>
      </c>
      <c r="D37" s="44" t="str">
        <f>IF($A37&lt;=D$5,0.5*(E36+E37)*EXP(-'BDT Tree'!N41*E$4)+$C$6*SUM(B$4:D$4)," ")</f>
        <v xml:space="preserve"> </v>
      </c>
      <c r="E37" s="2" t="str">
        <f>IF($A37&lt;=E$5,0.5*(F36+F37)*EXP(-'BDT Tree'!O41*F$4)," ")</f>
        <v xml:space="preserve"> </v>
      </c>
      <c r="F37" s="2" t="str">
        <f>IF($A37&lt;=F$5,0.5*(G36+G37)*EXP(-'BDT Tree'!P41*G$4)," ")</f>
        <v xml:space="preserve"> </v>
      </c>
      <c r="G37" s="44" t="str">
        <f>IF($A37&lt;=G$5,0.5*(H36+H37)*EXP(-'BDT Tree'!Q41*H$4)+$C$6*SUM(E$4:G$4)," ")</f>
        <v xml:space="preserve"> </v>
      </c>
      <c r="H37" s="2" t="str">
        <f>IF($A37&lt;=H$5,0.5*(I36+I37)*EXP(-'BDT Tree'!R41*I$4)," ")</f>
        <v xml:space="preserve"> </v>
      </c>
      <c r="I37" s="2" t="str">
        <f>IF($A37&lt;=I$5,0.5*(J36+J37)*EXP(-'BDT Tree'!S41*J$4)," ")</f>
        <v xml:space="preserve"> </v>
      </c>
      <c r="J37" s="44" t="str">
        <f>IF($A37&lt;=J$5,0.5*(K36+K37)*EXP(-'BDT Tree'!T41*K$4)+$C$6*SUM(H$4:J$4)," ")</f>
        <v xml:space="preserve"> </v>
      </c>
      <c r="K37" s="2" t="str">
        <f>IF($A37&lt;=K$5,0.5*(L36+L37)*EXP(-'BDT Tree'!U41*L$4)," ")</f>
        <v xml:space="preserve"> </v>
      </c>
      <c r="L37" s="2" t="str">
        <f>IF($A37&lt;=L$5,0.5*(M36+M37)*EXP(-'BDT Tree'!V41*M$4)," ")</f>
        <v xml:space="preserve"> </v>
      </c>
      <c r="M37" s="44" t="str">
        <f>IF($A37&lt;=M$5,0.5*(N36+N37)*EXP(-'BDT Tree'!W41*N$4)+$C$6*SUM(K$4:M$4)," ")</f>
        <v xml:space="preserve"> </v>
      </c>
      <c r="N37" s="2" t="str">
        <f>IF($A37&lt;=N$5,0.5*(O36+O37)*EXP(-'BDT Tree'!X41*O$4)," ")</f>
        <v xml:space="preserve"> </v>
      </c>
      <c r="O37" s="2" t="str">
        <f>IF($A37&lt;=O$5,0.5*(P36+P37)*EXP(-'BDT Tree'!Y41*P$4)," ")</f>
        <v xml:space="preserve"> </v>
      </c>
      <c r="P37" s="44" t="str">
        <f>IF($A37&lt;=P$5,0.5*(Q36+Q37)*EXP(-'BDT Tree'!Z41*Q$4)+$C$6*SUM(N$4:P$4)," ")</f>
        <v xml:space="preserve"> </v>
      </c>
      <c r="Q37" s="2" t="str">
        <f>IF($A37&lt;=Q$5,0.5*(R36+R37)*EXP(-'BDT Tree'!AA41*R$4)," ")</f>
        <v xml:space="preserve"> </v>
      </c>
      <c r="R37" s="2">
        <f>IF($A37&lt;=R$5,0.5*(S36+S37)*EXP(-'BDT Tree'!AB41*S$4)," ")</f>
        <v>0.45964875639987696</v>
      </c>
      <c r="S37" s="44">
        <f>IF($A37&lt;=S$5,0.5*(T36+T37)*EXP(-'BDT Tree'!AC41*T$4)+$C$6*SUM(Q$4:S$4)," ")</f>
        <v>0.52516449405775456</v>
      </c>
      <c r="T37" s="2">
        <f>IF($A37&lt;=T$5,0.5*(U36+U37)*EXP(-'BDT Tree'!AD41*U$4)," ")</f>
        <v>0.58517900328235928</v>
      </c>
      <c r="U37" s="2">
        <f>IF($A37&lt;=U$5,0.5*(V36+V37)*EXP(-'BDT Tree'!AE41*V$4)," ")</f>
        <v>0.64280463701339352</v>
      </c>
      <c r="V37" s="44">
        <f>IF($A37&lt;=V$5,0.5*(W36+W37)*EXP(-'BDT Tree'!AF41*W$4)+$C$6*SUM(T$4:V$4)," ")</f>
        <v>0.69769606451644861</v>
      </c>
      <c r="W37" s="2">
        <f>IF($A37&lt;=W$5,0.5*(X36+X37)*EXP(-'BDT Tree'!AG41*X$4)," ")</f>
        <v>0.74549564099912935</v>
      </c>
      <c r="X37" s="2">
        <f>IF($A37&lt;=X$5,0.5*(Y36+Y37)*EXP(-'BDT Tree'!AH41*Y$4)," ")</f>
        <v>0.79084713138358709</v>
      </c>
      <c r="Y37" s="44">
        <f>IF($A37&lt;=Y$5,0.5*(Z36+Z37)*EXP(-'BDT Tree'!AI41*Z$4)+$C$6*SUM(W$4:Y$4)," ")</f>
        <v>0.83021635365289836</v>
      </c>
      <c r="Z37" s="2">
        <f>IF($A37&lt;=Z$5,0.5*(AA36+AA37)*EXP(-'BDT Tree'!AJ41*AA$4)," ")</f>
        <v>0.86122401079263944</v>
      </c>
      <c r="AA37" s="2">
        <f>IF($A37&lt;=AA$5,0.5*(AB36+AB37)*EXP(-'BDT Tree'!AK41*AB$4)," ")</f>
        <v>0.89119264108186014</v>
      </c>
      <c r="AB37" s="44">
        <f>IF($A37&lt;=AB$5,0.5*(AC36+AC37)*EXP(-'BDT Tree'!AL41*AC$4)+$C$6*SUM(Z$4:AB$4)," ")</f>
        <v>0.91669918736755329</v>
      </c>
      <c r="AC37" s="2">
        <f>IF($A37&lt;=AC$5,0.5*(AD36+AD37)*EXP(-'BDT Tree'!AM41*AD$4)," ")</f>
        <v>0.93338084788147835</v>
      </c>
      <c r="AD37" s="2">
        <f>IF($A37&lt;=AD$5,0.5*(AE36+AE37)*EXP(-'BDT Tree'!AN41*AE$4)," ")</f>
        <v>0.95033279966580819</v>
      </c>
      <c r="AE37" s="44">
        <f>IF($A37&lt;=AE$5,0.5*(AF36+AF37)*EXP(-'BDT Tree'!AO41*AF$4)+$C$6*SUM(AC$4:AE$4)," ")</f>
        <v>0.96484135855584574</v>
      </c>
      <c r="AF37" s="2">
        <f>IF($A37&lt;=AF$5,0.5*(AG36+AG37)*EXP(-'BDT Tree'!AP41*AG$4)," ")</f>
        <v>0.97265272574967487</v>
      </c>
      <c r="AG37" s="2">
        <f>IF($A37&lt;=AG$5,0.5*(AH36+AH37)*EXP(-'BDT Tree'!AQ41*AH$4)," ")</f>
        <v>0.98190436508392653</v>
      </c>
      <c r="AH37" s="44">
        <f>IF($A37&lt;=AH$5,0.5*(AI36+AI37)*EXP(-'BDT Tree'!AR41*AI$4)+$C$6*SUM(AF$4:AH$4)," ")</f>
        <v>0.98951843889354085</v>
      </c>
      <c r="AI37" s="2">
        <f>IF($A37&lt;=AI$5,0.5*(AJ36+AJ37)*EXP(-'BDT Tree'!AS41*AJ$4)," ")</f>
        <v>0.99202406762203399</v>
      </c>
      <c r="AJ37" s="2">
        <f>IF($A37&lt;=AJ$5,0.5*(AK36+AK37)*EXP(-'BDT Tree'!AT41*AK$4)," ")</f>
        <v>0.99697305533676428</v>
      </c>
      <c r="AK37" s="44">
        <f>IF($A37&lt;=AK$5,0.5*(AL36+AL37)*EXP(-'BDT Tree'!AU41*AL$4)+$C$6*SUM(AI$4:AK$4)," ")</f>
        <v>1.0009175025161294</v>
      </c>
      <c r="AL37" s="2">
        <f>IF($A37&lt;=AL$5,0.5*(AM36+AM37)*EXP(-'BDT Tree'!AV41*AM$4)," ")</f>
        <v>0.99982413179049257</v>
      </c>
      <c r="AM37" s="2">
        <f>IF($A37&lt;=AM$5,0.5*(AN36+AN37)*EXP(-'BDT Tree'!AW41*AN$4)," ")</f>
        <v>1.0021017650960291</v>
      </c>
      <c r="AN37" s="44">
        <f t="shared" si="0"/>
        <v>1.0038028337528437</v>
      </c>
    </row>
    <row r="38" spans="1:40" x14ac:dyDescent="0.25">
      <c r="A38" s="30">
        <v>25</v>
      </c>
      <c r="D38" s="44" t="str">
        <f>IF($A38&lt;=D$5,0.5*(E37+E38)*EXP(-'BDT Tree'!N42*E$4)+$C$6*SUM(B$4:D$4)," ")</f>
        <v xml:space="preserve"> </v>
      </c>
      <c r="E38" s="2" t="str">
        <f>IF($A38&lt;=E$5,0.5*(F37+F38)*EXP(-'BDT Tree'!O42*F$4)," ")</f>
        <v xml:space="preserve"> </v>
      </c>
      <c r="F38" s="2" t="str">
        <f>IF($A38&lt;=F$5,0.5*(G37+G38)*EXP(-'BDT Tree'!P42*G$4)," ")</f>
        <v xml:space="preserve"> </v>
      </c>
      <c r="G38" s="44" t="str">
        <f>IF($A38&lt;=G$5,0.5*(H37+H38)*EXP(-'BDT Tree'!Q42*H$4)+$C$6*SUM(E$4:G$4)," ")</f>
        <v xml:space="preserve"> </v>
      </c>
      <c r="H38" s="2" t="str">
        <f>IF($A38&lt;=H$5,0.5*(I37+I38)*EXP(-'BDT Tree'!R42*I$4)," ")</f>
        <v xml:space="preserve"> </v>
      </c>
      <c r="I38" s="2" t="str">
        <f>IF($A38&lt;=I$5,0.5*(J37+J38)*EXP(-'BDT Tree'!S42*J$4)," ")</f>
        <v xml:space="preserve"> </v>
      </c>
      <c r="J38" s="44" t="str">
        <f>IF($A38&lt;=J$5,0.5*(K37+K38)*EXP(-'BDT Tree'!T42*K$4)+$C$6*SUM(H$4:J$4)," ")</f>
        <v xml:space="preserve"> </v>
      </c>
      <c r="K38" s="2" t="str">
        <f>IF($A38&lt;=K$5,0.5*(L37+L38)*EXP(-'BDT Tree'!U42*L$4)," ")</f>
        <v xml:space="preserve"> </v>
      </c>
      <c r="L38" s="2" t="str">
        <f>IF($A38&lt;=L$5,0.5*(M37+M38)*EXP(-'BDT Tree'!V42*M$4)," ")</f>
        <v xml:space="preserve"> </v>
      </c>
      <c r="M38" s="44" t="str">
        <f>IF($A38&lt;=M$5,0.5*(N37+N38)*EXP(-'BDT Tree'!W42*N$4)+$C$6*SUM(K$4:M$4)," ")</f>
        <v xml:space="preserve"> </v>
      </c>
      <c r="N38" s="2" t="str">
        <f>IF($A38&lt;=N$5,0.5*(O37+O38)*EXP(-'BDT Tree'!X42*O$4)," ")</f>
        <v xml:space="preserve"> </v>
      </c>
      <c r="O38" s="2" t="str">
        <f>IF($A38&lt;=O$5,0.5*(P37+P38)*EXP(-'BDT Tree'!Y42*P$4)," ")</f>
        <v xml:space="preserve"> </v>
      </c>
      <c r="P38" s="44" t="str">
        <f>IF($A38&lt;=P$5,0.5*(Q37+Q38)*EXP(-'BDT Tree'!Z42*Q$4)+$C$6*SUM(N$4:P$4)," ")</f>
        <v xml:space="preserve"> </v>
      </c>
      <c r="Q38" s="2">
        <f>IF($A38&lt;=Q$5,0.5*(R37+R38)*EXP(-'BDT Tree'!AA42*R$4)," ")</f>
        <v>0.49286817231778213</v>
      </c>
      <c r="R38" s="2">
        <f>IF($A38&lt;=R$5,0.5*(S37+S38)*EXP(-'BDT Tree'!AB42*S$4)," ")</f>
        <v>0.55564134326601833</v>
      </c>
      <c r="S38" s="44">
        <f>IF($A38&lt;=S$5,0.5*(T37+T38)*EXP(-'BDT Tree'!AC42*T$4)+$C$6*SUM(Q$4:S$4)," ")</f>
        <v>0.61645205986722029</v>
      </c>
      <c r="T38" s="2">
        <f>IF($A38&lt;=T$5,0.5*(U37+U38)*EXP(-'BDT Tree'!AD42*U$4)," ")</f>
        <v>0.66963758573421928</v>
      </c>
      <c r="U38" s="2">
        <f>IF($A38&lt;=U$5,0.5*(V37+V38)*EXP(-'BDT Tree'!AE42*V$4)," ")</f>
        <v>0.71995778953086498</v>
      </c>
      <c r="V38" s="44">
        <f>IF($A38&lt;=V$5,0.5*(W37+W38)*EXP(-'BDT Tree'!AF42*W$4)+$C$6*SUM(T$4:V$4)," ")</f>
        <v>0.76666163297955614</v>
      </c>
      <c r="W38" s="2">
        <f>IF($A38&lt;=W$5,0.5*(X37+X38)*EXP(-'BDT Tree'!AG42*X$4)," ")</f>
        <v>0.80566020388588389</v>
      </c>
      <c r="X38" s="2">
        <f>IF($A38&lt;=X$5,0.5*(Y37+Y38)*EXP(-'BDT Tree'!AH42*Y$4)," ")</f>
        <v>0.84257809249201376</v>
      </c>
      <c r="Y38" s="44">
        <f>IF($A38&lt;=Y$5,0.5*(Z37+Z38)*EXP(-'BDT Tree'!AI42*Z$4)+$C$6*SUM(W$4:Y$4)," ")</f>
        <v>0.87418362443693842</v>
      </c>
      <c r="Z38" s="2">
        <f>IF($A38&lt;=Z$5,0.5*(AA37+AA38)*EXP(-'BDT Tree'!AJ42*AA$4)," ")</f>
        <v>0.89790605578029237</v>
      </c>
      <c r="AA38" s="2">
        <f>IF($A38&lt;=AA$5,0.5*(AB37+AB38)*EXP(-'BDT Tree'!AK42*AB$4)," ")</f>
        <v>0.92131779041050443</v>
      </c>
      <c r="AB38" s="44">
        <f>IF($A38&lt;=AB$5,0.5*(AC37+AC38)*EXP(-'BDT Tree'!AL42*AC$4)+$C$6*SUM(Z$4:AB$4)," ")</f>
        <v>0.94107287980582499</v>
      </c>
      <c r="AC38" s="2">
        <f>IF($A38&lt;=AC$5,0.5*(AD37+AD38)*EXP(-'BDT Tree'!AM42*AD$4)," ")</f>
        <v>0.95303162876917702</v>
      </c>
      <c r="AD38" s="2">
        <f>IF($A38&lt;=AD$5,0.5*(AE37+AE38)*EXP(-'BDT Tree'!AN42*AE$4)," ")</f>
        <v>0.96608868687589644</v>
      </c>
      <c r="AE38" s="44">
        <f>IF($A38&lt;=AE$5,0.5*(AF37+AF38)*EXP(-'BDT Tree'!AO42*AF$4)+$C$6*SUM(AC$4:AE$4)," ")</f>
        <v>0.977190946809955</v>
      </c>
      <c r="AF38" s="2">
        <f>IF($A38&lt;=AF$5,0.5*(AG37+AG38)*EXP(-'BDT Tree'!AP42*AG$4)," ")</f>
        <v>0.98218920682539246</v>
      </c>
      <c r="AG38" s="2">
        <f>IF($A38&lt;=AG$5,0.5*(AH37+AH38)*EXP(-'BDT Tree'!AQ42*AH$4)," ")</f>
        <v>0.98922144472106566</v>
      </c>
      <c r="AH38" s="44">
        <f>IF($A38&lt;=AH$5,0.5*(AI37+AI38)*EXP(-'BDT Tree'!AR42*AI$4)+$C$6*SUM(AF$4:AH$4)," ")</f>
        <v>0.99499387574678488</v>
      </c>
      <c r="AI38" s="2">
        <f>IF($A38&lt;=AI$5,0.5*(AJ37+AJ38)*EXP(-'BDT Tree'!AS42*AJ$4)," ")</f>
        <v>0.99597479857784088</v>
      </c>
      <c r="AJ38" s="2">
        <f>IF($A38&lt;=AJ$5,0.5*(AK37+AK38)*EXP(-'BDT Tree'!AT42*AK$4)," ")</f>
        <v>0.99968753212149231</v>
      </c>
      <c r="AK38" s="44">
        <f>IF($A38&lt;=AK$5,0.5*(AL37+AL38)*EXP(-'BDT Tree'!AU42*AL$4)+$C$6*SUM(AI$4:AK$4)," ")</f>
        <v>1.0026429947731796</v>
      </c>
      <c r="AL38" s="2">
        <f>IF($A38&lt;=AL$5,0.5*(AM37+AM38)*EXP(-'BDT Tree'!AV42*AM$4)," ")</f>
        <v>1.0008237603075656</v>
      </c>
      <c r="AM38" s="2">
        <f>IF($A38&lt;=AM$5,0.5*(AN37+AN38)*EXP(-'BDT Tree'!AW42*AN$4)," ")</f>
        <v>1.0025356639064311</v>
      </c>
      <c r="AN38" s="44">
        <f t="shared" si="0"/>
        <v>1.0038028337528437</v>
      </c>
    </row>
    <row r="39" spans="1:40" x14ac:dyDescent="0.25">
      <c r="A39" s="30">
        <v>24</v>
      </c>
      <c r="D39" s="44" t="str">
        <f>IF($A39&lt;=D$5,0.5*(E38+E39)*EXP(-'BDT Tree'!N43*E$4)+$C$6*SUM(B$4:D$4)," ")</f>
        <v xml:space="preserve"> </v>
      </c>
      <c r="E39" s="2" t="str">
        <f>IF($A39&lt;=E$5,0.5*(F38+F39)*EXP(-'BDT Tree'!O43*F$4)," ")</f>
        <v xml:space="preserve"> </v>
      </c>
      <c r="F39" s="2" t="str">
        <f>IF($A39&lt;=F$5,0.5*(G38+G39)*EXP(-'BDT Tree'!P43*G$4)," ")</f>
        <v xml:space="preserve"> </v>
      </c>
      <c r="G39" s="44" t="str">
        <f>IF($A39&lt;=G$5,0.5*(H38+H39)*EXP(-'BDT Tree'!Q43*H$4)+$C$6*SUM(E$4:G$4)," ")</f>
        <v xml:space="preserve"> </v>
      </c>
      <c r="H39" s="2" t="str">
        <f>IF($A39&lt;=H$5,0.5*(I38+I39)*EXP(-'BDT Tree'!R43*I$4)," ")</f>
        <v xml:space="preserve"> </v>
      </c>
      <c r="I39" s="2" t="str">
        <f>IF($A39&lt;=I$5,0.5*(J38+J39)*EXP(-'BDT Tree'!S43*J$4)," ")</f>
        <v xml:space="preserve"> </v>
      </c>
      <c r="J39" s="44" t="str">
        <f>IF($A39&lt;=J$5,0.5*(K38+K39)*EXP(-'BDT Tree'!T43*K$4)+$C$6*SUM(H$4:J$4)," ")</f>
        <v xml:space="preserve"> </v>
      </c>
      <c r="K39" s="2" t="str">
        <f>IF($A39&lt;=K$5,0.5*(L38+L39)*EXP(-'BDT Tree'!U43*L$4)," ")</f>
        <v xml:space="preserve"> </v>
      </c>
      <c r="L39" s="2" t="str">
        <f>IF($A39&lt;=L$5,0.5*(M38+M39)*EXP(-'BDT Tree'!V43*M$4)," ")</f>
        <v xml:space="preserve"> </v>
      </c>
      <c r="M39" s="44" t="str">
        <f>IF($A39&lt;=M$5,0.5*(N38+N39)*EXP(-'BDT Tree'!W43*N$4)+$C$6*SUM(K$4:M$4)," ")</f>
        <v xml:space="preserve"> </v>
      </c>
      <c r="N39" s="2" t="str">
        <f>IF($A39&lt;=N$5,0.5*(O38+O39)*EXP(-'BDT Tree'!X43*O$4)," ")</f>
        <v xml:space="preserve"> </v>
      </c>
      <c r="O39" s="2" t="str">
        <f>IF($A39&lt;=O$5,0.5*(P38+P39)*EXP(-'BDT Tree'!Y43*P$4)," ")</f>
        <v xml:space="preserve"> </v>
      </c>
      <c r="P39" s="44">
        <f>IF($A39&lt;=P$5,0.5*(Q38+Q39)*EXP(-'BDT Tree'!Z43*Q$4)+$C$6*SUM(N$4:P$4)," ")</f>
        <v>0.52967128263762675</v>
      </c>
      <c r="Q39" s="2">
        <f>IF($A39&lt;=Q$5,0.5*(R38+R39)*EXP(-'BDT Tree'!AA43*R$4)," ")</f>
        <v>0.58616777082015004</v>
      </c>
      <c r="R39" s="2">
        <f>IF($A39&lt;=R$5,0.5*(S38+S39)*EXP(-'BDT Tree'!AB43*S$4)," ")</f>
        <v>0.64346034170637456</v>
      </c>
      <c r="S39" s="44">
        <f>IF($A39&lt;=S$5,0.5*(T38+T39)*EXP(-'BDT Tree'!AC43*T$4)+$C$6*SUM(Q$4:S$4)," ")</f>
        <v>0.69734623726793799</v>
      </c>
      <c r="T39" s="2">
        <f>IF($A39&lt;=T$5,0.5*(U38+U39)*EXP(-'BDT Tree'!AD43*U$4)," ")</f>
        <v>0.7424546062800732</v>
      </c>
      <c r="U39" s="2">
        <f>IF($A39&lt;=U$5,0.5*(V38+V39)*EXP(-'BDT Tree'!AE43*V$4)," ")</f>
        <v>0.78493143342643845</v>
      </c>
      <c r="V39" s="44">
        <f>IF($A39&lt;=V$5,0.5*(W38+W39)*EXP(-'BDT Tree'!AF43*W$4)+$C$6*SUM(T$4:V$4)," ")</f>
        <v>0.82355245518202469</v>
      </c>
      <c r="W39" s="2">
        <f>IF($A39&lt;=W$5,0.5*(X38+X39)*EXP(-'BDT Tree'!AG43*X$4)," ")</f>
        <v>0.85443024412705204</v>
      </c>
      <c r="X39" s="2">
        <f>IF($A39&lt;=X$5,0.5*(Y38+Y39)*EXP(-'BDT Tree'!AH43*Y$4)," ")</f>
        <v>0.88390634011245073</v>
      </c>
      <c r="Y39" s="44">
        <f>IF($A39&lt;=Y$5,0.5*(Z38+Z39)*EXP(-'BDT Tree'!AI43*Z$4)+$C$6*SUM(W$4:Y$4)," ")</f>
        <v>0.90888053818176195</v>
      </c>
      <c r="Z39" s="2">
        <f>IF($A39&lt;=Z$5,0.5*(AA38+AA39)*EXP(-'BDT Tree'!AJ43*AA$4)," ")</f>
        <v>0.92656593226860928</v>
      </c>
      <c r="AA39" s="2">
        <f>IF($A39&lt;=AA$5,0.5*(AB38+AB39)*EXP(-'BDT Tree'!AK43*AB$4)," ")</f>
        <v>0.94467012308851506</v>
      </c>
      <c r="AB39" s="44">
        <f>IF($A39&lt;=AB$5,0.5*(AC38+AC39)*EXP(-'BDT Tree'!AL43*AC$4)+$C$6*SUM(Z$4:AB$4)," ")</f>
        <v>0.95984831934467918</v>
      </c>
      <c r="AC39" s="2">
        <f>IF($A39&lt;=AC$5,0.5*(AD38+AD39)*EXP(-'BDT Tree'!AM43*AD$4)," ")</f>
        <v>0.96808899147555638</v>
      </c>
      <c r="AD39" s="2">
        <f>IF($A39&lt;=AD$5,0.5*(AE38+AE39)*EXP(-'BDT Tree'!AN43*AE$4)," ")</f>
        <v>0.97809627352600614</v>
      </c>
      <c r="AE39" s="44">
        <f>IF($A39&lt;=AE$5,0.5*(AF38+AF39)*EXP(-'BDT Tree'!AO43*AF$4)+$C$6*SUM(AC$4:AE$4)," ")</f>
        <v>0.98655919414641258</v>
      </c>
      <c r="AF39" s="2">
        <f>IF($A39&lt;=AF$5,0.5*(AG38+AG39)*EXP(-'BDT Tree'!AP43*AG$4)," ")</f>
        <v>0.98940592825013396</v>
      </c>
      <c r="AG39" s="2">
        <f>IF($A39&lt;=AG$5,0.5*(AH38+AH39)*EXP(-'BDT Tree'!AQ43*AH$4)," ")</f>
        <v>0.9947392763792674</v>
      </c>
      <c r="AH39" s="44">
        <f>IF($A39&lt;=AH$5,0.5*(AI38+AI39)*EXP(-'BDT Tree'!AR43*AI$4)+$C$6*SUM(AF$4:AH$4)," ")</f>
        <v>0.99910825808764203</v>
      </c>
      <c r="AI39" s="2">
        <f>IF($A39&lt;=AI$5,0.5*(AJ38+AJ39)*EXP(-'BDT Tree'!AS43*AJ$4)," ")</f>
        <v>0.99893613594703856</v>
      </c>
      <c r="AJ39" s="2">
        <f>IF($A39&lt;=AJ$5,0.5*(AK38+AK39)*EXP(-'BDT Tree'!AT43*AK$4)," ")</f>
        <v>1.0017190267947469</v>
      </c>
      <c r="AK39" s="44">
        <f>IF($A39&lt;=AK$5,0.5*(AL38+AL39)*EXP(-'BDT Tree'!AU43*AL$4)+$C$6*SUM(AI$4:AK$4)," ")</f>
        <v>1.0039322219725493</v>
      </c>
      <c r="AL39" s="2">
        <f>IF($A39&lt;=AL$5,0.5*(AM38+AM39)*EXP(-'BDT Tree'!AV43*AM$4)," ")</f>
        <v>1.0015724669721722</v>
      </c>
      <c r="AM39" s="2">
        <f>IF($A39&lt;=AM$5,0.5*(AN38+AN39)*EXP(-'BDT Tree'!AW43*AN$4)," ")</f>
        <v>1.002858938428133</v>
      </c>
      <c r="AN39" s="44">
        <f t="shared" si="0"/>
        <v>1.0038028337528437</v>
      </c>
    </row>
    <row r="40" spans="1:40" x14ac:dyDescent="0.25">
      <c r="A40" s="30">
        <v>23</v>
      </c>
      <c r="D40" s="44" t="str">
        <f>IF($A40&lt;=D$5,0.5*(E39+E40)*EXP(-'BDT Tree'!N44*E$4)+$C$6*SUM(B$4:D$4)," ")</f>
        <v xml:space="preserve"> </v>
      </c>
      <c r="E40" s="2" t="str">
        <f>IF($A40&lt;=E$5,0.5*(F39+F40)*EXP(-'BDT Tree'!O44*F$4)," ")</f>
        <v xml:space="preserve"> </v>
      </c>
      <c r="F40" s="2" t="str">
        <f>IF($A40&lt;=F$5,0.5*(G39+G40)*EXP(-'BDT Tree'!P44*G$4)," ")</f>
        <v xml:space="preserve"> </v>
      </c>
      <c r="G40" s="44" t="str">
        <f>IF($A40&lt;=G$5,0.5*(H39+H40)*EXP(-'BDT Tree'!Q44*H$4)+$C$6*SUM(E$4:G$4)," ")</f>
        <v xml:space="preserve"> </v>
      </c>
      <c r="H40" s="2" t="str">
        <f>IF($A40&lt;=H$5,0.5*(I39+I40)*EXP(-'BDT Tree'!R44*I$4)," ")</f>
        <v xml:space="preserve"> </v>
      </c>
      <c r="I40" s="2" t="str">
        <f>IF($A40&lt;=I$5,0.5*(J39+J40)*EXP(-'BDT Tree'!S44*J$4)," ")</f>
        <v xml:space="preserve"> </v>
      </c>
      <c r="J40" s="44" t="str">
        <f>IF($A40&lt;=J$5,0.5*(K39+K40)*EXP(-'BDT Tree'!T44*K$4)+$C$6*SUM(H$4:J$4)," ")</f>
        <v xml:space="preserve"> </v>
      </c>
      <c r="K40" s="2" t="str">
        <f>IF($A40&lt;=K$5,0.5*(L39+L40)*EXP(-'BDT Tree'!U44*L$4)," ")</f>
        <v xml:space="preserve"> </v>
      </c>
      <c r="L40" s="2" t="str">
        <f>IF($A40&lt;=L$5,0.5*(M39+M40)*EXP(-'BDT Tree'!V44*M$4)," ")</f>
        <v xml:space="preserve"> </v>
      </c>
      <c r="M40" s="44" t="str">
        <f>IF($A40&lt;=M$5,0.5*(N39+N40)*EXP(-'BDT Tree'!W44*N$4)+$C$6*SUM(K$4:M$4)," ")</f>
        <v xml:space="preserve"> </v>
      </c>
      <c r="N40" s="2" t="str">
        <f>IF($A40&lt;=N$5,0.5*(O39+O40)*EXP(-'BDT Tree'!X44*O$4)," ")</f>
        <v xml:space="preserve"> </v>
      </c>
      <c r="O40" s="2">
        <f>IF($A40&lt;=O$5,0.5*(P39+P40)*EXP(-'BDT Tree'!Y44*P$4)," ")</f>
        <v>0.56043477107632411</v>
      </c>
      <c r="P40" s="44">
        <f>IF($A40&lt;=P$5,0.5*(Q39+Q40)*EXP(-'BDT Tree'!Z44*Q$4)+$C$6*SUM(N$4:P$4)," ")</f>
        <v>0.61977494131234834</v>
      </c>
      <c r="Q40" s="2">
        <f>IF($A40&lt;=Q$5,0.5*(R39+R40)*EXP(-'BDT Tree'!AA44*R$4)," ")</f>
        <v>0.67023781248470005</v>
      </c>
      <c r="R40" s="2">
        <f>IF($A40&lt;=R$5,0.5*(S39+S40)*EXP(-'BDT Tree'!AB44*S$4)," ")</f>
        <v>0.72034095653968477</v>
      </c>
      <c r="S40" s="44">
        <f>IF($A40&lt;=S$5,0.5*(T39+T40)*EXP(-'BDT Tree'!AC44*T$4)+$C$6*SUM(Q$4:S$4)," ")</f>
        <v>0.76637453365584118</v>
      </c>
      <c r="T40" s="2">
        <f>IF($A40&lt;=T$5,0.5*(U39+U40)*EXP(-'BDT Tree'!AD44*U$4)," ")</f>
        <v>0.80326552179598509</v>
      </c>
      <c r="U40" s="2">
        <f>IF($A40&lt;=U$5,0.5*(V39+V40)*EXP(-'BDT Tree'!AE44*V$4)," ")</f>
        <v>0.83819246131748926</v>
      </c>
      <c r="V40" s="44">
        <f>IF($A40&lt;=V$5,0.5*(W39+W40)*EXP(-'BDT Tree'!AF44*W$4)+$C$6*SUM(T$4:V$4)," ")</f>
        <v>0.86943719692348831</v>
      </c>
      <c r="W40" s="2">
        <f>IF($A40&lt;=W$5,0.5*(X39+X40)*EXP(-'BDT Tree'!AG44*X$4)," ")</f>
        <v>0.8932391995848894</v>
      </c>
      <c r="X40" s="2">
        <f>IF($A40&lt;=X$5,0.5*(Y39+Y40)*EXP(-'BDT Tree'!AH44*Y$4)," ")</f>
        <v>0.91642898330098388</v>
      </c>
      <c r="Y40" s="44">
        <f>IF($A40&lt;=Y$5,0.5*(Z39+Z40)*EXP(-'BDT Tree'!AI44*Z$4)+$C$6*SUM(W$4:Y$4)," ")</f>
        <v>0.93592766498922086</v>
      </c>
      <c r="Z40" s="2">
        <f>IF($A40&lt;=Z$5,0.5*(AA39+AA40)*EXP(-'BDT Tree'!AJ44*AA$4)," ")</f>
        <v>0.94873873847090251</v>
      </c>
      <c r="AA40" s="2">
        <f>IF($A40&lt;=AA$5,0.5*(AB39+AB40)*EXP(-'BDT Tree'!AK44*AB$4)," ")</f>
        <v>0.96263152960730791</v>
      </c>
      <c r="AB40" s="44">
        <f>IF($A40&lt;=AB$5,0.5*(AC39+AC40)*EXP(-'BDT Tree'!AL44*AC$4)+$C$6*SUM(Z$4:AB$4)," ")</f>
        <v>0.97422293006266114</v>
      </c>
      <c r="AC40" s="2">
        <f>IF($A40&lt;=AC$5,0.5*(AD39+AD40)*EXP(-'BDT Tree'!AM44*AD$4)," ")</f>
        <v>0.97957131426178101</v>
      </c>
      <c r="AD40" s="2">
        <f>IF($A40&lt;=AD$5,0.5*(AE39+AE40)*EXP(-'BDT Tree'!AN44*AE$4)," ")</f>
        <v>0.98721275313942181</v>
      </c>
      <c r="AE40" s="44">
        <f>IF($A40&lt;=AE$5,0.5*(AF39+AF40)*EXP(-'BDT Tree'!AO44*AF$4)+$C$6*SUM(AC$4:AE$4)," ")</f>
        <v>0.99364518113930922</v>
      </c>
      <c r="AF40" s="2">
        <f>IF($A40&lt;=AF$5,0.5*(AG39+AG40)*EXP(-'BDT Tree'!AP44*AG$4)," ")</f>
        <v>0.99485520166510877</v>
      </c>
      <c r="AG40" s="2">
        <f>IF($A40&lt;=AG$5,0.5*(AH39+AH40)*EXP(-'BDT Tree'!AQ44*AH$4)," ")</f>
        <v>0.99889338761868374</v>
      </c>
      <c r="AH40" s="44">
        <f>IF($A40&lt;=AH$5,0.5*(AI39+AI40)*EXP(-'BDT Tree'!AR44*AI$4)+$C$6*SUM(AF$4:AH$4)," ")</f>
        <v>1.0021960855946122</v>
      </c>
      <c r="AI40" s="2">
        <f>IF($A40&lt;=AI$5,0.5*(AJ39+AJ40)*EXP(-'BDT Tree'!AS44*AJ$4)," ")</f>
        <v>1.0011539062456212</v>
      </c>
      <c r="AJ40" s="2">
        <f>IF($A40&lt;=AJ$5,0.5*(AK39+AK40)*EXP(-'BDT Tree'!AT44*AK$4)," ")</f>
        <v>1.0032384918049142</v>
      </c>
      <c r="AK40" s="44">
        <f>IF($A40&lt;=AK$5,0.5*(AL39+AL40)*EXP(-'BDT Tree'!AU44*AL$4)+$C$6*SUM(AI$4:AK$4)," ")</f>
        <v>1.0048951478510881</v>
      </c>
      <c r="AL40" s="2">
        <f>IF($A40&lt;=AL$5,0.5*(AM39+AM40)*EXP(-'BDT Tree'!AV44*AM$4)," ")</f>
        <v>1.0021331260797375</v>
      </c>
      <c r="AM40" s="2">
        <f>IF($A40&lt;=AM$5,0.5*(AN39+AN40)*EXP(-'BDT Tree'!AW44*AN$4)," ")</f>
        <v>1.0030997695647632</v>
      </c>
      <c r="AN40" s="44">
        <f t="shared" si="0"/>
        <v>1.0038028337528437</v>
      </c>
    </row>
    <row r="41" spans="1:40" x14ac:dyDescent="0.25">
      <c r="A41" s="30">
        <v>22</v>
      </c>
      <c r="D41" s="44" t="str">
        <f>IF($A41&lt;=D$5,0.5*(E40+E41)*EXP(-'BDT Tree'!N45*E$4)+$C$6*SUM(B$4:D$4)," ")</f>
        <v xml:space="preserve"> </v>
      </c>
      <c r="E41" s="2" t="str">
        <f>IF($A41&lt;=E$5,0.5*(F40+F41)*EXP(-'BDT Tree'!O45*F$4)," ")</f>
        <v xml:space="preserve"> </v>
      </c>
      <c r="F41" s="2" t="str">
        <f>IF($A41&lt;=F$5,0.5*(G40+G41)*EXP(-'BDT Tree'!P45*G$4)," ")</f>
        <v xml:space="preserve"> </v>
      </c>
      <c r="G41" s="44" t="str">
        <f>IF($A41&lt;=G$5,0.5*(H40+H41)*EXP(-'BDT Tree'!Q45*H$4)+$C$6*SUM(E$4:G$4)," ")</f>
        <v xml:space="preserve"> </v>
      </c>
      <c r="H41" s="2" t="str">
        <f>IF($A41&lt;=H$5,0.5*(I40+I41)*EXP(-'BDT Tree'!R45*I$4)," ")</f>
        <v xml:space="preserve"> </v>
      </c>
      <c r="I41" s="2" t="str">
        <f>IF($A41&lt;=I$5,0.5*(J40+J41)*EXP(-'BDT Tree'!S45*J$4)," ")</f>
        <v xml:space="preserve"> </v>
      </c>
      <c r="J41" s="44" t="str">
        <f>IF($A41&lt;=J$5,0.5*(K40+K41)*EXP(-'BDT Tree'!T45*K$4)+$C$6*SUM(H$4:J$4)," ")</f>
        <v xml:space="preserve"> </v>
      </c>
      <c r="K41" s="2" t="str">
        <f>IF($A41&lt;=K$5,0.5*(L40+L41)*EXP(-'BDT Tree'!U45*L$4)," ")</f>
        <v xml:space="preserve"> </v>
      </c>
      <c r="L41" s="2" t="str">
        <f>IF($A41&lt;=L$5,0.5*(M40+M41)*EXP(-'BDT Tree'!V45*M$4)," ")</f>
        <v xml:space="preserve"> </v>
      </c>
      <c r="M41" s="44" t="str">
        <f>IF($A41&lt;=M$5,0.5*(N40+N41)*EXP(-'BDT Tree'!W45*N$4)+$C$6*SUM(K$4:M$4)," ")</f>
        <v xml:space="preserve"> </v>
      </c>
      <c r="N41" s="2">
        <f>IF($A41&lt;=N$5,0.5*(O40+O41)*EXP(-'BDT Tree'!X45*O$4)," ")</f>
        <v>0.58957259091988989</v>
      </c>
      <c r="O41" s="2">
        <f>IF($A41&lt;=O$5,0.5*(P40+P41)*EXP(-'BDT Tree'!Y45*P$4)," ")</f>
        <v>0.64743590031677611</v>
      </c>
      <c r="P41" s="44">
        <f>IF($A41&lt;=P$5,0.5*(Q40+Q41)*EXP(-'BDT Tree'!Z45*Q$4)+$C$6*SUM(N$4:P$4)," ")</f>
        <v>0.69983634824626806</v>
      </c>
      <c r="Q41" s="2">
        <f>IF($A41&lt;=Q$5,0.5*(R40+R41)*EXP(-'BDT Tree'!AA45*R$4)," ")</f>
        <v>0.74298474627129307</v>
      </c>
      <c r="R41" s="2">
        <f>IF($A41&lt;=R$5,0.5*(S40+S41)*EXP(-'BDT Tree'!AB45*S$4)," ")</f>
        <v>0.78534825585370749</v>
      </c>
      <c r="S41" s="44">
        <f>IF($A41&lt;=S$5,0.5*(T40+T41)*EXP(-'BDT Tree'!AC45*T$4)+$C$6*SUM(Q$4:S$4)," ")</f>
        <v>0.82356542590332271</v>
      </c>
      <c r="T41" s="2">
        <f>IF($A41&lt;=T$5,0.5*(U40+U41)*EXP(-'BDT Tree'!AD45*U$4)," ")</f>
        <v>0.85281039221170707</v>
      </c>
      <c r="U41" s="2">
        <f>IF($A41&lt;=U$5,0.5*(V40+V41)*EXP(-'BDT Tree'!AE45*V$4)," ")</f>
        <v>0.88095546834847505</v>
      </c>
      <c r="V41" s="44">
        <f>IF($A41&lt;=V$5,0.5*(W40+W41)*EXP(-'BDT Tree'!AF45*W$4)+$C$6*SUM(T$4:V$4)," ")</f>
        <v>0.9058128233330176</v>
      </c>
      <c r="W41" s="2">
        <f>IF($A41&lt;=W$5,0.5*(X40+X41)*EXP(-'BDT Tree'!AG45*X$4)," ")</f>
        <v>0.92368970061730127</v>
      </c>
      <c r="X41" s="2">
        <f>IF($A41&lt;=X$5,0.5*(Y40+Y41)*EXP(-'BDT Tree'!AH45*Y$4)," ")</f>
        <v>0.94173079548640337</v>
      </c>
      <c r="Y41" s="44">
        <f>IF($A41&lt;=Y$5,0.5*(Z40+Z41)*EXP(-'BDT Tree'!AI45*Z$4)+$C$6*SUM(W$4:Y$4)," ")</f>
        <v>0.95681690043856937</v>
      </c>
      <c r="Z41" s="2">
        <f>IF($A41&lt;=Z$5,0.5*(AA40+AA41)*EXP(-'BDT Tree'!AJ45*AA$4)," ")</f>
        <v>0.9657660126233264</v>
      </c>
      <c r="AA41" s="2">
        <f>IF($A41&lt;=AA$5,0.5*(AB40+AB41)*EXP(-'BDT Tree'!AK45*AB$4)," ")</f>
        <v>0.97636560197584277</v>
      </c>
      <c r="AB41" s="44">
        <f>IF($A41&lt;=AB$5,0.5*(AC40+AC41)*EXP(-'BDT Tree'!AL45*AC$4)+$C$6*SUM(Z$4:AB$4)," ")</f>
        <v>0.98517767213425034</v>
      </c>
      <c r="AC41" s="2">
        <f>IF($A41&lt;=AC$5,0.5*(AD40+AD41)*EXP(-'BDT Tree'!AM45*AD$4)," ")</f>
        <v>0.98829591775571024</v>
      </c>
      <c r="AD41" s="2">
        <f>IF($A41&lt;=AD$5,0.5*(AE40+AE41)*EXP(-'BDT Tree'!AN45*AE$4)," ")</f>
        <v>0.99411469013895137</v>
      </c>
      <c r="AE41" s="44">
        <f>IF($A41&lt;=AE$5,0.5*(AF40+AF41)*EXP(-'BDT Tree'!AO45*AF$4)+$C$6*SUM(AC$4:AE$4)," ")</f>
        <v>0.99899327773552682</v>
      </c>
      <c r="AF41" s="2">
        <f>IF($A41&lt;=AF$5,0.5*(AG40+AG41)*EXP(-'BDT Tree'!AP45*AG$4)," ")</f>
        <v>0.998963176759882</v>
      </c>
      <c r="AG41" s="2">
        <f>IF($A41&lt;=AG$5,0.5*(AH40+AH41)*EXP(-'BDT Tree'!AQ45*AH$4)," ")</f>
        <v>1.0020169656721101</v>
      </c>
      <c r="AH41" s="44">
        <f>IF($A41&lt;=AH$5,0.5*(AI40+AI41)*EXP(-'BDT Tree'!AR45*AI$4)+$C$6*SUM(AF$4:AH$4)," ")</f>
        <v>1.004511358611397</v>
      </c>
      <c r="AI41" s="2">
        <f>IF($A41&lt;=AI$5,0.5*(AJ40+AJ41)*EXP(-'BDT Tree'!AS45*AJ$4)," ")</f>
        <v>1.0028137324101027</v>
      </c>
      <c r="AJ41" s="2">
        <f>IF($A41&lt;=AJ$5,0.5*(AK40+AK41)*EXP(-'BDT Tree'!AT45*AK$4)," ")</f>
        <v>1.0043744929095815</v>
      </c>
      <c r="AK41" s="44">
        <f>IF($A41&lt;=AK$5,0.5*(AL40+AL41)*EXP(-'BDT Tree'!AU45*AL$4)+$C$6*SUM(AI$4:AK$4)," ")</f>
        <v>1.005614176227114</v>
      </c>
      <c r="AL41" s="2">
        <f>IF($A41&lt;=AL$5,0.5*(AM40+AM41)*EXP(-'BDT Tree'!AV45*AM$4)," ")</f>
        <v>1.0025529086064942</v>
      </c>
      <c r="AM41" s="2">
        <f>IF($A41&lt;=AM$5,0.5*(AN40+AN41)*EXP(-'BDT Tree'!AW45*AN$4)," ")</f>
        <v>1.0032791696381429</v>
      </c>
      <c r="AN41" s="44">
        <f t="shared" si="0"/>
        <v>1.0038028337528437</v>
      </c>
    </row>
    <row r="42" spans="1:40" x14ac:dyDescent="0.25">
      <c r="A42" s="30">
        <v>21</v>
      </c>
      <c r="D42" s="44" t="str">
        <f>IF($A42&lt;=D$5,0.5*(E41+E42)*EXP(-'BDT Tree'!N46*E$4)+$C$6*SUM(B$4:D$4)," ")</f>
        <v xml:space="preserve"> </v>
      </c>
      <c r="E42" s="2" t="str">
        <f>IF($A42&lt;=E$5,0.5*(F41+F42)*EXP(-'BDT Tree'!O46*F$4)," ")</f>
        <v xml:space="preserve"> </v>
      </c>
      <c r="F42" s="2" t="str">
        <f>IF($A42&lt;=F$5,0.5*(G41+G42)*EXP(-'BDT Tree'!P46*G$4)," ")</f>
        <v xml:space="preserve"> </v>
      </c>
      <c r="G42" s="44" t="str">
        <f>IF($A42&lt;=G$5,0.5*(H41+H42)*EXP(-'BDT Tree'!Q46*H$4)+$C$6*SUM(E$4:G$4)," ")</f>
        <v xml:space="preserve"> </v>
      </c>
      <c r="H42" s="2" t="str">
        <f>IF($A42&lt;=H$5,0.5*(I41+I42)*EXP(-'BDT Tree'!R46*I$4)," ")</f>
        <v xml:space="preserve"> </v>
      </c>
      <c r="I42" s="2" t="str">
        <f>IF($A42&lt;=I$5,0.5*(J41+J42)*EXP(-'BDT Tree'!S46*J$4)," ")</f>
        <v xml:space="preserve"> </v>
      </c>
      <c r="J42" s="44" t="str">
        <f>IF($A42&lt;=J$5,0.5*(K41+K42)*EXP(-'BDT Tree'!T46*K$4)+$C$6*SUM(H$4:J$4)," ")</f>
        <v xml:space="preserve"> </v>
      </c>
      <c r="K42" s="2" t="str">
        <f>IF($A42&lt;=K$5,0.5*(L41+L42)*EXP(-'BDT Tree'!U46*L$4)," ")</f>
        <v xml:space="preserve"> </v>
      </c>
      <c r="L42" s="2" t="str">
        <f>IF($A42&lt;=L$5,0.5*(M41+M42)*EXP(-'BDT Tree'!V46*M$4)," ")</f>
        <v xml:space="preserve"> </v>
      </c>
      <c r="M42" s="44">
        <f>IF($A42&lt;=M$5,0.5*(N41+N42)*EXP(-'BDT Tree'!W46*N$4)+$C$6*SUM(K$4:M$4)," ")</f>
        <v>0.62243049227923908</v>
      </c>
      <c r="N42" s="2">
        <f>IF($A42&lt;=N$5,0.5*(O41+O42)*EXP(-'BDT Tree'!X46*O$4)," ")</f>
        <v>0.67340630740996299</v>
      </c>
      <c r="O42" s="2">
        <f>IF($A42&lt;=O$5,0.5*(P41+P42)*EXP(-'BDT Tree'!Y46*P$4)," ")</f>
        <v>0.72373650422528713</v>
      </c>
      <c r="P42" s="44">
        <f>IF($A42&lt;=P$5,0.5*(Q41+Q42)*EXP(-'BDT Tree'!Z46*Q$4)+$C$6*SUM(N$4:P$4)," ")</f>
        <v>0.7683772327236581</v>
      </c>
      <c r="Q42" s="2">
        <f>IF($A42&lt;=Q$5,0.5*(R41+R42)*EXP(-'BDT Tree'!AA46*R$4)," ")</f>
        <v>0.80395615450123636</v>
      </c>
      <c r="R42" s="2">
        <f>IF($A42&lt;=R$5,0.5*(S41+S42)*EXP(-'BDT Tree'!AB46*S$4)," ")</f>
        <v>0.83884493883190214</v>
      </c>
      <c r="S42" s="44">
        <f>IF($A42&lt;=S$5,0.5*(T41+T42)*EXP(-'BDT Tree'!AC46*T$4)+$C$6*SUM(Q$4:S$4)," ")</f>
        <v>0.86987831216692502</v>
      </c>
      <c r="T42" s="2">
        <f>IF($A42&lt;=T$5,0.5*(U41+U42)*EXP(-'BDT Tree'!AD46*U$4)," ")</f>
        <v>0.89241580456228209</v>
      </c>
      <c r="U42" s="2">
        <f>IF($A42&lt;=U$5,0.5*(V41+V42)*EXP(-'BDT Tree'!AE46*V$4)," ")</f>
        <v>0.91474871292249693</v>
      </c>
      <c r="V42" s="44">
        <f>IF($A42&lt;=V$5,0.5*(W41+W42)*EXP(-'BDT Tree'!AF46*W$4)+$C$6*SUM(T$4:V$4)," ")</f>
        <v>0.93427411834648388</v>
      </c>
      <c r="W42" s="2">
        <f>IF($A42&lt;=W$5,0.5*(X41+X42)*EXP(-'BDT Tree'!AG46*X$4)," ")</f>
        <v>0.94732808401246515</v>
      </c>
      <c r="X42" s="2">
        <f>IF($A42&lt;=X$5,0.5*(Y41+Y42)*EXP(-'BDT Tree'!AH46*Y$4)," ")</f>
        <v>0.9612453012772656</v>
      </c>
      <c r="Y42" s="44">
        <f>IF($A42&lt;=Y$5,0.5*(Z41+Z42)*EXP(-'BDT Tree'!AI46*Z$4)+$C$6*SUM(W$4:Y$4)," ")</f>
        <v>0.97283779323455488</v>
      </c>
      <c r="Z42" s="2">
        <f>IF($A42&lt;=Z$5,0.5*(AA41+AA42)*EXP(-'BDT Tree'!AJ46*AA$4)," ")</f>
        <v>0.97876909285318803</v>
      </c>
      <c r="AA42" s="2">
        <f>IF($A42&lt;=AA$5,0.5*(AB41+AB42)*EXP(-'BDT Tree'!AK46*AB$4)," ")</f>
        <v>0.98682105355707772</v>
      </c>
      <c r="AB42" s="44">
        <f>IF($A42&lt;=AB$5,0.5*(AC41+AC42)*EXP(-'BDT Tree'!AL46*AC$4)+$C$6*SUM(Z$4:AB$4)," ")</f>
        <v>0.99349739758962508</v>
      </c>
      <c r="AC42" s="2">
        <f>IF($A42&lt;=AC$5,0.5*(AD41+AD42)*EXP(-'BDT Tree'!AM46*AD$4)," ")</f>
        <v>0.99490728642989068</v>
      </c>
      <c r="AD42" s="2">
        <f>IF($A42&lt;=AD$5,0.5*(AE41+AE42)*EXP(-'BDT Tree'!AN46*AE$4)," ")</f>
        <v>0.99932902010698088</v>
      </c>
      <c r="AE42" s="44">
        <f>IF($A42&lt;=AE$5,0.5*(AF41+AF42)*EXP(-'BDT Tree'!AO46*AF$4)+$C$6*SUM(AC$4:AE$4)," ")</f>
        <v>1.0030231926177586</v>
      </c>
      <c r="AF42" s="2">
        <f>IF($A42&lt;=AF$5,0.5*(AG41+AG42)*EXP(-'BDT Tree'!AP46*AG$4)," ")</f>
        <v>1.0020562517453804</v>
      </c>
      <c r="AG42" s="2">
        <f>IF($A42&lt;=AG$5,0.5*(AH41+AH42)*EXP(-'BDT Tree'!AQ46*AH$4)," ")</f>
        <v>1.0043635178461967</v>
      </c>
      <c r="AH42" s="44">
        <f>IF($A42&lt;=AH$5,0.5*(AI41+AI42)*EXP(-'BDT Tree'!AR46*AI$4)+$C$6*SUM(AF$4:AH$4)," ")</f>
        <v>1.0062461833196923</v>
      </c>
      <c r="AI42" s="2">
        <f>IF($A42&lt;=AI$5,0.5*(AJ41+AJ42)*EXP(-'BDT Tree'!AS46*AJ$4)," ")</f>
        <v>1.0040553848909581</v>
      </c>
      <c r="AJ42" s="2">
        <f>IF($A42&lt;=AJ$5,0.5*(AK41+AK42)*EXP(-'BDT Tree'!AT46*AK$4)," ")</f>
        <v>1.0052235370866311</v>
      </c>
      <c r="AK42" s="44">
        <f>IF($A42&lt;=AK$5,0.5*(AL41+AL42)*EXP(-'BDT Tree'!AU46*AL$4)+$C$6*SUM(AI$4:AK$4)," ")</f>
        <v>1.0061509866290665</v>
      </c>
      <c r="AL42" s="2">
        <f>IF($A42&lt;=AL$5,0.5*(AM41+AM42)*EXP(-'BDT Tree'!AV46*AM$4)," ")</f>
        <v>1.0028671809855438</v>
      </c>
      <c r="AM42" s="2">
        <f>IF($A42&lt;=AM$5,0.5*(AN41+AN42)*EXP(-'BDT Tree'!AW46*AN$4)," ")</f>
        <v>1.0034128013026635</v>
      </c>
      <c r="AN42" s="44">
        <f t="shared" si="0"/>
        <v>1.0038028337528437</v>
      </c>
    </row>
    <row r="43" spans="1:40" x14ac:dyDescent="0.25">
      <c r="A43" s="30">
        <v>20</v>
      </c>
      <c r="D43" s="44" t="str">
        <f>IF($A43&lt;=D$5,0.5*(E42+E43)*EXP(-'BDT Tree'!N47*E$4)+$C$6*SUM(B$4:D$4)," ")</f>
        <v xml:space="preserve"> </v>
      </c>
      <c r="E43" s="2" t="str">
        <f>IF($A43&lt;=E$5,0.5*(F42+F43)*EXP(-'BDT Tree'!O47*F$4)," ")</f>
        <v xml:space="preserve"> </v>
      </c>
      <c r="F43" s="2" t="str">
        <f>IF($A43&lt;=F$5,0.5*(G42+G43)*EXP(-'BDT Tree'!P47*G$4)," ")</f>
        <v xml:space="preserve"> </v>
      </c>
      <c r="G43" s="44" t="str">
        <f>IF($A43&lt;=G$5,0.5*(H42+H43)*EXP(-'BDT Tree'!Q47*H$4)+$C$6*SUM(E$4:G$4)," ")</f>
        <v xml:space="preserve"> </v>
      </c>
      <c r="H43" s="2" t="str">
        <f>IF($A43&lt;=H$5,0.5*(I42+I43)*EXP(-'BDT Tree'!R47*I$4)," ")</f>
        <v xml:space="preserve"> </v>
      </c>
      <c r="I43" s="2" t="str">
        <f>IF($A43&lt;=I$5,0.5*(J42+J43)*EXP(-'BDT Tree'!S47*J$4)," ")</f>
        <v xml:space="preserve"> </v>
      </c>
      <c r="J43" s="44" t="str">
        <f>IF($A43&lt;=J$5,0.5*(K42+K43)*EXP(-'BDT Tree'!T47*K$4)+$C$6*SUM(H$4:J$4)," ")</f>
        <v xml:space="preserve"> </v>
      </c>
      <c r="K43" s="2" t="str">
        <f>IF($A43&lt;=K$5,0.5*(L42+L43)*EXP(-'BDT Tree'!U47*L$4)," ")</f>
        <v xml:space="preserve"> </v>
      </c>
      <c r="L43" s="2">
        <f>IF($A43&lt;=L$5,0.5*(M42+M43)*EXP(-'BDT Tree'!V47*M$4)," ")</f>
        <v>0.65304950412989271</v>
      </c>
      <c r="M43" s="44">
        <f>IF($A43&lt;=M$5,0.5*(N42+N43)*EXP(-'BDT Tree'!W47*N$4)+$C$6*SUM(K$4:M$4)," ")</f>
        <v>0.70263076565359683</v>
      </c>
      <c r="N43" s="2">
        <f>IF($A43&lt;=N$5,0.5*(O42+O43)*EXP(-'BDT Tree'!X47*O$4)," ")</f>
        <v>0.74603814463021234</v>
      </c>
      <c r="O43" s="2">
        <f>IF($A43&lt;=O$5,0.5*(P42+P43)*EXP(-'BDT Tree'!Y47*P$4)," ")</f>
        <v>0.78839217858047539</v>
      </c>
      <c r="P43" s="44">
        <f>IF($A43&lt;=P$5,0.5*(Q42+Q43)*EXP(-'BDT Tree'!Z47*Q$4)+$C$6*SUM(N$4:P$4)," ")</f>
        <v>0.82536156223276291</v>
      </c>
      <c r="Q43" s="2">
        <f>IF($A43&lt;=Q$5,0.5*(R42+R43)*EXP(-'BDT Tree'!AA47*R$4)," ")</f>
        <v>0.85380070966114141</v>
      </c>
      <c r="R43" s="2">
        <f>IF($A43&lt;=R$5,0.5*(S42+S43)*EXP(-'BDT Tree'!AB47*S$4)," ")</f>
        <v>0.8819538301674964</v>
      </c>
      <c r="S43" s="44">
        <f>IF($A43&lt;=S$5,0.5*(T42+T43)*EXP(-'BDT Tree'!AC47*T$4)+$C$6*SUM(Q$4:S$4)," ")</f>
        <v>0.90672863104864054</v>
      </c>
      <c r="T43" s="2">
        <f>IF($A43&lt;=T$5,0.5*(U42+U43)*EXP(-'BDT Tree'!AD47*U$4)," ")</f>
        <v>0.92361820434825825</v>
      </c>
      <c r="U43" s="2">
        <f>IF($A43&lt;=U$5,0.5*(V42+V43)*EXP(-'BDT Tree'!AE47*V$4)," ")</f>
        <v>0.94113261210580301</v>
      </c>
      <c r="V43" s="44">
        <f>IF($A43&lt;=V$5,0.5*(W42+W43)*EXP(-'BDT Tree'!AF47*W$4)+$C$6*SUM(T$4:V$4)," ")</f>
        <v>0.95632250292305054</v>
      </c>
      <c r="W43" s="2">
        <f>IF($A43&lt;=W$5,0.5*(X42+X43)*EXP(-'BDT Tree'!AG47*X$4)," ")</f>
        <v>0.96553067211654797</v>
      </c>
      <c r="X43" s="2">
        <f>IF($A43&lt;=X$5,0.5*(Y42+Y43)*EXP(-'BDT Tree'!AH47*Y$4)," ")</f>
        <v>0.97619829219787335</v>
      </c>
      <c r="Y43" s="44">
        <f>IF($A43&lt;=Y$5,0.5*(Z42+Z43)*EXP(-'BDT Tree'!AI47*Z$4)+$C$6*SUM(W$4:Y$4)," ")</f>
        <v>0.98506046408987635</v>
      </c>
      <c r="Z43" s="2">
        <f>IF($A43&lt;=Z$5,0.5*(AA42+AA43)*EXP(-'BDT Tree'!AJ47*AA$4)," ")</f>
        <v>0.98865754208137357</v>
      </c>
      <c r="AA43" s="2">
        <f>IF($A43&lt;=AA$5,0.5*(AB42+AB43)*EXP(-'BDT Tree'!AK47*AB$4)," ")</f>
        <v>0.99475429565942131</v>
      </c>
      <c r="AB43" s="44">
        <f>IF($A43&lt;=AB$5,0.5*(AC42+AC43)*EXP(-'BDT Tree'!AL47*AC$4)+$C$6*SUM(Z$4:AB$4)," ")</f>
        <v>0.99979962737104611</v>
      </c>
      <c r="AC43" s="2">
        <f>IF($A43&lt;=AC$5,0.5*(AD42+AD43)*EXP(-'BDT Tree'!AM47*AD$4)," ")</f>
        <v>0.99990721754943079</v>
      </c>
      <c r="AD43" s="2">
        <f>IF($A43&lt;=AD$5,0.5*(AE42+AE43)*EXP(-'BDT Tree'!AN47*AE$4)," ")</f>
        <v>1.0032621993747362</v>
      </c>
      <c r="AE43" s="44">
        <f>IF($A43&lt;=AE$5,0.5*(AF42+AF43)*EXP(-'BDT Tree'!AO47*AF$4)+$C$6*SUM(AC$4:AE$4)," ")</f>
        <v>1.006056182805956</v>
      </c>
      <c r="AF43" s="2">
        <f>IF($A43&lt;=AF$5,0.5*(AG42+AG43)*EXP(-'BDT Tree'!AP47*AG$4)," ")</f>
        <v>1.0043830770412152</v>
      </c>
      <c r="AG43" s="2">
        <f>IF($A43&lt;=AG$5,0.5*(AH42+AH43)*EXP(-'BDT Tree'!AQ47*AH$4)," ")</f>
        <v>1.0061251525375434</v>
      </c>
      <c r="AH43" s="44">
        <f>IF($A43&lt;=AH$5,0.5*(AI42+AI43)*EXP(-'BDT Tree'!AR47*AI$4)+$C$6*SUM(AF$4:AH$4)," ")</f>
        <v>1.007545426743707</v>
      </c>
      <c r="AI43" s="2">
        <f>IF($A43&lt;=AI$5,0.5*(AJ42+AJ43)*EXP(-'BDT Tree'!AS47*AJ$4)," ")</f>
        <v>1.0049838898578709</v>
      </c>
      <c r="AJ43" s="2">
        <f>IF($A43&lt;=AJ$5,0.5*(AK42+AK43)*EXP(-'BDT Tree'!AT47*AK$4)," ")</f>
        <v>1.0058579660048481</v>
      </c>
      <c r="AK43" s="44">
        <f>IF($A43&lt;=AK$5,0.5*(AL42+AL43)*EXP(-'BDT Tree'!AU47*AL$4)+$C$6*SUM(AI$4:AK$4)," ")</f>
        <v>1.006551706960825</v>
      </c>
      <c r="AL43" s="2">
        <f>IF($A43&lt;=AL$5,0.5*(AM42+AM43)*EXP(-'BDT Tree'!AV47*AM$4)," ")</f>
        <v>1.0031024463422737</v>
      </c>
      <c r="AM43" s="2">
        <f>IF($A43&lt;=AM$5,0.5*(AN42+AN43)*EXP(-'BDT Tree'!AW47*AN$4)," ")</f>
        <v>1.0035123369961838</v>
      </c>
      <c r="AN43" s="44">
        <f t="shared" si="0"/>
        <v>1.0038028337528437</v>
      </c>
    </row>
    <row r="44" spans="1:40" x14ac:dyDescent="0.25">
      <c r="A44" s="30">
        <v>19</v>
      </c>
      <c r="D44" s="44" t="str">
        <f>IF($A44&lt;=D$5,0.5*(E43+E44)*EXP(-'BDT Tree'!N48*E$4)+$C$6*SUM(B$4:D$4)," ")</f>
        <v xml:space="preserve"> </v>
      </c>
      <c r="E44" s="2" t="str">
        <f>IF($A44&lt;=E$5,0.5*(F43+F44)*EXP(-'BDT Tree'!O48*F$4)," ")</f>
        <v xml:space="preserve"> </v>
      </c>
      <c r="F44" s="2" t="str">
        <f>IF($A44&lt;=F$5,0.5*(G43+G44)*EXP(-'BDT Tree'!P48*G$4)," ")</f>
        <v xml:space="preserve"> </v>
      </c>
      <c r="G44" s="44" t="str">
        <f>IF($A44&lt;=G$5,0.5*(H43+H44)*EXP(-'BDT Tree'!Q48*H$4)+$C$6*SUM(E$4:G$4)," ")</f>
        <v xml:space="preserve"> </v>
      </c>
      <c r="H44" s="2" t="str">
        <f>IF($A44&lt;=H$5,0.5*(I43+I44)*EXP(-'BDT Tree'!R48*I$4)," ")</f>
        <v xml:space="preserve"> </v>
      </c>
      <c r="I44" s="2" t="str">
        <f>IF($A44&lt;=I$5,0.5*(J43+J44)*EXP(-'BDT Tree'!S48*J$4)," ")</f>
        <v xml:space="preserve"> </v>
      </c>
      <c r="J44" s="44" t="str">
        <f>IF($A44&lt;=J$5,0.5*(K43+K44)*EXP(-'BDT Tree'!T48*K$4)+$C$6*SUM(H$4:J$4)," ")</f>
        <v xml:space="preserve"> </v>
      </c>
      <c r="K44" s="2">
        <f>IF($A44&lt;=K$5,0.5*(L43+L44)*EXP(-'BDT Tree'!U48*L$4)," ")</f>
        <v>0.68152769100941235</v>
      </c>
      <c r="L44" s="2">
        <f>IF($A44&lt;=L$5,0.5*(M43+M44)*EXP(-'BDT Tree'!V48*M$4)," ")</f>
        <v>0.7288639589748761</v>
      </c>
      <c r="M44" s="44">
        <f>IF($A44&lt;=M$5,0.5*(N43+N44)*EXP(-'BDT Tree'!W48*N$4)+$C$6*SUM(K$4:M$4)," ")</f>
        <v>0.77134068528847832</v>
      </c>
      <c r="N44" s="2">
        <f>IF($A44&lt;=N$5,0.5*(O43+O44)*EXP(-'BDT Tree'!X48*O$4)," ")</f>
        <v>0.80699283996908977</v>
      </c>
      <c r="O44" s="2">
        <f>IF($A44&lt;=O$5,0.5*(P43+P44)*EXP(-'BDT Tree'!Y48*P$4)," ")</f>
        <v>0.84171994017329399</v>
      </c>
      <c r="P44" s="44">
        <f>IF($A44&lt;=P$5,0.5*(Q43+Q44)*EXP(-'BDT Tree'!Z48*Q$4)+$C$6*SUM(N$4:P$4)," ")</f>
        <v>0.87166772874714338</v>
      </c>
      <c r="Q44" s="2">
        <f>IF($A44&lt;=Q$5,0.5*(R43+R44)*EXP(-'BDT Tree'!AA48*R$4)," ")</f>
        <v>0.89377055024529228</v>
      </c>
      <c r="R44" s="2">
        <f>IF($A44&lt;=R$5,0.5*(S43+S44)*EXP(-'BDT Tree'!AB48*S$4)," ")</f>
        <v>0.91613509175750529</v>
      </c>
      <c r="S44" s="44">
        <f>IF($A44&lt;=S$5,0.5*(T43+T44)*EXP(-'BDT Tree'!AC48*T$4)+$C$6*SUM(Q$4:S$4)," ")</f>
        <v>0.93565806554645614</v>
      </c>
      <c r="T44" s="2">
        <f>IF($A44&lt;=T$5,0.5*(U43+U44)*EXP(-'BDT Tree'!AD48*U$4)," ")</f>
        <v>0.94792939234633133</v>
      </c>
      <c r="U44" s="2">
        <f>IF($A44&lt;=U$5,0.5*(V43+V44)*EXP(-'BDT Tree'!AE48*V$4)," ")</f>
        <v>0.96154356314317391</v>
      </c>
      <c r="V44" s="44">
        <f>IF($A44&lt;=V$5,0.5*(W43+W44)*EXP(-'BDT Tree'!AF48*W$4)+$C$6*SUM(T$4:V$4)," ")</f>
        <v>0.97327487645293231</v>
      </c>
      <c r="W44" s="2">
        <f>IF($A44&lt;=W$5,0.5*(X43+X44)*EXP(-'BDT Tree'!AG48*X$4)," ")</f>
        <v>0.97946232633799046</v>
      </c>
      <c r="X44" s="2">
        <f>IF($A44&lt;=X$5,0.5*(Y43+Y44)*EXP(-'BDT Tree'!AH48*Y$4)," ")</f>
        <v>0.98759987206725419</v>
      </c>
      <c r="Y44" s="44">
        <f>IF($A44&lt;=Y$5,0.5*(Z43+Z44)*EXP(-'BDT Tree'!AI48*Z$4)+$C$6*SUM(W$4:Y$4)," ")</f>
        <v>0.99434863478069146</v>
      </c>
      <c r="Z44" s="2">
        <f>IF($A44&lt;=Z$5,0.5*(AA43+AA44)*EXP(-'BDT Tree'!AJ48*AA$4)," ")</f>
        <v>0.9961538460560756</v>
      </c>
      <c r="AA44" s="2">
        <f>IF($A44&lt;=AA$5,0.5*(AB43+AB44)*EXP(-'BDT Tree'!AK48*AB$4)," ")</f>
        <v>1.0007589084890987</v>
      </c>
      <c r="AB44" s="44">
        <f>IF($A44&lt;=AB$5,0.5*(AC43+AC44)*EXP(-'BDT Tree'!AL48*AC$4)+$C$6*SUM(Z$4:AB$4)," ")</f>
        <v>1.0045644021155706</v>
      </c>
      <c r="AC44" s="2">
        <f>IF($A44&lt;=AC$5,0.5*(AD43+AD44)*EXP(-'BDT Tree'!AM48*AD$4)," ")</f>
        <v>1.0036828295161768</v>
      </c>
      <c r="AD44" s="2">
        <f>IF($A44&lt;=AD$5,0.5*(AE43+AE44)*EXP(-'BDT Tree'!AN48*AE$4)," ")</f>
        <v>1.0062255463852996</v>
      </c>
      <c r="AE44" s="44">
        <f>IF($A44&lt;=AE$5,0.5*(AF43+AF44)*EXP(-'BDT Tree'!AO48*AF$4)+$C$6*SUM(AC$4:AE$4)," ")</f>
        <v>1.0083368413089915</v>
      </c>
      <c r="AF44" s="2">
        <f>IF($A44&lt;=AF$5,0.5*(AG43+AG44)*EXP(-'BDT Tree'!AP48*AG$4)," ")</f>
        <v>1.0061323224319765</v>
      </c>
      <c r="AG44" s="2">
        <f>IF($A44&lt;=AG$5,0.5*(AH43+AH44)*EXP(-'BDT Tree'!AQ48*AH$4)," ")</f>
        <v>1.0074470182013624</v>
      </c>
      <c r="AH44" s="44">
        <f>IF($A44&lt;=AH$5,0.5*(AI43+AI44)*EXP(-'BDT Tree'!AR48*AI$4)+$C$6*SUM(AF$4:AH$4)," ")</f>
        <v>1.0085180951581243</v>
      </c>
      <c r="AI44" s="2">
        <f>IF($A44&lt;=AI$5,0.5*(AJ43+AJ44)*EXP(-'BDT Tree'!AS48*AJ$4)," ")</f>
        <v>1.0056780448083045</v>
      </c>
      <c r="AJ44" s="2">
        <f>IF($A44&lt;=AJ$5,0.5*(AK43+AK44)*EXP(-'BDT Tree'!AT48*AK$4)," ")</f>
        <v>1.0063319513570703</v>
      </c>
      <c r="AK44" s="44">
        <f>IF($A44&lt;=AK$5,0.5*(AL43+AL44)*EXP(-'BDT Tree'!AU48*AL$4)+$C$6*SUM(AI$4:AK$4)," ")</f>
        <v>1.0068508130053782</v>
      </c>
      <c r="AL44" s="2">
        <f>IF($A44&lt;=AL$5,0.5*(AM43+AM44)*EXP(-'BDT Tree'!AV48*AM$4)," ")</f>
        <v>1.0032785586817266</v>
      </c>
      <c r="AM44" s="2">
        <f>IF($A44&lt;=AM$5,0.5*(AN43+AN44)*EXP(-'BDT Tree'!AW48*AN$4)," ")</f>
        <v>1.0035864740692915</v>
      </c>
      <c r="AN44" s="44">
        <f t="shared" si="0"/>
        <v>1.0038028337528437</v>
      </c>
    </row>
    <row r="45" spans="1:40" x14ac:dyDescent="0.25">
      <c r="A45" s="30">
        <v>18</v>
      </c>
      <c r="D45" s="44" t="str">
        <f>IF($A45&lt;=D$5,0.5*(E44+E45)*EXP(-'BDT Tree'!N49*E$4)+$C$6*SUM(B$4:D$4)," ")</f>
        <v xml:space="preserve"> </v>
      </c>
      <c r="E45" s="2" t="str">
        <f>IF($A45&lt;=E$5,0.5*(F44+F45)*EXP(-'BDT Tree'!O49*F$4)," ")</f>
        <v xml:space="preserve"> </v>
      </c>
      <c r="F45" s="2" t="str">
        <f>IF($A45&lt;=F$5,0.5*(G44+G45)*EXP(-'BDT Tree'!P49*G$4)," ")</f>
        <v xml:space="preserve"> </v>
      </c>
      <c r="G45" s="44" t="str">
        <f>IF($A45&lt;=G$5,0.5*(H44+H45)*EXP(-'BDT Tree'!Q49*H$4)+$C$6*SUM(E$4:G$4)," ")</f>
        <v xml:space="preserve"> </v>
      </c>
      <c r="H45" s="2" t="str">
        <f>IF($A45&lt;=H$5,0.5*(I44+I45)*EXP(-'BDT Tree'!R49*I$4)," ")</f>
        <v xml:space="preserve"> </v>
      </c>
      <c r="I45" s="2" t="str">
        <f>IF($A45&lt;=I$5,0.5*(J44+J45)*EXP(-'BDT Tree'!S49*J$4)," ")</f>
        <v xml:space="preserve"> </v>
      </c>
      <c r="J45" s="44">
        <f>IF($A45&lt;=J$5,0.5*(K44+K45)*EXP(-'BDT Tree'!T49*K$4)+$C$6*SUM(H$4:J$4)," ")</f>
        <v>0.71189824483254083</v>
      </c>
      <c r="K45" s="2">
        <f>IF($A45&lt;=K$5,0.5*(L44+L45)*EXP(-'BDT Tree'!U49*L$4)," ")</f>
        <v>0.75310774534411329</v>
      </c>
      <c r="L45" s="2">
        <f>IF($A45&lt;=L$5,0.5*(M44+M45)*EXP(-'BDT Tree'!V49*M$4)," ")</f>
        <v>0.79313506626758168</v>
      </c>
      <c r="M45" s="44">
        <f>IF($A45&lt;=M$5,0.5*(N44+N45)*EXP(-'BDT Tree'!W49*N$4)+$C$6*SUM(K$4:M$4)," ")</f>
        <v>0.82850130696915958</v>
      </c>
      <c r="N45" s="2">
        <f>IF($A45&lt;=N$5,0.5*(O44+O45)*EXP(-'BDT Tree'!X49*O$4)," ")</f>
        <v>0.85688612275845943</v>
      </c>
      <c r="O45" s="2">
        <f>IF($A45&lt;=O$5,0.5*(P44+P45)*EXP(-'BDT Tree'!Y49*P$4)," ")</f>
        <v>0.88478865662160089</v>
      </c>
      <c r="P45" s="44">
        <f>IF($A45&lt;=P$5,0.5*(Q44+Q45)*EXP(-'BDT Tree'!Z49*Q$4)+$C$6*SUM(N$4:P$4)," ")</f>
        <v>0.90863731854850016</v>
      </c>
      <c r="Q45" s="2">
        <f>IF($A45&lt;=Q$5,0.5*(R44+R45)*EXP(-'BDT Tree'!AA49*R$4)," ")</f>
        <v>0.92535010053068256</v>
      </c>
      <c r="R45" s="2">
        <f>IF($A45&lt;=R$5,0.5*(S44+S45)*EXP(-'BDT Tree'!AB49*S$4)," ")</f>
        <v>0.94290465646091892</v>
      </c>
      <c r="S45" s="44">
        <f>IF($A45&lt;=S$5,0.5*(T44+T45)*EXP(-'BDT Tree'!AC49*T$4)+$C$6*SUM(Q$4:S$4)," ")</f>
        <v>0.95813783804305896</v>
      </c>
      <c r="T45" s="2">
        <f>IF($A45&lt;=T$5,0.5*(U44+U45)*EXP(-'BDT Tree'!AD49*U$4)," ")</f>
        <v>0.96671267601338207</v>
      </c>
      <c r="U45" s="2">
        <f>IF($A45&lt;=U$5,0.5*(V44+V45)*EXP(-'BDT Tree'!AE49*V$4)," ")</f>
        <v>0.97722457437175081</v>
      </c>
      <c r="V45" s="44">
        <f>IF($A45&lt;=V$5,0.5*(W44+W45)*EXP(-'BDT Tree'!AF49*W$4)+$C$6*SUM(T$4:V$4)," ")</f>
        <v>0.98623529292488266</v>
      </c>
      <c r="W45" s="2">
        <f>IF($A45&lt;=W$5,0.5*(X44+X45)*EXP(-'BDT Tree'!AG49*X$4)," ")</f>
        <v>0.99007637537714066</v>
      </c>
      <c r="X45" s="2">
        <f>IF($A45&lt;=X$5,0.5*(Y44+Y45)*EXP(-'BDT Tree'!AH49*Y$4)," ")</f>
        <v>0.99626150673253733</v>
      </c>
      <c r="Y45" s="44">
        <f>IF($A45&lt;=Y$5,0.5*(Z44+Z45)*EXP(-'BDT Tree'!AI49*Z$4)+$C$6*SUM(W$4:Y$4)," ")</f>
        <v>1.0013859818416091</v>
      </c>
      <c r="Z45" s="2">
        <f>IF($A45&lt;=Z$5,0.5*(AA44+AA45)*EXP(-'BDT Tree'!AJ49*AA$4)," ")</f>
        <v>1.001823378194453</v>
      </c>
      <c r="AA45" s="2">
        <f>IF($A45&lt;=AA$5,0.5*(AB44+AB45)*EXP(-'BDT Tree'!AK49*AB$4)," ")</f>
        <v>1.0052953815066328</v>
      </c>
      <c r="AB45" s="44">
        <f>IF($A45&lt;=AB$5,0.5*(AC44+AC45)*EXP(-'BDT Tree'!AL49*AC$4)+$C$6*SUM(Z$4:AB$4)," ")</f>
        <v>1.0081616269979479</v>
      </c>
      <c r="AC45" s="2">
        <f>IF($A45&lt;=AC$5,0.5*(AD44+AD45)*EXP(-'BDT Tree'!AM49*AD$4)," ")</f>
        <v>1.0065307618203978</v>
      </c>
      <c r="AD45" s="2">
        <f>IF($A45&lt;=AD$5,0.5*(AE44+AE45)*EXP(-'BDT Tree'!AN49*AE$4)," ")</f>
        <v>1.0084562757006812</v>
      </c>
      <c r="AE45" s="44">
        <f>IF($A45&lt;=AE$5,0.5*(AF44+AF45)*EXP(-'BDT Tree'!AO49*AF$4)+$C$6*SUM(AC$4:AE$4)," ")</f>
        <v>1.010050661946752</v>
      </c>
      <c r="AF45" s="2">
        <f>IF($A45&lt;=AF$5,0.5*(AG44+AG45)*EXP(-'BDT Tree'!AP49*AG$4)," ")</f>
        <v>1.007446725473641</v>
      </c>
      <c r="AG45" s="2">
        <f>IF($A45&lt;=AG$5,0.5*(AH44+AH45)*EXP(-'BDT Tree'!AQ49*AH$4)," ")</f>
        <v>1.0084385418490327</v>
      </c>
      <c r="AH45" s="44">
        <f>IF($A45&lt;=AH$5,0.5*(AI44+AI45)*EXP(-'BDT Tree'!AR49*AI$4)+$C$6*SUM(AF$4:AH$4)," ")</f>
        <v>1.0092460789020103</v>
      </c>
      <c r="AI45" s="2">
        <f>IF($A45&lt;=AI$5,0.5*(AJ44+AJ45)*EXP(-'BDT Tree'!AS49*AJ$4)," ")</f>
        <v>1.0061969015840901</v>
      </c>
      <c r="AJ45" s="2">
        <f>IF($A45&lt;=AJ$5,0.5*(AK44+AK45)*EXP(-'BDT Tree'!AT49*AK$4)," ")</f>
        <v>1.0066860278790175</v>
      </c>
      <c r="AK45" s="44">
        <f>IF($A45&lt;=AK$5,0.5*(AL44+AL45)*EXP(-'BDT Tree'!AU49*AL$4)+$C$6*SUM(AI$4:AK$4)," ")</f>
        <v>1.0070740600088937</v>
      </c>
      <c r="AL45" s="2">
        <f>IF($A45&lt;=AL$5,0.5*(AM44+AM45)*EXP(-'BDT Tree'!AV49*AM$4)," ")</f>
        <v>1.0034103871492546</v>
      </c>
      <c r="AM45" s="2">
        <f>IF($A45&lt;=AM$5,0.5*(AN44+AN45)*EXP(-'BDT Tree'!AW49*AN$4)," ")</f>
        <v>1.0036416922932532</v>
      </c>
      <c r="AN45" s="44">
        <f t="shared" si="0"/>
        <v>1.0038028337528437</v>
      </c>
    </row>
    <row r="46" spans="1:40" x14ac:dyDescent="0.25">
      <c r="A46" s="30">
        <v>17</v>
      </c>
      <c r="D46" s="44" t="str">
        <f>IF($A46&lt;=D$5,0.5*(E45+E46)*EXP(-'BDT Tree'!N50*E$4)+$C$6*SUM(B$4:D$4)," ")</f>
        <v xml:space="preserve"> </v>
      </c>
      <c r="E46" s="2" t="str">
        <f>IF($A46&lt;=E$5,0.5*(F45+F46)*EXP(-'BDT Tree'!O50*F$4)," ")</f>
        <v xml:space="preserve"> </v>
      </c>
      <c r="F46" s="2" t="str">
        <f>IF($A46&lt;=F$5,0.5*(G45+G46)*EXP(-'BDT Tree'!P50*G$4)," ")</f>
        <v xml:space="preserve"> </v>
      </c>
      <c r="G46" s="44" t="str">
        <f>IF($A46&lt;=G$5,0.5*(H45+H46)*EXP(-'BDT Tree'!Q50*H$4)+$C$6*SUM(E$4:G$4)," ")</f>
        <v xml:space="preserve"> </v>
      </c>
      <c r="H46" s="2" t="str">
        <f>IF($A46&lt;=H$5,0.5*(I45+I46)*EXP(-'BDT Tree'!R50*I$4)," ")</f>
        <v xml:space="preserve"> </v>
      </c>
      <c r="I46" s="2">
        <f>IF($A46&lt;=I$5,0.5*(J45+J46)*EXP(-'BDT Tree'!S50*J$4)," ")</f>
        <v>0.73825032834832693</v>
      </c>
      <c r="J46" s="44">
        <f>IF($A46&lt;=J$5,0.5*(K45+K46)*EXP(-'BDT Tree'!T50*K$4)+$C$6*SUM(H$4:J$4)," ")</f>
        <v>0.77926521124884507</v>
      </c>
      <c r="K46" s="2">
        <f>IF($A46&lt;=K$5,0.5*(L45+L46)*EXP(-'BDT Tree'!U50*L$4)," ")</f>
        <v>0.81319879590027733</v>
      </c>
      <c r="L46" s="2">
        <f>IF($A46&lt;=L$5,0.5*(M45+M46)*EXP(-'BDT Tree'!V50*M$4)," ")</f>
        <v>0.84617624707554406</v>
      </c>
      <c r="M46" s="44">
        <f>IF($A46&lt;=M$5,0.5*(N45+N46)*EXP(-'BDT Tree'!W50*N$4)+$C$6*SUM(K$4:M$4)," ")</f>
        <v>0.87497209459368164</v>
      </c>
      <c r="N46" s="2">
        <f>IF($A46&lt;=N$5,0.5*(O45+O46)*EXP(-'BDT Tree'!X50*O$4)," ")</f>
        <v>0.89694012049534477</v>
      </c>
      <c r="O46" s="2">
        <f>IF($A46&lt;=O$5,0.5*(P45+P46)*EXP(-'BDT Tree'!Y50*P$4)," ")</f>
        <v>0.91901084999634386</v>
      </c>
      <c r="P46" s="44">
        <f>IF($A46&lt;=P$5,0.5*(Q45+Q46)*EXP(-'BDT Tree'!Z50*Q$4)+$C$6*SUM(N$4:P$4)," ")</f>
        <v>0.93775451443995783</v>
      </c>
      <c r="Q46" s="2">
        <f>IF($A46&lt;=Q$5,0.5*(R45+R46)*EXP(-'BDT Tree'!AA50*R$4)," ")</f>
        <v>0.95001927293159893</v>
      </c>
      <c r="R46" s="2">
        <f>IF($A46&lt;=R$5,0.5*(S45+S46)*EXP(-'BDT Tree'!AB50*S$4)," ")</f>
        <v>0.96367331527743372</v>
      </c>
      <c r="S46" s="44">
        <f>IF($A46&lt;=S$5,0.5*(T45+T46)*EXP(-'BDT Tree'!AC50*T$4)+$C$6*SUM(Q$4:S$4)," ")</f>
        <v>0.97547075553725848</v>
      </c>
      <c r="T46" s="2">
        <f>IF($A46&lt;=T$5,0.5*(U45+U46)*EXP(-'BDT Tree'!AD50*U$4)," ")</f>
        <v>0.98113300515371471</v>
      </c>
      <c r="U46" s="2">
        <f>IF($A46&lt;=U$5,0.5*(V45+V46)*EXP(-'BDT Tree'!AE50*V$4)," ")</f>
        <v>0.98920886345765469</v>
      </c>
      <c r="V46" s="44">
        <f>IF($A46&lt;=V$5,0.5*(W45+W46)*EXP(-'BDT Tree'!AF50*W$4)+$C$6*SUM(T$4:V$4)," ")</f>
        <v>0.99610154021875819</v>
      </c>
      <c r="W46" s="2">
        <f>IF($A46&lt;=W$5,0.5*(X45+X46)*EXP(-'BDT Tree'!AG50*X$4)," ")</f>
        <v>0.9981350593718108</v>
      </c>
      <c r="X46" s="2">
        <f>IF($A46&lt;=X$5,0.5*(Y45+Y46)*EXP(-'BDT Tree'!AH50*Y$4)," ")</f>
        <v>1.0028234741521047</v>
      </c>
      <c r="Y46" s="44">
        <f>IF($A46&lt;=Y$5,0.5*(Z45+Z46)*EXP(-'BDT Tree'!AI50*Z$4)+$C$6*SUM(W$4:Y$4)," ")</f>
        <v>1.0067061668629069</v>
      </c>
      <c r="Z46" s="2">
        <f>IF($A46&lt;=Z$5,0.5*(AA45+AA46)*EXP(-'BDT Tree'!AJ50*AA$4)," ")</f>
        <v>1.006103807644686</v>
      </c>
      <c r="AA46" s="2">
        <f>IF($A46&lt;=AA$5,0.5*(AB45+AB46)*EXP(-'BDT Tree'!AK50*AB$4)," ")</f>
        <v>1.0087179793200314</v>
      </c>
      <c r="AB46" s="44">
        <f>IF($A46&lt;=AB$5,0.5*(AC45+AC46)*EXP(-'BDT Tree'!AL50*AC$4)+$C$6*SUM(Z$4:AB$4)," ")</f>
        <v>1.010874509672951</v>
      </c>
      <c r="AC46" s="2">
        <f>IF($A46&lt;=AC$5,0.5*(AD45+AD46)*EXP(-'BDT Tree'!AM50*AD$4)," ")</f>
        <v>1.0086771955639315</v>
      </c>
      <c r="AD46" s="2">
        <f>IF($A46&lt;=AD$5,0.5*(AE45+AE46)*EXP(-'BDT Tree'!AN50*AE$4)," ")</f>
        <v>1.0101344458334498</v>
      </c>
      <c r="AE46" s="44">
        <f>IF($A46&lt;=AE$5,0.5*(AF45+AF46)*EXP(-'BDT Tree'!AO50*AF$4)+$C$6*SUM(AC$4:AE$4)," ")</f>
        <v>1.011337911125388</v>
      </c>
      <c r="AF46" s="2">
        <f>IF($A46&lt;=AF$5,0.5*(AG45+AG46)*EXP(-'BDT Tree'!AP50*AG$4)," ")</f>
        <v>1.0084340391285385</v>
      </c>
      <c r="AG46" s="2">
        <f>IF($A46&lt;=AG$5,0.5*(AH45+AH46)*EXP(-'BDT Tree'!AQ50*AH$4)," ")</f>
        <v>1.0091820862495271</v>
      </c>
      <c r="AH46" s="44">
        <f>IF($A46&lt;=AH$5,0.5*(AI45+AI46)*EXP(-'BDT Tree'!AR50*AI$4)+$C$6*SUM(AF$4:AH$4)," ")</f>
        <v>1.0097908241428999</v>
      </c>
      <c r="AI46" s="2">
        <f>IF($A46&lt;=AI$5,0.5*(AJ45+AJ46)*EXP(-'BDT Tree'!AS50*AJ$4)," ")</f>
        <v>1.0065846771790239</v>
      </c>
      <c r="AJ46" s="2">
        <f>IF($A46&lt;=AJ$5,0.5*(AK45+AK46)*EXP(-'BDT Tree'!AT50*AK$4)," ")</f>
        <v>1.0069505093624733</v>
      </c>
      <c r="AK46" s="44">
        <f>IF($A46&lt;=AK$5,0.5*(AL45+AL46)*EXP(-'BDT Tree'!AU50*AL$4)+$C$6*SUM(AI$4:AK$4)," ")</f>
        <v>1.0072406821227817</v>
      </c>
      <c r="AL46" s="2">
        <f>IF($A46&lt;=AL$5,0.5*(AM45+AM46)*EXP(-'BDT Tree'!AV50*AM$4)," ")</f>
        <v>1.0035090655041838</v>
      </c>
      <c r="AM46" s="2">
        <f>IF($A46&lt;=AM$5,0.5*(AN45+AN46)*EXP(-'BDT Tree'!AW50*AN$4)," ")</f>
        <v>1.0036828188440567</v>
      </c>
      <c r="AN46" s="44">
        <f t="shared" si="0"/>
        <v>1.0038028337528437</v>
      </c>
    </row>
    <row r="47" spans="1:40" x14ac:dyDescent="0.25">
      <c r="A47" s="30">
        <v>16</v>
      </c>
      <c r="D47" s="44" t="str">
        <f>IF($A47&lt;=D$5,0.5*(E46+E47)*EXP(-'BDT Tree'!N51*E$4)+$C$6*SUM(B$4:D$4)," ")</f>
        <v xml:space="preserve"> </v>
      </c>
      <c r="E47" s="2" t="str">
        <f>IF($A47&lt;=E$5,0.5*(F46+F47)*EXP(-'BDT Tree'!O51*F$4)," ")</f>
        <v xml:space="preserve"> </v>
      </c>
      <c r="F47" s="2" t="str">
        <f>IF($A47&lt;=F$5,0.5*(G46+G47)*EXP(-'BDT Tree'!P51*G$4)," ")</f>
        <v xml:space="preserve"> </v>
      </c>
      <c r="G47" s="44" t="str">
        <f>IF($A47&lt;=G$5,0.5*(H46+H47)*EXP(-'BDT Tree'!Q51*H$4)+$C$6*SUM(E$4:G$4)," ")</f>
        <v xml:space="preserve"> </v>
      </c>
      <c r="H47" s="2">
        <f>IF($A47&lt;=H$5,0.5*(I46+I47)*EXP(-'BDT Tree'!R51*I$4)," ")</f>
        <v>0.76352781089512234</v>
      </c>
      <c r="I47" s="2">
        <f>IF($A47&lt;=I$5,0.5*(J46+J47)*EXP(-'BDT Tree'!S51*J$4)," ")</f>
        <v>0.80112290066218805</v>
      </c>
      <c r="J47" s="44">
        <f>IF($A47&lt;=J$5,0.5*(K46+K47)*EXP(-'BDT Tree'!T51*K$4)+$C$6*SUM(H$4:J$4)," ")</f>
        <v>0.83532682611022058</v>
      </c>
      <c r="K47" s="2">
        <f>IF($A47&lt;=K$5,0.5*(L46+L47)*EXP(-'BDT Tree'!U51*L$4)," ")</f>
        <v>0.86241777099983186</v>
      </c>
      <c r="L47" s="2">
        <f>IF($A47&lt;=L$5,0.5*(M46+M47)*EXP(-'BDT Tree'!V51*M$4)," ")</f>
        <v>0.88903964767495547</v>
      </c>
      <c r="M47" s="44">
        <f>IF($A47&lt;=M$5,0.5*(N46+N47)*EXP(-'BDT Tree'!W51*N$4)+$C$6*SUM(K$4:M$4)," ")</f>
        <v>0.91208328277216122</v>
      </c>
      <c r="N47" s="2">
        <f>IF($A47&lt;=N$5,0.5*(O46+O47)*EXP(-'BDT Tree'!X51*O$4)," ")</f>
        <v>0.92861712242021222</v>
      </c>
      <c r="O47" s="2">
        <f>IF($A47&lt;=O$5,0.5*(P46+P47)*EXP(-'BDT Tree'!Y51*P$4)," ")</f>
        <v>0.94586618376849096</v>
      </c>
      <c r="P47" s="44">
        <f>IF($A47&lt;=P$5,0.5*(Q46+Q47)*EXP(-'BDT Tree'!Z51*Q$4)+$C$6*SUM(N$4:P$4)," ")</f>
        <v>0.96045025831383057</v>
      </c>
      <c r="Q47" s="2">
        <f>IF($A47&lt;=Q$5,0.5*(R46+R47)*EXP(-'BDT Tree'!AA51*R$4)," ")</f>
        <v>0.96912463909826341</v>
      </c>
      <c r="R47" s="2">
        <f>IF($A47&lt;=R$5,0.5*(S46+S47)*EXP(-'BDT Tree'!AB51*S$4)," ")</f>
        <v>0.97967175859557076</v>
      </c>
      <c r="S47" s="44">
        <f>IF($A47&lt;=S$5,0.5*(T46+T47)*EXP(-'BDT Tree'!AC51*T$4)+$C$6*SUM(Q$4:S$4)," ")</f>
        <v>0.98875701203830946</v>
      </c>
      <c r="T47" s="2">
        <f>IF($A47&lt;=T$5,0.5*(U46+U47)*EXP(-'BDT Tree'!AD51*U$4)," ")</f>
        <v>0.99215086366292404</v>
      </c>
      <c r="U47" s="2">
        <f>IF($A47&lt;=U$5,0.5*(V46+V47)*EXP(-'BDT Tree'!AE51*V$4)," ")</f>
        <v>0.99833192978922547</v>
      </c>
      <c r="V47" s="44">
        <f>IF($A47&lt;=V$5,0.5*(W46+W47)*EXP(-'BDT Tree'!AF51*W$4)+$C$6*SUM(T$4:V$4)," ")</f>
        <v>1.0035882591402852</v>
      </c>
      <c r="W47" s="2">
        <f>IF($A47&lt;=W$5,0.5*(X46+X47)*EXP(-'BDT Tree'!AG51*X$4)," ")</f>
        <v>1.0042378216397014</v>
      </c>
      <c r="X47" s="2">
        <f>IF($A47&lt;=X$5,0.5*(Y46+Y47)*EXP(-'BDT Tree'!AH51*Y$4)," ")</f>
        <v>1.0077844893375147</v>
      </c>
      <c r="Y47" s="44">
        <f>IF($A47&lt;=Y$5,0.5*(Z46+Z47)*EXP(-'BDT Tree'!AI51*Z$4)+$C$6*SUM(W$4:Y$4)," ")</f>
        <v>1.0107215568280696</v>
      </c>
      <c r="Z47" s="2">
        <f>IF($A47&lt;=Z$5,0.5*(AA46+AA47)*EXP(-'BDT Tree'!AJ51*AA$4)," ")</f>
        <v>1.009331279750278</v>
      </c>
      <c r="AA47" s="2">
        <f>IF($A47&lt;=AA$5,0.5*(AB46+AB47)*EXP(-'BDT Tree'!AK51*AB$4)," ")</f>
        <v>1.0112975769286754</v>
      </c>
      <c r="AB47" s="44">
        <f>IF($A47&lt;=AB$5,0.5*(AC46+AC47)*EXP(-'BDT Tree'!AL51*AC$4)+$C$6*SUM(Z$4:AB$4)," ")</f>
        <v>1.0129188529555142</v>
      </c>
      <c r="AC47" s="2">
        <f>IF($A47&lt;=AC$5,0.5*(AD46+AD47)*EXP(-'BDT Tree'!AM51*AD$4)," ")</f>
        <v>1.0102939570446812</v>
      </c>
      <c r="AD47" s="2">
        <f>IF($A47&lt;=AD$5,0.5*(AE46+AE47)*EXP(-'BDT Tree'!AN51*AE$4)," ")</f>
        <v>1.0113963439288416</v>
      </c>
      <c r="AE47" s="44">
        <f>IF($A47&lt;=AE$5,0.5*(AF46+AF47)*EXP(-'BDT Tree'!AO51*AF$4)+$C$6*SUM(AC$4:AE$4)," ")</f>
        <v>1.0123044275526605</v>
      </c>
      <c r="AF47" s="2">
        <f>IF($A47&lt;=AF$5,0.5*(AG46+AG47)*EXP(-'BDT Tree'!AP51*AG$4)," ")</f>
        <v>1.0091754755827282</v>
      </c>
      <c r="AG47" s="2">
        <f>IF($A47&lt;=AG$5,0.5*(AH46+AH47)*EXP(-'BDT Tree'!AQ51*AH$4)," ")</f>
        <v>1.0097395692311877</v>
      </c>
      <c r="AH47" s="44">
        <f>IF($A47&lt;=AH$5,0.5*(AI46+AI47)*EXP(-'BDT Tree'!AR51*AI$4)+$C$6*SUM(AF$4:AH$4)," ")</f>
        <v>1.0101983960634824</v>
      </c>
      <c r="AI47" s="2">
        <f>IF($A47&lt;=AI$5,0.5*(AJ46+AJ47)*EXP(-'BDT Tree'!AS51*AJ$4)," ")</f>
        <v>1.0068744599568882</v>
      </c>
      <c r="AJ47" s="2">
        <f>IF($A47&lt;=AJ$5,0.5*(AK46+AK47)*EXP(-'BDT Tree'!AT51*AK$4)," ")</f>
        <v>1.0071480566383644</v>
      </c>
      <c r="AK47" s="44">
        <f>IF($A47&lt;=AK$5,0.5*(AL46+AL47)*EXP(-'BDT Tree'!AU51*AL$4)+$C$6*SUM(AI$4:AK$4)," ")</f>
        <v>1.0073650400855605</v>
      </c>
      <c r="AL47" s="2">
        <f>IF($A47&lt;=AL$5,0.5*(AM46+AM47)*EXP(-'BDT Tree'!AV51*AM$4)," ")</f>
        <v>1.0035829293843341</v>
      </c>
      <c r="AM47" s="2">
        <f>IF($A47&lt;=AM$5,0.5*(AN46+AN47)*EXP(-'BDT Tree'!AW51*AN$4)," ")</f>
        <v>1.0037134495369504</v>
      </c>
      <c r="AN47" s="44">
        <f t="shared" ref="AN47:AN63" si="1">1+1*$C$6*SUM(AL$4:AN$4)</f>
        <v>1.0038028337528437</v>
      </c>
    </row>
    <row r="48" spans="1:40" x14ac:dyDescent="0.25">
      <c r="A48" s="30">
        <v>15</v>
      </c>
      <c r="D48" s="44" t="str">
        <f>IF($A48&lt;=D$5,0.5*(E47+E48)*EXP(-'BDT Tree'!N52*E$4)+$C$6*SUM(B$4:D$4)," ")</f>
        <v xml:space="preserve"> </v>
      </c>
      <c r="E48" s="2" t="str">
        <f>IF($A48&lt;=E$5,0.5*(F47+F48)*EXP(-'BDT Tree'!O52*F$4)," ")</f>
        <v xml:space="preserve"> </v>
      </c>
      <c r="F48" s="2" t="str">
        <f>IF($A48&lt;=F$5,0.5*(G47+G48)*EXP(-'BDT Tree'!P52*G$4)," ")</f>
        <v xml:space="preserve"> </v>
      </c>
      <c r="G48" s="44">
        <f>IF($A48&lt;=G$5,0.5*(H47+H48)*EXP(-'BDT Tree'!Q52*H$4)+$C$6*SUM(E$4:G$4)," ")</f>
        <v>0.7909823815983007</v>
      </c>
      <c r="H48" s="2">
        <f>IF($A48&lt;=H$5,0.5*(I47+I48)*EXP(-'BDT Tree'!R52*I$4)," ")</f>
        <v>0.82186699042087463</v>
      </c>
      <c r="I48" s="2">
        <f>IF($A48&lt;=I$5,0.5*(J47+J48)*EXP(-'BDT Tree'!S52*J$4)," ")</f>
        <v>0.85303125819819159</v>
      </c>
      <c r="J48" s="44">
        <f>IF($A48&lt;=J$5,0.5*(K47+K48)*EXP(-'BDT Tree'!T52*K$4)+$C$6*SUM(H$4:J$4)," ")</f>
        <v>0.88093873407390388</v>
      </c>
      <c r="K48" s="2">
        <f>IF($A48&lt;=K$5,0.5*(L47+L48)*EXP(-'BDT Tree'!U52*L$4)," ")</f>
        <v>0.90196380763135464</v>
      </c>
      <c r="L48" s="2">
        <f>IF($A48&lt;=L$5,0.5*(M47+M48)*EXP(-'BDT Tree'!V52*M$4)," ")</f>
        <v>0.92311841551537066</v>
      </c>
      <c r="M48" s="44">
        <f>IF($A48&lt;=M$5,0.5*(N47+N48)*EXP(-'BDT Tree'!W52*N$4)+$C$6*SUM(K$4:M$4)," ")</f>
        <v>0.94131474389374226</v>
      </c>
      <c r="N48" s="2">
        <f>IF($A48&lt;=N$5,0.5*(O47+O48)*EXP(-'BDT Tree'!X52*O$4)," ")</f>
        <v>0.95338300820688204</v>
      </c>
      <c r="O48" s="2">
        <f>IF($A48&lt;=O$5,0.5*(P47+P48)*EXP(-'BDT Tree'!Y52*P$4)," ")</f>
        <v>0.96674046437638583</v>
      </c>
      <c r="P48" s="44">
        <f>IF($A48&lt;=P$5,0.5*(Q47+Q48)*EXP(-'BDT Tree'!Z52*Q$4)+$C$6*SUM(N$4:P$4)," ")</f>
        <v>0.97800152498202431</v>
      </c>
      <c r="Q48" s="2">
        <f>IF($A48&lt;=Q$5,0.5*(R47+R48)*EXP(-'BDT Tree'!AA52*R$4)," ")</f>
        <v>0.98382457531174017</v>
      </c>
      <c r="R48" s="2">
        <f>IF($A48&lt;=R$5,0.5*(S47+S48)*EXP(-'BDT Tree'!AB52*S$4)," ")</f>
        <v>0.99192939012292425</v>
      </c>
      <c r="S48" s="44">
        <f>IF($A48&lt;=S$5,0.5*(T47+T48)*EXP(-'BDT Tree'!AC52*T$4)+$C$6*SUM(Q$4:S$4)," ")</f>
        <v>0.99889642802907497</v>
      </c>
      <c r="T48" s="2">
        <f>IF($A48&lt;=T$5,0.5*(U47+U48)*EXP(-'BDT Tree'!AD52*U$4)," ")</f>
        <v>1.0005387911220636</v>
      </c>
      <c r="U48" s="2">
        <f>IF($A48&lt;=U$5,0.5*(V47+V48)*EXP(-'BDT Tree'!AE52*V$4)," ")</f>
        <v>1.0052563971038024</v>
      </c>
      <c r="V48" s="44">
        <f>IF($A48&lt;=V$5,0.5*(W47+W48)*EXP(-'BDT Tree'!AF52*W$4)+$C$6*SUM(T$4:V$4)," ")</f>
        <v>1.0092556954148029</v>
      </c>
      <c r="W48" s="2">
        <f>IF($A48&lt;=W$5,0.5*(X47+X48)*EXP(-'BDT Tree'!AG52*X$4)," ")</f>
        <v>1.0088504743065561</v>
      </c>
      <c r="X48" s="2">
        <f>IF($A48&lt;=X$5,0.5*(Y47+Y48)*EXP(-'BDT Tree'!AH52*Y$4)," ")</f>
        <v>1.0115293663555436</v>
      </c>
      <c r="Y48" s="44">
        <f>IF($A48&lt;=Y$5,0.5*(Z47+Z48)*EXP(-'BDT Tree'!AI52*Z$4)+$C$6*SUM(W$4:Y$4)," ")</f>
        <v>1.0137484406887256</v>
      </c>
      <c r="Z48" s="2">
        <f>IF($A48&lt;=Z$5,0.5*(AA47+AA48)*EXP(-'BDT Tree'!AJ52*AA$4)," ")</f>
        <v>1.0117624719419576</v>
      </c>
      <c r="AA48" s="2">
        <f>IF($A48&lt;=AA$5,0.5*(AB47+AB48)*EXP(-'BDT Tree'!AK52*AB$4)," ")</f>
        <v>1.0132403526767799</v>
      </c>
      <c r="AB48" s="44">
        <f>IF($A48&lt;=AB$5,0.5*(AC47+AC48)*EXP(-'BDT Tree'!AL52*AC$4)+$C$6*SUM(Z$4:AB$4)," ")</f>
        <v>1.0144585211117385</v>
      </c>
      <c r="AC48" s="2">
        <f>IF($A48&lt;=AC$5,0.5*(AD47+AD48)*EXP(-'BDT Tree'!AM52*AD$4)," ")</f>
        <v>1.0115112260183343</v>
      </c>
      <c r="AD48" s="2">
        <f>IF($A48&lt;=AD$5,0.5*(AE47+AE48)*EXP(-'BDT Tree'!AN52*AE$4)," ")</f>
        <v>1.0123449101128841</v>
      </c>
      <c r="AE48" s="44">
        <f>IF($A48&lt;=AE$5,0.5*(AF47+AF48)*EXP(-'BDT Tree'!AO52*AF$4)+$C$6*SUM(AC$4:AE$4)," ")</f>
        <v>1.0130299454338325</v>
      </c>
      <c r="AF48" s="2">
        <f>IF($A48&lt;=AF$5,0.5*(AG47+AG48)*EXP(-'BDT Tree'!AP52*AG$4)," ")</f>
        <v>1.0097321708132077</v>
      </c>
      <c r="AG48" s="2">
        <f>IF($A48&lt;=AG$5,0.5*(AH47+AH48)*EXP(-'BDT Tree'!AQ52*AH$4)," ")</f>
        <v>1.0101574975174143</v>
      </c>
      <c r="AH48" s="44">
        <f>IF($A48&lt;=AH$5,0.5*(AI47+AI48)*EXP(-'BDT Tree'!AR52*AI$4)+$C$6*SUM(AF$4:AH$4)," ")</f>
        <v>1.0105033064136324</v>
      </c>
      <c r="AI48" s="2">
        <f>IF($A48&lt;=AI$5,0.5*(AJ47+AJ48)*EXP(-'BDT Tree'!AS52*AJ$4)," ")</f>
        <v>1.0070909992105894</v>
      </c>
      <c r="AJ48" s="2">
        <f>IF($A48&lt;=AJ$5,0.5*(AK47+AK48)*EXP(-'BDT Tree'!AT52*AK$4)," ")</f>
        <v>1.0072956045898849</v>
      </c>
      <c r="AK48" s="44">
        <f>IF($A48&lt;=AK$5,0.5*(AL47+AL48)*EXP(-'BDT Tree'!AU52*AL$4)+$C$6*SUM(AI$4:AK$4)," ")</f>
        <v>1.007457854204451</v>
      </c>
      <c r="AL48" s="2">
        <f>IF($A48&lt;=AL$5,0.5*(AM47+AM48)*EXP(-'BDT Tree'!AV52*AM$4)," ")</f>
        <v>1.0036382189307151</v>
      </c>
      <c r="AM48" s="2">
        <f>IF($A48&lt;=AM$5,0.5*(AN47+AN48)*EXP(-'BDT Tree'!AW52*AN$4)," ")</f>
        <v>1.0037362627991477</v>
      </c>
      <c r="AN48" s="44">
        <f t="shared" si="1"/>
        <v>1.0038028337528437</v>
      </c>
    </row>
    <row r="49" spans="1:40" x14ac:dyDescent="0.25">
      <c r="A49" s="30">
        <v>14</v>
      </c>
      <c r="D49" s="44" t="str">
        <f>IF($A49&lt;=D$5,0.5*(E48+E49)*EXP(-'BDT Tree'!N53*E$4)+$C$6*SUM(B$4:D$4)," ")</f>
        <v xml:space="preserve"> </v>
      </c>
      <c r="E49" s="2" t="str">
        <f>IF($A49&lt;=E$5,0.5*(F48+F49)*EXP(-'BDT Tree'!O53*F$4)," ")</f>
        <v xml:space="preserve"> </v>
      </c>
      <c r="F49" s="2">
        <f>IF($A49&lt;=F$5,0.5*(G48+G49)*EXP(-'BDT Tree'!P53*G$4)," ")</f>
        <v>0.81326676832322475</v>
      </c>
      <c r="G49" s="44">
        <f>IF($A49&lt;=G$5,0.5*(H48+H49)*EXP(-'BDT Tree'!Q53*H$4)+$C$6*SUM(E$4:G$4)," ")</f>
        <v>0.84501132100525533</v>
      </c>
      <c r="H49" s="2">
        <f>IF($A49&lt;=H$5,0.5*(I48+I49)*EXP(-'BDT Tree'!R53*I$4)," ")</f>
        <v>0.86968932694917278</v>
      </c>
      <c r="I49" s="2">
        <f>IF($A49&lt;=I$5,0.5*(J48+J49)*EXP(-'BDT Tree'!S53*J$4)," ")</f>
        <v>0.89501480845032266</v>
      </c>
      <c r="J49" s="44">
        <f>IF($A49&lt;=J$5,0.5*(K48+K49)*EXP(-'BDT Tree'!T53*K$4)+$C$6*SUM(H$4:J$4)," ")</f>
        <v>0.91740100900271138</v>
      </c>
      <c r="K49" s="2">
        <f>IF($A49&lt;=K$5,0.5*(L48+L49)*EXP(-'BDT Tree'!U53*L$4)," ")</f>
        <v>0.93326805482358111</v>
      </c>
      <c r="L49" s="2">
        <f>IF($A49&lt;=L$5,0.5*(M48+M49)*EXP(-'BDT Tree'!V53*M$4)," ")</f>
        <v>0.94987507946671124</v>
      </c>
      <c r="M49" s="44">
        <f>IF($A49&lt;=M$5,0.5*(N48+N49)*EXP(-'BDT Tree'!W53*N$4)+$C$6*SUM(K$4:M$4)," ")</f>
        <v>0.96409801107941651</v>
      </c>
      <c r="N49" s="2">
        <f>IF($A49&lt;=N$5,0.5*(O48+O49)*EXP(-'BDT Tree'!X53*O$4)," ")</f>
        <v>0.97257671003629464</v>
      </c>
      <c r="O49" s="2">
        <f>IF($A49&lt;=O$5,0.5*(P48+P49)*EXP(-'BDT Tree'!Y53*P$4)," ")</f>
        <v>0.98284854864733517</v>
      </c>
      <c r="P49" s="44">
        <f>IF($A49&lt;=P$5,0.5*(Q48+Q49)*EXP(-'BDT Tree'!Z53*Q$4)+$C$6*SUM(N$4:P$4)," ")</f>
        <v>0.99149342982994437</v>
      </c>
      <c r="Q49" s="2">
        <f>IF($A49&lt;=Q$5,0.5*(R48+R49)*EXP(-'BDT Tree'!AA53*R$4)," ")</f>
        <v>0.99507917603244722</v>
      </c>
      <c r="R49" s="2">
        <f>IF($A49&lt;=R$5,0.5*(S48+S49)*EXP(-'BDT Tree'!AB53*S$4)," ")</f>
        <v>1.0012828640530673</v>
      </c>
      <c r="S49" s="44">
        <f>IF($A49&lt;=S$5,0.5*(T48+T49)*EXP(-'BDT Tree'!AC53*T$4)+$C$6*SUM(Q$4:S$4)," ")</f>
        <v>1.0066086606734317</v>
      </c>
      <c r="T49" s="2">
        <f>IF($A49&lt;=T$5,0.5*(U48+U49)*EXP(-'BDT Tree'!AD53*U$4)," ")</f>
        <v>1.0069073290602371</v>
      </c>
      <c r="U49" s="2">
        <f>IF($A49&lt;=U$5,0.5*(V48+V49)*EXP(-'BDT Tree'!AE53*V$4)," ")</f>
        <v>1.0105005041763846</v>
      </c>
      <c r="V49" s="44">
        <f>IF($A49&lt;=V$5,0.5*(W48+W49)*EXP(-'BDT Tree'!AF53*W$4)+$C$6*SUM(T$4:V$4)," ")</f>
        <v>1.0135382289737467</v>
      </c>
      <c r="W49" s="2">
        <f>IF($A49&lt;=W$5,0.5*(X48+X49)*EXP(-'BDT Tree'!AG53*X$4)," ")</f>
        <v>1.0123318434095312</v>
      </c>
      <c r="X49" s="2">
        <f>IF($A49&lt;=X$5,0.5*(Y48+Y49)*EXP(-'BDT Tree'!AH53*Y$4)," ")</f>
        <v>1.0143529906750874</v>
      </c>
      <c r="Y49" s="44">
        <f>IF($A49&lt;=Y$5,0.5*(Z48+Z49)*EXP(-'BDT Tree'!AI53*Z$4)+$C$6*SUM(W$4:Y$4)," ")</f>
        <v>1.0160280953697232</v>
      </c>
      <c r="Z49" s="2">
        <f>IF($A49&lt;=Z$5,0.5*(AA48+AA49)*EXP(-'BDT Tree'!AJ53*AA$4)," ")</f>
        <v>1.0135925429462449</v>
      </c>
      <c r="AA49" s="2">
        <f>IF($A49&lt;=AA$5,0.5*(AB48+AB49)*EXP(-'BDT Tree'!AK53*AB$4)," ")</f>
        <v>1.0147027157841275</v>
      </c>
      <c r="AB49" s="44">
        <f>IF($A49&lt;=AB$5,0.5*(AC48+AC49)*EXP(-'BDT Tree'!AL53*AC$4)+$C$6*SUM(Z$4:AB$4)," ")</f>
        <v>1.0156176171015343</v>
      </c>
      <c r="AC49" s="2">
        <f>IF($A49&lt;=AC$5,0.5*(AD48+AD49)*EXP(-'BDT Tree'!AM53*AD$4)," ")</f>
        <v>1.012427431755182</v>
      </c>
      <c r="AD49" s="2">
        <f>IF($A49&lt;=AD$5,0.5*(AE48+AE49)*EXP(-'BDT Tree'!AN53*AE$4)," ")</f>
        <v>1.0130577762418165</v>
      </c>
      <c r="AE49" s="44">
        <f>IF($A49&lt;=AE$5,0.5*(AF48+AF49)*EXP(-'BDT Tree'!AO53*AF$4)+$C$6*SUM(AC$4:AE$4)," ")</f>
        <v>1.0135744624254663</v>
      </c>
      <c r="AF49" s="2">
        <f>IF($A49&lt;=AF$5,0.5*(AG48+AG49)*EXP(-'BDT Tree'!AP53*AG$4)," ")</f>
        <v>1.0101501072759171</v>
      </c>
      <c r="AG49" s="2">
        <f>IF($A49&lt;=AG$5,0.5*(AH48+AH49)*EXP(-'BDT Tree'!AQ53*AH$4)," ")</f>
        <v>1.0104707797518249</v>
      </c>
      <c r="AH49" s="44">
        <f>IF($A49&lt;=AH$5,0.5*(AI48+AI49)*EXP(-'BDT Tree'!AR53*AI$4)+$C$6*SUM(AF$4:AH$4)," ")</f>
        <v>1.0107313987360429</v>
      </c>
      <c r="AI49" s="2">
        <f>IF($A49&lt;=AI$5,0.5*(AJ48+AJ49)*EXP(-'BDT Tree'!AS53*AJ$4)," ")</f>
        <v>1.0072528006045989</v>
      </c>
      <c r="AJ49" s="2">
        <f>IF($A49&lt;=AJ$5,0.5*(AK48+AK49)*EXP(-'BDT Tree'!AT53*AK$4)," ")</f>
        <v>1.007405806268475</v>
      </c>
      <c r="AK49" s="44">
        <f>IF($A49&lt;=AK$5,0.5*(AL48+AL49)*EXP(-'BDT Tree'!AU53*AL$4)+$C$6*SUM(AI$4:AK$4)," ")</f>
        <v>1.0075271262663998</v>
      </c>
      <c r="AL49" s="2">
        <f>IF($A49&lt;=AL$5,0.5*(AM48+AM49)*EXP(-'BDT Tree'!AV53*AM$4)," ")</f>
        <v>1.0036796052686869</v>
      </c>
      <c r="AM49" s="2">
        <f>IF($A49&lt;=AM$5,0.5*(AN48+AN49)*EXP(-'BDT Tree'!AW53*AN$4)," ")</f>
        <v>1.0037532536454661</v>
      </c>
      <c r="AN49" s="44">
        <f t="shared" si="1"/>
        <v>1.0038028337528437</v>
      </c>
    </row>
    <row r="50" spans="1:40" x14ac:dyDescent="0.25">
      <c r="A50" s="30">
        <v>13</v>
      </c>
      <c r="D50" s="44" t="str">
        <f>IF($A50&lt;=D$5,0.5*(E49+E50)*EXP(-'BDT Tree'!N54*E$4)+$C$6*SUM(B$4:D$4)," ")</f>
        <v xml:space="preserve"> </v>
      </c>
      <c r="E50" s="2">
        <f>IF($A50&lt;=E$5,0.5*(F49+F50)*EXP(-'BDT Tree'!O54*F$4)," ")</f>
        <v>0.83377432587656741</v>
      </c>
      <c r="F50" s="2">
        <f>IF($A50&lt;=F$5,0.5*(G49+G50)*EXP(-'BDT Tree'!P54*G$4)," ")</f>
        <v>0.86299160298502842</v>
      </c>
      <c r="G50" s="44">
        <f>IF($A50&lt;=G$5,0.5*(H49+H50)*EXP(-'BDT Tree'!Q54*H$4)+$C$6*SUM(E$4:G$4)," ")</f>
        <v>0.88900481051077751</v>
      </c>
      <c r="H50" s="2">
        <f>IF($A50&lt;=H$5,0.5*(I49+I50)*EXP(-'BDT Tree'!R54*I$4)," ")</f>
        <v>0.90816538346963527</v>
      </c>
      <c r="I50" s="2">
        <f>IF($A50&lt;=I$5,0.5*(J49+J50)*EXP(-'BDT Tree'!S54*J$4)," ")</f>
        <v>0.92843144540964784</v>
      </c>
      <c r="J50" s="44">
        <f>IF($A50&lt;=J$5,0.5*(K49+K50)*EXP(-'BDT Tree'!T54*K$4)+$C$6*SUM(H$4:J$4)," ")</f>
        <v>0.94615462934563999</v>
      </c>
      <c r="K50" s="2">
        <f>IF($A50&lt;=K$5,0.5*(L49+L50)*EXP(-'BDT Tree'!U54*L$4)," ")</f>
        <v>0.95776579208465484</v>
      </c>
      <c r="L50" s="2">
        <f>IF($A50&lt;=L$5,0.5*(M49+M50)*EXP(-'BDT Tree'!V54*M$4)," ")</f>
        <v>0.97068205011896336</v>
      </c>
      <c r="M50" s="44">
        <f>IF($A50&lt;=M$5,0.5*(N49+N50)*EXP(-'BDT Tree'!W54*N$4)+$C$6*SUM(K$4:M$4)," ")</f>
        <v>0.98171334412281441</v>
      </c>
      <c r="N50" s="2">
        <f>IF($A50&lt;=N$5,0.5*(O49+O50)*EXP(-'BDT Tree'!X54*O$4)," ")</f>
        <v>0.98735330932423526</v>
      </c>
      <c r="O50" s="2">
        <f>IF($A50&lt;=O$5,0.5*(P49+P50)*EXP(-'BDT Tree'!Y54*P$4)," ")</f>
        <v>0.99521064973044127</v>
      </c>
      <c r="P50" s="44">
        <f>IF($A50&lt;=P$5,0.5*(Q49+Q50)*EXP(-'BDT Tree'!Z54*Q$4)+$C$6*SUM(N$4:P$4)," ")</f>
        <v>1.0018180994394437</v>
      </c>
      <c r="Q50" s="2">
        <f>IF($A50&lt;=Q$5,0.5*(R49+R50)*EXP(-'BDT Tree'!AA54*R$4)," ")</f>
        <v>1.0036639698031145</v>
      </c>
      <c r="R50" s="2">
        <f>IF($A50&lt;=R$5,0.5*(S49+S50)*EXP(-'BDT Tree'!AB54*S$4)," ")</f>
        <v>1.0083985444495476</v>
      </c>
      <c r="S50" s="44">
        <f>IF($A50&lt;=S$5,0.5*(T49+T50)*EXP(-'BDT Tree'!AC54*T$4)+$C$6*SUM(Q$4:S$4)," ")</f>
        <v>1.0124601478120596</v>
      </c>
      <c r="T50" s="2">
        <f>IF($A50&lt;=T$5,0.5*(U49+U50)*EXP(-'BDT Tree'!AD54*U$4)," ")</f>
        <v>1.0117329055368713</v>
      </c>
      <c r="U50" s="2">
        <f>IF($A50&lt;=U$5,0.5*(V49+V50)*EXP(-'BDT Tree'!AE54*V$4)," ")</f>
        <v>1.0144654753140527</v>
      </c>
      <c r="V50" s="44">
        <f>IF($A50&lt;=V$5,0.5*(W49+W50)*EXP(-'BDT Tree'!AF54*W$4)+$C$6*SUM(T$4:V$4)," ")</f>
        <v>1.0167699396163734</v>
      </c>
      <c r="W50" s="2">
        <f>IF($A50&lt;=W$5,0.5*(X49+X50)*EXP(-'BDT Tree'!AG54*X$4)," ")</f>
        <v>1.0149565745343176</v>
      </c>
      <c r="X50" s="2">
        <f>IF($A50&lt;=X$5,0.5*(Y49+Y50)*EXP(-'BDT Tree'!AH54*Y$4)," ")</f>
        <v>1.016480188617044</v>
      </c>
      <c r="Y50" s="44">
        <f>IF($A50&lt;=Y$5,0.5*(Z49+Z50)*EXP(-'BDT Tree'!AI54*Z$4)+$C$6*SUM(W$4:Y$4)," ")</f>
        <v>1.0177438357929298</v>
      </c>
      <c r="Z50" s="2">
        <f>IF($A50&lt;=Z$5,0.5*(AA49+AA50)*EXP(-'BDT Tree'!AJ54*AA$4)," ")</f>
        <v>1.014969407655508</v>
      </c>
      <c r="AA50" s="2">
        <f>IF($A50&lt;=AA$5,0.5*(AB49+AB50)*EXP(-'BDT Tree'!AK54*AB$4)," ")</f>
        <v>1.0158030260521385</v>
      </c>
      <c r="AB50" s="44">
        <f>IF($A50&lt;=AB$5,0.5*(AC49+AC50)*EXP(-'BDT Tree'!AL54*AC$4)+$C$6*SUM(Z$4:AB$4)," ")</f>
        <v>1.0164899497255699</v>
      </c>
      <c r="AC50" s="2">
        <f>IF($A50&lt;=AC$5,0.5*(AD49+AD50)*EXP(-'BDT Tree'!AM54*AD$4)," ")</f>
        <v>1.0131168863679783</v>
      </c>
      <c r="AD50" s="2">
        <f>IF($A50&lt;=AD$5,0.5*(AE49+AE50)*EXP(-'BDT Tree'!AN54*AE$4)," ")</f>
        <v>1.0135934209019899</v>
      </c>
      <c r="AE50" s="44">
        <f>IF($A50&lt;=AE$5,0.5*(AF49+AF50)*EXP(-'BDT Tree'!AO54*AF$4)+$C$6*SUM(AC$4:AE$4)," ")</f>
        <v>1.0139830858991996</v>
      </c>
      <c r="AF50" s="2">
        <f>IF($A50&lt;=AF$5,0.5*(AG49+AG50)*EXP(-'BDT Tree'!AP54*AG$4)," ")</f>
        <v>1.0104638477404049</v>
      </c>
      <c r="AG50" s="2">
        <f>IF($A50&lt;=AG$5,0.5*(AH49+AH50)*EXP(-'BDT Tree'!AQ54*AH$4)," ")</f>
        <v>1.0107056064147497</v>
      </c>
      <c r="AH50" s="44">
        <f>IF($A50&lt;=AH$5,0.5*(AI49+AI50)*EXP(-'BDT Tree'!AR54*AI$4)+$C$6*SUM(AF$4:AH$4)," ")</f>
        <v>1.0109020186963811</v>
      </c>
      <c r="AI50" s="2">
        <f>IF($A50&lt;=AI$5,0.5*(AJ49+AJ50)*EXP(-'BDT Tree'!AS54*AJ$4)," ")</f>
        <v>1.0073736979049606</v>
      </c>
      <c r="AJ50" s="2">
        <f>IF($A50&lt;=AJ$5,0.5*(AK49+AK50)*EXP(-'BDT Tree'!AT54*AK$4)," ")</f>
        <v>1.0074881140675498</v>
      </c>
      <c r="AK50" s="44">
        <f>IF($A50&lt;=AK$5,0.5*(AL49+AL50)*EXP(-'BDT Tree'!AU54*AL$4)+$C$6*SUM(AI$4:AK$4)," ")</f>
        <v>1.0075788284511888</v>
      </c>
      <c r="AL50" s="2">
        <f>IF($A50&lt;=AL$5,0.5*(AM49+AM50)*EXP(-'BDT Tree'!AV54*AM$4)," ")</f>
        <v>1.0037105848690837</v>
      </c>
      <c r="AM50" s="2">
        <f>IF($A50&lt;=AM$5,0.5*(AN49+AN50)*EXP(-'BDT Tree'!AW54*AN$4)," ")</f>
        <v>1.0037659080126986</v>
      </c>
      <c r="AN50" s="44">
        <f t="shared" si="1"/>
        <v>1.0038028337528437</v>
      </c>
    </row>
    <row r="51" spans="1:40" x14ac:dyDescent="0.25">
      <c r="A51" s="30">
        <v>12</v>
      </c>
      <c r="D51" s="44">
        <f>IF($A51&lt;=D$5,0.5*(E50+E51)*EXP(-'BDT Tree'!N55*E$4)," ")</f>
        <v>0.85239975419931857</v>
      </c>
      <c r="E51" s="2">
        <f>IF($A51&lt;=E$5,0.5*(F50+F51)*EXP(-'BDT Tree'!O55*F$4)," ")</f>
        <v>0.87948582001352105</v>
      </c>
      <c r="F51" s="2">
        <f>IF($A51&lt;=F$5,0.5*(G50+G51)*EXP(-'BDT Tree'!P55*G$4)," ")</f>
        <v>0.90324997071165292</v>
      </c>
      <c r="G51" s="44">
        <f>IF($A51&lt;=G$5,0.5*(H50+H51)*EXP(-'BDT Tree'!Q55*H$4)+$C$6*SUM(E$4:G$4)," ")</f>
        <v>0.92422376149653529</v>
      </c>
      <c r="H51" s="2">
        <f>IF($A51&lt;=H$5,0.5*(I50+I51)*EXP(-'BDT Tree'!R55*I$4)," ")</f>
        <v>0.93867544398895142</v>
      </c>
      <c r="I51" s="2">
        <f>IF($A51&lt;=I$5,0.5*(J50+J51)*EXP(-'BDT Tree'!S55*J$4)," ")</f>
        <v>0.95470198338129542</v>
      </c>
      <c r="J51" s="44">
        <f>IF($A51&lt;=J$5,0.5*(K50+K51)*EXP(-'BDT Tree'!T55*K$4)+$C$6*SUM(H$4:J$4)," ")</f>
        <v>0.96859313257768787</v>
      </c>
      <c r="K51" s="2">
        <f>IF($A51&lt;=K$5,0.5*(L50+L51)*EXP(-'BDT Tree'!U55*L$4)," ")</f>
        <v>0.97676964126310029</v>
      </c>
      <c r="L51" s="2">
        <f>IF($A51&lt;=L$5,0.5*(M50+M51)*EXP(-'BDT Tree'!V55*M$4)," ")</f>
        <v>0.9867444005394318</v>
      </c>
      <c r="M51" s="44">
        <f>IF($A51&lt;=M$5,0.5*(N50+N51)*EXP(-'BDT Tree'!W55*N$4)+$C$6*SUM(K$4:M$4)," ")</f>
        <v>0.99525018016752642</v>
      </c>
      <c r="N51" s="2">
        <f>IF($A51&lt;=N$5,0.5*(O50+O51)*EXP(-'BDT Tree'!X55*O$4)," ")</f>
        <v>0.9986722369710922</v>
      </c>
      <c r="O51" s="2">
        <f>IF($A51&lt;=O$5,0.5*(P50+P51)*EXP(-'BDT Tree'!Y55*P$4)," ")</f>
        <v>1.004658702574182</v>
      </c>
      <c r="P51" s="44">
        <f>IF($A51&lt;=P$5,0.5*(Q50+Q51)*EXP(-'BDT Tree'!Z55*Q$4)+$C$6*SUM(N$4:P$4)," ")</f>
        <v>1.009692247231458</v>
      </c>
      <c r="Q51" s="2">
        <f>IF($A51&lt;=Q$5,0.5*(R50+R51)*EXP(-'BDT Tree'!AA55*R$4)," ")</f>
        <v>1.0101940475820665</v>
      </c>
      <c r="R51" s="2">
        <f>IF($A51&lt;=R$5,0.5*(S50+S51)*EXP(-'BDT Tree'!AB55*S$4)," ")</f>
        <v>1.0137994987706176</v>
      </c>
      <c r="S51" s="44">
        <f>IF($A51&lt;=S$5,0.5*(T50+T51)*EXP(-'BDT Tree'!AC55*T$4)+$C$6*SUM(Q$4:S$4)," ")</f>
        <v>1.0168915926835065</v>
      </c>
      <c r="T51" s="2">
        <f>IF($A51&lt;=T$5,0.5*(U50+U51)*EXP(-'BDT Tree'!AD55*U$4)," ")</f>
        <v>1.0153838677980713</v>
      </c>
      <c r="U51" s="2">
        <f>IF($A51&lt;=U$5,0.5*(V50+V51)*EXP(-'BDT Tree'!AE55*V$4)," ")</f>
        <v>1.017459639391338</v>
      </c>
      <c r="V51" s="44">
        <f>IF($A51&lt;=V$5,0.5*(W50+W51)*EXP(-'BDT Tree'!AF55*W$4)+$C$6*SUM(T$4:V$4)," ")</f>
        <v>1.0192062423431021</v>
      </c>
      <c r="W51" s="2">
        <f>IF($A51&lt;=W$5,0.5*(X50+X51)*EXP(-'BDT Tree'!AG55*X$4)," ")</f>
        <v>1.016933888894697</v>
      </c>
      <c r="X51" s="2">
        <f>IF($A51&lt;=X$5,0.5*(Y50+Y51)*EXP(-'BDT Tree'!AH55*Y$4)," ")</f>
        <v>1.018081728512954</v>
      </c>
      <c r="Y51" s="44">
        <f>IF($A51&lt;=Y$5,0.5*(Z50+Z51)*EXP(-'BDT Tree'!AI55*Z$4)+$C$6*SUM(W$4:Y$4)," ")</f>
        <v>1.0190345242370376</v>
      </c>
      <c r="Z51" s="2">
        <f>IF($A51&lt;=Z$5,0.5*(AA50+AA51)*EXP(-'BDT Tree'!AJ55*AA$4)," ")</f>
        <v>1.0160049110180569</v>
      </c>
      <c r="AA51" s="2">
        <f>IF($A51&lt;=AA$5,0.5*(AB50+AB51)*EXP(-'BDT Tree'!AK55*AB$4)," ")</f>
        <v>1.0166306856642653</v>
      </c>
      <c r="AB51" s="44">
        <f>IF($A51&lt;=AB$5,0.5*(AC50+AC51)*EXP(-'BDT Tree'!AL55*AC$4)+$C$6*SUM(Z$4:AB$4)," ")</f>
        <v>1.0171463276038519</v>
      </c>
      <c r="AC51" s="2">
        <f>IF($A51&lt;=AC$5,0.5*(AD50+AD51)*EXP(-'BDT Tree'!AM55*AD$4)," ")</f>
        <v>1.0136356325388918</v>
      </c>
      <c r="AD51" s="2">
        <f>IF($A51&lt;=AD$5,0.5*(AE50+AE51)*EXP(-'BDT Tree'!AN55*AE$4)," ")</f>
        <v>1.013995857669397</v>
      </c>
      <c r="AE51" s="44">
        <f>IF($A51&lt;=AE$5,0.5*(AF50+AF51)*EXP(-'BDT Tree'!AO55*AF$4)+$C$6*SUM(AC$4:AE$4)," ")</f>
        <v>1.0142897068570649</v>
      </c>
      <c r="AF51" s="2">
        <f>IF($A51&lt;=AF$5,0.5*(AG50+AG51)*EXP(-'BDT Tree'!AP55*AG$4)," ")</f>
        <v>1.010699359203016</v>
      </c>
      <c r="AG51" s="2">
        <f>IF($A51&lt;=AG$5,0.5*(AH50+AH51)*EXP(-'BDT Tree'!AQ55*AH$4)," ")</f>
        <v>1.010881620333546</v>
      </c>
      <c r="AH51" s="44">
        <f>IF($A51&lt;=AH$5,0.5*(AI50+AI51)*EXP(-'BDT Tree'!AR55*AI$4)+$C$6*SUM(AF$4:AH$4)," ")</f>
        <v>1.0110296441222897</v>
      </c>
      <c r="AI51" s="2">
        <f>IF($A51&lt;=AI$5,0.5*(AJ50+AJ51)*EXP(-'BDT Tree'!AS55*AJ$4)," ")</f>
        <v>1.007464030609754</v>
      </c>
      <c r="AJ51" s="2">
        <f>IF($A51&lt;=AJ$5,0.5*(AK50+AK51)*EXP(-'BDT Tree'!AT55*AK$4)," ")</f>
        <v>1.0075495885886852</v>
      </c>
      <c r="AK51" s="44">
        <f>IF($A51&lt;=AK$5,0.5*(AL50+AL51)*EXP(-'BDT Tree'!AU55*AL$4)+$C$6*SUM(AI$4:AK$4)," ")</f>
        <v>1.0076174179110176</v>
      </c>
      <c r="AL51" s="2">
        <f>IF($A51&lt;=AL$5,0.5*(AM50+AM51)*EXP(-'BDT Tree'!AV55*AM$4)," ")</f>
        <v>1.0037337748711728</v>
      </c>
      <c r="AM51" s="2">
        <f>IF($A51&lt;=AM$5,0.5*(AN50+AN51)*EXP(-'BDT Tree'!AW55*AN$4)," ")</f>
        <v>1.0037753326407306</v>
      </c>
      <c r="AN51" s="44">
        <f t="shared" si="1"/>
        <v>1.0038028337528437</v>
      </c>
    </row>
    <row r="52" spans="1:40" x14ac:dyDescent="0.25">
      <c r="A52" s="30">
        <v>11</v>
      </c>
      <c r="D52" s="44">
        <f>IF($A52&lt;=D$5,0.5*(E51+E52)*EXP(-'BDT Tree'!N56*E$4)," ")</f>
        <v>0.89435529316146201</v>
      </c>
      <c r="E52" s="2">
        <f>IF($A52&lt;=E$5,0.5*(F51+F52)*EXP(-'BDT Tree'!O56*F$4)," ")</f>
        <v>0.91630184989141805</v>
      </c>
      <c r="F52" s="2">
        <f>IF($A52&lt;=F$5,0.5*(G51+G52)*EXP(-'BDT Tree'!P56*G$4)," ")</f>
        <v>0.93534798464940749</v>
      </c>
      <c r="G52" s="44">
        <f>IF($A52&lt;=G$5,0.5*(H51+H52)*EXP(-'BDT Tree'!Q56*H$4)+$C$6*SUM(E$4:G$4)," ")</f>
        <v>0.95204898910767943</v>
      </c>
      <c r="H52" s="2">
        <f>IF($A52&lt;=H$5,0.5*(I51+I52)*EXP(-'BDT Tree'!R56*I$4)," ")</f>
        <v>0.96259918375914122</v>
      </c>
      <c r="I52" s="2">
        <f>IF($A52&lt;=I$5,0.5*(J51+J52)*EXP(-'BDT Tree'!S56*J$4)," ")</f>
        <v>0.97515922955516599</v>
      </c>
      <c r="J52" s="44">
        <f>IF($A52&lt;=J$5,0.5*(K51+K52)*EXP(-'BDT Tree'!T56*K$4)+$C$6*SUM(H$4:J$4)," ")</f>
        <v>0.98596394037549751</v>
      </c>
      <c r="K52" s="2">
        <f>IF($A52&lt;=K$5,0.5*(L51+L52)*EXP(-'BDT Tree'!U56*L$4)," ")</f>
        <v>0.9914136450712141</v>
      </c>
      <c r="L52" s="2">
        <f>IF($A52&lt;=L$5,0.5*(M51+M52)*EXP(-'BDT Tree'!V56*M$4)," ")</f>
        <v>0.99907547473847436</v>
      </c>
      <c r="M52" s="44">
        <f>IF($A52&lt;=M$5,0.5*(N51+N52)*EXP(-'BDT Tree'!W56*N$4)+$C$6*SUM(K$4:M$4)," ")</f>
        <v>1.0056049825332898</v>
      </c>
      <c r="N52" s="2">
        <f>IF($A52&lt;=N$5,0.5*(O51+O52)*EXP(-'BDT Tree'!X56*O$4)," ")</f>
        <v>1.0073097731585834</v>
      </c>
      <c r="O52" s="2">
        <f>IF($A52&lt;=O$5,0.5*(P51+P52)*EXP(-'BDT Tree'!Y56*P$4)," ")</f>
        <v>1.0118571806514631</v>
      </c>
      <c r="P52" s="44">
        <f>IF($A52&lt;=P$5,0.5*(Q51+Q52)*EXP(-'BDT Tree'!Z56*Q$4)+$C$6*SUM(N$4:P$4)," ")</f>
        <v>1.0156822294925798</v>
      </c>
      <c r="Q52" s="2">
        <f>IF($A52&lt;=Q$5,0.5*(R51+R52)*EXP(-'BDT Tree'!AA56*R$4)," ")</f>
        <v>1.0151508519949908</v>
      </c>
      <c r="R52" s="2">
        <f>IF($A52&lt;=R$5,0.5*(S51+S52)*EXP(-'BDT Tree'!AB56*S$4)," ")</f>
        <v>1.0178919889368436</v>
      </c>
      <c r="S52" s="44">
        <f>IF($A52&lt;=S$5,0.5*(T51+T52)*EXP(-'BDT Tree'!AC56*T$4)+$C$6*SUM(Q$4:S$4)," ")</f>
        <v>1.0202429788715635</v>
      </c>
      <c r="T52" s="2">
        <f>IF($A52&lt;=T$5,0.5*(U51+U52)*EXP(-'BDT Tree'!AD56*U$4)," ")</f>
        <v>1.018143069720169</v>
      </c>
      <c r="U52" s="2">
        <f>IF($A52&lt;=U$5,0.5*(V51+V52)*EXP(-'BDT Tree'!AE56*V$4)," ")</f>
        <v>1.0197186421428321</v>
      </c>
      <c r="V52" s="44">
        <f>IF($A52&lt;=V$5,0.5*(W51+W52)*EXP(-'BDT Tree'!AF56*W$4)+$C$6*SUM(T$4:V$4)," ")</f>
        <v>1.0210415532927049</v>
      </c>
      <c r="W52" s="2">
        <f>IF($A52&lt;=W$5,0.5*(X51+X52)*EXP(-'BDT Tree'!AG56*X$4)," ")</f>
        <v>1.0184226107550809</v>
      </c>
      <c r="X52" s="2">
        <f>IF($A52&lt;=X$5,0.5*(Y51+Y52)*EXP(-'BDT Tree'!AH56*Y$4)," ")</f>
        <v>1.0192869575501704</v>
      </c>
      <c r="Y52" s="44">
        <f>IF($A52&lt;=Y$5,0.5*(Z51+Z52)*EXP(-'BDT Tree'!AI56*Z$4)+$C$6*SUM(W$4:Y$4)," ")</f>
        <v>1.0200051175050155</v>
      </c>
      <c r="Z52" s="2">
        <f>IF($A52&lt;=Z$5,0.5*(AA51+AA52)*EXP(-'BDT Tree'!AJ56*AA$4)," ")</f>
        <v>1.0167834770171404</v>
      </c>
      <c r="AA52" s="2">
        <f>IF($A52&lt;=AA$5,0.5*(AB51+AB52)*EXP(-'BDT Tree'!AK56*AB$4)," ")</f>
        <v>1.0172531321590106</v>
      </c>
      <c r="AB52" s="44">
        <f>IF($A52&lt;=AB$5,0.5*(AC51+AC52)*EXP(-'BDT Tree'!AL56*AC$4)+$C$6*SUM(Z$4:AB$4)," ")</f>
        <v>1.0176401422031787</v>
      </c>
      <c r="AC52" s="2">
        <f>IF($A52&lt;=AC$5,0.5*(AD51+AD52)*EXP(-'BDT Tree'!AM56*AD$4)," ")</f>
        <v>1.0140259010011898</v>
      </c>
      <c r="AD52" s="2">
        <f>IF($A52&lt;=AD$5,0.5*(AE51+AE52)*EXP(-'BDT Tree'!AN56*AE$4)," ")</f>
        <v>1.0142981925924526</v>
      </c>
      <c r="AE52" s="44">
        <f>IF($A52&lt;=AE$5,0.5*(AF51+AF52)*EXP(-'BDT Tree'!AO56*AF$4)+$C$6*SUM(AC$4:AE$4)," ")</f>
        <v>1.0145197771667458</v>
      </c>
      <c r="AF52" s="2">
        <f>IF($A52&lt;=AF$5,0.5*(AG51+AG52)*EXP(-'BDT Tree'!AP56*AG$4)," ")</f>
        <v>1.0108761440761416</v>
      </c>
      <c r="AG52" s="2">
        <f>IF($A52&lt;=AG$5,0.5*(AH51+AH52)*EXP(-'BDT Tree'!AQ56*AH$4)," ")</f>
        <v>1.0110135499575377</v>
      </c>
      <c r="AH52" s="44">
        <f>IF($A52&lt;=AH$5,0.5*(AI51+AI52)*EXP(-'BDT Tree'!AR56*AI$4)+$C$6*SUM(AF$4:AH$4)," ")</f>
        <v>1.0111251078508932</v>
      </c>
      <c r="AI52" s="2">
        <f>IF($A52&lt;=AI$5,0.5*(AJ51+AJ52)*EXP(-'BDT Tree'!AS56*AJ$4)," ")</f>
        <v>1.0075315255911901</v>
      </c>
      <c r="AJ52" s="2">
        <f>IF($A52&lt;=AJ$5,0.5*(AK51+AK52)*EXP(-'BDT Tree'!AT56*AK$4)," ")</f>
        <v>1.0075955034649471</v>
      </c>
      <c r="AK52" s="44">
        <f>IF($A52&lt;=AK$5,0.5*(AL51+AL52)*EXP(-'BDT Tree'!AU56*AL$4)+$C$6*SUM(AI$4:AK$4)," ")</f>
        <v>1.0076462210126755</v>
      </c>
      <c r="AL52" s="2">
        <f>IF($A52&lt;=AL$5,0.5*(AM51+AM52)*EXP(-'BDT Tree'!AV56*AM$4)," ")</f>
        <v>1.0037511341995982</v>
      </c>
      <c r="AM52" s="2">
        <f>IF($A52&lt;=AM$5,0.5*(AN51+AN52)*EXP(-'BDT Tree'!AW56*AN$4)," ")</f>
        <v>1.0037823518272746</v>
      </c>
      <c r="AN52" s="44">
        <f t="shared" si="1"/>
        <v>1.0038028337528437</v>
      </c>
    </row>
    <row r="53" spans="1:40" x14ac:dyDescent="0.25">
      <c r="A53" s="30">
        <v>10</v>
      </c>
      <c r="D53" s="44">
        <f>IF($A53&lt;=D$5,0.5*(E52+E53)*EXP(-'BDT Tree'!N57*E$4)," ")</f>
        <v>0.92799592991297053</v>
      </c>
      <c r="E53" s="2">
        <f>IF($A53&lt;=E$5,0.5*(F52+F53)*EXP(-'BDT Tree'!O57*F$4)," ")</f>
        <v>0.9455449016761347</v>
      </c>
      <c r="F53" s="2">
        <f>IF($A53&lt;=F$5,0.5*(G52+G53)*EXP(-'BDT Tree'!P57*G$4)," ")</f>
        <v>0.96063749647281227</v>
      </c>
      <c r="G53" s="44">
        <f>IF($A53&lt;=G$5,0.5*(H52+H53)*EXP(-'BDT Tree'!Q57*H$4)+$C$6*SUM(E$4:G$4)," ")</f>
        <v>0.97381052215427721</v>
      </c>
      <c r="H53" s="2">
        <f>IF($A53&lt;=H$5,0.5*(I52+I53)*EXP(-'BDT Tree'!R57*I$4)," ")</f>
        <v>0.98119801855808597</v>
      </c>
      <c r="I53" s="2">
        <f>IF($A53&lt;=I$5,0.5*(J52+J53)*EXP(-'BDT Tree'!S57*J$4)," ")</f>
        <v>0.99097442555824278</v>
      </c>
      <c r="J53" s="44">
        <f>IF($A53&lt;=J$5,0.5*(K52+K53)*EXP(-'BDT Tree'!T57*K$4)+$C$6*SUM(H$4:J$4)," ")</f>
        <v>0.99932999730974748</v>
      </c>
      <c r="K53" s="2">
        <f>IF($A53&lt;=K$5,0.5*(L52+L53)*EXP(-'BDT Tree'!U57*L$4)," ")</f>
        <v>1.002641139065819</v>
      </c>
      <c r="L53" s="2">
        <f>IF($A53&lt;=L$5,0.5*(M52+M53)*EXP(-'BDT Tree'!V57*M$4)," ")</f>
        <v>1.0085024907588858</v>
      </c>
      <c r="M53" s="44">
        <f>IF($A53&lt;=M$5,0.5*(N52+N53)*EXP(-'BDT Tree'!W57*N$4)+$C$6*SUM(K$4:M$4)," ")</f>
        <v>1.0134982967894186</v>
      </c>
      <c r="N53" s="2">
        <f>IF($A53&lt;=N$5,0.5*(O52+O53)*EXP(-'BDT Tree'!X57*O$4)," ")</f>
        <v>1.0138823997464044</v>
      </c>
      <c r="O53" s="2">
        <f>IF($A53&lt;=O$5,0.5*(P52+P53)*EXP(-'BDT Tree'!Y57*P$4)," ")</f>
        <v>1.0173289421583886</v>
      </c>
      <c r="P53" s="44">
        <f>IF($A53&lt;=P$5,0.5*(Q52+Q53)*EXP(-'BDT Tree'!Z57*Q$4)+$C$6*SUM(N$4:P$4)," ")</f>
        <v>1.0202302558364604</v>
      </c>
      <c r="Q53" s="2">
        <f>IF($A53&lt;=Q$5,0.5*(R52+R53)*EXP(-'BDT Tree'!AA57*R$4)," ")</f>
        <v>1.0189076002038748</v>
      </c>
      <c r="R53" s="2">
        <f>IF($A53&lt;=R$5,0.5*(S52+S53)*EXP(-'BDT Tree'!AB57*S$4)," ")</f>
        <v>1.0209891142194281</v>
      </c>
      <c r="S53" s="44">
        <f>IF($A53&lt;=S$5,0.5*(T52+T53)*EXP(-'BDT Tree'!AC57*T$4)+$C$6*SUM(Q$4:S$4)," ")</f>
        <v>1.022774956954569</v>
      </c>
      <c r="T53" s="2">
        <f>IF($A53&lt;=T$5,0.5*(U52+U53)*EXP(-'BDT Tree'!AD57*U$4)," ")</f>
        <v>1.0202266265466151</v>
      </c>
      <c r="U53" s="2">
        <f>IF($A53&lt;=U$5,0.5*(V52+V53)*EXP(-'BDT Tree'!AE57*V$4)," ")</f>
        <v>1.0214218507967749</v>
      </c>
      <c r="V53" s="44">
        <f>IF($A53&lt;=V$5,0.5*(W52+W53)*EXP(-'BDT Tree'!AF57*W$4)+$C$6*SUM(T$4:V$4)," ")</f>
        <v>1.0224233760282175</v>
      </c>
      <c r="W53" s="2">
        <f>IF($A53&lt;=W$5,0.5*(X52+X53)*EXP(-'BDT Tree'!AG57*X$4)," ")</f>
        <v>1.0195429940595997</v>
      </c>
      <c r="X53" s="2">
        <f>IF($A53&lt;=X$5,0.5*(Y52+Y53)*EXP(-'BDT Tree'!AH57*Y$4)," ")</f>
        <v>1.0201936465017267</v>
      </c>
      <c r="Y53" s="44">
        <f>IF($A53&lt;=Y$5,0.5*(Z52+Z53)*EXP(-'BDT Tree'!AI57*Z$4)+$C$6*SUM(W$4:Y$4)," ")</f>
        <v>1.0207348156505602</v>
      </c>
      <c r="Z53" s="2">
        <f>IF($A53&lt;=Z$5,0.5*(AA52+AA53)*EXP(-'BDT Tree'!AJ57*AA$4)," ")</f>
        <v>1.0173687495710315</v>
      </c>
      <c r="AA53" s="2">
        <f>IF($A53&lt;=AA$5,0.5*(AB52+AB53)*EXP(-'BDT Tree'!AK57*AB$4)," ")</f>
        <v>1.0177211837887481</v>
      </c>
      <c r="AB53" s="44">
        <f>IF($A53&lt;=AB$5,0.5*(AC52+AC53)*EXP(-'BDT Tree'!AL57*AC$4)+$C$6*SUM(Z$4:AB$4)," ")</f>
        <v>1.0180116209039478</v>
      </c>
      <c r="AC53" s="2">
        <f>IF($A53&lt;=AC$5,0.5*(AD52+AD53)*EXP(-'BDT Tree'!AM57*AD$4)," ")</f>
        <v>1.0143194958663326</v>
      </c>
      <c r="AD53" s="2">
        <f>IF($A53&lt;=AD$5,0.5*(AE52+AE53)*EXP(-'BDT Tree'!AN57*AE$4)," ")</f>
        <v>1.0145253160898142</v>
      </c>
      <c r="AE53" s="44">
        <f>IF($A53&lt;=AE$5,0.5*(AF52+AF53)*EXP(-'BDT Tree'!AO57*AF$4)+$C$6*SUM(AC$4:AE$4)," ")</f>
        <v>1.0146924045589392</v>
      </c>
      <c r="AF53" s="2">
        <f>IF($A53&lt;=AF$5,0.5*(AG52+AG53)*EXP(-'BDT Tree'!AP57*AG$4)," ")</f>
        <v>1.0110088460577589</v>
      </c>
      <c r="AG53" s="2">
        <f>IF($A53&lt;=AG$5,0.5*(AH52+AH53)*EXP(-'BDT Tree'!AQ57*AH$4)," ")</f>
        <v>1.0111124369443614</v>
      </c>
      <c r="AH53" s="44">
        <f>IF($A53&lt;=AH$5,0.5*(AI52+AI53)*EXP(-'BDT Tree'!AR57*AI$4)+$C$6*SUM(AF$4:AH$4)," ")</f>
        <v>1.0111965143266539</v>
      </c>
      <c r="AI53" s="2">
        <f>IF($A53&lt;=AI$5,0.5*(AJ52+AJ53)*EXP(-'BDT Tree'!AS57*AJ$4)," ")</f>
        <v>1.0075819567541857</v>
      </c>
      <c r="AJ53" s="2">
        <f>IF($A53&lt;=AJ$5,0.5*(AK52+AK53)*EXP(-'BDT Tree'!AT57*AK$4)," ")</f>
        <v>1.0076297974380954</v>
      </c>
      <c r="AK53" s="44">
        <f>IF($A53&lt;=AK$5,0.5*(AL52+AL53)*EXP(-'BDT Tree'!AU57*AL$4)+$C$6*SUM(AI$4:AK$4)," ")</f>
        <v>1.0076677201911959</v>
      </c>
      <c r="AL53" s="2">
        <f>IF($A53&lt;=AL$5,0.5*(AM52+AM53)*EXP(-'BDT Tree'!AV57*AM$4)," ")</f>
        <v>1.0037641290997747</v>
      </c>
      <c r="AM53" s="2">
        <f>IF($A53&lt;=AM$5,0.5*(AN52+AN53)*EXP(-'BDT Tree'!AW57*AN$4)," ")</f>
        <v>1.0037875795006184</v>
      </c>
      <c r="AN53" s="44">
        <f t="shared" si="1"/>
        <v>1.0038028337528437</v>
      </c>
    </row>
    <row r="54" spans="1:40" x14ac:dyDescent="0.25">
      <c r="A54" s="30">
        <v>9</v>
      </c>
      <c r="D54" s="44">
        <f>IF($A54&lt;=D$5,0.5*(E53+E54)*EXP(-'BDT Tree'!N58*E$4)," ")</f>
        <v>0.95463364407344864</v>
      </c>
      <c r="E54" s="2">
        <f>IF($A54&lt;=E$5,0.5*(F53+F54)*EXP(-'BDT Tree'!O58*F$4)," ")</f>
        <v>0.96852495135883732</v>
      </c>
      <c r="F54" s="2">
        <f>IF($A54&lt;=F$5,0.5*(G53+G54)*EXP(-'BDT Tree'!P58*G$4)," ")</f>
        <v>0.98038163600946548</v>
      </c>
      <c r="G54" s="44">
        <f>IF($A54&lt;=G$5,0.5*(H53+H54)*EXP(-'BDT Tree'!Q58*H$4)+$C$6*SUM(E$4:G$4)," ")</f>
        <v>0.99069798274519438</v>
      </c>
      <c r="H54" s="2">
        <f>IF($A54&lt;=H$5,0.5*(I53+I54)*EXP(-'BDT Tree'!R58*I$4)," ")</f>
        <v>0.99556289330905501</v>
      </c>
      <c r="I54" s="2">
        <f>IF($A54&lt;=I$5,0.5*(J53+J54)*EXP(-'BDT Tree'!S58*J$4)," ")</f>
        <v>1.0031337454161089</v>
      </c>
      <c r="J54" s="44">
        <f>IF($A54&lt;=J$5,0.5*(K53+K54)*EXP(-'BDT Tree'!T58*K$4)+$C$6*SUM(H$4:J$4)," ")</f>
        <v>1.0095673003868251</v>
      </c>
      <c r="K54" s="2">
        <f>IF($A54&lt;=K$5,0.5*(L53+L54)*EXP(-'BDT Tree'!U58*L$4)," ")</f>
        <v>1.0112164398604946</v>
      </c>
      <c r="L54" s="2">
        <f>IF($A54&lt;=L$5,0.5*(M53+M54)*EXP(-'BDT Tree'!V58*M$4)," ")</f>
        <v>1.0156867185864686</v>
      </c>
      <c r="M54" s="44">
        <f>IF($A54&lt;=M$5,0.5*(N53+N54)*EXP(-'BDT Tree'!W58*N$4)+$C$6*SUM(K$4:M$4)," ")</f>
        <v>1.0194996158053902</v>
      </c>
      <c r="N54" s="2">
        <f>IF($A54&lt;=N$5,0.5*(O53+O54)*EXP(-'BDT Tree'!X58*O$4)," ")</f>
        <v>1.0188731364537467</v>
      </c>
      <c r="O54" s="2">
        <f>IF($A54&lt;=O$5,0.5*(P53+P54)*EXP(-'BDT Tree'!Y58*P$4)," ")</f>
        <v>1.0214809631778057</v>
      </c>
      <c r="P54" s="44">
        <f>IF($A54&lt;=P$5,0.5*(Q53+Q54)*EXP(-'BDT Tree'!Z58*Q$4)+$C$6*SUM(N$4:P$4)," ")</f>
        <v>1.0236785847754182</v>
      </c>
      <c r="Q54" s="2">
        <f>IF($A54&lt;=Q$5,0.5*(R53+R54)*EXP(-'BDT Tree'!AA58*R$4)," ")</f>
        <v>1.0217515681785276</v>
      </c>
      <c r="R54" s="2">
        <f>IF($A54&lt;=R$5,0.5*(S53+S54)*EXP(-'BDT Tree'!AB58*S$4)," ")</f>
        <v>1.0233307972610355</v>
      </c>
      <c r="S54" s="44">
        <f>IF($A54&lt;=S$5,0.5*(T53+T54)*EXP(-'BDT Tree'!AC58*T$4)+$C$6*SUM(Q$4:S$4)," ")</f>
        <v>1.024686436549288</v>
      </c>
      <c r="T54" s="2">
        <f>IF($A54&lt;=T$5,0.5*(U53+U54)*EXP(-'BDT Tree'!AD58*U$4)," ")</f>
        <v>1.0217990490258093</v>
      </c>
      <c r="U54" s="2">
        <f>IF($A54&lt;=U$5,0.5*(V53+V54)*EXP(-'BDT Tree'!AE58*V$4)," ")</f>
        <v>1.0227053849657728</v>
      </c>
      <c r="V54" s="44">
        <f>IF($A54&lt;=V$5,0.5*(W53+W54)*EXP(-'BDT Tree'!AF58*W$4)+$C$6*SUM(T$4:V$4)," ")</f>
        <v>1.0234633511367537</v>
      </c>
      <c r="W54" s="2">
        <f>IF($A54&lt;=W$5,0.5*(X53+X54)*EXP(-'BDT Tree'!AG58*X$4)," ")</f>
        <v>1.0203859138145255</v>
      </c>
      <c r="X54" s="2">
        <f>IF($A54&lt;=X$5,0.5*(Y53+Y54)*EXP(-'BDT Tree'!AH58*Y$4)," ")</f>
        <v>1.0208755850928519</v>
      </c>
      <c r="Y54" s="44">
        <f>IF($A54&lt;=Y$5,0.5*(Z53+Z54)*EXP(-'BDT Tree'!AI58*Z$4)+$C$6*SUM(W$4:Y$4)," ")</f>
        <v>1.0212833103801489</v>
      </c>
      <c r="Z54" s="2">
        <f>IF($A54&lt;=Z$5,0.5*(AA53+AA54)*EXP(-'BDT Tree'!AJ58*AA$4)," ")</f>
        <v>1.0178086618473201</v>
      </c>
      <c r="AA54" s="2">
        <f>IF($A54&lt;=AA$5,0.5*(AB53+AB54)*EXP(-'BDT Tree'!AK58*AB$4)," ")</f>
        <v>1.0180731069630766</v>
      </c>
      <c r="AB54" s="44">
        <f>IF($A54&lt;=AB$5,0.5*(AC53+AC54)*EXP(-'BDT Tree'!AL58*AC$4)+$C$6*SUM(Z$4:AB$4)," ")</f>
        <v>1.0182910555923985</v>
      </c>
      <c r="AC54" s="2">
        <f>IF($A54&lt;=AC$5,0.5*(AD53+AD54)*EXP(-'BDT Tree'!AM58*AD$4)," ")</f>
        <v>1.0145403587580588</v>
      </c>
      <c r="AD54" s="2">
        <f>IF($A54&lt;=AD$5,0.5*(AE53+AE54)*EXP(-'BDT Tree'!AN58*AE$4)," ")</f>
        <v>1.0146959356740408</v>
      </c>
      <c r="AE54" s="44">
        <f>IF($A54&lt;=AE$5,0.5*(AF53+AF54)*EXP(-'BDT Tree'!AO58*AF$4)+$C$6*SUM(AC$4:AE$4)," ")</f>
        <v>1.0148219305329897</v>
      </c>
      <c r="AF54" s="2">
        <f>IF($A54&lt;=AF$5,0.5*(AG53+AG54)*EXP(-'BDT Tree'!AP58*AG$4)," ")</f>
        <v>1.0111084587678649</v>
      </c>
      <c r="AG54" s="2">
        <f>IF($A54&lt;=AG$5,0.5*(AH53+AH54)*EXP(-'BDT Tree'!AQ58*AH$4)," ")</f>
        <v>1.0111865580376316</v>
      </c>
      <c r="AH54" s="44">
        <f>IF($A54&lt;=AH$5,0.5*(AI53+AI54)*EXP(-'BDT Tree'!AR58*AI$4)+$C$6*SUM(AF$4:AH$4)," ")</f>
        <v>1.0112499262176471</v>
      </c>
      <c r="AI54" s="2">
        <f>IF($A54&lt;=AI$5,0.5*(AJ53+AJ54)*EXP(-'BDT Tree'!AS58*AJ$4)," ")</f>
        <v>1.0076196383891596</v>
      </c>
      <c r="AJ54" s="2">
        <f>IF($A54&lt;=AJ$5,0.5*(AK53+AK54)*EXP(-'BDT Tree'!AT58*AK$4)," ")</f>
        <v>1.0076554121702752</v>
      </c>
      <c r="AK54" s="44">
        <f>IF($A54&lt;=AK$5,0.5*(AL53+AL54)*EXP(-'BDT Tree'!AU58*AL$4)+$C$6*SUM(AI$4:AK$4)," ")</f>
        <v>1.007683768064926</v>
      </c>
      <c r="AL54" s="2">
        <f>IF($A54&lt;=AL$5,0.5*(AM53+AM54)*EXP(-'BDT Tree'!AV58*AM$4)," ")</f>
        <v>1.003773857051881</v>
      </c>
      <c r="AM54" s="2">
        <f>IF($A54&lt;=AM$5,0.5*(AN53+AN54)*EXP(-'BDT Tree'!AW58*AN$4)," ")</f>
        <v>1.003791472904201</v>
      </c>
      <c r="AN54" s="44">
        <f t="shared" si="1"/>
        <v>1.0038028337528437</v>
      </c>
    </row>
    <row r="55" spans="1:40" x14ac:dyDescent="0.25">
      <c r="A55" s="30">
        <v>8</v>
      </c>
      <c r="D55" s="44">
        <f>IF($A55&lt;=D$5,0.5*(E54+E55)*EXP(-'BDT Tree'!N59*E$4)," ")</f>
        <v>0.97552348257391053</v>
      </c>
      <c r="E55" s="2">
        <f>IF($A55&lt;=E$5,0.5*(F54+F55)*EXP(-'BDT Tree'!O59*F$4)," ")</f>
        <v>0.98643551951623942</v>
      </c>
      <c r="F55" s="2">
        <f>IF($A55&lt;=F$5,0.5*(G54+G55)*EXP(-'BDT Tree'!P59*G$4)," ")</f>
        <v>0.99568942715369213</v>
      </c>
      <c r="G55" s="44">
        <f>IF($A55&lt;=G$5,0.5*(H54+H55)*EXP(-'BDT Tree'!Q59*H$4)+$C$6*SUM(E$4:G$4)," ")</f>
        <v>1.0037258036722829</v>
      </c>
      <c r="H55" s="2">
        <f>IF($A55&lt;=H$5,0.5*(I54+I55)*EXP(-'BDT Tree'!R59*I$4)," ")</f>
        <v>1.0066028292188578</v>
      </c>
      <c r="I55" s="2">
        <f>IF($A55&lt;=I$5,0.5*(J54+J55)*EXP(-'BDT Tree'!S59*J$4)," ")</f>
        <v>1.0124434426167574</v>
      </c>
      <c r="J55" s="44">
        <f>IF($A55&lt;=J$5,0.5*(K54+K55)*EXP(-'BDT Tree'!T59*K$4)+$C$6*SUM(H$4:J$4)," ")</f>
        <v>1.0173810411746103</v>
      </c>
      <c r="K55" s="2">
        <f>IF($A55&lt;=K$5,0.5*(L54+L55)*EXP(-'BDT Tree'!U59*L$4)," ")</f>
        <v>1.0177473111041735</v>
      </c>
      <c r="L55" s="2">
        <f>IF($A55&lt;=L$5,0.5*(M54+M55)*EXP(-'BDT Tree'!V59*M$4)," ")</f>
        <v>1.0211488488025211</v>
      </c>
      <c r="M55" s="44">
        <f>IF($A55&lt;=M$5,0.5*(N54+N55)*EXP(-'BDT Tree'!W59*N$4)+$C$6*SUM(K$4:M$4)," ")</f>
        <v>1.0240535846857075</v>
      </c>
      <c r="N55" s="2">
        <f>IF($A55&lt;=N$5,0.5*(O54+O55)*EXP(-'BDT Tree'!X59*O$4)," ")</f>
        <v>1.0226567233359956</v>
      </c>
      <c r="O55" s="2">
        <f>IF($A55&lt;=O$5,0.5*(P54+P55)*EXP(-'BDT Tree'!Y59*P$4)," ")</f>
        <v>1.0246275023204907</v>
      </c>
      <c r="P55" s="44">
        <f>IF($A55&lt;=P$5,0.5*(Q54+Q55)*EXP(-'BDT Tree'!Z59*Q$4)+$C$6*SUM(N$4:P$4)," ")</f>
        <v>1.0262904076502843</v>
      </c>
      <c r="Q55" s="2">
        <f>IF($A55&lt;=Q$5,0.5*(R54+R55)*EXP(-'BDT Tree'!AA59*R$4)," ")</f>
        <v>1.0239027255801938</v>
      </c>
      <c r="R55" s="2">
        <f>IF($A55&lt;=R$5,0.5*(S54+S55)*EXP(-'BDT Tree'!AB59*S$4)," ")</f>
        <v>1.025100109681488</v>
      </c>
      <c r="S55" s="44">
        <f>IF($A55&lt;=S$5,0.5*(T54+T55)*EXP(-'BDT Tree'!AC59*T$4)+$C$6*SUM(Q$4:S$4)," ")</f>
        <v>1.0261286932171096</v>
      </c>
      <c r="T55" s="2">
        <f>IF($A55&lt;=T$5,0.5*(U54+U55)*EXP(-'BDT Tree'!AD59*U$4)," ")</f>
        <v>1.0229852212590484</v>
      </c>
      <c r="U55" s="2">
        <f>IF($A55&lt;=U$5,0.5*(V54+V55)*EXP(-'BDT Tree'!AE59*V$4)," ")</f>
        <v>1.0236723140582797</v>
      </c>
      <c r="V55" s="44">
        <f>IF($A55&lt;=V$5,0.5*(W54+W55)*EXP(-'BDT Tree'!AF59*W$4)+$C$6*SUM(T$4:V$4)," ")</f>
        <v>1.0242458241132795</v>
      </c>
      <c r="W55" s="2">
        <f>IF($A55&lt;=W$5,0.5*(X54+X55)*EXP(-'BDT Tree'!AG59*X$4)," ")</f>
        <v>1.0210199454860434</v>
      </c>
      <c r="X55" s="2">
        <f>IF($A55&lt;=X$5,0.5*(Y54+Y55)*EXP(-'BDT Tree'!AH59*Y$4)," ")</f>
        <v>1.0213884009573919</v>
      </c>
      <c r="Y55" s="44">
        <f>IF($A55&lt;=Y$5,0.5*(Z54+Z55)*EXP(-'BDT Tree'!AI59*Z$4)+$C$6*SUM(W$4:Y$4)," ")</f>
        <v>1.0216955500854723</v>
      </c>
      <c r="Z55" s="2">
        <f>IF($A55&lt;=Z$5,0.5*(AA54+AA55)*EXP(-'BDT Tree'!AJ59*AA$4)," ")</f>
        <v>1.0181392893940442</v>
      </c>
      <c r="AA55" s="2">
        <f>IF($A55&lt;=AA$5,0.5*(AB54+AB55)*EXP(-'BDT Tree'!AK59*AB$4)," ")</f>
        <v>1.0183377009921508</v>
      </c>
      <c r="AB55" s="44">
        <f>IF($A55&lt;=AB$5,0.5*(AC54+AC55)*EXP(-'BDT Tree'!AL59*AC$4)+$C$6*SUM(Z$4:AB$4)," ")</f>
        <v>1.0185012472370132</v>
      </c>
      <c r="AC55" s="2">
        <f>IF($A55&lt;=AC$5,0.5*(AD54+AD55)*EXP(-'BDT Tree'!AM59*AD$4)," ")</f>
        <v>1.0147065070978547</v>
      </c>
      <c r="AD55" s="2">
        <f>IF($A55&lt;=AD$5,0.5*(AE54+AE55)*EXP(-'BDT Tree'!AN59*AE$4)," ")</f>
        <v>1.0148241085809913</v>
      </c>
      <c r="AE55" s="44">
        <f>IF($A55&lt;=AE$5,0.5*(AF54+AF55)*EXP(-'BDT Tree'!AO59*AF$4)+$C$6*SUM(AC$4:AE$4)," ")</f>
        <v>1.014919117442924</v>
      </c>
      <c r="AF55" s="2">
        <f>IF($A55&lt;=AF$5,0.5*(AG54+AG55)*EXP(-'BDT Tree'!AP59*AG$4)," ")</f>
        <v>1.011183234638751</v>
      </c>
      <c r="AG55" s="2">
        <f>IF($A55&lt;=AG$5,0.5*(AH54+AH55)*EXP(-'BDT Tree'!AQ59*AH$4)," ")</f>
        <v>1.0112421169328649</v>
      </c>
      <c r="AH55" s="44">
        <f>IF($A55&lt;=AH$5,0.5*(AI54+AI55)*EXP(-'BDT Tree'!AR59*AI$4)+$C$6*SUM(AF$4:AH$4)," ")</f>
        <v>1.0112898785181217</v>
      </c>
      <c r="AI55" s="2">
        <f>IF($A55&lt;=AI$5,0.5*(AJ54+AJ55)*EXP(-'BDT Tree'!AS59*AJ$4)," ")</f>
        <v>1.0076477940289672</v>
      </c>
      <c r="AJ55" s="2">
        <f>IF($A55&lt;=AJ$5,0.5*(AK54+AK55)*EXP(-'BDT Tree'!AT59*AK$4)," ")</f>
        <v>1.0076745446204678</v>
      </c>
      <c r="AK55" s="44">
        <f>IF($A55&lt;=AK$5,0.5*(AL54+AL55)*EXP(-'BDT Tree'!AU59*AL$4)+$C$6*SUM(AI$4:AK$4)," ")</f>
        <v>1.0076957472392856</v>
      </c>
      <c r="AL55" s="2">
        <f>IF($A55&lt;=AL$5,0.5*(AM54+AM55)*EXP(-'BDT Tree'!AV59*AM$4)," ")</f>
        <v>1.0037811395228071</v>
      </c>
      <c r="AM55" s="2">
        <f>IF($A55&lt;=AM$5,0.5*(AN54+AN55)*EXP(-'BDT Tree'!AW59*AN$4)," ")</f>
        <v>1.0037943725830605</v>
      </c>
      <c r="AN55" s="44">
        <f t="shared" si="1"/>
        <v>1.0038028337528437</v>
      </c>
    </row>
    <row r="56" spans="1:40" x14ac:dyDescent="0.25">
      <c r="A56" s="30">
        <v>7</v>
      </c>
      <c r="D56" s="44">
        <f>IF($A56&lt;=D$5,0.5*(E55+E56)*EXP(-'BDT Tree'!N60*E$4)," ")</f>
        <v>0.99178528120630605</v>
      </c>
      <c r="E56" s="2">
        <f>IF($A56&lt;=E$5,0.5*(F55+F56)*EXP(-'BDT Tree'!O60*F$4)," ")</f>
        <v>1.0003079693155712</v>
      </c>
      <c r="F56" s="2">
        <f>IF($A56&lt;=F$5,0.5*(G55+G56)*EXP(-'BDT Tree'!P60*G$4)," ")</f>
        <v>1.0074952902019079</v>
      </c>
      <c r="G56" s="44">
        <f>IF($A56&lt;=G$5,0.5*(H55+H56)*EXP(-'BDT Tree'!Q60*H$4)+$C$6*SUM(E$4:G$4)," ")</f>
        <v>1.0137312889694323</v>
      </c>
      <c r="H56" s="2">
        <f>IF($A56&lt;=H$5,0.5*(I55+I56)*EXP(-'BDT Tree'!R60*I$4)," ")</f>
        <v>1.0150558306553095</v>
      </c>
      <c r="I56" s="2">
        <f>IF($A56&lt;=I$5,0.5*(J55+J56)*EXP(-'BDT Tree'!S60*J$4)," ")</f>
        <v>1.0195490534072362</v>
      </c>
      <c r="J56" s="44">
        <f>IF($A56&lt;=J$5,0.5*(K55+K56)*EXP(-'BDT Tree'!T60*K$4)+$C$6*SUM(H$4:J$4)," ")</f>
        <v>1.0233294330905227</v>
      </c>
      <c r="K56" s="2">
        <f>IF($A56&lt;=K$5,0.5*(L55+L56)*EXP(-'BDT Tree'!U60*L$4)," ")</f>
        <v>1.0227105096596305</v>
      </c>
      <c r="L56" s="2">
        <f>IF($A56&lt;=L$5,0.5*(M55+M56)*EXP(-'BDT Tree'!V60*M$4)," ")</f>
        <v>1.0252943894346849</v>
      </c>
      <c r="M56" s="44">
        <f>IF($A56&lt;=M$5,0.5*(N55+N56)*EXP(-'BDT Tree'!W60*N$4)+$C$6*SUM(K$4:M$4)," ")</f>
        <v>1.0275042790606368</v>
      </c>
      <c r="N56" s="2">
        <f>IF($A56&lt;=N$5,0.5*(O55+O56)*EXP(-'BDT Tree'!X60*O$4)," ")</f>
        <v>1.0255217942575194</v>
      </c>
      <c r="O56" s="2">
        <f>IF($A56&lt;=O$5,0.5*(P55+P56)*EXP(-'BDT Tree'!Y60*P$4)," ")</f>
        <v>1.027009798281735</v>
      </c>
      <c r="P56" s="44">
        <f>IF($A56&lt;=P$5,0.5*(Q55+Q56)*EXP(-'BDT Tree'!Z60*Q$4)+$C$6*SUM(N$4:P$4)," ")</f>
        <v>1.0282671488793362</v>
      </c>
      <c r="Q56" s="2">
        <f>IF($A56&lt;=Q$5,0.5*(R55+R56)*EXP(-'BDT Tree'!AA60*R$4)," ")</f>
        <v>1.0255288533200948</v>
      </c>
      <c r="R56" s="2">
        <f>IF($A56&lt;=R$5,0.5*(S55+S56)*EXP(-'BDT Tree'!AB60*S$4)," ")</f>
        <v>1.0264363056869108</v>
      </c>
      <c r="S56" s="44">
        <f>IF($A56&lt;=S$5,0.5*(T55+T56)*EXP(-'BDT Tree'!AC60*T$4)+$C$6*SUM(Q$4:S$4)," ")</f>
        <v>1.0272164846323821</v>
      </c>
      <c r="T56" s="2">
        <f>IF($A56&lt;=T$5,0.5*(U55+U56)*EXP(-'BDT Tree'!AD60*U$4)," ")</f>
        <v>1.0238797526487946</v>
      </c>
      <c r="U56" s="2">
        <f>IF($A56&lt;=U$5,0.5*(V55+V56)*EXP(-'BDT Tree'!AE60*V$4)," ")</f>
        <v>1.0244005530606677</v>
      </c>
      <c r="V56" s="44">
        <f>IF($A56&lt;=V$5,0.5*(W55+W56)*EXP(-'BDT Tree'!AF60*W$4)+$C$6*SUM(T$4:V$4)," ")</f>
        <v>1.0248344339545661</v>
      </c>
      <c r="W56" s="2">
        <f>IF($A56&lt;=W$5,0.5*(X55+X56)*EXP(-'BDT Tree'!AG60*X$4)," ")</f>
        <v>1.0214967823045891</v>
      </c>
      <c r="X56" s="2">
        <f>IF($A56&lt;=X$5,0.5*(Y55+Y56)*EXP(-'BDT Tree'!AH60*Y$4)," ")</f>
        <v>1.0217739948942532</v>
      </c>
      <c r="Y56" s="44">
        <f>IF($A56&lt;=Y$5,0.5*(Z55+Z56)*EXP(-'BDT Tree'!AI60*Z$4)+$C$6*SUM(W$4:Y$4)," ")</f>
        <v>1.0220053590856883</v>
      </c>
      <c r="Z56" s="2">
        <f>IF($A56&lt;=Z$5,0.5*(AA55+AA56)*EXP(-'BDT Tree'!AJ60*AA$4)," ")</f>
        <v>1.018387769670031</v>
      </c>
      <c r="AA56" s="2">
        <f>IF($A56&lt;=AA$5,0.5*(AB55+AB56)*EXP(-'BDT Tree'!AK60*AB$4)," ")</f>
        <v>1.0185366318153126</v>
      </c>
      <c r="AB56" s="44">
        <f>IF($A56&lt;=AB$5,0.5*(AC55+AC56)*EXP(-'BDT Tree'!AL60*AC$4)+$C$6*SUM(Z$4:AB$4)," ")</f>
        <v>1.0186593533158597</v>
      </c>
      <c r="AC56" s="2">
        <f>IF($A56&lt;=AC$5,0.5*(AD55+AD56)*EXP(-'BDT Tree'!AM60*AD$4)," ")</f>
        <v>1.0148314971530703</v>
      </c>
      <c r="AD56" s="2">
        <f>IF($A56&lt;=AD$5,0.5*(AE55+AE56)*EXP(-'BDT Tree'!AN60*AE$4)," ")</f>
        <v>1.0149203960435815</v>
      </c>
      <c r="AE56" s="44">
        <f>IF($A56&lt;=AE$5,0.5*(AF55+AF56)*EXP(-'BDT Tree'!AO60*AF$4)+$C$6*SUM(AC$4:AE$4)," ")</f>
        <v>1.0149920408123387</v>
      </c>
      <c r="AF56" s="2">
        <f>IF($A56&lt;=AF$5,0.5*(AG55+AG56)*EXP(-'BDT Tree'!AP60*AG$4)," ")</f>
        <v>1.0112393679714984</v>
      </c>
      <c r="AG56" s="2">
        <f>IF($A56&lt;=AG$5,0.5*(AH55+AH56)*EXP(-'BDT Tree'!AQ60*AH$4)," ")</f>
        <v>1.0112837632825937</v>
      </c>
      <c r="AH56" s="44">
        <f>IF($A56&lt;=AH$5,0.5*(AI55+AI56)*EXP(-'BDT Tree'!AR60*AI$4)+$C$6*SUM(AF$4:AH$4)," ")</f>
        <v>1.0113197633521926</v>
      </c>
      <c r="AI56" s="2">
        <f>IF($A56&lt;=AI$5,0.5*(AJ55+AJ56)*EXP(-'BDT Tree'!AS60*AJ$4)," ")</f>
        <v>1.0076688321623009</v>
      </c>
      <c r="AJ56" s="2">
        <f>IF($A56&lt;=AJ$5,0.5*(AK55+AK56)*EXP(-'BDT Tree'!AT60*AK$4)," ")</f>
        <v>1.007688835565812</v>
      </c>
      <c r="AK56" s="44">
        <f>IF($A56&lt;=AK$5,0.5*(AL55+AL56)*EXP(-'BDT Tree'!AU60*AL$4)+$C$6*SUM(AI$4:AK$4)," ")</f>
        <v>1.0077046895669526</v>
      </c>
      <c r="AL56" s="2">
        <f>IF($A56&lt;=AL$5,0.5*(AM55+AM56)*EXP(-'BDT Tree'!AV60*AM$4)," ")</f>
        <v>1.0037865913899107</v>
      </c>
      <c r="AM56" s="2">
        <f>IF($A56&lt;=AM$5,0.5*(AN55+AN56)*EXP(-'BDT Tree'!AW60*AN$4)," ")</f>
        <v>1.0037965321665838</v>
      </c>
      <c r="AN56" s="44">
        <f t="shared" si="1"/>
        <v>1.0038028337528437</v>
      </c>
    </row>
    <row r="57" spans="1:40" x14ac:dyDescent="0.25">
      <c r="A57" s="30">
        <v>6</v>
      </c>
      <c r="D57" s="44">
        <f>IF($A57&lt;=D$5,0.5*(E56+E57)*EXP(-'BDT Tree'!N61*E$4)," ")</f>
        <v>1.0043738133933175</v>
      </c>
      <c r="E57" s="2">
        <f>IF($A57&lt;=E$5,0.5*(F56+F57)*EXP(-'BDT Tree'!O61*F$4)," ")</f>
        <v>1.0110021915455547</v>
      </c>
      <c r="F57" s="2">
        <f>IF($A57&lt;=F$5,0.5*(G56+G57)*EXP(-'BDT Tree'!P61*G$4)," ")</f>
        <v>1.0165643622602667</v>
      </c>
      <c r="G57" s="44">
        <f>IF($A57&lt;=G$5,0.5*(H56+H57)*EXP(-'BDT Tree'!Q61*H$4)+$C$6*SUM(E$4:G$4)," ")</f>
        <v>1.0213898278300564</v>
      </c>
      <c r="H57" s="2">
        <f>IF($A57&lt;=H$5,0.5*(I56+I57)*EXP(-'BDT Tree'!R61*I$4)," ")</f>
        <v>1.0215100293151687</v>
      </c>
      <c r="I57" s="2">
        <f>IF($A57&lt;=I$5,0.5*(J56+J57)*EXP(-'BDT Tree'!S61*J$4)," ")</f>
        <v>1.0249596986929383</v>
      </c>
      <c r="J57" s="44">
        <f>IF($A57&lt;=J$5,0.5*(K56+K57)*EXP(-'BDT Tree'!T61*K$4)+$C$6*SUM(H$4:J$4)," ")</f>
        <v>1.0278489657375287</v>
      </c>
      <c r="K57" s="2">
        <f>IF($A57&lt;=K$5,0.5*(L56+L57)*EXP(-'BDT Tree'!U61*L$4)," ")</f>
        <v>1.0264763260467658</v>
      </c>
      <c r="L57" s="2">
        <f>IF($A57&lt;=L$5,0.5*(M56+M57)*EXP(-'BDT Tree'!V61*M$4)," ")</f>
        <v>1.0284366013103847</v>
      </c>
      <c r="M57" s="44">
        <f>IF($A57&lt;=M$5,0.5*(N56+N57)*EXP(-'BDT Tree'!W61*N$4)+$C$6*SUM(K$4:M$4)," ")</f>
        <v>1.0301162020239083</v>
      </c>
      <c r="N57" s="2">
        <f>IF($A57&lt;=N$5,0.5*(O56+O57)*EXP(-'BDT Tree'!X61*O$4)," ")</f>
        <v>1.0276894746107699</v>
      </c>
      <c r="O57" s="2">
        <f>IF($A57&lt;=O$5,0.5*(P56+P57)*EXP(-'BDT Tree'!Y61*P$4)," ")</f>
        <v>1.0288122306522891</v>
      </c>
      <c r="P57" s="44">
        <f>IF($A57&lt;=P$5,0.5*(Q56+Q57)*EXP(-'BDT Tree'!Z61*Q$4)+$C$6*SUM(N$4:P$4)," ")</f>
        <v>1.0297624166283039</v>
      </c>
      <c r="Q57" s="2">
        <f>IF($A57&lt;=Q$5,0.5*(R56+R57)*EXP(-'BDT Tree'!AA61*R$4)," ")</f>
        <v>1.0267575584568005</v>
      </c>
      <c r="R57" s="2">
        <f>IF($A57&lt;=R$5,0.5*(S56+S57)*EXP(-'BDT Tree'!AB61*S$4)," ")</f>
        <v>1.0274450637352324</v>
      </c>
      <c r="S57" s="44">
        <f>IF($A57&lt;=S$5,0.5*(T56+T57)*EXP(-'BDT Tree'!AC61*T$4)+$C$6*SUM(Q$4:S$4)," ")</f>
        <v>1.0280367028158832</v>
      </c>
      <c r="T57" s="2">
        <f>IF($A57&lt;=T$5,0.5*(U56+U57)*EXP(-'BDT Tree'!AD61*U$4)," ")</f>
        <v>1.0245542091859758</v>
      </c>
      <c r="U57" s="2">
        <f>IF($A57&lt;=U$5,0.5*(V56+V57)*EXP(-'BDT Tree'!AE61*V$4)," ")</f>
        <v>1.0249489295768521</v>
      </c>
      <c r="V57" s="44">
        <f>IF($A57&lt;=V$5,0.5*(W56+W57)*EXP(-'BDT Tree'!AF61*W$4)+$C$6*SUM(T$4:V$4)," ")</f>
        <v>1.0252771492218504</v>
      </c>
      <c r="W57" s="2">
        <f>IF($A57&lt;=W$5,0.5*(X56+X57)*EXP(-'BDT Tree'!AG61*X$4)," ")</f>
        <v>1.0218553610208378</v>
      </c>
      <c r="X57" s="2">
        <f>IF($A57&lt;=X$5,0.5*(Y56+Y57)*EXP(-'BDT Tree'!AH61*Y$4)," ")</f>
        <v>1.0220639087860108</v>
      </c>
      <c r="Y57" s="44">
        <f>IF($A57&lt;=Y$5,0.5*(Z56+Z57)*EXP(-'BDT Tree'!AI61*Z$4)+$C$6*SUM(W$4:Y$4)," ")</f>
        <v>1.0222381784783978</v>
      </c>
      <c r="Z57" s="2">
        <f>IF($A57&lt;=Z$5,0.5*(AA56+AA57)*EXP(-'BDT Tree'!AJ61*AA$4)," ")</f>
        <v>1.0185745090627172</v>
      </c>
      <c r="AA57" s="2">
        <f>IF($A57&lt;=AA$5,0.5*(AB56+AB57)*EXP(-'BDT Tree'!AK61*AB$4)," ")</f>
        <v>1.0186861943627976</v>
      </c>
      <c r="AB57" s="44">
        <f>IF($A57&lt;=AB$5,0.5*(AC56+AC57)*EXP(-'BDT Tree'!AL61*AC$4)+$C$6*SUM(Z$4:AB$4)," ")</f>
        <v>1.018778282004507</v>
      </c>
      <c r="AC57" s="2">
        <f>IF($A57&lt;=AC$5,0.5*(AD56+AD57)*EXP(-'BDT Tree'!AM61*AD$4)," ")</f>
        <v>1.0149255271790167</v>
      </c>
      <c r="AD57" s="2">
        <f>IF($A57&lt;=AD$5,0.5*(AE56+AE57)*EXP(-'BDT Tree'!AN61*AE$4)," ")</f>
        <v>1.0149927318969039</v>
      </c>
      <c r="AE57" s="44">
        <f>IF($A57&lt;=AE$5,0.5*(AF56+AF57)*EXP(-'BDT Tree'!AO61*AF$4)+$C$6*SUM(AC$4:AE$4)," ")</f>
        <v>1.0150467596608956</v>
      </c>
      <c r="AF57" s="2">
        <f>IF($A57&lt;=AF$5,0.5*(AG56+AG57)*EXP(-'BDT Tree'!AP61*AG$4)," ")</f>
        <v>1.0112815080395099</v>
      </c>
      <c r="AG57" s="2">
        <f>IF($A57&lt;=AG$5,0.5*(AH56+AH57)*EXP(-'BDT Tree'!AQ61*AH$4)," ")</f>
        <v>1.0113149819003524</v>
      </c>
      <c r="AH57" s="44">
        <f>IF($A57&lt;=AH$5,0.5*(AI56+AI57)*EXP(-'BDT Tree'!AR61*AI$4)+$C$6*SUM(AF$4:AH$4)," ")</f>
        <v>1.0113421179272575</v>
      </c>
      <c r="AI57" s="2">
        <f>IF($A57&lt;=AI$5,0.5*(AJ56+AJ57)*EXP(-'BDT Tree'!AS61*AJ$4)," ")</f>
        <v>1.0076845522897426</v>
      </c>
      <c r="AJ57" s="2">
        <f>IF($A57&lt;=AJ$5,0.5*(AK56+AK57)*EXP(-'BDT Tree'!AT61*AK$4)," ")</f>
        <v>1.0076995104099944</v>
      </c>
      <c r="AK57" s="44">
        <f>IF($A57&lt;=AK$5,0.5*(AL56+AL57)*EXP(-'BDT Tree'!AU61*AL$4)+$C$6*SUM(AI$4:AK$4)," ")</f>
        <v>1.0077113651467746</v>
      </c>
      <c r="AL57" s="2">
        <f>IF($A57&lt;=AL$5,0.5*(AM56+AM57)*EXP(-'BDT Tree'!AV61*AM$4)," ")</f>
        <v>1.003790672902634</v>
      </c>
      <c r="AM57" s="2">
        <f>IF($A57&lt;=AM$5,0.5*(AN56+AN57)*EXP(-'BDT Tree'!AW61*AN$4)," ")</f>
        <v>1.003798140550898</v>
      </c>
      <c r="AN57" s="44">
        <f t="shared" si="1"/>
        <v>1.0038028337528437</v>
      </c>
    </row>
    <row r="58" spans="1:40" x14ac:dyDescent="0.25">
      <c r="A58" s="30">
        <v>5</v>
      </c>
      <c r="D58" s="44">
        <f>IF($A58&lt;=D$5,0.5*(E57+E58)*EXP(-'BDT Tree'!N62*E$4)," ")</f>
        <v>1.0140780322853424</v>
      </c>
      <c r="E58" s="2">
        <f>IF($A58&lt;=E$5,0.5*(F57+F58)*EXP(-'BDT Tree'!O62*F$4)," ")</f>
        <v>1.0192173127559909</v>
      </c>
      <c r="F58" s="2">
        <f>IF($A58&lt;=F$5,0.5*(G57+G58)*EXP(-'BDT Tree'!P62*G$4)," ")</f>
        <v>1.0235105479028639</v>
      </c>
      <c r="G58" s="44">
        <f>IF($A58&lt;=G$5,0.5*(H57+H58)*EXP(-'BDT Tree'!Q62*H$4)+$C$6*SUM(E$4:G$4)," ")</f>
        <v>1.0272372569893364</v>
      </c>
      <c r="H58" s="2">
        <f>IF($A58&lt;=H$5,0.5*(I57+I58)*EXP(-'BDT Tree'!R62*I$4)," ")</f>
        <v>1.0264278419832065</v>
      </c>
      <c r="I58" s="2">
        <f>IF($A58&lt;=I$5,0.5*(J57+J58)*EXP(-'BDT Tree'!S62*J$4)," ")</f>
        <v>1.0290725130374012</v>
      </c>
      <c r="J58" s="44">
        <f>IF($A58&lt;=J$5,0.5*(K57+K58)*EXP(-'BDT Tree'!T62*K$4)+$C$6*SUM(H$4:J$4)," ")</f>
        <v>1.0312778930809543</v>
      </c>
      <c r="K58" s="2">
        <f>IF($A58&lt;=K$5,0.5*(L57+L58)*EXP(-'BDT Tree'!U62*L$4)," ")</f>
        <v>1.0293302619423952</v>
      </c>
      <c r="L58" s="2">
        <f>IF($A58&lt;=L$5,0.5*(M57+M58)*EXP(-'BDT Tree'!V62*M$4)," ")</f>
        <v>1.0308160418313024</v>
      </c>
      <c r="M58" s="44">
        <f>IF($A58&lt;=M$5,0.5*(N57+N58)*EXP(-'BDT Tree'!W62*N$4)+$C$6*SUM(K$4:M$4)," ")</f>
        <v>1.0320916970726881</v>
      </c>
      <c r="N58" s="2">
        <f>IF($A58&lt;=N$5,0.5*(O57+O58)*EXP(-'BDT Tree'!X62*O$4)," ")</f>
        <v>1.0293285003493196</v>
      </c>
      <c r="O58" s="2">
        <f>IF($A58&lt;=O$5,0.5*(P57+P58)*EXP(-'BDT Tree'!Y62*P$4)," ")</f>
        <v>1.0301752666570656</v>
      </c>
      <c r="P58" s="44">
        <f>IF($A58&lt;=P$5,0.5*(Q57+Q58)*EXP(-'BDT Tree'!Z62*Q$4)+$C$6*SUM(N$4:P$4)," ")</f>
        <v>1.0308930469389235</v>
      </c>
      <c r="Q58" s="2">
        <f>IF($A58&lt;=Q$5,0.5*(R57+R58)*EXP(-'BDT Tree'!AA62*R$4)," ")</f>
        <v>1.0276856872812798</v>
      </c>
      <c r="R58" s="2">
        <f>IF($A58&lt;=R$5,0.5*(S57+S58)*EXP(-'BDT Tree'!AB62*S$4)," ")</f>
        <v>1.028206444337181</v>
      </c>
      <c r="S58" s="44">
        <f>IF($A58&lt;=S$5,0.5*(T57+T58)*EXP(-'BDT Tree'!AC62*T$4)+$C$6*SUM(Q$4:S$4)," ")</f>
        <v>1.0286550493443947</v>
      </c>
      <c r="T58" s="2">
        <f>IF($A58&lt;=T$5,0.5*(U57+U58)*EXP(-'BDT Tree'!AD62*U$4)," ")</f>
        <v>1.0250626658976509</v>
      </c>
      <c r="U58" s="2">
        <f>IF($A58&lt;=U$5,0.5*(V57+V58)*EXP(-'BDT Tree'!AE62*V$4)," ")</f>
        <v>1.0253618197755392</v>
      </c>
      <c r="V58" s="44">
        <f>IF($A58&lt;=V$5,0.5*(W57+W58)*EXP(-'BDT Tree'!AF62*W$4)+$C$6*SUM(T$4:V$4)," ")</f>
        <v>1.0256101004419842</v>
      </c>
      <c r="W58" s="2">
        <f>IF($A58&lt;=W$5,0.5*(X57+X58)*EXP(-'BDT Tree'!AG62*X$4)," ")</f>
        <v>1.0221249930661396</v>
      </c>
      <c r="X58" s="2">
        <f>IF($A58&lt;=X$5,0.5*(Y57+Y58)*EXP(-'BDT Tree'!AH62*Y$4)," ")</f>
        <v>1.0222818759689558</v>
      </c>
      <c r="Y58" s="44">
        <f>IF($A58&lt;=Y$5,0.5*(Z57+Z58)*EXP(-'BDT Tree'!AI62*Z$4)+$C$6*SUM(W$4:Y$4)," ")</f>
        <v>1.0224131372631975</v>
      </c>
      <c r="Z58" s="2">
        <f>IF($A58&lt;=Z$5,0.5*(AA57+AA58)*EXP(-'BDT Tree'!AJ62*AA$4)," ")</f>
        <v>1.0187148484321362</v>
      </c>
      <c r="AA58" s="2">
        <f>IF($A58&lt;=AA$5,0.5*(AB57+AB58)*EXP(-'BDT Tree'!AK62*AB$4)," ")</f>
        <v>1.0187986416614172</v>
      </c>
      <c r="AB58" s="44">
        <f>IF($A58&lt;=AB$5,0.5*(AC57+AC58)*EXP(-'BDT Tree'!AL62*AC$4)+$C$6*SUM(Z$4:AB$4)," ")</f>
        <v>1.0188677432328344</v>
      </c>
      <c r="AC58" s="2">
        <f>IF($A58&lt;=AC$5,0.5*(AD57+AD58)*EXP(-'BDT Tree'!AM62*AD$4)," ")</f>
        <v>1.0149962685342284</v>
      </c>
      <c r="AD58" s="2">
        <f>IF($A58&lt;=AD$5,0.5*(AE57+AE58)*EXP(-'BDT Tree'!AN62*AE$4)," ")</f>
        <v>1.015047075819917</v>
      </c>
      <c r="AE58" s="44">
        <f>IF($A58&lt;=AE$5,0.5*(AF57+AF58)*EXP(-'BDT Tree'!AO62*AF$4)+$C$6*SUM(AC$4:AE$4)," ")</f>
        <v>1.015087819842214</v>
      </c>
      <c r="AF58" s="2">
        <f>IF($A58&lt;=AF$5,0.5*(AG57+AG58)*EXP(-'BDT Tree'!AP62*AG$4)," ")</f>
        <v>1.0113131443997669</v>
      </c>
      <c r="AG58" s="2">
        <f>IF($A58&lt;=AG$5,0.5*(AH57+AH58)*EXP(-'BDT Tree'!AQ62*AH$4)," ")</f>
        <v>1.0113383845570263</v>
      </c>
      <c r="AH58" s="44">
        <f>IF($A58&lt;=AH$5,0.5*(AI57+AI58)*EXP(-'BDT Tree'!AR62*AI$4)+$C$6*SUM(AF$4:AH$4)," ")</f>
        <v>1.0113588399750373</v>
      </c>
      <c r="AI58" s="2">
        <f>IF($A58&lt;=AI$5,0.5*(AJ57+AJ58)*EXP(-'BDT Tree'!AS62*AJ$4)," ")</f>
        <v>1.0076962989027052</v>
      </c>
      <c r="AJ58" s="2">
        <f>IF($A58&lt;=AJ$5,0.5*(AK57+AK58)*EXP(-'BDT Tree'!AT62*AK$4)," ")</f>
        <v>1.0077074843472582</v>
      </c>
      <c r="AK58" s="44">
        <f>IF($A58&lt;=AK$5,0.5*(AL57+AL58)*EXP(-'BDT Tree'!AU62*AL$4)+$C$6*SUM(AI$4:AK$4)," ")</f>
        <v>1.0077163487383403</v>
      </c>
      <c r="AL58" s="2">
        <f>IF($A58&lt;=AL$5,0.5*(AM57+AM58)*EXP(-'BDT Tree'!AV62*AM$4)," ")</f>
        <v>1.003793728573749</v>
      </c>
      <c r="AM58" s="2">
        <f>IF($A58&lt;=AM$5,0.5*(AN57+AN58)*EXP(-'BDT Tree'!AW62*AN$4)," ")</f>
        <v>1.003799338420226</v>
      </c>
      <c r="AN58" s="44">
        <f t="shared" si="1"/>
        <v>1.0038028337528437</v>
      </c>
    </row>
    <row r="59" spans="1:40" x14ac:dyDescent="0.25">
      <c r="A59" s="30">
        <v>4</v>
      </c>
      <c r="D59" s="44">
        <f>IF($A59&lt;=D$5,0.5*(E58+E59)*EXP(-'BDT Tree'!N63*E$4)," ")</f>
        <v>1.0215355501896826</v>
      </c>
      <c r="E59" s="2">
        <f>IF($A59&lt;=E$5,0.5*(F58+F59)*EXP(-'BDT Tree'!O63*F$4)," ")</f>
        <v>1.0255115847613578</v>
      </c>
      <c r="F59" s="2">
        <f>IF($A59&lt;=F$5,0.5*(G58+G59)*EXP(-'BDT Tree'!P63*G$4)," ")</f>
        <v>1.0288192086607979</v>
      </c>
      <c r="G59" s="44">
        <f>IF($A59&lt;=G$5,0.5*(H58+H59)*EXP(-'BDT Tree'!Q63*H$4)+$C$6*SUM(E$4:G$4)," ")</f>
        <v>1.0316935933442857</v>
      </c>
      <c r="H59" s="2">
        <f>IF($A59&lt;=H$5,0.5*(I58+I59)*EXP(-'BDT Tree'!R63*I$4)," ")</f>
        <v>1.0301692679090013</v>
      </c>
      <c r="I59" s="2">
        <f>IF($A59&lt;=I$5,0.5*(J58+J59)*EXP(-'BDT Tree'!S63*J$4)," ")</f>
        <v>1.0321947767005351</v>
      </c>
      <c r="J59" s="44">
        <f>IF($A59&lt;=J$5,0.5*(K58+K59)*EXP(-'BDT Tree'!T63*K$4)+$C$6*SUM(H$4:J$4)," ")</f>
        <v>1.0338766083480775</v>
      </c>
      <c r="K59" s="2">
        <f>IF($A59&lt;=K$5,0.5*(L58+L59)*EXP(-'BDT Tree'!U63*L$4)," ")</f>
        <v>1.0314912563473677</v>
      </c>
      <c r="L59" s="2">
        <f>IF($A59&lt;=L$5,0.5*(M58+M59)*EXP(-'BDT Tree'!V63*M$4)," ")</f>
        <v>1.0326166232674232</v>
      </c>
      <c r="M59" s="44">
        <f>IF($A59&lt;=M$5,0.5*(N58+N59)*EXP(-'BDT Tree'!W63*N$4)+$C$6*SUM(K$4:M$4)," ")</f>
        <v>1.0335849974132003</v>
      </c>
      <c r="N59" s="2">
        <f>IF($A59&lt;=N$5,0.5*(O58+O59)*EXP(-'BDT Tree'!X63*O$4)," ")</f>
        <v>1.030567252363878</v>
      </c>
      <c r="O59" s="2">
        <f>IF($A59&lt;=O$5,0.5*(P58+P59)*EXP(-'BDT Tree'!Y63*P$4)," ")</f>
        <v>1.0312056634625868</v>
      </c>
      <c r="P59" s="44">
        <f>IF($A59&lt;=P$5,0.5*(Q58+Q59)*EXP(-'BDT Tree'!Z63*Q$4)+$C$6*SUM(N$4:P$4)," ")</f>
        <v>1.0317477342248749</v>
      </c>
      <c r="Q59" s="2">
        <f>IF($A59&lt;=Q$5,0.5*(R58+R59)*EXP(-'BDT Tree'!AA63*R$4)," ")</f>
        <v>1.0283866250305114</v>
      </c>
      <c r="R59" s="2">
        <f>IF($A59&lt;=R$5,0.5*(S58+S59)*EXP(-'BDT Tree'!AB63*S$4)," ")</f>
        <v>1.0287810234390746</v>
      </c>
      <c r="S59" s="44">
        <f>IF($A59&lt;=S$5,0.5*(T58+T59)*EXP(-'BDT Tree'!AC63*T$4)+$C$6*SUM(Q$4:S$4)," ")</f>
        <v>1.0291211523825765</v>
      </c>
      <c r="T59" s="2">
        <f>IF($A59&lt;=T$5,0.5*(U58+U59)*EXP(-'BDT Tree'!AD63*U$4)," ")</f>
        <v>1.0254459484672735</v>
      </c>
      <c r="U59" s="2">
        <f>IF($A59&lt;=U$5,0.5*(V58+V59)*EXP(-'BDT Tree'!AE63*V$4)," ")</f>
        <v>1.0256726763695629</v>
      </c>
      <c r="V59" s="44">
        <f>IF($A59&lt;=V$5,0.5*(W58+W59)*EXP(-'BDT Tree'!AF63*W$4)+$C$6*SUM(T$4:V$4)," ")</f>
        <v>1.0258604870676209</v>
      </c>
      <c r="W59" s="2">
        <f>IF($A59&lt;=W$5,0.5*(X58+X59)*EXP(-'BDT Tree'!AG63*X$4)," ")</f>
        <v>1.0223277347651878</v>
      </c>
      <c r="X59" s="2">
        <f>IF($A59&lt;=X$5,0.5*(Y58+Y59)*EXP(-'BDT Tree'!AH63*Y$4)," ")</f>
        <v>1.0224457485717957</v>
      </c>
      <c r="Y59" s="44">
        <f>IF($A59&lt;=Y$5,0.5*(Z58+Z59)*EXP(-'BDT Tree'!AI63*Z$4)+$C$6*SUM(W$4:Y$4)," ")</f>
        <v>1.0225446148675861</v>
      </c>
      <c r="Z59" s="2">
        <f>IF($A59&lt;=Z$5,0.5*(AA58+AA59)*EXP(-'BDT Tree'!AJ63*AA$4)," ")</f>
        <v>1.0188203184431717</v>
      </c>
      <c r="AA59" s="2">
        <f>IF($A59&lt;=AA$5,0.5*(AB58+AB59)*EXP(-'BDT Tree'!AK63*AB$4)," ")</f>
        <v>1.0188831862097207</v>
      </c>
      <c r="AB59" s="44">
        <f>IF($A59&lt;=AB$5,0.5*(AC58+AC59)*EXP(-'BDT Tree'!AL63*AC$4)+$C$6*SUM(Z$4:AB$4)," ")</f>
        <v>1.0189350404596342</v>
      </c>
      <c r="AC59" s="2">
        <f>IF($A59&lt;=AC$5,0.5*(AD58+AD59)*EXP(-'BDT Tree'!AM63*AD$4)," ")</f>
        <v>1.0150494914885806</v>
      </c>
      <c r="AD59" s="2">
        <f>IF($A59&lt;=AD$5,0.5*(AE58+AE59)*EXP(-'BDT Tree'!AN63*AE$4)," ")</f>
        <v>1.0150879043959626</v>
      </c>
      <c r="AE59" s="44">
        <f>IF($A59&lt;=AE$5,0.5*(AF58+AF59)*EXP(-'BDT Tree'!AO63*AF$4)+$C$6*SUM(AC$4:AE$4)," ")</f>
        <v>1.0151186318700991</v>
      </c>
      <c r="AF59" s="2">
        <f>IF($A59&lt;=AF$5,0.5*(AG58+AG59)*EXP(-'BDT Tree'!AP63*AG$4)," ")</f>
        <v>1.0113368961724791</v>
      </c>
      <c r="AG59" s="2">
        <f>IF($A59&lt;=AG$5,0.5*(AH58+AH59)*EXP(-'BDT Tree'!AQ63*AH$4)," ")</f>
        <v>1.0113559287116807</v>
      </c>
      <c r="AH59" s="44">
        <f>IF($A59&lt;=AH$5,0.5*(AI58+AI59)*EXP(-'BDT Tree'!AR63*AI$4)+$C$6*SUM(AF$4:AH$4)," ")</f>
        <v>1.0113713489200051</v>
      </c>
      <c r="AI59" s="2">
        <f>IF($A59&lt;=AI$5,0.5*(AJ58+AJ59)*EXP(-'BDT Tree'!AS63*AJ$4)," ")</f>
        <v>1.0077050765373268</v>
      </c>
      <c r="AJ59" s="2">
        <f>IF($A59&lt;=AJ$5,0.5*(AK58+AK59)*EXP(-'BDT Tree'!AT63*AK$4)," ")</f>
        <v>1.0077134409016655</v>
      </c>
      <c r="AK59" s="44">
        <f>IF($A59&lt;=AK$5,0.5*(AL58+AL59)*EXP(-'BDT Tree'!AU63*AL$4)+$C$6*SUM(AI$4:AK$4)," ")</f>
        <v>1.0077200693227721</v>
      </c>
      <c r="AL59" s="2">
        <f>IF($A59&lt;=AL$5,0.5*(AM58+AM59)*EXP(-'BDT Tree'!AV63*AM$4)," ")</f>
        <v>1.0037960162878377</v>
      </c>
      <c r="AM59" s="2">
        <f>IF($A59&lt;=AM$5,0.5*(AN58+AN59)*EXP(-'BDT Tree'!AW63*AN$4)," ")</f>
        <v>1.0038002305517904</v>
      </c>
      <c r="AN59" s="44">
        <f t="shared" si="1"/>
        <v>1.0038028337528437</v>
      </c>
    </row>
    <row r="60" spans="1:40" x14ac:dyDescent="0.25">
      <c r="A60" s="30">
        <v>3</v>
      </c>
      <c r="D60" s="44">
        <f>IF($A60&lt;=D$5,0.5*(E59+E60)*EXP(-'BDT Tree'!N64*E$4)," ")</f>
        <v>1.0272534692548341</v>
      </c>
      <c r="E60" s="2">
        <f>IF($A60&lt;=E$5,0.5*(F59+F60)*EXP(-'BDT Tree'!O64*F$4)," ")</f>
        <v>1.0303249569415809</v>
      </c>
      <c r="F60" s="2">
        <f>IF($A60&lt;=F$5,0.5*(G59+G60)*EXP(-'BDT Tree'!P64*G$4)," ")</f>
        <v>1.0328699669147656</v>
      </c>
      <c r="G60" s="44">
        <f>IF($A60&lt;=G$5,0.5*(H59+H60)*EXP(-'BDT Tree'!Q64*H$4)+$C$6*SUM(E$4:G$4)," ")</f>
        <v>1.0350851600647786</v>
      </c>
      <c r="H60" s="2">
        <f>IF($A60&lt;=H$5,0.5*(I59+I60)*EXP(-'BDT Tree'!R64*I$4)," ")</f>
        <v>1.0330125394589813</v>
      </c>
      <c r="I60" s="2">
        <f>IF($A60&lt;=I$5,0.5*(J59+J60)*EXP(-'BDT Tree'!S64*J$4)," ")</f>
        <v>1.0345628258567359</v>
      </c>
      <c r="J60" s="44">
        <f>IF($A60&lt;=J$5,0.5*(K59+K60)*EXP(-'BDT Tree'!T64*K$4)+$C$6*SUM(H$4:J$4)," ")</f>
        <v>1.0358445835087273</v>
      </c>
      <c r="K60" s="2">
        <f>IF($A60&lt;=K$5,0.5*(L59+L60)*EXP(-'BDT Tree'!U64*L$4)," ")</f>
        <v>1.0331265317300724</v>
      </c>
      <c r="L60" s="2">
        <f>IF($A60&lt;=L$5,0.5*(M59+M60)*EXP(-'BDT Tree'!V64*M$4)," ")</f>
        <v>1.0339784911051795</v>
      </c>
      <c r="M60" s="44">
        <f>IF($A60&lt;=M$5,0.5*(N59+N60)*EXP(-'BDT Tree'!W64*N$4)+$C$6*SUM(K$4:M$4)," ")</f>
        <v>1.0347133503499002</v>
      </c>
      <c r="N60" s="2">
        <f>IF($A60&lt;=N$5,0.5*(O59+O60)*EXP(-'BDT Tree'!X64*O$4)," ")</f>
        <v>1.0315031955536358</v>
      </c>
      <c r="O60" s="2">
        <f>IF($A60&lt;=O$5,0.5*(P59+P60)*EXP(-'BDT Tree'!Y64*P$4)," ")</f>
        <v>1.0319844144971613</v>
      </c>
      <c r="P60" s="44">
        <f>IF($A60&lt;=P$5,0.5*(Q59+Q60)*EXP(-'BDT Tree'!Z64*Q$4)+$C$6*SUM(N$4:P$4)," ")</f>
        <v>1.032393713259681</v>
      </c>
      <c r="Q60" s="2">
        <f>IF($A60&lt;=Q$5,0.5*(R59+R60)*EXP(-'BDT Tree'!AA64*R$4)," ")</f>
        <v>1.0289159150623632</v>
      </c>
      <c r="R60" s="2">
        <f>IF($A60&lt;=R$5,0.5*(S59+S60)*EXP(-'BDT Tree'!AB64*S$4)," ")</f>
        <v>1.0292145919034412</v>
      </c>
      <c r="S60" s="44">
        <f>IF($A60&lt;=S$5,0.5*(T59+T60)*EXP(-'BDT Tree'!AC64*T$4)+$C$6*SUM(Q$4:S$4)," ")</f>
        <v>1.0294724709176586</v>
      </c>
      <c r="T60" s="2">
        <f>IF($A60&lt;=T$5,0.5*(U59+U60)*EXP(-'BDT Tree'!AD64*U$4)," ")</f>
        <v>1.0257348613485027</v>
      </c>
      <c r="U60" s="2">
        <f>IF($A60&lt;=U$5,0.5*(V59+V60)*EXP(-'BDT Tree'!AE64*V$4)," ")</f>
        <v>1.0259067053631588</v>
      </c>
      <c r="V60" s="44">
        <f>IF($A60&lt;=V$5,0.5*(W59+W60)*EXP(-'BDT Tree'!AF64*W$4)+$C$6*SUM(T$4:V$4)," ")</f>
        <v>1.0260487771856324</v>
      </c>
      <c r="W60" s="2">
        <f>IF($A60&lt;=W$5,0.5*(X59+X60)*EXP(-'BDT Tree'!AG64*X$4)," ")</f>
        <v>1.0224801781151114</v>
      </c>
      <c r="X60" s="2">
        <f>IF($A60&lt;=X$5,0.5*(Y59+Y60)*EXP(-'BDT Tree'!AH64*Y$4)," ")</f>
        <v>1.0225689518286265</v>
      </c>
      <c r="Y60" s="44">
        <f>IF($A60&lt;=Y$5,0.5*(Z59+Z60)*EXP(-'BDT Tree'!AI64*Z$4)+$C$6*SUM(W$4:Y$4)," ")</f>
        <v>1.0226434185695785</v>
      </c>
      <c r="Z60" s="2">
        <f>IF($A60&lt;=Z$5,0.5*(AA59+AA60)*EXP(-'BDT Tree'!AJ64*AA$4)," ")</f>
        <v>1.0188995848405877</v>
      </c>
      <c r="AA60" s="2">
        <f>IF($A60&lt;=AA$5,0.5*(AB59+AB60)*EXP(-'BDT Tree'!AK64*AB$4)," ")</f>
        <v>1.0189467538903028</v>
      </c>
      <c r="AB60" s="44">
        <f>IF($A60&lt;=AB$5,0.5*(AC59+AC60)*EXP(-'BDT Tree'!AL64*AC$4)+$C$6*SUM(Z$4:AB$4)," ")</f>
        <v>1.0189856667966164</v>
      </c>
      <c r="AC60" s="2">
        <f>IF($A60&lt;=AC$5,0.5*(AD59+AD60)*EXP(-'BDT Tree'!AM64*AD$4)," ")</f>
        <v>1.0150895362449173</v>
      </c>
      <c r="AD60" s="2">
        <f>IF($A60&lt;=AD$5,0.5*(AE59+AE60)*EXP(-'BDT Tree'!AN64*AE$4)," ")</f>
        <v>1.0151185801407281</v>
      </c>
      <c r="AE60" s="44">
        <f>IF($A60&lt;=AE$5,0.5*(AF59+AF60)*EXP(-'BDT Tree'!AO64*AF$4)+$C$6*SUM(AC$4:AE$4)," ")</f>
        <v>1.0151417544650934</v>
      </c>
      <c r="AF60" s="2">
        <f>IF($A60&lt;=AF$5,0.5*(AG59+AG60)*EXP(-'BDT Tree'!AP64*AG$4)," ")</f>
        <v>1.0113547291883631</v>
      </c>
      <c r="AG60" s="2">
        <f>IF($A60&lt;=AG$5,0.5*(AH59+AH60)*EXP(-'BDT Tree'!AQ64*AH$4)," ")</f>
        <v>1.0113690814537031</v>
      </c>
      <c r="AH60" s="44">
        <f>IF($A60&lt;=AH$5,0.5*(AI59+AI60)*EXP(-'BDT Tree'!AR64*AI$4)+$C$6*SUM(AF$4:AH$4)," ")</f>
        <v>1.011380706436632</v>
      </c>
      <c r="AI60" s="2">
        <f>IF($A60&lt;=AI$5,0.5*(AJ59+AJ60)*EXP(-'BDT Tree'!AS64*AJ$4)," ")</f>
        <v>1.0077116357385441</v>
      </c>
      <c r="AJ60" s="2">
        <f>IF($A60&lt;=AJ$5,0.5*(AK59+AK60)*EXP(-'BDT Tree'!AT64*AK$4)," ")</f>
        <v>1.0077178905808029</v>
      </c>
      <c r="AK60" s="44">
        <f>IF($A60&lt;=AK$5,0.5*(AL59+AL60)*EXP(-'BDT Tree'!AU64*AL$4)+$C$6*SUM(AI$4:AK$4)," ")</f>
        <v>1.0077228470867536</v>
      </c>
      <c r="AL60" s="2">
        <f>IF($A60&lt;=AL$5,0.5*(AM59+AM60)*EXP(-'BDT Tree'!AV64*AM$4)," ")</f>
        <v>1.0037977290878521</v>
      </c>
      <c r="AM60" s="2">
        <f>IF($A60&lt;=AM$5,0.5*(AN59+AN60)*EXP(-'BDT Tree'!AW64*AN$4)," ")</f>
        <v>1.003800894980287</v>
      </c>
      <c r="AN60" s="44">
        <f t="shared" si="1"/>
        <v>1.0038028337528437</v>
      </c>
    </row>
    <row r="61" spans="1:40" x14ac:dyDescent="0.25">
      <c r="A61" s="30">
        <v>2</v>
      </c>
      <c r="D61" s="44">
        <f>IF($A61&lt;=D$5,0.5*(E60+E61)*EXP(-'BDT Tree'!N65*E$4)," ")</f>
        <v>1.0316303999739755</v>
      </c>
      <c r="E61" s="2">
        <f>IF($A61&lt;=E$5,0.5*(F60+F61)*EXP(-'BDT Tree'!O65*F$4)," ")</f>
        <v>1.0340008251131039</v>
      </c>
      <c r="F61" s="2">
        <f>IF($A61&lt;=F$5,0.5*(G60+G61)*EXP(-'BDT Tree'!P65*G$4)," ")</f>
        <v>1.0359573989463426</v>
      </c>
      <c r="G61" s="44">
        <f>IF($A61&lt;=G$5,0.5*(H60+H61)*EXP(-'BDT Tree'!Q65*H$4)+$C$6*SUM(E$4:G$4)," ")</f>
        <v>1.0376638322680021</v>
      </c>
      <c r="H61" s="2">
        <f>IF($A61&lt;=H$5,0.5*(I60+I61)*EXP(-'BDT Tree'!R65*I$4)," ")</f>
        <v>1.035171539786772</v>
      </c>
      <c r="I61" s="2">
        <f>IF($A61&lt;=I$5,0.5*(J60+J61)*EXP(-'BDT Tree'!S65*J$4)," ")</f>
        <v>1.0363576271721249</v>
      </c>
      <c r="J61" s="44">
        <f>IF($A61&lt;=J$5,0.5*(K60+K61)*EXP(-'BDT Tree'!T65*K$4)+$C$6*SUM(H$4:J$4)," ")</f>
        <v>1.0373340662459918</v>
      </c>
      <c r="K61" s="2">
        <f>IF($A61&lt;=K$5,0.5*(L60+L61)*EXP(-'BDT Tree'!U65*L$4)," ")</f>
        <v>1.0343634306503808</v>
      </c>
      <c r="L61" s="2">
        <f>IF($A61&lt;=L$5,0.5*(M60+M61)*EXP(-'BDT Tree'!V65*M$4)," ")</f>
        <v>1.0350081804997577</v>
      </c>
      <c r="M61" s="44">
        <f>IF($A61&lt;=M$5,0.5*(N60+N61)*EXP(-'BDT Tree'!W65*N$4)+$C$6*SUM(K$4:M$4)," ")</f>
        <v>1.0355657100692379</v>
      </c>
      <c r="N61" s="2">
        <f>IF($A61&lt;=N$5,0.5*(O60+O61)*EXP(-'BDT Tree'!X65*O$4)," ")</f>
        <v>1.0322102050495068</v>
      </c>
      <c r="O61" s="2">
        <f>IF($A61&lt;=O$5,0.5*(P60+P61)*EXP(-'BDT Tree'!Y65*P$4)," ")</f>
        <v>1.032572886858921</v>
      </c>
      <c r="P61" s="44">
        <f>IF($A61&lt;=P$5,0.5*(Q60+Q61)*EXP(-'BDT Tree'!Z65*Q$4)+$C$6*SUM(N$4:P$4)," ")</f>
        <v>1.0328818978437133</v>
      </c>
      <c r="Q61" s="2">
        <f>IF($A61&lt;=Q$5,0.5*(R60+R61)*EXP(-'BDT Tree'!AA65*R$4)," ")</f>
        <v>1.0293155611522273</v>
      </c>
      <c r="R61" s="2">
        <f>IF($A61&lt;=R$5,0.5*(S60+S61)*EXP(-'BDT Tree'!AB65*S$4)," ")</f>
        <v>1.029541740819802</v>
      </c>
      <c r="S61" s="44">
        <f>IF($A61&lt;=S$5,0.5*(T60+T61)*EXP(-'BDT Tree'!AC65*T$4)+$C$6*SUM(Q$4:S$4)," ")</f>
        <v>1.0297372634012365</v>
      </c>
      <c r="T61" s="2">
        <f>IF($A61&lt;=T$5,0.5*(U60+U61)*EXP(-'BDT Tree'!AD65*U$4)," ")</f>
        <v>1.0259526377622255</v>
      </c>
      <c r="U61" s="2">
        <f>IF($A61&lt;=U$5,0.5*(V60+V61)*EXP(-'BDT Tree'!AE65*V$4)," ")</f>
        <v>1.0260828924498444</v>
      </c>
      <c r="V61" s="44">
        <f>IF($A61&lt;=V$5,0.5*(W60+W61)*EXP(-'BDT Tree'!AF65*W$4)+$C$6*SUM(T$4:V$4)," ")</f>
        <v>1.0261903690949565</v>
      </c>
      <c r="W61" s="2">
        <f>IF($A61&lt;=W$5,0.5*(X60+X61)*EXP(-'BDT Tree'!AG65*X$4)," ")</f>
        <v>1.0225948018786164</v>
      </c>
      <c r="X61" s="2">
        <f>IF($A61&lt;=X$5,0.5*(Y60+Y61)*EXP(-'BDT Tree'!AH65*Y$4)," ")</f>
        <v>1.0226615802399066</v>
      </c>
      <c r="Y61" s="44">
        <f>IF($A61&lt;=Y$5,0.5*(Z60+Z61)*EXP(-'BDT Tree'!AI65*Z$4)+$C$6*SUM(W$4:Y$4)," ")</f>
        <v>1.02271766995441</v>
      </c>
      <c r="Z61" s="2">
        <f>IF($A61&lt;=Z$5,0.5*(AA60+AA61)*EXP(-'BDT Tree'!AJ65*AA$4)," ")</f>
        <v>1.0189591597644414</v>
      </c>
      <c r="AA61" s="2">
        <f>IF($A61&lt;=AA$5,0.5*(AB60+AB61)*EXP(-'BDT Tree'!AK65*AB$4)," ")</f>
        <v>1.0189945512746557</v>
      </c>
      <c r="AB61" s="44">
        <f>IF($A61&lt;=AB$5,0.5*(AC60+AC61)*EXP(-'BDT Tree'!AL65*AC$4)+$C$6*SUM(Z$4:AB$4)," ")</f>
        <v>1.0190237536483571</v>
      </c>
      <c r="AC61" s="2">
        <f>IF($A61&lt;=AC$5,0.5*(AD60+AD61)*EXP(-'BDT Tree'!AM65*AD$4)," ")</f>
        <v>1.0151196673542247</v>
      </c>
      <c r="AD61" s="2">
        <f>IF($A61&lt;=AD$5,0.5*(AE60+AE61)*EXP(-'BDT Tree'!AN65*AE$4)," ")</f>
        <v>1.0151416287619417</v>
      </c>
      <c r="AE61" s="44">
        <f>IF($A61&lt;=AE$5,0.5*(AF60+AF61)*EXP(-'BDT Tree'!AO65*AF$4)+$C$6*SUM(AC$4:AE$4)," ")</f>
        <v>1.0151591073128998</v>
      </c>
      <c r="AF61" s="2">
        <f>IF($A61&lt;=AF$5,0.5*(AG60+AG61)*EXP(-'BDT Tree'!AP65*AG$4)," ")</f>
        <v>1.0113681189723795</v>
      </c>
      <c r="AG61" s="2">
        <f>IF($A61&lt;=AG$5,0.5*(AH60+AH61)*EXP(-'BDT Tree'!AQ65*AH$4)," ")</f>
        <v>1.0113789423708106</v>
      </c>
      <c r="AH61" s="44">
        <f>IF($A61&lt;=AH$5,0.5*(AI60+AI61)*EXP(-'BDT Tree'!AR65*AI$4)+$C$6*SUM(AF$4:AH$4)," ")</f>
        <v>1.0113877066232868</v>
      </c>
      <c r="AI61" s="2">
        <f>IF($A61&lt;=AI$5,0.5*(AJ60+AJ61)*EXP(-'BDT Tree'!AS65*AJ$4)," ")</f>
        <v>1.0077165372869898</v>
      </c>
      <c r="AJ61" s="2">
        <f>IF($A61&lt;=AJ$5,0.5*(AK60+AK61)*EXP(-'BDT Tree'!AT65*AK$4)," ")</f>
        <v>1.0077212146782772</v>
      </c>
      <c r="AK61" s="44">
        <f>IF($A61&lt;=AK$5,0.5*(AL60+AL61)*EXP(-'BDT Tree'!AU65*AL$4)+$C$6*SUM(AI$4:AK$4)," ")</f>
        <v>1.0077249210216279</v>
      </c>
      <c r="AL61" s="2">
        <f>IF($A61&lt;=AL$5,0.5*(AM60+AM61)*EXP(-'BDT Tree'!AV65*AM$4)," ")</f>
        <v>1.0037990114816453</v>
      </c>
      <c r="AM61" s="2">
        <f>IF($A61&lt;=AM$5,0.5*(AN60+AN61)*EXP(-'BDT Tree'!AW65*AN$4)," ")</f>
        <v>1.0038013898233771</v>
      </c>
      <c r="AN61" s="44">
        <f t="shared" si="1"/>
        <v>1.0038028337528437</v>
      </c>
    </row>
    <row r="62" spans="1:40" x14ac:dyDescent="0.25">
      <c r="A62" s="30">
        <v>1</v>
      </c>
      <c r="D62" s="44">
        <f>IF($A62&lt;=D$5,0.5*(E61+E62)*EXP(-'BDT Tree'!N66*E$4)," ")</f>
        <v>1.0349769900971451</v>
      </c>
      <c r="E62" s="2">
        <f>IF($A62&lt;=E$5,0.5*(F61+F62)*EXP(-'BDT Tree'!O66*F$4)," ")</f>
        <v>1.0368053292688406</v>
      </c>
      <c r="F62" s="2">
        <f>IF($A62&lt;=F$5,0.5*(G61+G62)*EXP(-'BDT Tree'!P66*G$4)," ")</f>
        <v>1.0383087563009294</v>
      </c>
      <c r="G62" s="44">
        <f>IF($A62&lt;=G$5,0.5*(H61+H62)*EXP(-'BDT Tree'!Q66*H$4)+$C$6*SUM(E$4:G$4)," ")</f>
        <v>1.0396230825820199</v>
      </c>
      <c r="H62" s="2">
        <f>IF($A62&lt;=H$5,0.5*(I61+I62)*EXP(-'BDT Tree'!R66*I$4)," ")</f>
        <v>1.0368100321530924</v>
      </c>
      <c r="I62" s="2">
        <f>IF($A62&lt;=I$5,0.5*(J61+J62)*EXP(-'BDT Tree'!S66*J$4)," ")</f>
        <v>1.0377172949127782</v>
      </c>
      <c r="J62" s="44">
        <f>IF($A62&lt;=J$5,0.5*(K61+K62)*EXP(-'BDT Tree'!T66*K$4)+$C$6*SUM(H$4:J$4)," ")</f>
        <v>1.0384609462972936</v>
      </c>
      <c r="K62" s="2">
        <f>IF($A62&lt;=K$5,0.5*(L61+L62)*EXP(-'BDT Tree'!U66*L$4)," ")</f>
        <v>1.0352987129023483</v>
      </c>
      <c r="L62" s="2">
        <f>IF($A62&lt;=L$5,0.5*(M61+M62)*EXP(-'BDT Tree'!V66*M$4)," ")</f>
        <v>1.0357865316176702</v>
      </c>
      <c r="M62" s="44">
        <f>IF($A62&lt;=M$5,0.5*(N61+N62)*EXP(-'BDT Tree'!W66*N$4)+$C$6*SUM(K$4:M$4)," ")</f>
        <v>1.036209466351917</v>
      </c>
      <c r="N62" s="2">
        <f>IF($A62&lt;=N$5,0.5*(O61+O62)*EXP(-'BDT Tree'!X66*O$4)," ")</f>
        <v>1.0327442096133093</v>
      </c>
      <c r="O62" s="2">
        <f>IF($A62&lt;=O$5,0.5*(P61+P62)*EXP(-'BDT Tree'!Y66*P$4)," ")</f>
        <v>1.0330175327172375</v>
      </c>
      <c r="P62" s="44">
        <f>IF($A62&lt;=P$5,0.5*(Q61+Q62)*EXP(-'BDT Tree'!Z66*Q$4)+$C$6*SUM(N$4:P$4)," ")</f>
        <v>1.0332508132013838</v>
      </c>
      <c r="Q62" s="2">
        <f>IF($A62&lt;=Q$5,0.5*(R61+R62)*EXP(-'BDT Tree'!AA66*R$4)," ")</f>
        <v>1.0296173085390898</v>
      </c>
      <c r="R62" s="2">
        <f>IF($A62&lt;=R$5,0.5*(S61+S62)*EXP(-'BDT Tree'!AB66*S$4)," ")</f>
        <v>1.0297885881362905</v>
      </c>
      <c r="S62" s="44">
        <f>IF($A62&lt;=S$5,0.5*(T61+T62)*EXP(-'BDT Tree'!AC66*T$4)+$C$6*SUM(Q$4:S$4)," ")</f>
        <v>1.0299368392765043</v>
      </c>
      <c r="T62" s="2">
        <f>IF($A62&lt;=T$5,0.5*(U61+U62)*EXP(-'BDT Tree'!AD66*U$4)," ")</f>
        <v>1.0261167953519843</v>
      </c>
      <c r="U62" s="2">
        <f>IF($A62&lt;=U$5,0.5*(V61+V62)*EXP(-'BDT Tree'!AE66*V$4)," ")</f>
        <v>1.0262155345589286</v>
      </c>
      <c r="V62" s="44">
        <f>IF($A62&lt;=V$5,0.5*(W61+W62)*EXP(-'BDT Tree'!AF66*W$4)+$C$6*SUM(T$4:V$4)," ")</f>
        <v>1.0262968447553054</v>
      </c>
      <c r="W62" s="2">
        <f>IF($A62&lt;=W$5,0.5*(X61+X62)*EXP(-'BDT Tree'!AG66*X$4)," ")</f>
        <v>1.0226809898873621</v>
      </c>
      <c r="X62" s="2">
        <f>IF($A62&lt;=X$5,0.5*(Y61+Y62)*EXP(-'BDT Tree'!AH66*Y$4)," ")</f>
        <v>1.0227312231065144</v>
      </c>
      <c r="Y62" s="44">
        <f>IF($A62&lt;=Y$5,0.5*(Z61+Z62)*EXP(-'BDT Tree'!AI66*Z$4)+$C$6*SUM(W$4:Y$4)," ")</f>
        <v>1.0227734718810781</v>
      </c>
      <c r="Z62" s="2">
        <f>IF($A62&lt;=Z$5,0.5*(AA61+AA62)*EXP(-'BDT Tree'!AJ66*AA$4)," ")</f>
        <v>1.0190039367467549</v>
      </c>
      <c r="AA62" s="2">
        <f>IF($A62&lt;=AA$5,0.5*(AB61+AB62)*EXP(-'BDT Tree'!AK66*AB$4)," ")</f>
        <v>1.0190304923473981</v>
      </c>
      <c r="AB62" s="44">
        <f>IF($A62&lt;=AB$5,0.5*(AC61+AC62)*EXP(-'BDT Tree'!AL66*AC$4)+$C$6*SUM(Z$4:AB$4)," ")</f>
        <v>1.0190524082602206</v>
      </c>
      <c r="AC62" s="2">
        <f>IF($A62&lt;=AC$5,0.5*(AD61+AD62)*EXP(-'BDT Tree'!AM66*AD$4)," ")</f>
        <v>1.0151423403367663</v>
      </c>
      <c r="AD62" s="2">
        <f>IF($A62&lt;=AD$5,0.5*(AE61+AE62)*EXP(-'BDT Tree'!AN66*AE$4)," ")</f>
        <v>1.0151589474392897</v>
      </c>
      <c r="AE62" s="44">
        <f>IF($A62&lt;=AE$5,0.5*(AF61+AF62)*EXP(-'BDT Tree'!AO66*AF$4)+$C$6*SUM(AC$4:AE$4)," ")</f>
        <v>1.0151721306897743</v>
      </c>
      <c r="AF62" s="2">
        <f>IF($A62&lt;=AF$5,0.5*(AG61+AG62)*EXP(-'BDT Tree'!AP66*AG$4)," ")</f>
        <v>1.0113781730657965</v>
      </c>
      <c r="AG62" s="2">
        <f>IF($A62&lt;=AG$5,0.5*(AH61+AH62)*EXP(-'BDT Tree'!AQ66*AH$4)," ")</f>
        <v>1.011386335629509</v>
      </c>
      <c r="AH62" s="44">
        <f>IF($A62&lt;=AH$5,0.5*(AI61+AI62)*EXP(-'BDT Tree'!AR66*AI$4)+$C$6*SUM(AF$4:AH$4)," ")</f>
        <v>1.0113929434475437</v>
      </c>
      <c r="AI62" s="2">
        <f>IF($A62&lt;=AI$5,0.5*(AJ61+AJ62)*EXP(-'BDT Tree'!AS66*AJ$4)," ")</f>
        <v>1.0077202001842427</v>
      </c>
      <c r="AJ62" s="2">
        <f>IF($A62&lt;=AJ$5,0.5*(AK61+AK62)*EXP(-'BDT Tree'!AT66*AK$4)," ")</f>
        <v>1.0077236979852962</v>
      </c>
      <c r="AK62" s="44">
        <f>IF($A62&lt;=AK$5,0.5*(AL61+AL62)*EXP(-'BDT Tree'!AU66*AL$4)+$C$6*SUM(AI$4:AK$4)," ")</f>
        <v>1.0077264695194128</v>
      </c>
      <c r="AL62" s="2">
        <f>IF($A62&lt;=AL$5,0.5*(AM61+AM62)*EXP(-'BDT Tree'!AV66*AM$4)," ")</f>
        <v>1.0037999716470205</v>
      </c>
      <c r="AM62" s="2">
        <f>IF($A62&lt;=AM$5,0.5*(AN61+AN62)*EXP(-'BDT Tree'!AW66*AN$4)," ")</f>
        <v>1.0038017583651369</v>
      </c>
      <c r="AN62" s="44">
        <f t="shared" si="1"/>
        <v>1.0038028337528437</v>
      </c>
    </row>
    <row r="63" spans="1:40" x14ac:dyDescent="0.25">
      <c r="A63" s="30">
        <v>0</v>
      </c>
      <c r="D63" s="44">
        <f>IF($A63&lt;=D$5,0.5*(E62+E63)*EXP(-'BDT Tree'!N67*E$4)," ")</f>
        <v>1.0375338089223016</v>
      </c>
      <c r="E63" s="2">
        <f>IF($A63&lt;=E$5,0.5*(F62+F63)*EXP(-'BDT Tree'!O67*F$4)," ")</f>
        <v>1.0389436601773339</v>
      </c>
      <c r="F63" s="2">
        <f>IF($A63&lt;=F$5,0.5*(G62+G63)*EXP(-'BDT Tree'!P67*G$4)," ")</f>
        <v>1.0400985992346363</v>
      </c>
      <c r="G63" s="44">
        <f>IF($A63&lt;=G$5,0.5*(H62+H63)*EXP(-'BDT Tree'!Q67*H$4)+$C$6*SUM(E$4:G$4)," ")</f>
        <v>1.041110991764294</v>
      </c>
      <c r="H63" s="2">
        <f>IF($A63&lt;=H$5,0.5*(I62+I63)*EXP(-'BDT Tree'!R67*I$4)," ")</f>
        <v>1.038053036300052</v>
      </c>
      <c r="I63" s="2">
        <f>IF($A63&lt;=I$5,0.5*(J62+J63)*EXP(-'BDT Tree'!S67*J$4)," ")</f>
        <v>1.0387469818940478</v>
      </c>
      <c r="J63" s="44">
        <f>IF($A63&lt;=J$5,0.5*(K62+K63)*EXP(-'BDT Tree'!T67*K$4)+$C$6*SUM(H$4:J$4)," ")</f>
        <v>1.0393132614874057</v>
      </c>
      <c r="K63" s="2">
        <f>IF($A63&lt;=K$5,0.5*(L62+L63)*EXP(-'BDT Tree'!U67*L$4)," ")</f>
        <v>1.0360057806242968</v>
      </c>
      <c r="L63" s="2">
        <f>IF($A63&lt;=L$5,0.5*(M62+M63)*EXP(-'BDT Tree'!V67*M$4)," ")</f>
        <v>1.0363748059375908</v>
      </c>
      <c r="M63" s="44">
        <f>IF($A63&lt;=M$5,0.5*(N62+N63)*EXP(-'BDT Tree'!W67*N$4)+$C$6*SUM(K$4:M$4)," ")</f>
        <v>1.0366956173728197</v>
      </c>
      <c r="N63" s="2">
        <f>IF($A63&lt;=N$5,0.5*(O62+O63)*EXP(-'BDT Tree'!X67*O$4)," ")</f>
        <v>1.0331475148095584</v>
      </c>
      <c r="O63" s="2">
        <f>IF($A63&lt;=O$5,0.5*(P62+P63)*EXP(-'BDT Tree'!Y67*P$4)," ")</f>
        <v>1.0333534898849901</v>
      </c>
      <c r="P63" s="44">
        <f>IF($A63&lt;=P$5,0.5*(Q62+Q63)*EXP(-'BDT Tree'!Z67*Q$4)+$C$6*SUM(N$4:P$4)," ")</f>
        <v>1.0335295944120593</v>
      </c>
      <c r="Q63" s="2">
        <f>IF($A63&lt;=Q$5,0.5*(R62+R63)*EXP(-'BDT Tree'!AA67*R$4)," ")</f>
        <v>1.0298451388728334</v>
      </c>
      <c r="R63" s="2">
        <f>IF($A63&lt;=R$5,0.5*(S62+S63)*EXP(-'BDT Tree'!AB67*S$4)," ")</f>
        <v>1.0299748474256318</v>
      </c>
      <c r="S63" s="44">
        <f>IF($A63&lt;=S$5,0.5*(T62+T63)*EXP(-'BDT Tree'!AC67*T$4)+$C$6*SUM(Q$4:S$4)," ")</f>
        <v>1.0300872634248175</v>
      </c>
      <c r="T63" s="2">
        <f>IF($A63&lt;=T$5,0.5*(U62+U63)*EXP(-'BDT Tree'!AD67*U$4)," ")</f>
        <v>1.0262405395697969</v>
      </c>
      <c r="U63" s="2">
        <f>IF($A63&lt;=U$5,0.5*(V62+V63)*EXP(-'BDT Tree'!AE67*V$4)," ")</f>
        <v>1.0263153959955797</v>
      </c>
      <c r="V63" s="44">
        <f>IF($A63&lt;=V$5,0.5*(W62+W63)*EXP(-'BDT Tree'!AF67*W$4)+$C$6*SUM(T$4:V$4)," ")</f>
        <v>1.0263769144389192</v>
      </c>
      <c r="W63" s="2">
        <f>IF($A63&lt;=W$5,0.5*(X62+X63)*EXP(-'BDT Tree'!AG67*X$4)," ")</f>
        <v>1.0227457979384729</v>
      </c>
      <c r="X63" s="2">
        <f>IF($A63&lt;=X$5,0.5*(Y62+Y63)*EXP(-'BDT Tree'!AH67*Y$4)," ")</f>
        <v>1.0227835858777936</v>
      </c>
      <c r="Y63" s="44">
        <f>IF($A63&lt;=Y$5,0.5*(Z62+Z63)*EXP(-'BDT Tree'!AI67*Z$4)+$C$6*SUM(W$4:Y$4)," ")</f>
        <v>1.0228154100708318</v>
      </c>
      <c r="Z63" s="2">
        <f>IF($A63&lt;=Z$5,0.5*(AA62+AA63)*EXP(-'BDT Tree'!AJ67*AA$4)," ")</f>
        <v>1.019037592951076</v>
      </c>
      <c r="AA63" s="2">
        <f>IF($A63&lt;=AA$5,0.5*(AB62+AB63)*EXP(-'BDT Tree'!AK67*AB$4)," ")</f>
        <v>1.0190575193996367</v>
      </c>
      <c r="AB63" s="44">
        <f>IF($A63&lt;=AB$5,0.5*(AC62+AC63)*EXP(-'BDT Tree'!AL67*AC$4)+$C$6*SUM(Z$4:AB$4)," ")</f>
        <v>1.0190739676322398</v>
      </c>
      <c r="AC63" s="2">
        <f>IF($A63&lt;=AC$5,0.5*(AD62+AD63)*EXP(-'BDT Tree'!AM67*AD$4)," ")</f>
        <v>1.0151594022294108</v>
      </c>
      <c r="AD63" s="2">
        <f>IF($A63&lt;=AD$5,0.5*(AE62+AE63)*EXP(-'BDT Tree'!AN67*AE$4)," ")</f>
        <v>1.0151719612701375</v>
      </c>
      <c r="AE63" s="44">
        <f>IF($A63&lt;=AE$5,0.5*(AF62+AF63)*EXP(-'BDT Tree'!AO67*AF$4)+$C$6*SUM(AC$4:AE$4)," ")</f>
        <v>1.0151819052156965</v>
      </c>
      <c r="AF63" s="2">
        <f>IF($A63&lt;=AF$5,0.5*(AG62+AG63)*EXP(-'BDT Tree'!AP67*AG$4)," ")</f>
        <v>1.011385722827518</v>
      </c>
      <c r="AG63" s="2">
        <f>IF($A63&lt;=AG$5,0.5*(AH62+AH63)*EXP(-'BDT Tree'!AQ67*AH$4)," ")</f>
        <v>1.0113918789809797</v>
      </c>
      <c r="AH63" s="44">
        <f>IF($A63&lt;=AH$5,0.5*(AI62+AI63)*EXP(-'BDT Tree'!AR67*AI$4)+$C$6*SUM(AF$4:AH$4)," ")</f>
        <v>1.0113968611905724</v>
      </c>
      <c r="AI63" s="2">
        <f>IF($A63&lt;=AI$5,0.5*(AJ62+AJ63)*EXP(-'BDT Tree'!AS67*AJ$4)," ")</f>
        <v>1.0077229375032395</v>
      </c>
      <c r="AJ63" s="2">
        <f>IF($A63&lt;=AJ$5,0.5*(AK62+AK63)*EXP(-'BDT Tree'!AT67*AK$4)," ")</f>
        <v>1.0077255532197165</v>
      </c>
      <c r="AK63" s="44">
        <f>IF($A63&lt;=AK$5,0.5*(AL62+AL63)*EXP(-'BDT Tree'!AU67*AL$4)+$C$6*SUM(AI$4:AK$4)," ")</f>
        <v>1.0077276257430601</v>
      </c>
      <c r="AL63" s="2">
        <f>IF($A63&lt;=AL$5,0.5*(AM62+AM63)*EXP(-'BDT Tree'!AV67*AM$4)," ")</f>
        <v>1.0038006905670602</v>
      </c>
      <c r="AM63" s="2">
        <f>IF($A63&lt;=AM$5,0.5*(AN62+AN63)*EXP(-'BDT Tree'!AW67*AN$4)," ")</f>
        <v>1.0038020328420705</v>
      </c>
      <c r="AN63" s="44">
        <f t="shared" si="1"/>
        <v>1.0038028337528437</v>
      </c>
    </row>
    <row r="65" spans="1:2" x14ac:dyDescent="0.25">
      <c r="A65" s="25" t="s">
        <v>90</v>
      </c>
    </row>
    <row r="66" spans="1:2" x14ac:dyDescent="0.25">
      <c r="A66" s="25" t="s">
        <v>70</v>
      </c>
    </row>
    <row r="67" spans="1:2" x14ac:dyDescent="0.25">
      <c r="A67" s="30">
        <v>12</v>
      </c>
      <c r="B67" s="2">
        <f t="shared" ref="B67:B79" si="2">MAX(0,1-D51)</f>
        <v>0.14760024580068143</v>
      </c>
    </row>
    <row r="68" spans="1:2" x14ac:dyDescent="0.25">
      <c r="A68" s="30">
        <v>11</v>
      </c>
      <c r="B68" s="2">
        <f t="shared" si="2"/>
        <v>0.10564470683853799</v>
      </c>
    </row>
    <row r="69" spans="1:2" x14ac:dyDescent="0.25">
      <c r="A69" s="30">
        <v>10</v>
      </c>
      <c r="B69" s="2">
        <f t="shared" si="2"/>
        <v>7.200407008702947E-2</v>
      </c>
    </row>
    <row r="70" spans="1:2" x14ac:dyDescent="0.25">
      <c r="A70" s="30">
        <v>9</v>
      </c>
      <c r="B70" s="2">
        <f t="shared" si="2"/>
        <v>4.5366355926551361E-2</v>
      </c>
    </row>
    <row r="71" spans="1:2" x14ac:dyDescent="0.25">
      <c r="A71" s="30">
        <v>8</v>
      </c>
      <c r="B71" s="2">
        <f t="shared" si="2"/>
        <v>2.4476517426089472E-2</v>
      </c>
    </row>
    <row r="72" spans="1:2" x14ac:dyDescent="0.25">
      <c r="A72" s="30">
        <v>7</v>
      </c>
      <c r="B72" s="2">
        <f t="shared" si="2"/>
        <v>8.2147187936939536E-3</v>
      </c>
    </row>
    <row r="73" spans="1:2" x14ac:dyDescent="0.25">
      <c r="A73" s="30">
        <v>6</v>
      </c>
      <c r="B73" s="2">
        <f t="shared" si="2"/>
        <v>0</v>
      </c>
    </row>
    <row r="74" spans="1:2" x14ac:dyDescent="0.25">
      <c r="A74" s="30">
        <v>5</v>
      </c>
      <c r="B74" s="2">
        <f t="shared" si="2"/>
        <v>0</v>
      </c>
    </row>
    <row r="75" spans="1:2" x14ac:dyDescent="0.25">
      <c r="A75" s="30">
        <v>4</v>
      </c>
      <c r="B75" s="2">
        <f t="shared" si="2"/>
        <v>0</v>
      </c>
    </row>
    <row r="76" spans="1:2" x14ac:dyDescent="0.25">
      <c r="A76" s="30">
        <v>3</v>
      </c>
      <c r="B76" s="2">
        <f t="shared" si="2"/>
        <v>0</v>
      </c>
    </row>
    <row r="77" spans="1:2" x14ac:dyDescent="0.25">
      <c r="A77" s="30">
        <v>2</v>
      </c>
      <c r="B77" s="2">
        <f t="shared" si="2"/>
        <v>0</v>
      </c>
    </row>
    <row r="78" spans="1:2" x14ac:dyDescent="0.25">
      <c r="A78" s="30">
        <v>1</v>
      </c>
      <c r="B78" s="2">
        <f t="shared" si="2"/>
        <v>0</v>
      </c>
    </row>
    <row r="79" spans="1:2" x14ac:dyDescent="0.25">
      <c r="A79" s="30">
        <v>0</v>
      </c>
      <c r="B79" s="2">
        <f t="shared" si="2"/>
        <v>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1"/>
  <sheetViews>
    <sheetView zoomScaleNormal="100"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ColWidth="8.77734375" defaultRowHeight="13.8" x14ac:dyDescent="0.25"/>
  <cols>
    <col min="1" max="1" width="12.109375" style="2" customWidth="1"/>
    <col min="2" max="3" width="12" style="2" customWidth="1"/>
    <col min="4" max="4" width="12.77734375" style="44" bestFit="1" customWidth="1"/>
    <col min="5" max="6" width="12.77734375" style="2" bestFit="1" customWidth="1"/>
    <col min="7" max="7" width="12.77734375" style="44" bestFit="1" customWidth="1"/>
    <col min="8" max="9" width="12.77734375" style="2" bestFit="1" customWidth="1"/>
    <col min="10" max="10" width="12.77734375" style="44" bestFit="1" customWidth="1"/>
    <col min="11" max="12" width="12.77734375" style="2" bestFit="1" customWidth="1"/>
    <col min="13" max="13" width="12.77734375" style="44" bestFit="1" customWidth="1"/>
    <col min="14" max="15" width="12.77734375" style="2" bestFit="1" customWidth="1"/>
    <col min="16" max="16" width="12.77734375" style="44" bestFit="1" customWidth="1"/>
    <col min="17" max="18" width="12.77734375" style="2" bestFit="1" customWidth="1"/>
    <col min="19" max="19" width="12.77734375" style="44" bestFit="1" customWidth="1"/>
    <col min="20" max="21" width="12.77734375" style="2" bestFit="1" customWidth="1"/>
    <col min="22" max="22" width="12.77734375" style="44" bestFit="1" customWidth="1"/>
    <col min="23" max="23" width="11.109375" style="2" customWidth="1"/>
    <col min="24" max="24" width="12.109375" style="2" customWidth="1"/>
    <col min="25" max="25" width="11.109375" style="44" customWidth="1"/>
    <col min="26" max="26" width="10.77734375" style="2" customWidth="1"/>
    <col min="27" max="27" width="10.33203125" style="2" customWidth="1"/>
    <col min="28" max="28" width="11.109375" style="44" customWidth="1"/>
    <col min="29" max="16384" width="8.77734375" style="2"/>
  </cols>
  <sheetData>
    <row r="1" spans="1:28" s="44" customFormat="1" x14ac:dyDescent="0.25">
      <c r="A1" s="46" t="s">
        <v>100</v>
      </c>
    </row>
    <row r="2" spans="1:28" x14ac:dyDescent="0.25">
      <c r="A2" s="31" t="s">
        <v>73</v>
      </c>
      <c r="B2" s="34"/>
      <c r="C2" s="34"/>
      <c r="D2" s="43">
        <v>44498</v>
      </c>
      <c r="E2" s="34">
        <v>44529</v>
      </c>
      <c r="F2" s="34">
        <v>44559</v>
      </c>
      <c r="G2" s="43">
        <v>44592</v>
      </c>
      <c r="H2" s="34">
        <v>44620</v>
      </c>
      <c r="I2" s="34">
        <v>44649</v>
      </c>
      <c r="J2" s="43">
        <v>44680</v>
      </c>
      <c r="K2" s="34">
        <v>44711</v>
      </c>
      <c r="L2" s="34">
        <v>44741</v>
      </c>
      <c r="M2" s="43">
        <v>44771</v>
      </c>
      <c r="N2" s="34">
        <v>44802</v>
      </c>
      <c r="O2" s="34">
        <v>44833</v>
      </c>
      <c r="P2" s="43">
        <v>44865</v>
      </c>
      <c r="Q2" s="34">
        <v>44894</v>
      </c>
      <c r="R2" s="34">
        <v>44924</v>
      </c>
      <c r="S2" s="43">
        <v>44956</v>
      </c>
      <c r="T2" s="34">
        <v>44985</v>
      </c>
      <c r="U2" s="34">
        <v>45014</v>
      </c>
      <c r="V2" s="43">
        <v>45044</v>
      </c>
      <c r="W2" s="34">
        <v>45075</v>
      </c>
      <c r="X2" s="34">
        <v>45106</v>
      </c>
      <c r="Y2" s="43">
        <v>45138</v>
      </c>
      <c r="Z2" s="34">
        <v>45167</v>
      </c>
      <c r="AA2" s="34">
        <v>45198</v>
      </c>
      <c r="AB2" s="43">
        <v>45229</v>
      </c>
    </row>
    <row r="3" spans="1:28" x14ac:dyDescent="0.25">
      <c r="A3" s="24" t="s">
        <v>61</v>
      </c>
      <c r="D3" s="44">
        <v>2.0305555555555554</v>
      </c>
      <c r="E3" s="2">
        <v>2.1166666666666667</v>
      </c>
      <c r="F3" s="2">
        <v>2.2000000000000002</v>
      </c>
      <c r="G3" s="44">
        <v>2.2916666666666665</v>
      </c>
      <c r="H3" s="2">
        <v>2.3694444444444445</v>
      </c>
      <c r="I3" s="2">
        <v>2.4500000000000002</v>
      </c>
      <c r="J3" s="44">
        <v>2.536111111111111</v>
      </c>
      <c r="K3" s="2">
        <v>2.6222222222222222</v>
      </c>
      <c r="L3" s="2">
        <v>2.7055555555555557</v>
      </c>
      <c r="M3" s="44">
        <v>2.7888888888888888</v>
      </c>
      <c r="N3" s="2">
        <v>2.875</v>
      </c>
      <c r="O3" s="2">
        <v>2.9611111111111112</v>
      </c>
      <c r="P3" s="44">
        <v>3.05</v>
      </c>
      <c r="Q3" s="2">
        <v>3.1305555555555555</v>
      </c>
      <c r="R3" s="2">
        <v>3.213888888888889</v>
      </c>
      <c r="S3" s="44">
        <v>3.3027777777777776</v>
      </c>
      <c r="T3" s="2">
        <v>3.3833333333333333</v>
      </c>
      <c r="U3" s="2">
        <v>3.463888888888889</v>
      </c>
      <c r="V3" s="44">
        <v>3.5472222222222221</v>
      </c>
      <c r="W3" s="2">
        <v>3.6333333333333333</v>
      </c>
      <c r="X3" s="2">
        <v>3.7194444444444446</v>
      </c>
      <c r="Y3" s="44">
        <v>3.8083333333333331</v>
      </c>
      <c r="Z3" s="2">
        <v>3.8888888888888888</v>
      </c>
      <c r="AA3" s="2">
        <v>3.9750000000000001</v>
      </c>
      <c r="AB3" s="44">
        <v>4.0611111111111109</v>
      </c>
    </row>
    <row r="4" spans="1:28" x14ac:dyDescent="0.25">
      <c r="A4" s="38" t="s">
        <v>75</v>
      </c>
      <c r="D4" s="44">
        <v>8.3333333333333259E-2</v>
      </c>
      <c r="E4" s="2">
        <v>8.6111111111111249E-2</v>
      </c>
      <c r="F4" s="2">
        <v>8.3333333333333481E-2</v>
      </c>
      <c r="G4" s="44">
        <v>9.1666666666666341E-2</v>
      </c>
      <c r="H4" s="2">
        <v>7.7777777777777946E-2</v>
      </c>
      <c r="I4" s="2">
        <v>8.0555555555555713E-2</v>
      </c>
      <c r="J4" s="44">
        <v>8.6111111111110805E-2</v>
      </c>
      <c r="K4" s="2">
        <v>8.6111111111111249E-2</v>
      </c>
      <c r="L4" s="2">
        <v>8.3333333333333481E-2</v>
      </c>
      <c r="M4" s="44">
        <v>8.3333333333333037E-2</v>
      </c>
      <c r="N4" s="2">
        <v>8.6111111111111249E-2</v>
      </c>
      <c r="O4" s="2">
        <v>8.6111111111111249E-2</v>
      </c>
      <c r="P4" s="44">
        <v>8.8888888888888573E-2</v>
      </c>
      <c r="Q4" s="2">
        <v>8.0555555555555713E-2</v>
      </c>
      <c r="R4" s="2">
        <v>8.3333333333333481E-2</v>
      </c>
      <c r="S4" s="44">
        <v>8.8888888888888573E-2</v>
      </c>
      <c r="T4" s="2">
        <v>8.0555555555555713E-2</v>
      </c>
      <c r="U4" s="2">
        <v>8.0555555555555713E-2</v>
      </c>
      <c r="V4" s="44">
        <v>8.3333333333333037E-2</v>
      </c>
      <c r="W4" s="2">
        <v>8.6111111111111249E-2</v>
      </c>
      <c r="X4" s="2">
        <v>8.6111111111111249E-2</v>
      </c>
      <c r="Y4" s="44">
        <v>8.8888888888888573E-2</v>
      </c>
      <c r="Z4" s="2">
        <v>8.0555555555555713E-2</v>
      </c>
      <c r="AA4" s="2">
        <v>8.6111111111111249E-2</v>
      </c>
      <c r="AB4" s="44">
        <v>8.6111111111110805E-2</v>
      </c>
    </row>
    <row r="5" spans="1:28" x14ac:dyDescent="0.25">
      <c r="A5" s="24" t="s">
        <v>62</v>
      </c>
      <c r="D5" s="44">
        <v>24</v>
      </c>
      <c r="E5" s="2">
        <v>25</v>
      </c>
      <c r="F5" s="2">
        <v>26</v>
      </c>
      <c r="G5" s="44">
        <v>27</v>
      </c>
      <c r="H5" s="2">
        <v>28</v>
      </c>
      <c r="I5" s="2">
        <v>29</v>
      </c>
      <c r="J5" s="44">
        <v>30</v>
      </c>
      <c r="K5" s="2">
        <v>31</v>
      </c>
      <c r="L5" s="2">
        <v>32</v>
      </c>
      <c r="M5" s="44">
        <v>33</v>
      </c>
      <c r="N5" s="2">
        <v>34</v>
      </c>
      <c r="O5" s="2">
        <v>35</v>
      </c>
      <c r="P5" s="44">
        <v>36</v>
      </c>
      <c r="Q5" s="2">
        <v>37</v>
      </c>
      <c r="R5" s="2">
        <v>38</v>
      </c>
      <c r="S5" s="44">
        <v>39</v>
      </c>
      <c r="T5" s="2">
        <v>40</v>
      </c>
      <c r="U5" s="2">
        <v>41</v>
      </c>
      <c r="V5" s="44">
        <v>42</v>
      </c>
      <c r="W5" s="2">
        <v>43</v>
      </c>
      <c r="X5" s="2">
        <v>44</v>
      </c>
      <c r="Y5" s="44">
        <v>45</v>
      </c>
      <c r="Z5" s="2">
        <v>46</v>
      </c>
      <c r="AA5" s="2">
        <v>47</v>
      </c>
      <c r="AB5" s="44">
        <v>48</v>
      </c>
    </row>
    <row r="6" spans="1:28" x14ac:dyDescent="0.25">
      <c r="A6" s="47" t="s">
        <v>88</v>
      </c>
      <c r="B6" s="47"/>
      <c r="C6" s="47">
        <f>('Caplet Strip'!E11-'Caplet Strip'!E19)/SUM('Caplet Strip'!F12:F19)</f>
        <v>1.5078135623263995E-2</v>
      </c>
    </row>
    <row r="7" spans="1:28" x14ac:dyDescent="0.25">
      <c r="A7" s="47" t="s">
        <v>92</v>
      </c>
      <c r="B7" s="47"/>
      <c r="C7" s="47">
        <f>SUMPRODUCT(B67:B91,'BDT Tree'!Z96:Z120)</f>
        <v>7.8361562255544279E-3</v>
      </c>
    </row>
    <row r="8" spans="1:28" x14ac:dyDescent="0.25">
      <c r="A8" s="47" t="s">
        <v>93</v>
      </c>
      <c r="B8" s="47"/>
      <c r="C8" s="47">
        <f>SUM('Caplet Strip'!F12:F19)*'European Swaption2_2_2'!C6*(NORMSDIST('European Swaption2_2_2'!C10)-NORMSDIST('European Swaption2_2_2'!C11))</f>
        <v>7.4221311779172792E-3</v>
      </c>
    </row>
    <row r="9" spans="1:28" x14ac:dyDescent="0.25">
      <c r="A9" s="48" t="s">
        <v>94</v>
      </c>
      <c r="C9" s="49">
        <v>0.45619999999999999</v>
      </c>
    </row>
    <row r="10" spans="1:28" x14ac:dyDescent="0.25">
      <c r="A10" s="48" t="s">
        <v>95</v>
      </c>
      <c r="C10" s="2">
        <f>0.5*C9*SQRT(D3)</f>
        <v>0.32503694196027766</v>
      </c>
    </row>
    <row r="11" spans="1:28" x14ac:dyDescent="0.25">
      <c r="A11" s="48" t="s">
        <v>96</v>
      </c>
      <c r="C11" s="2">
        <f>-C10</f>
        <v>-0.32503694196027766</v>
      </c>
    </row>
    <row r="12" spans="1:28" x14ac:dyDescent="0.25">
      <c r="A12" s="48"/>
    </row>
    <row r="13" spans="1:28" ht="13.2" customHeight="1" x14ac:dyDescent="0.25">
      <c r="A13" s="25" t="s">
        <v>89</v>
      </c>
    </row>
    <row r="14" spans="1:28" x14ac:dyDescent="0.25">
      <c r="A14" s="25" t="s">
        <v>86</v>
      </c>
    </row>
    <row r="15" spans="1:28" x14ac:dyDescent="0.25">
      <c r="A15" s="30">
        <v>48</v>
      </c>
      <c r="D15" s="44" t="str">
        <f>IF($A15&lt;=D$5,0.5*(E14+E15)*EXP(-'BDT Tree'!Z19*E$4)," ")</f>
        <v xml:space="preserve"> </v>
      </c>
      <c r="E15" s="2" t="str">
        <f>IF($A15&lt;=E$5,0.5*(F14+F15)*EXP(-'BDT Tree'!AA19*F$4)," ")</f>
        <v xml:space="preserve"> </v>
      </c>
      <c r="F15" s="2" t="str">
        <f>IF($A15&lt;=F$5,0.5*(G14+G15)*EXP(-'BDT Tree'!AB19*G$4)," ")</f>
        <v xml:space="preserve"> </v>
      </c>
      <c r="G15" s="44" t="str">
        <f>IF($A15&lt;=G$5,0.5*(H14+H15)*EXP(-'BDT Tree'!AC19*H$4)+$C$6*SUM(E$4:G$4)," ")</f>
        <v xml:space="preserve"> </v>
      </c>
      <c r="H15" s="2" t="str">
        <f>IF($A15&lt;=H$5,0.5*(I14+I15)*EXP(-'BDT Tree'!AD19*I$4)," ")</f>
        <v xml:space="preserve"> </v>
      </c>
      <c r="I15" s="2" t="str">
        <f>IF($A15&lt;=I$5,0.5*(J14+J15)*EXP(-'BDT Tree'!AE19*J$4)," ")</f>
        <v xml:space="preserve"> </v>
      </c>
      <c r="J15" s="44" t="str">
        <f>IF($A15&lt;=J$5,0.5*(K14+K15)*EXP(-'BDT Tree'!AF19*K$4)+$C$6*SUM(H$4:J$4)," ")</f>
        <v xml:space="preserve"> </v>
      </c>
      <c r="K15" s="2" t="str">
        <f>IF($A15&lt;=K$5,0.5*(L14+L15)*EXP(-'BDT Tree'!AG19*L$4)," ")</f>
        <v xml:space="preserve"> </v>
      </c>
      <c r="L15" s="2" t="str">
        <f>IF($A15&lt;=L$5,0.5*(M14+M15)*EXP(-'BDT Tree'!AH19*M$4)," ")</f>
        <v xml:space="preserve"> </v>
      </c>
      <c r="M15" s="44" t="str">
        <f>IF($A15&lt;=M$5,0.5*(N14+N15)*EXP(-'BDT Tree'!AI19*N$4)+$C$6*SUM(K$4:M$4)," ")</f>
        <v xml:space="preserve"> </v>
      </c>
      <c r="N15" s="2" t="str">
        <f>IF($A15&lt;=N$5,0.5*(O14+O15)*EXP(-'BDT Tree'!AJ19*O$4)," ")</f>
        <v xml:space="preserve"> </v>
      </c>
      <c r="O15" s="2" t="str">
        <f>IF($A15&lt;=O$5,0.5*(P14+P15)*EXP(-'BDT Tree'!AK19*P$4)," ")</f>
        <v xml:space="preserve"> </v>
      </c>
      <c r="P15" s="44" t="str">
        <f>IF($A15&lt;=P$5,0.5*(Q14+Q15)*EXP(-'BDT Tree'!AL19*Q$4)+$C$6*SUM(N$4:P$4)," ")</f>
        <v xml:space="preserve"> </v>
      </c>
      <c r="Q15" s="2" t="str">
        <f>IF($A15&lt;=Q$5,0.5*(R14+R15)*EXP(-'BDT Tree'!AM19*R$4)," ")</f>
        <v xml:space="preserve"> </v>
      </c>
      <c r="R15" s="2" t="str">
        <f>IF($A15&lt;=R$5,0.5*(S14+S15)*EXP(-'BDT Tree'!AN19*S$4)," ")</f>
        <v xml:space="preserve"> </v>
      </c>
      <c r="S15" s="44" t="str">
        <f>IF($A15&lt;=S$5,0.5*(T14+T15)*EXP(-'BDT Tree'!AO19*T$4)+$C$6*SUM(Q$4:S$4)," ")</f>
        <v xml:space="preserve"> </v>
      </c>
      <c r="T15" s="2" t="str">
        <f>IF($A15&lt;=T$5,0.5*(U14+U15)*EXP(-'BDT Tree'!AP19*U$4)," ")</f>
        <v xml:space="preserve"> </v>
      </c>
      <c r="U15" s="2" t="str">
        <f>IF($A15&lt;=U$5,0.5*(V14+V15)*EXP(-'BDT Tree'!AQ19*V$4)," ")</f>
        <v xml:space="preserve"> </v>
      </c>
      <c r="V15" s="44" t="str">
        <f>IF($A15&lt;=V$5,0.5*(W14+W15)*EXP(-'BDT Tree'!AR19*W$4)+$C$6*SUM(T$4:V$4)," ")</f>
        <v xml:space="preserve"> </v>
      </c>
      <c r="W15" s="2" t="str">
        <f>IF($A15&lt;=W$5,0.5*(X14+X15)*EXP(-'BDT Tree'!AS19*X$4)," ")</f>
        <v xml:space="preserve"> </v>
      </c>
      <c r="X15" s="2" t="str">
        <f>IF($A15&lt;=X$5,0.5*(Y14+Y15)*EXP(-'BDT Tree'!AT19*Y$4)," ")</f>
        <v xml:space="preserve"> </v>
      </c>
      <c r="Y15" s="44" t="str">
        <f>IF($A15&lt;=Y$5,0.5*(Z14+Z15)*EXP(-'BDT Tree'!AU19*Z$4)+$C$6*SUM(W$4:Y$4)," ")</f>
        <v xml:space="preserve"> </v>
      </c>
      <c r="Z15" s="2" t="str">
        <f>IF($A15&lt;=Z$5,0.5*(AA14+AA15)*EXP(-'BDT Tree'!AV19*AA$4)," ")</f>
        <v xml:space="preserve"> </v>
      </c>
      <c r="AA15" s="2" t="str">
        <f>IF($A15&lt;=AA$5,0.5*(AB14+AB15)*EXP(-'BDT Tree'!AW19*AB$4)," ")</f>
        <v xml:space="preserve"> </v>
      </c>
      <c r="AB15" s="44">
        <f>1+1*$C$6*SUM(Z$4:AB$4)</f>
        <v>1.0038114176158806</v>
      </c>
    </row>
    <row r="16" spans="1:28" x14ac:dyDescent="0.25">
      <c r="A16" s="30">
        <v>47</v>
      </c>
      <c r="D16" s="44" t="str">
        <f>IF($A16&lt;=D$5,0.5*(E15+E16)*EXP(-'BDT Tree'!Z20*E$4)," ")</f>
        <v xml:space="preserve"> </v>
      </c>
      <c r="E16" s="2" t="str">
        <f>IF($A16&lt;=E$5,0.5*(F15+F16)*EXP(-'BDT Tree'!AA20*F$4)," ")</f>
        <v xml:space="preserve"> </v>
      </c>
      <c r="F16" s="2" t="str">
        <f>IF($A16&lt;=F$5,0.5*(G15+G16)*EXP(-'BDT Tree'!AB20*G$4)," ")</f>
        <v xml:space="preserve"> </v>
      </c>
      <c r="G16" s="44" t="str">
        <f>IF($A16&lt;=G$5,0.5*(H15+H16)*EXP(-'BDT Tree'!AC20*H$4)+$C$6*SUM(E$4:G$4)," ")</f>
        <v xml:space="preserve"> </v>
      </c>
      <c r="H16" s="2" t="str">
        <f>IF($A16&lt;=H$5,0.5*(I15+I16)*EXP(-'BDT Tree'!AD20*I$4)," ")</f>
        <v xml:space="preserve"> </v>
      </c>
      <c r="I16" s="2" t="str">
        <f>IF($A16&lt;=I$5,0.5*(J15+J16)*EXP(-'BDT Tree'!AE20*J$4)," ")</f>
        <v xml:space="preserve"> </v>
      </c>
      <c r="J16" s="44" t="str">
        <f>IF($A16&lt;=J$5,0.5*(K15+K16)*EXP(-'BDT Tree'!AF20*K$4)+$C$6*SUM(H$4:J$4)," ")</f>
        <v xml:space="preserve"> </v>
      </c>
      <c r="K16" s="2" t="str">
        <f>IF($A16&lt;=K$5,0.5*(L15+L16)*EXP(-'BDT Tree'!AG20*L$4)," ")</f>
        <v xml:space="preserve"> </v>
      </c>
      <c r="L16" s="2" t="str">
        <f>IF($A16&lt;=L$5,0.5*(M15+M16)*EXP(-'BDT Tree'!AH20*M$4)," ")</f>
        <v xml:space="preserve"> </v>
      </c>
      <c r="M16" s="44" t="str">
        <f>IF($A16&lt;=M$5,0.5*(N15+N16)*EXP(-'BDT Tree'!AI20*N$4)+$C$6*SUM(K$4:M$4)," ")</f>
        <v xml:space="preserve"> </v>
      </c>
      <c r="N16" s="2" t="str">
        <f>IF($A16&lt;=N$5,0.5*(O15+O16)*EXP(-'BDT Tree'!AJ20*O$4)," ")</f>
        <v xml:space="preserve"> </v>
      </c>
      <c r="O16" s="2" t="str">
        <f>IF($A16&lt;=O$5,0.5*(P15+P16)*EXP(-'BDT Tree'!AK20*P$4)," ")</f>
        <v xml:space="preserve"> </v>
      </c>
      <c r="P16" s="44" t="str">
        <f>IF($A16&lt;=P$5,0.5*(Q15+Q16)*EXP(-'BDT Tree'!AL20*Q$4)+$C$6*SUM(N$4:P$4)," ")</f>
        <v xml:space="preserve"> </v>
      </c>
      <c r="Q16" s="2" t="str">
        <f>IF($A16&lt;=Q$5,0.5*(R15+R16)*EXP(-'BDT Tree'!AM20*R$4)," ")</f>
        <v xml:space="preserve"> </v>
      </c>
      <c r="R16" s="2" t="str">
        <f>IF($A16&lt;=R$5,0.5*(S15+S16)*EXP(-'BDT Tree'!AN20*S$4)," ")</f>
        <v xml:space="preserve"> </v>
      </c>
      <c r="S16" s="44" t="str">
        <f>IF($A16&lt;=S$5,0.5*(T15+T16)*EXP(-'BDT Tree'!AO20*T$4)+$C$6*SUM(Q$4:S$4)," ")</f>
        <v xml:space="preserve"> </v>
      </c>
      <c r="T16" s="2" t="str">
        <f>IF($A16&lt;=T$5,0.5*(U15+U16)*EXP(-'BDT Tree'!AP20*U$4)," ")</f>
        <v xml:space="preserve"> </v>
      </c>
      <c r="U16" s="2" t="str">
        <f>IF($A16&lt;=U$5,0.5*(V15+V16)*EXP(-'BDT Tree'!AQ20*V$4)," ")</f>
        <v xml:space="preserve"> </v>
      </c>
      <c r="V16" s="44" t="str">
        <f>IF($A16&lt;=V$5,0.5*(W15+W16)*EXP(-'BDT Tree'!AR20*W$4)+$C$6*SUM(T$4:V$4)," ")</f>
        <v xml:space="preserve"> </v>
      </c>
      <c r="W16" s="2" t="str">
        <f>IF($A16&lt;=W$5,0.5*(X15+X16)*EXP(-'BDT Tree'!AS20*X$4)," ")</f>
        <v xml:space="preserve"> </v>
      </c>
      <c r="X16" s="2" t="str">
        <f>IF($A16&lt;=X$5,0.5*(Y15+Y16)*EXP(-'BDT Tree'!AT20*Y$4)," ")</f>
        <v xml:space="preserve"> </v>
      </c>
      <c r="Y16" s="44" t="str">
        <f>IF($A16&lt;=Y$5,0.5*(Z15+Z16)*EXP(-'BDT Tree'!AU20*Z$4)+$C$6*SUM(W$4:Y$4)," ")</f>
        <v xml:space="preserve"> </v>
      </c>
      <c r="Z16" s="2" t="str">
        <f>IF($A16&lt;=Z$5,0.5*(AA15+AA16)*EXP(-'BDT Tree'!AV20*AA$4)," ")</f>
        <v xml:space="preserve"> </v>
      </c>
      <c r="AA16" s="2">
        <f>IF($A16&lt;=AA$5,0.5*(AB15+AB16)*EXP(-'BDT Tree'!AW20*AB$4)," ")</f>
        <v>0.43941341289372593</v>
      </c>
      <c r="AB16" s="44">
        <f t="shared" ref="AB16:AB63" si="0">1+1*$C$6*SUM(Z$4:AB$4)</f>
        <v>1.0038114176158806</v>
      </c>
    </row>
    <row r="17" spans="1:28" x14ac:dyDescent="0.25">
      <c r="A17" s="30">
        <v>46</v>
      </c>
      <c r="D17" s="44" t="str">
        <f>IF($A17&lt;=D$5,0.5*(E16+E17)*EXP(-'BDT Tree'!Z21*E$4)," ")</f>
        <v xml:space="preserve"> </v>
      </c>
      <c r="E17" s="2" t="str">
        <f>IF($A17&lt;=E$5,0.5*(F16+F17)*EXP(-'BDT Tree'!AA21*F$4)," ")</f>
        <v xml:space="preserve"> </v>
      </c>
      <c r="F17" s="2" t="str">
        <f>IF($A17&lt;=F$5,0.5*(G16+G17)*EXP(-'BDT Tree'!AB21*G$4)," ")</f>
        <v xml:space="preserve"> </v>
      </c>
      <c r="G17" s="44" t="str">
        <f>IF($A17&lt;=G$5,0.5*(H16+H17)*EXP(-'BDT Tree'!AC21*H$4)+$C$6*SUM(E$4:G$4)," ")</f>
        <v xml:space="preserve"> </v>
      </c>
      <c r="H17" s="2" t="str">
        <f>IF($A17&lt;=H$5,0.5*(I16+I17)*EXP(-'BDT Tree'!AD21*I$4)," ")</f>
        <v xml:space="preserve"> </v>
      </c>
      <c r="I17" s="2" t="str">
        <f>IF($A17&lt;=I$5,0.5*(J16+J17)*EXP(-'BDT Tree'!AE21*J$4)," ")</f>
        <v xml:space="preserve"> </v>
      </c>
      <c r="J17" s="44" t="str">
        <f>IF($A17&lt;=J$5,0.5*(K16+K17)*EXP(-'BDT Tree'!AF21*K$4)+$C$6*SUM(H$4:J$4)," ")</f>
        <v xml:space="preserve"> </v>
      </c>
      <c r="K17" s="2" t="str">
        <f>IF($A17&lt;=K$5,0.5*(L16+L17)*EXP(-'BDT Tree'!AG21*L$4)," ")</f>
        <v xml:space="preserve"> </v>
      </c>
      <c r="L17" s="2" t="str">
        <f>IF($A17&lt;=L$5,0.5*(M16+M17)*EXP(-'BDT Tree'!AH21*M$4)," ")</f>
        <v xml:space="preserve"> </v>
      </c>
      <c r="M17" s="44" t="str">
        <f>IF($A17&lt;=M$5,0.5*(N16+N17)*EXP(-'BDT Tree'!AI21*N$4)+$C$6*SUM(K$4:M$4)," ")</f>
        <v xml:space="preserve"> </v>
      </c>
      <c r="N17" s="2" t="str">
        <f>IF($A17&lt;=N$5,0.5*(O16+O17)*EXP(-'BDT Tree'!AJ21*O$4)," ")</f>
        <v xml:space="preserve"> </v>
      </c>
      <c r="O17" s="2" t="str">
        <f>IF($A17&lt;=O$5,0.5*(P16+P17)*EXP(-'BDT Tree'!AK21*P$4)," ")</f>
        <v xml:space="preserve"> </v>
      </c>
      <c r="P17" s="44" t="str">
        <f>IF($A17&lt;=P$5,0.5*(Q16+Q17)*EXP(-'BDT Tree'!AL21*Q$4)+$C$6*SUM(N$4:P$4)," ")</f>
        <v xml:space="preserve"> </v>
      </c>
      <c r="Q17" s="2" t="str">
        <f>IF($A17&lt;=Q$5,0.5*(R16+R17)*EXP(-'BDT Tree'!AM21*R$4)," ")</f>
        <v xml:space="preserve"> </v>
      </c>
      <c r="R17" s="2" t="str">
        <f>IF($A17&lt;=R$5,0.5*(S16+S17)*EXP(-'BDT Tree'!AN21*S$4)," ")</f>
        <v xml:space="preserve"> </v>
      </c>
      <c r="S17" s="44" t="str">
        <f>IF($A17&lt;=S$5,0.5*(T16+T17)*EXP(-'BDT Tree'!AO21*T$4)+$C$6*SUM(Q$4:S$4)," ")</f>
        <v xml:space="preserve"> </v>
      </c>
      <c r="T17" s="2" t="str">
        <f>IF($A17&lt;=T$5,0.5*(U16+U17)*EXP(-'BDT Tree'!AP21*U$4)," ")</f>
        <v xml:space="preserve"> </v>
      </c>
      <c r="U17" s="2" t="str">
        <f>IF($A17&lt;=U$5,0.5*(V16+V17)*EXP(-'BDT Tree'!AQ21*V$4)," ")</f>
        <v xml:space="preserve"> </v>
      </c>
      <c r="V17" s="44" t="str">
        <f>IF($A17&lt;=V$5,0.5*(W16+W17)*EXP(-'BDT Tree'!AR21*W$4)+$C$6*SUM(T$4:V$4)," ")</f>
        <v xml:space="preserve"> </v>
      </c>
      <c r="W17" s="2" t="str">
        <f>IF($A17&lt;=W$5,0.5*(X16+X17)*EXP(-'BDT Tree'!AS21*X$4)," ")</f>
        <v xml:space="preserve"> </v>
      </c>
      <c r="X17" s="2" t="str">
        <f>IF($A17&lt;=X$5,0.5*(Y16+Y17)*EXP(-'BDT Tree'!AT21*Y$4)," ")</f>
        <v xml:space="preserve"> </v>
      </c>
      <c r="Y17" s="44" t="str">
        <f>IF($A17&lt;=Y$5,0.5*(Z16+Z17)*EXP(-'BDT Tree'!AU21*Z$4)+$C$6*SUM(W$4:Y$4)," ")</f>
        <v xml:space="preserve"> </v>
      </c>
      <c r="Z17" s="2">
        <f>IF($A17&lt;=Z$5,0.5*(AA16+AA17)*EXP(-'BDT Tree'!AV21*AA$4)," ")</f>
        <v>0.27122182976053505</v>
      </c>
      <c r="AA17" s="2">
        <f>IF($A17&lt;=AA$5,0.5*(AB16+AB17)*EXP(-'BDT Tree'!AW21*AB$4)," ")</f>
        <v>0.54255825546640568</v>
      </c>
      <c r="AB17" s="44">
        <f t="shared" si="0"/>
        <v>1.0038114176158806</v>
      </c>
    </row>
    <row r="18" spans="1:28" x14ac:dyDescent="0.25">
      <c r="A18" s="30">
        <v>45</v>
      </c>
      <c r="D18" s="44" t="str">
        <f>IF($A18&lt;=D$5,0.5*(E17+E18)*EXP(-'BDT Tree'!Z22*E$4)," ")</f>
        <v xml:space="preserve"> </v>
      </c>
      <c r="E18" s="2" t="str">
        <f>IF($A18&lt;=E$5,0.5*(F17+F18)*EXP(-'BDT Tree'!AA22*F$4)," ")</f>
        <v xml:space="preserve"> </v>
      </c>
      <c r="F18" s="2" t="str">
        <f>IF($A18&lt;=F$5,0.5*(G17+G18)*EXP(-'BDT Tree'!AB22*G$4)," ")</f>
        <v xml:space="preserve"> </v>
      </c>
      <c r="G18" s="44" t="str">
        <f>IF($A18&lt;=G$5,0.5*(H17+H18)*EXP(-'BDT Tree'!AC22*H$4)+$C$6*SUM(E$4:G$4)," ")</f>
        <v xml:space="preserve"> </v>
      </c>
      <c r="H18" s="2" t="str">
        <f>IF($A18&lt;=H$5,0.5*(I17+I18)*EXP(-'BDT Tree'!AD22*I$4)," ")</f>
        <v xml:space="preserve"> </v>
      </c>
      <c r="I18" s="2" t="str">
        <f>IF($A18&lt;=I$5,0.5*(J17+J18)*EXP(-'BDT Tree'!AE22*J$4)," ")</f>
        <v xml:space="preserve"> </v>
      </c>
      <c r="J18" s="44" t="str">
        <f>IF($A18&lt;=J$5,0.5*(K17+K18)*EXP(-'BDT Tree'!AF22*K$4)+$C$6*SUM(H$4:J$4)," ")</f>
        <v xml:space="preserve"> </v>
      </c>
      <c r="K18" s="2" t="str">
        <f>IF($A18&lt;=K$5,0.5*(L17+L18)*EXP(-'BDT Tree'!AG22*L$4)," ")</f>
        <v xml:space="preserve"> </v>
      </c>
      <c r="L18" s="2" t="str">
        <f>IF($A18&lt;=L$5,0.5*(M17+M18)*EXP(-'BDT Tree'!AH22*M$4)," ")</f>
        <v xml:space="preserve"> </v>
      </c>
      <c r="M18" s="44" t="str">
        <f>IF($A18&lt;=M$5,0.5*(N17+N18)*EXP(-'BDT Tree'!AI22*N$4)+$C$6*SUM(K$4:M$4)," ")</f>
        <v xml:space="preserve"> </v>
      </c>
      <c r="N18" s="2" t="str">
        <f>IF($A18&lt;=N$5,0.5*(O17+O18)*EXP(-'BDT Tree'!AJ22*O$4)," ")</f>
        <v xml:space="preserve"> </v>
      </c>
      <c r="O18" s="2" t="str">
        <f>IF($A18&lt;=O$5,0.5*(P17+P18)*EXP(-'BDT Tree'!AK22*P$4)," ")</f>
        <v xml:space="preserve"> </v>
      </c>
      <c r="P18" s="44" t="str">
        <f>IF($A18&lt;=P$5,0.5*(Q17+Q18)*EXP(-'BDT Tree'!AL22*Q$4)+$C$6*SUM(N$4:P$4)," ")</f>
        <v xml:space="preserve"> </v>
      </c>
      <c r="Q18" s="2" t="str">
        <f>IF($A18&lt;=Q$5,0.5*(R17+R18)*EXP(-'BDT Tree'!AM22*R$4)," ")</f>
        <v xml:space="preserve"> </v>
      </c>
      <c r="R18" s="2" t="str">
        <f>IF($A18&lt;=R$5,0.5*(S17+S18)*EXP(-'BDT Tree'!AN22*S$4)," ")</f>
        <v xml:space="preserve"> </v>
      </c>
      <c r="S18" s="44" t="str">
        <f>IF($A18&lt;=S$5,0.5*(T17+T18)*EXP(-'BDT Tree'!AO22*T$4)+$C$6*SUM(Q$4:S$4)," ")</f>
        <v xml:space="preserve"> </v>
      </c>
      <c r="T18" s="2" t="str">
        <f>IF($A18&lt;=T$5,0.5*(U17+U18)*EXP(-'BDT Tree'!AP22*U$4)," ")</f>
        <v xml:space="preserve"> </v>
      </c>
      <c r="U18" s="2" t="str">
        <f>IF($A18&lt;=U$5,0.5*(V17+V18)*EXP(-'BDT Tree'!AQ22*V$4)," ")</f>
        <v xml:space="preserve"> </v>
      </c>
      <c r="V18" s="44" t="str">
        <f>IF($A18&lt;=V$5,0.5*(W17+W18)*EXP(-'BDT Tree'!AR22*W$4)+$C$6*SUM(T$4:V$4)," ")</f>
        <v xml:space="preserve"> </v>
      </c>
      <c r="W18" s="2" t="str">
        <f>IF($A18&lt;=W$5,0.5*(X17+X18)*EXP(-'BDT Tree'!AS22*X$4)," ")</f>
        <v xml:space="preserve"> </v>
      </c>
      <c r="X18" s="2" t="str">
        <f>IF($A18&lt;=X$5,0.5*(Y17+Y18)*EXP(-'BDT Tree'!AT22*Y$4)," ")</f>
        <v xml:space="preserve"> </v>
      </c>
      <c r="Y18" s="44">
        <f>IF($A18&lt;=Y$5,0.5*(Z17+Z18)*EXP(-'BDT Tree'!AU22*Z$4)+$C$6*SUM(W$4:Y$4)," ")</f>
        <v>0.17447121809084748</v>
      </c>
      <c r="Z18" s="2">
        <f>IF($A18&lt;=Z$5,0.5*(AA17+AA18)*EXP(-'BDT Tree'!AV22*AA$4)," ")</f>
        <v>0.3767566432238969</v>
      </c>
      <c r="AA18" s="2">
        <f>IF($A18&lt;=AA$5,0.5*(AB17+AB18)*EXP(-'BDT Tree'!AW22*AB$4)," ")</f>
        <v>0.63481437368029903</v>
      </c>
      <c r="AB18" s="44">
        <f t="shared" si="0"/>
        <v>1.0038114176158806</v>
      </c>
    </row>
    <row r="19" spans="1:28" x14ac:dyDescent="0.25">
      <c r="A19" s="30">
        <v>44</v>
      </c>
      <c r="D19" s="44" t="str">
        <f>IF($A19&lt;=D$5,0.5*(E18+E19)*EXP(-'BDT Tree'!Z23*E$4)," ")</f>
        <v xml:space="preserve"> </v>
      </c>
      <c r="E19" s="2" t="str">
        <f>IF($A19&lt;=E$5,0.5*(F18+F19)*EXP(-'BDT Tree'!AA23*F$4)," ")</f>
        <v xml:space="preserve"> </v>
      </c>
      <c r="F19" s="2" t="str">
        <f>IF($A19&lt;=F$5,0.5*(G18+G19)*EXP(-'BDT Tree'!AB23*G$4)," ")</f>
        <v xml:space="preserve"> </v>
      </c>
      <c r="G19" s="44" t="str">
        <f>IF($A19&lt;=G$5,0.5*(H18+H19)*EXP(-'BDT Tree'!AC23*H$4)+$C$6*SUM(E$4:G$4)," ")</f>
        <v xml:space="preserve"> </v>
      </c>
      <c r="H19" s="2" t="str">
        <f>IF($A19&lt;=H$5,0.5*(I18+I19)*EXP(-'BDT Tree'!AD23*I$4)," ")</f>
        <v xml:space="preserve"> </v>
      </c>
      <c r="I19" s="2" t="str">
        <f>IF($A19&lt;=I$5,0.5*(J18+J19)*EXP(-'BDT Tree'!AE23*J$4)," ")</f>
        <v xml:space="preserve"> </v>
      </c>
      <c r="J19" s="44" t="str">
        <f>IF($A19&lt;=J$5,0.5*(K18+K19)*EXP(-'BDT Tree'!AF23*K$4)+$C$6*SUM(H$4:J$4)," ")</f>
        <v xml:space="preserve"> </v>
      </c>
      <c r="K19" s="2" t="str">
        <f>IF($A19&lt;=K$5,0.5*(L18+L19)*EXP(-'BDT Tree'!AG23*L$4)," ")</f>
        <v xml:space="preserve"> </v>
      </c>
      <c r="L19" s="2" t="str">
        <f>IF($A19&lt;=L$5,0.5*(M18+M19)*EXP(-'BDT Tree'!AH23*M$4)," ")</f>
        <v xml:space="preserve"> </v>
      </c>
      <c r="M19" s="44" t="str">
        <f>IF($A19&lt;=M$5,0.5*(N18+N19)*EXP(-'BDT Tree'!AI23*N$4)+$C$6*SUM(K$4:M$4)," ")</f>
        <v xml:space="preserve"> </v>
      </c>
      <c r="N19" s="2" t="str">
        <f>IF($A19&lt;=N$5,0.5*(O18+O19)*EXP(-'BDT Tree'!AJ23*O$4)," ")</f>
        <v xml:space="preserve"> </v>
      </c>
      <c r="O19" s="2" t="str">
        <f>IF($A19&lt;=O$5,0.5*(P18+P19)*EXP(-'BDT Tree'!AK23*P$4)," ")</f>
        <v xml:space="preserve"> </v>
      </c>
      <c r="P19" s="44" t="str">
        <f>IF($A19&lt;=P$5,0.5*(Q18+Q19)*EXP(-'BDT Tree'!AL23*Q$4)+$C$6*SUM(N$4:P$4)," ")</f>
        <v xml:space="preserve"> </v>
      </c>
      <c r="Q19" s="2" t="str">
        <f>IF($A19&lt;=Q$5,0.5*(R18+R19)*EXP(-'BDT Tree'!AM23*R$4)," ")</f>
        <v xml:space="preserve"> </v>
      </c>
      <c r="R19" s="2" t="str">
        <f>IF($A19&lt;=R$5,0.5*(S18+S19)*EXP(-'BDT Tree'!AN23*S$4)," ")</f>
        <v xml:space="preserve"> </v>
      </c>
      <c r="S19" s="44" t="str">
        <f>IF($A19&lt;=S$5,0.5*(T18+T19)*EXP(-'BDT Tree'!AO23*T$4)+$C$6*SUM(Q$4:S$4)," ")</f>
        <v xml:space="preserve"> </v>
      </c>
      <c r="T19" s="2" t="str">
        <f>IF($A19&lt;=T$5,0.5*(U18+U19)*EXP(-'BDT Tree'!AP23*U$4)," ")</f>
        <v xml:space="preserve"> </v>
      </c>
      <c r="U19" s="2" t="str">
        <f>IF($A19&lt;=U$5,0.5*(V18+V19)*EXP(-'BDT Tree'!AQ23*V$4)," ")</f>
        <v xml:space="preserve"> </v>
      </c>
      <c r="V19" s="44" t="str">
        <f>IF($A19&lt;=V$5,0.5*(W18+W19)*EXP(-'BDT Tree'!AR23*W$4)+$C$6*SUM(T$4:V$4)," ")</f>
        <v xml:space="preserve"> </v>
      </c>
      <c r="W19" s="2" t="str">
        <f>IF($A19&lt;=W$5,0.5*(X18+X19)*EXP(-'BDT Tree'!AS23*X$4)," ")</f>
        <v xml:space="preserve"> </v>
      </c>
      <c r="X19" s="2">
        <f>IF($A19&lt;=X$5,0.5*(Y18+Y19)*EXP(-'BDT Tree'!AT23*Y$4)," ")</f>
        <v>0.13269388703118701</v>
      </c>
      <c r="Y19" s="44">
        <f>IF($A19&lt;=Y$5,0.5*(Z18+Z19)*EXP(-'BDT Tree'!AU23*Z$4)+$C$6*SUM(W$4:Y$4)," ")</f>
        <v>0.27076266018309364</v>
      </c>
      <c r="Z19" s="2">
        <f>IF($A19&lt;=Z$5,0.5*(AA18+AA19)*EXP(-'BDT Tree'!AV23*AA$4)," ")</f>
        <v>0.4819823458839208</v>
      </c>
      <c r="AA19" s="2">
        <f>IF($A19&lt;=AA$5,0.5*(AB18+AB19)*EXP(-'BDT Tree'!AW23*AB$4)," ")</f>
        <v>0.7135755732999669</v>
      </c>
      <c r="AB19" s="44">
        <f t="shared" si="0"/>
        <v>1.0038114176158806</v>
      </c>
    </row>
    <row r="20" spans="1:28" x14ac:dyDescent="0.25">
      <c r="A20" s="30">
        <v>43</v>
      </c>
      <c r="D20" s="44" t="str">
        <f>IF($A20&lt;=D$5,0.5*(E19+E20)*EXP(-'BDT Tree'!Z24*E$4)," ")</f>
        <v xml:space="preserve"> </v>
      </c>
      <c r="E20" s="2" t="str">
        <f>IF($A20&lt;=E$5,0.5*(F19+F20)*EXP(-'BDT Tree'!AA24*F$4)," ")</f>
        <v xml:space="preserve"> </v>
      </c>
      <c r="F20" s="2" t="str">
        <f>IF($A20&lt;=F$5,0.5*(G19+G20)*EXP(-'BDT Tree'!AB24*G$4)," ")</f>
        <v xml:space="preserve"> </v>
      </c>
      <c r="G20" s="44" t="str">
        <f>IF($A20&lt;=G$5,0.5*(H19+H20)*EXP(-'BDT Tree'!AC24*H$4)+$C$6*SUM(E$4:G$4)," ")</f>
        <v xml:space="preserve"> </v>
      </c>
      <c r="H20" s="2" t="str">
        <f>IF($A20&lt;=H$5,0.5*(I19+I20)*EXP(-'BDT Tree'!AD24*I$4)," ")</f>
        <v xml:space="preserve"> </v>
      </c>
      <c r="I20" s="2" t="str">
        <f>IF($A20&lt;=I$5,0.5*(J19+J20)*EXP(-'BDT Tree'!AE24*J$4)," ")</f>
        <v xml:space="preserve"> </v>
      </c>
      <c r="J20" s="44" t="str">
        <f>IF($A20&lt;=J$5,0.5*(K19+K20)*EXP(-'BDT Tree'!AF24*K$4)+$C$6*SUM(H$4:J$4)," ")</f>
        <v xml:space="preserve"> </v>
      </c>
      <c r="K20" s="2" t="str">
        <f>IF($A20&lt;=K$5,0.5*(L19+L20)*EXP(-'BDT Tree'!AG24*L$4)," ")</f>
        <v xml:space="preserve"> </v>
      </c>
      <c r="L20" s="2" t="str">
        <f>IF($A20&lt;=L$5,0.5*(M19+M20)*EXP(-'BDT Tree'!AH24*M$4)," ")</f>
        <v xml:space="preserve"> </v>
      </c>
      <c r="M20" s="44" t="str">
        <f>IF($A20&lt;=M$5,0.5*(N19+N20)*EXP(-'BDT Tree'!AI24*N$4)+$C$6*SUM(K$4:M$4)," ")</f>
        <v xml:space="preserve"> </v>
      </c>
      <c r="N20" s="2" t="str">
        <f>IF($A20&lt;=N$5,0.5*(O19+O20)*EXP(-'BDT Tree'!AJ24*O$4)," ")</f>
        <v xml:space="preserve"> </v>
      </c>
      <c r="O20" s="2" t="str">
        <f>IF($A20&lt;=O$5,0.5*(P19+P20)*EXP(-'BDT Tree'!AK24*P$4)," ")</f>
        <v xml:space="preserve"> </v>
      </c>
      <c r="P20" s="44" t="str">
        <f>IF($A20&lt;=P$5,0.5*(Q19+Q20)*EXP(-'BDT Tree'!AL24*Q$4)+$C$6*SUM(N$4:P$4)," ")</f>
        <v xml:space="preserve"> </v>
      </c>
      <c r="Q20" s="2" t="str">
        <f>IF($A20&lt;=Q$5,0.5*(R19+R20)*EXP(-'BDT Tree'!AM24*R$4)," ")</f>
        <v xml:space="preserve"> </v>
      </c>
      <c r="R20" s="2" t="str">
        <f>IF($A20&lt;=R$5,0.5*(S19+S20)*EXP(-'BDT Tree'!AN24*S$4)," ")</f>
        <v xml:space="preserve"> </v>
      </c>
      <c r="S20" s="44" t="str">
        <f>IF($A20&lt;=S$5,0.5*(T19+T20)*EXP(-'BDT Tree'!AO24*T$4)+$C$6*SUM(Q$4:S$4)," ")</f>
        <v xml:space="preserve"> </v>
      </c>
      <c r="T20" s="2" t="str">
        <f>IF($A20&lt;=T$5,0.5*(U19+U20)*EXP(-'BDT Tree'!AP24*U$4)," ")</f>
        <v xml:space="preserve"> </v>
      </c>
      <c r="U20" s="2" t="str">
        <f>IF($A20&lt;=U$5,0.5*(V19+V20)*EXP(-'BDT Tree'!AQ24*V$4)," ")</f>
        <v xml:space="preserve"> </v>
      </c>
      <c r="V20" s="44" t="str">
        <f>IF($A20&lt;=V$5,0.5*(W19+W20)*EXP(-'BDT Tree'!AR24*W$4)+$C$6*SUM(T$4:V$4)," ")</f>
        <v xml:space="preserve"> </v>
      </c>
      <c r="W20" s="2">
        <f>IF($A20&lt;=W$5,0.5*(X19+X20)*EXP(-'BDT Tree'!AS24*X$4)," ")</f>
        <v>0.11385327807375735</v>
      </c>
      <c r="X20" s="2">
        <f>IF($A20&lt;=X$5,0.5*(Y19+Y20)*EXP(-'BDT Tree'!AT24*Y$4)," ")</f>
        <v>0.2199185382117288</v>
      </c>
      <c r="Y20" s="44">
        <f>IF($A20&lt;=Y$5,0.5*(Z19+Z20)*EXP(-'BDT Tree'!AU24*Z$4)+$C$6*SUM(W$4:Y$4)," ")</f>
        <v>0.37700963418404587</v>
      </c>
      <c r="Z20" s="2">
        <f>IF($A20&lt;=Z$5,0.5*(AA19+AA20)*EXP(-'BDT Tree'!AV24*AA$4)," ")</f>
        <v>0.57964131533554619</v>
      </c>
      <c r="AA20" s="2">
        <f>IF($A20&lt;=AA$5,0.5*(AB19+AB20)*EXP(-'BDT Tree'!AW24*AB$4)," ")</f>
        <v>0.77851855589493524</v>
      </c>
      <c r="AB20" s="44">
        <f t="shared" si="0"/>
        <v>1.0038114176158806</v>
      </c>
    </row>
    <row r="21" spans="1:28" x14ac:dyDescent="0.25">
      <c r="A21" s="30">
        <v>42</v>
      </c>
      <c r="D21" s="44" t="str">
        <f>IF($A21&lt;=D$5,0.5*(E20+E21)*EXP(-'BDT Tree'!Z25*E$4)," ")</f>
        <v xml:space="preserve"> </v>
      </c>
      <c r="E21" s="2" t="str">
        <f>IF($A21&lt;=E$5,0.5*(F20+F21)*EXP(-'BDT Tree'!AA25*F$4)," ")</f>
        <v xml:space="preserve"> </v>
      </c>
      <c r="F21" s="2" t="str">
        <f>IF($A21&lt;=F$5,0.5*(G20+G21)*EXP(-'BDT Tree'!AB25*G$4)," ")</f>
        <v xml:space="preserve"> </v>
      </c>
      <c r="G21" s="44" t="str">
        <f>IF($A21&lt;=G$5,0.5*(H20+H21)*EXP(-'BDT Tree'!AC25*H$4)+$C$6*SUM(E$4:G$4)," ")</f>
        <v xml:space="preserve"> </v>
      </c>
      <c r="H21" s="2" t="str">
        <f>IF($A21&lt;=H$5,0.5*(I20+I21)*EXP(-'BDT Tree'!AD25*I$4)," ")</f>
        <v xml:space="preserve"> </v>
      </c>
      <c r="I21" s="2" t="str">
        <f>IF($A21&lt;=I$5,0.5*(J20+J21)*EXP(-'BDT Tree'!AE25*J$4)," ")</f>
        <v xml:space="preserve"> </v>
      </c>
      <c r="J21" s="44" t="str">
        <f>IF($A21&lt;=J$5,0.5*(K20+K21)*EXP(-'BDT Tree'!AF25*K$4)+$C$6*SUM(H$4:J$4)," ")</f>
        <v xml:space="preserve"> </v>
      </c>
      <c r="K21" s="2" t="str">
        <f>IF($A21&lt;=K$5,0.5*(L20+L21)*EXP(-'BDT Tree'!AG25*L$4)," ")</f>
        <v xml:space="preserve"> </v>
      </c>
      <c r="L21" s="2" t="str">
        <f>IF($A21&lt;=L$5,0.5*(M20+M21)*EXP(-'BDT Tree'!AH25*M$4)," ")</f>
        <v xml:space="preserve"> </v>
      </c>
      <c r="M21" s="44" t="str">
        <f>IF($A21&lt;=M$5,0.5*(N20+N21)*EXP(-'BDT Tree'!AI25*N$4)+$C$6*SUM(K$4:M$4)," ")</f>
        <v xml:space="preserve"> </v>
      </c>
      <c r="N21" s="2" t="str">
        <f>IF($A21&lt;=N$5,0.5*(O20+O21)*EXP(-'BDT Tree'!AJ25*O$4)," ")</f>
        <v xml:space="preserve"> </v>
      </c>
      <c r="O21" s="2" t="str">
        <f>IF($A21&lt;=O$5,0.5*(P20+P21)*EXP(-'BDT Tree'!AK25*P$4)," ")</f>
        <v xml:space="preserve"> </v>
      </c>
      <c r="P21" s="44" t="str">
        <f>IF($A21&lt;=P$5,0.5*(Q20+Q21)*EXP(-'BDT Tree'!AL25*Q$4)+$C$6*SUM(N$4:P$4)," ")</f>
        <v xml:space="preserve"> </v>
      </c>
      <c r="Q21" s="2" t="str">
        <f>IF($A21&lt;=Q$5,0.5*(R20+R21)*EXP(-'BDT Tree'!AM25*R$4)," ")</f>
        <v xml:space="preserve"> </v>
      </c>
      <c r="R21" s="2" t="str">
        <f>IF($A21&lt;=R$5,0.5*(S20+S21)*EXP(-'BDT Tree'!AN25*S$4)," ")</f>
        <v xml:space="preserve"> </v>
      </c>
      <c r="S21" s="44" t="str">
        <f>IF($A21&lt;=S$5,0.5*(T20+T21)*EXP(-'BDT Tree'!AO25*T$4)+$C$6*SUM(Q$4:S$4)," ")</f>
        <v xml:space="preserve"> </v>
      </c>
      <c r="T21" s="2" t="str">
        <f>IF($A21&lt;=T$5,0.5*(U20+U21)*EXP(-'BDT Tree'!AP25*U$4)," ")</f>
        <v xml:space="preserve"> </v>
      </c>
      <c r="U21" s="2" t="str">
        <f>IF($A21&lt;=U$5,0.5*(V20+V21)*EXP(-'BDT Tree'!AQ25*V$4)," ")</f>
        <v xml:space="preserve"> </v>
      </c>
      <c r="V21" s="44">
        <f>IF($A21&lt;=V$5,0.5*(W20+W21)*EXP(-'BDT Tree'!AR25*W$4)+$C$6*SUM(T$4:V$4)," ")</f>
        <v>0.11311400031797858</v>
      </c>
      <c r="W21" s="2">
        <f>IF($A21&lt;=W$5,0.5*(X20+X21)*EXP(-'BDT Tree'!AS25*X$4)," ")</f>
        <v>0.195337505794692</v>
      </c>
      <c r="X21" s="2">
        <f>IF($A21&lt;=X$5,0.5*(Y20+Y21)*EXP(-'BDT Tree'!AT25*Y$4)," ")</f>
        <v>0.32198148190042269</v>
      </c>
      <c r="Y21" s="44">
        <f>IF($A21&lt;=Y$5,0.5*(Z20+Z21)*EXP(-'BDT Tree'!AU25*Z$4)+$C$6*SUM(W$4:Y$4)," ")</f>
        <v>0.48330943851706437</v>
      </c>
      <c r="Z21" s="2">
        <f>IF($A21&lt;=Z$5,0.5*(AA20+AA21)*EXP(-'BDT Tree'!AV25*AA$4)," ")</f>
        <v>0.66551853431597119</v>
      </c>
      <c r="AA21" s="2">
        <f>IF($A21&lt;=AA$5,0.5*(AB20+AB21)*EXP(-'BDT Tree'!AW25*AB$4)," ")</f>
        <v>0.83069703877915468</v>
      </c>
      <c r="AB21" s="44">
        <f t="shared" si="0"/>
        <v>1.0038114176158806</v>
      </c>
    </row>
    <row r="22" spans="1:28" x14ac:dyDescent="0.25">
      <c r="A22" s="30">
        <v>41</v>
      </c>
      <c r="D22" s="44" t="str">
        <f>IF($A22&lt;=D$5,0.5*(E21+E22)*EXP(-'BDT Tree'!Z26*E$4)," ")</f>
        <v xml:space="preserve"> </v>
      </c>
      <c r="E22" s="2" t="str">
        <f>IF($A22&lt;=E$5,0.5*(F21+F22)*EXP(-'BDT Tree'!AA26*F$4)," ")</f>
        <v xml:space="preserve"> </v>
      </c>
      <c r="F22" s="2" t="str">
        <f>IF($A22&lt;=F$5,0.5*(G21+G22)*EXP(-'BDT Tree'!AB26*G$4)," ")</f>
        <v xml:space="preserve"> </v>
      </c>
      <c r="G22" s="44" t="str">
        <f>IF($A22&lt;=G$5,0.5*(H21+H22)*EXP(-'BDT Tree'!AC26*H$4)+$C$6*SUM(E$4:G$4)," ")</f>
        <v xml:space="preserve"> </v>
      </c>
      <c r="H22" s="2" t="str">
        <f>IF($A22&lt;=H$5,0.5*(I21+I22)*EXP(-'BDT Tree'!AD26*I$4)," ")</f>
        <v xml:space="preserve"> </v>
      </c>
      <c r="I22" s="2" t="str">
        <f>IF($A22&lt;=I$5,0.5*(J21+J22)*EXP(-'BDT Tree'!AE26*J$4)," ")</f>
        <v xml:space="preserve"> </v>
      </c>
      <c r="J22" s="44" t="str">
        <f>IF($A22&lt;=J$5,0.5*(K21+K22)*EXP(-'BDT Tree'!AF26*K$4)+$C$6*SUM(H$4:J$4)," ")</f>
        <v xml:space="preserve"> </v>
      </c>
      <c r="K22" s="2" t="str">
        <f>IF($A22&lt;=K$5,0.5*(L21+L22)*EXP(-'BDT Tree'!AG26*L$4)," ")</f>
        <v xml:space="preserve"> </v>
      </c>
      <c r="L22" s="2" t="str">
        <f>IF($A22&lt;=L$5,0.5*(M21+M22)*EXP(-'BDT Tree'!AH26*M$4)," ")</f>
        <v xml:space="preserve"> </v>
      </c>
      <c r="M22" s="44" t="str">
        <f>IF($A22&lt;=M$5,0.5*(N21+N22)*EXP(-'BDT Tree'!AI26*N$4)+$C$6*SUM(K$4:M$4)," ")</f>
        <v xml:space="preserve"> </v>
      </c>
      <c r="N22" s="2" t="str">
        <f>IF($A22&lt;=N$5,0.5*(O21+O22)*EXP(-'BDT Tree'!AJ26*O$4)," ")</f>
        <v xml:space="preserve"> </v>
      </c>
      <c r="O22" s="2" t="str">
        <f>IF($A22&lt;=O$5,0.5*(P21+P22)*EXP(-'BDT Tree'!AK26*P$4)," ")</f>
        <v xml:space="preserve"> </v>
      </c>
      <c r="P22" s="44" t="str">
        <f>IF($A22&lt;=P$5,0.5*(Q21+Q22)*EXP(-'BDT Tree'!AL26*Q$4)+$C$6*SUM(N$4:P$4)," ")</f>
        <v xml:space="preserve"> </v>
      </c>
      <c r="Q22" s="2" t="str">
        <f>IF($A22&lt;=Q$5,0.5*(R21+R22)*EXP(-'BDT Tree'!AM26*R$4)," ")</f>
        <v xml:space="preserve"> </v>
      </c>
      <c r="R22" s="2" t="str">
        <f>IF($A22&lt;=R$5,0.5*(S21+S22)*EXP(-'BDT Tree'!AN26*S$4)," ")</f>
        <v xml:space="preserve"> </v>
      </c>
      <c r="S22" s="44" t="str">
        <f>IF($A22&lt;=S$5,0.5*(T21+T22)*EXP(-'BDT Tree'!AO26*T$4)+$C$6*SUM(Q$4:S$4)," ")</f>
        <v xml:space="preserve"> </v>
      </c>
      <c r="T22" s="2" t="str">
        <f>IF($A22&lt;=T$5,0.5*(U21+U22)*EXP(-'BDT Tree'!AP26*U$4)," ")</f>
        <v xml:space="preserve"> </v>
      </c>
      <c r="U22" s="2">
        <f>IF($A22&lt;=U$5,0.5*(V21+V22)*EXP(-'BDT Tree'!AQ26*V$4)," ")</f>
        <v>0.11790720367779167</v>
      </c>
      <c r="V22" s="44">
        <f>IF($A22&lt;=V$5,0.5*(W21+W22)*EXP(-'BDT Tree'!AR26*W$4)+$C$6*SUM(T$4:V$4)," ")</f>
        <v>0.19234918111093399</v>
      </c>
      <c r="W22" s="2">
        <f>IF($A22&lt;=W$5,0.5*(X21+X22)*EXP(-'BDT Tree'!AS26*X$4)," ")</f>
        <v>0.29391360469402716</v>
      </c>
      <c r="X22" s="2">
        <f>IF($A22&lt;=X$5,0.5*(Y21+Y22)*EXP(-'BDT Tree'!AT26*Y$4)," ")</f>
        <v>0.4289052292517217</v>
      </c>
      <c r="Y22" s="44">
        <f>IF($A22&lt;=Y$5,0.5*(Z21+Z22)*EXP(-'BDT Tree'!AU26*Z$4)+$C$6*SUM(W$4:Y$4)," ")</f>
        <v>0.58209974333365333</v>
      </c>
      <c r="Z22" s="2">
        <f>IF($A22&lt;=Z$5,0.5*(AA21+AA22)*EXP(-'BDT Tree'!AV26*AA$4)," ")</f>
        <v>0.73803689498366143</v>
      </c>
      <c r="AA22" s="2">
        <f>IF($A22&lt;=AA$5,0.5*(AB21+AB22)*EXP(-'BDT Tree'!AW26*AB$4)," ")</f>
        <v>0.87181719692572168</v>
      </c>
      <c r="AB22" s="44">
        <f t="shared" si="0"/>
        <v>1.0038114176158806</v>
      </c>
    </row>
    <row r="23" spans="1:28" x14ac:dyDescent="0.25">
      <c r="A23" s="30">
        <v>40</v>
      </c>
      <c r="D23" s="44" t="str">
        <f>IF($A23&lt;=D$5,0.5*(E22+E23)*EXP(-'BDT Tree'!Z27*E$4)," ")</f>
        <v xml:space="preserve"> </v>
      </c>
      <c r="E23" s="2" t="str">
        <f>IF($A23&lt;=E$5,0.5*(F22+F23)*EXP(-'BDT Tree'!AA27*F$4)," ")</f>
        <v xml:space="preserve"> </v>
      </c>
      <c r="F23" s="2" t="str">
        <f>IF($A23&lt;=F$5,0.5*(G22+G23)*EXP(-'BDT Tree'!AB27*G$4)," ")</f>
        <v xml:space="preserve"> </v>
      </c>
      <c r="G23" s="44" t="str">
        <f>IF($A23&lt;=G$5,0.5*(H22+H23)*EXP(-'BDT Tree'!AC27*H$4)+$C$6*SUM(E$4:G$4)," ")</f>
        <v xml:space="preserve"> </v>
      </c>
      <c r="H23" s="2" t="str">
        <f>IF($A23&lt;=H$5,0.5*(I22+I23)*EXP(-'BDT Tree'!AD27*I$4)," ")</f>
        <v xml:space="preserve"> </v>
      </c>
      <c r="I23" s="2" t="str">
        <f>IF($A23&lt;=I$5,0.5*(J22+J23)*EXP(-'BDT Tree'!AE27*J$4)," ")</f>
        <v xml:space="preserve"> </v>
      </c>
      <c r="J23" s="44" t="str">
        <f>IF($A23&lt;=J$5,0.5*(K22+K23)*EXP(-'BDT Tree'!AF27*K$4)+$C$6*SUM(H$4:J$4)," ")</f>
        <v xml:space="preserve"> </v>
      </c>
      <c r="K23" s="2" t="str">
        <f>IF($A23&lt;=K$5,0.5*(L22+L23)*EXP(-'BDT Tree'!AG27*L$4)," ")</f>
        <v xml:space="preserve"> </v>
      </c>
      <c r="L23" s="2" t="str">
        <f>IF($A23&lt;=L$5,0.5*(M22+M23)*EXP(-'BDT Tree'!AH27*M$4)," ")</f>
        <v xml:space="preserve"> </v>
      </c>
      <c r="M23" s="44" t="str">
        <f>IF($A23&lt;=M$5,0.5*(N22+N23)*EXP(-'BDT Tree'!AI27*N$4)+$C$6*SUM(K$4:M$4)," ")</f>
        <v xml:space="preserve"> </v>
      </c>
      <c r="N23" s="2" t="str">
        <f>IF($A23&lt;=N$5,0.5*(O22+O23)*EXP(-'BDT Tree'!AJ27*O$4)," ")</f>
        <v xml:space="preserve"> </v>
      </c>
      <c r="O23" s="2" t="str">
        <f>IF($A23&lt;=O$5,0.5*(P22+P23)*EXP(-'BDT Tree'!AK27*P$4)," ")</f>
        <v xml:space="preserve"> </v>
      </c>
      <c r="P23" s="44" t="str">
        <f>IF($A23&lt;=P$5,0.5*(Q22+Q23)*EXP(-'BDT Tree'!AL27*Q$4)+$C$6*SUM(N$4:P$4)," ")</f>
        <v xml:space="preserve"> </v>
      </c>
      <c r="Q23" s="2" t="str">
        <f>IF($A23&lt;=Q$5,0.5*(R22+R23)*EXP(-'BDT Tree'!AM27*R$4)," ")</f>
        <v xml:space="preserve"> </v>
      </c>
      <c r="R23" s="2" t="str">
        <f>IF($A23&lt;=R$5,0.5*(S22+S23)*EXP(-'BDT Tree'!AN27*S$4)," ")</f>
        <v xml:space="preserve"> </v>
      </c>
      <c r="S23" s="44" t="str">
        <f>IF($A23&lt;=S$5,0.5*(T22+T23)*EXP(-'BDT Tree'!AO27*T$4)+$C$6*SUM(Q$4:S$4)," ")</f>
        <v xml:space="preserve"> </v>
      </c>
      <c r="T23" s="2">
        <f>IF($A23&lt;=T$5,0.5*(U22+U23)*EXP(-'BDT Tree'!AP27*U$4)," ")</f>
        <v>0.126758723887063</v>
      </c>
      <c r="U23" s="2">
        <f>IF($A23&lt;=U$5,0.5*(V22+V23)*EXP(-'BDT Tree'!AQ27*V$4)," ")</f>
        <v>0.19785096299428973</v>
      </c>
      <c r="V23" s="44">
        <f>IF($A23&lt;=V$5,0.5*(W22+W23)*EXP(-'BDT Tree'!AR27*W$4)+$C$6*SUM(T$4:V$4)," ")</f>
        <v>0.28908891674681719</v>
      </c>
      <c r="W23" s="2">
        <f>IF($A23&lt;=W$5,0.5*(X22+X23)*EXP(-'BDT Tree'!AS27*X$4)," ")</f>
        <v>0.39998761056173321</v>
      </c>
      <c r="X23" s="2">
        <f>IF($A23&lt;=X$5,0.5*(Y22+Y23)*EXP(-'BDT Tree'!AT27*Y$4)," ")</f>
        <v>0.5318900224762142</v>
      </c>
      <c r="Y23" s="44">
        <f>IF($A23&lt;=Y$5,0.5*(Z22+Z23)*EXP(-'BDT Tree'!AU27*Z$4)+$C$6*SUM(W$4:Y$4)," ")</f>
        <v>0.66896025715169838</v>
      </c>
      <c r="Z23" s="2">
        <f>IF($A23&lt;=Z$5,0.5*(AA22+AA23)*EXP(-'BDT Tree'!AV27*AA$4)," ")</f>
        <v>0.79744092652262877</v>
      </c>
      <c r="AA23" s="2">
        <f>IF($A23&lt;=AA$5,0.5*(AB22+AB23)*EXP(-'BDT Tree'!AW27*AB$4)," ")</f>
        <v>0.90375903991977435</v>
      </c>
      <c r="AB23" s="44">
        <f t="shared" si="0"/>
        <v>1.0038114176158806</v>
      </c>
    </row>
    <row r="24" spans="1:28" x14ac:dyDescent="0.25">
      <c r="A24" s="30">
        <v>39</v>
      </c>
      <c r="D24" s="44" t="str">
        <f>IF($A24&lt;=D$5,0.5*(E23+E24)*EXP(-'BDT Tree'!Z28*E$4)," ")</f>
        <v xml:space="preserve"> </v>
      </c>
      <c r="E24" s="2" t="str">
        <f>IF($A24&lt;=E$5,0.5*(F23+F24)*EXP(-'BDT Tree'!AA28*F$4)," ")</f>
        <v xml:space="preserve"> </v>
      </c>
      <c r="F24" s="2" t="str">
        <f>IF($A24&lt;=F$5,0.5*(G23+G24)*EXP(-'BDT Tree'!AB28*G$4)," ")</f>
        <v xml:space="preserve"> </v>
      </c>
      <c r="G24" s="44" t="str">
        <f>IF($A24&lt;=G$5,0.5*(H23+H24)*EXP(-'BDT Tree'!AC28*H$4)+$C$6*SUM(E$4:G$4)," ")</f>
        <v xml:space="preserve"> </v>
      </c>
      <c r="H24" s="2" t="str">
        <f>IF($A24&lt;=H$5,0.5*(I23+I24)*EXP(-'BDT Tree'!AD28*I$4)," ")</f>
        <v xml:space="preserve"> </v>
      </c>
      <c r="I24" s="2" t="str">
        <f>IF($A24&lt;=I$5,0.5*(J23+J24)*EXP(-'BDT Tree'!AE28*J$4)," ")</f>
        <v xml:space="preserve"> </v>
      </c>
      <c r="J24" s="44" t="str">
        <f>IF($A24&lt;=J$5,0.5*(K23+K24)*EXP(-'BDT Tree'!AF28*K$4)+$C$6*SUM(H$4:J$4)," ")</f>
        <v xml:space="preserve"> </v>
      </c>
      <c r="K24" s="2" t="str">
        <f>IF($A24&lt;=K$5,0.5*(L23+L24)*EXP(-'BDT Tree'!AG28*L$4)," ")</f>
        <v xml:space="preserve"> </v>
      </c>
      <c r="L24" s="2" t="str">
        <f>IF($A24&lt;=L$5,0.5*(M23+M24)*EXP(-'BDT Tree'!AH28*M$4)," ")</f>
        <v xml:space="preserve"> </v>
      </c>
      <c r="M24" s="44" t="str">
        <f>IF($A24&lt;=M$5,0.5*(N23+N24)*EXP(-'BDT Tree'!AI28*N$4)+$C$6*SUM(K$4:M$4)," ")</f>
        <v xml:space="preserve"> </v>
      </c>
      <c r="N24" s="2" t="str">
        <f>IF($A24&lt;=N$5,0.5*(O23+O24)*EXP(-'BDT Tree'!AJ28*O$4)," ")</f>
        <v xml:space="preserve"> </v>
      </c>
      <c r="O24" s="2" t="str">
        <f>IF($A24&lt;=O$5,0.5*(P23+P24)*EXP(-'BDT Tree'!AK28*P$4)," ")</f>
        <v xml:space="preserve"> </v>
      </c>
      <c r="P24" s="44" t="str">
        <f>IF($A24&lt;=P$5,0.5*(Q23+Q24)*EXP(-'BDT Tree'!AL28*Q$4)+$C$6*SUM(N$4:P$4)," ")</f>
        <v xml:space="preserve"> </v>
      </c>
      <c r="Q24" s="2" t="str">
        <f>IF($A24&lt;=Q$5,0.5*(R23+R24)*EXP(-'BDT Tree'!AM28*R$4)," ")</f>
        <v xml:space="preserve"> </v>
      </c>
      <c r="R24" s="2" t="str">
        <f>IF($A24&lt;=R$5,0.5*(S23+S24)*EXP(-'BDT Tree'!AN28*S$4)," ")</f>
        <v xml:space="preserve"> </v>
      </c>
      <c r="S24" s="44">
        <f>IF($A24&lt;=S$5,0.5*(T23+T24)*EXP(-'BDT Tree'!AO28*T$4)+$C$6*SUM(Q$4:S$4)," ")</f>
        <v>0.13510999085985889</v>
      </c>
      <c r="T24" s="2">
        <f>IF($A24&lt;=T$5,0.5*(U23+U24)*EXP(-'BDT Tree'!AP28*U$4)," ")</f>
        <v>0.20841088020067289</v>
      </c>
      <c r="U24" s="2">
        <f>IF($A24&lt;=U$5,0.5*(V23+V24)*EXP(-'BDT Tree'!AQ28*V$4)," ")</f>
        <v>0.29442400653046868</v>
      </c>
      <c r="V24" s="44">
        <f>IF($A24&lt;=V$5,0.5*(W23+W24)*EXP(-'BDT Tree'!AR28*W$4)+$C$6*SUM(T$4:V$4)," ")</f>
        <v>0.39411445773383491</v>
      </c>
      <c r="W24" s="2">
        <f>IF($A24&lt;=W$5,0.5*(X23+X24)*EXP(-'BDT Tree'!AS28*X$4)," ")</f>
        <v>0.50434346269966812</v>
      </c>
      <c r="X24" s="2">
        <f>IF($A24&lt;=X$5,0.5*(Y23+Y24)*EXP(-'BDT Tree'!AT28*Y$4)," ")</f>
        <v>0.62496925873446851</v>
      </c>
      <c r="Y24" s="44">
        <f>IF($A24&lt;=Y$5,0.5*(Z23+Z24)*EXP(-'BDT Tree'!AU28*Z$4)+$C$6*SUM(W$4:Y$4)," ")</f>
        <v>0.74222175132622226</v>
      </c>
      <c r="Z24" s="2">
        <f>IF($A24&lt;=Z$5,0.5*(AA23+AA24)*EXP(-'BDT Tree'!AV28*AA$4)," ")</f>
        <v>0.84500590280157772</v>
      </c>
      <c r="AA24" s="2">
        <f>IF($A24&lt;=AA$5,0.5*(AB23+AB24)*EXP(-'BDT Tree'!AW28*AB$4)," ")</f>
        <v>0.92830621148693782</v>
      </c>
      <c r="AB24" s="44">
        <f t="shared" si="0"/>
        <v>1.0038114176158806</v>
      </c>
    </row>
    <row r="25" spans="1:28" x14ac:dyDescent="0.25">
      <c r="A25" s="30">
        <v>38</v>
      </c>
      <c r="D25" s="44" t="str">
        <f>IF($A25&lt;=D$5,0.5*(E24+E25)*EXP(-'BDT Tree'!Z29*E$4)," ")</f>
        <v xml:space="preserve"> </v>
      </c>
      <c r="E25" s="2" t="str">
        <f>IF($A25&lt;=E$5,0.5*(F24+F25)*EXP(-'BDT Tree'!AA29*F$4)," ")</f>
        <v xml:space="preserve"> </v>
      </c>
      <c r="F25" s="2" t="str">
        <f>IF($A25&lt;=F$5,0.5*(G24+G25)*EXP(-'BDT Tree'!AB29*G$4)," ")</f>
        <v xml:space="preserve"> </v>
      </c>
      <c r="G25" s="44" t="str">
        <f>IF($A25&lt;=G$5,0.5*(H24+H25)*EXP(-'BDT Tree'!AC29*H$4)+$C$6*SUM(E$4:G$4)," ")</f>
        <v xml:space="preserve"> </v>
      </c>
      <c r="H25" s="2" t="str">
        <f>IF($A25&lt;=H$5,0.5*(I24+I25)*EXP(-'BDT Tree'!AD29*I$4)," ")</f>
        <v xml:space="preserve"> </v>
      </c>
      <c r="I25" s="2" t="str">
        <f>IF($A25&lt;=I$5,0.5*(J24+J25)*EXP(-'BDT Tree'!AE29*J$4)," ")</f>
        <v xml:space="preserve"> </v>
      </c>
      <c r="J25" s="44" t="str">
        <f>IF($A25&lt;=J$5,0.5*(K24+K25)*EXP(-'BDT Tree'!AF29*K$4)+$C$6*SUM(H$4:J$4)," ")</f>
        <v xml:space="preserve"> </v>
      </c>
      <c r="K25" s="2" t="str">
        <f>IF($A25&lt;=K$5,0.5*(L24+L25)*EXP(-'BDT Tree'!AG29*L$4)," ")</f>
        <v xml:space="preserve"> </v>
      </c>
      <c r="L25" s="2" t="str">
        <f>IF($A25&lt;=L$5,0.5*(M24+M25)*EXP(-'BDT Tree'!AH29*M$4)," ")</f>
        <v xml:space="preserve"> </v>
      </c>
      <c r="M25" s="44" t="str">
        <f>IF($A25&lt;=M$5,0.5*(N24+N25)*EXP(-'BDT Tree'!AI29*N$4)+$C$6*SUM(K$4:M$4)," ")</f>
        <v xml:space="preserve"> </v>
      </c>
      <c r="N25" s="2" t="str">
        <f>IF($A25&lt;=N$5,0.5*(O24+O25)*EXP(-'BDT Tree'!AJ29*O$4)," ")</f>
        <v xml:space="preserve"> </v>
      </c>
      <c r="O25" s="2" t="str">
        <f>IF($A25&lt;=O$5,0.5*(P24+P25)*EXP(-'BDT Tree'!AK29*P$4)," ")</f>
        <v xml:space="preserve"> </v>
      </c>
      <c r="P25" s="44" t="str">
        <f>IF($A25&lt;=P$5,0.5*(Q24+Q25)*EXP(-'BDT Tree'!AL29*Q$4)+$C$6*SUM(N$4:P$4)," ")</f>
        <v xml:space="preserve"> </v>
      </c>
      <c r="Q25" s="2" t="str">
        <f>IF($A25&lt;=Q$5,0.5*(R24+R25)*EXP(-'BDT Tree'!AM29*R$4)," ")</f>
        <v xml:space="preserve"> </v>
      </c>
      <c r="R25" s="2">
        <f>IF($A25&lt;=R$5,0.5*(S24+S25)*EXP(-'BDT Tree'!AN29*S$4)," ")</f>
        <v>0.14644921296415395</v>
      </c>
      <c r="S25" s="44">
        <f>IF($A25&lt;=S$5,0.5*(T24+T25)*EXP(-'BDT Tree'!AO29*T$4)+$C$6*SUM(Q$4:S$4)," ")</f>
        <v>0.21792997894695765</v>
      </c>
      <c r="T25" s="2">
        <f>IF($A25&lt;=T$5,0.5*(U24+U25)*EXP(-'BDT Tree'!AP29*U$4)," ")</f>
        <v>0.30549099571754817</v>
      </c>
      <c r="U25" s="2">
        <f>IF($A25&lt;=U$5,0.5*(V24+V25)*EXP(-'BDT Tree'!AQ29*V$4)," ")</f>
        <v>0.39866304108220002</v>
      </c>
      <c r="V25" s="44">
        <f>IF($A25&lt;=V$5,0.5*(W24+W25)*EXP(-'BDT Tree'!AR29*W$4)+$C$6*SUM(T$4:V$4)," ")</f>
        <v>0.49826994945388875</v>
      </c>
      <c r="W25" s="2">
        <f>IF($A25&lt;=W$5,0.5*(X24+X25)*EXP(-'BDT Tree'!AS29*X$4)," ")</f>
        <v>0.60024138129995031</v>
      </c>
      <c r="X25" s="2">
        <f>IF($A25&lt;=X$5,0.5*(Y24+Y25)*EXP(-'BDT Tree'!AT29*Y$4)," ")</f>
        <v>0.70515769751185109</v>
      </c>
      <c r="Y25" s="44">
        <f>IF($A25&lt;=Y$5,0.5*(Z24+Z25)*EXP(-'BDT Tree'!AU29*Z$4)+$C$6*SUM(W$4:Y$4)," ")</f>
        <v>0.80211940604535503</v>
      </c>
      <c r="Z25" s="2">
        <f>IF($A25&lt;=Z$5,0.5*(AA24+AA25)*EXP(-'BDT Tree'!AV29*AA$4)," ")</f>
        <v>0.8824467038738335</v>
      </c>
      <c r="AA25" s="2">
        <f>IF($A25&lt;=AA$5,0.5*(AB24+AB25)*EXP(-'BDT Tree'!AW29*AB$4)," ")</f>
        <v>0.94702027027781588</v>
      </c>
      <c r="AB25" s="44">
        <f t="shared" si="0"/>
        <v>1.0038114176158806</v>
      </c>
    </row>
    <row r="26" spans="1:28" x14ac:dyDescent="0.25">
      <c r="A26" s="30">
        <v>37</v>
      </c>
      <c r="D26" s="44" t="str">
        <f>IF($A26&lt;=D$5,0.5*(E25+E26)*EXP(-'BDT Tree'!Z30*E$4)," ")</f>
        <v xml:space="preserve"> </v>
      </c>
      <c r="E26" s="2" t="str">
        <f>IF($A26&lt;=E$5,0.5*(F25+F26)*EXP(-'BDT Tree'!AA30*F$4)," ")</f>
        <v xml:space="preserve"> </v>
      </c>
      <c r="F26" s="2" t="str">
        <f>IF($A26&lt;=F$5,0.5*(G25+G26)*EXP(-'BDT Tree'!AB30*G$4)," ")</f>
        <v xml:space="preserve"> </v>
      </c>
      <c r="G26" s="44" t="str">
        <f>IF($A26&lt;=G$5,0.5*(H25+H26)*EXP(-'BDT Tree'!AC30*H$4)+$C$6*SUM(E$4:G$4)," ")</f>
        <v xml:space="preserve"> </v>
      </c>
      <c r="H26" s="2" t="str">
        <f>IF($A26&lt;=H$5,0.5*(I25+I26)*EXP(-'BDT Tree'!AD30*I$4)," ")</f>
        <v xml:space="preserve"> </v>
      </c>
      <c r="I26" s="2" t="str">
        <f>IF($A26&lt;=I$5,0.5*(J25+J26)*EXP(-'BDT Tree'!AE30*J$4)," ")</f>
        <v xml:space="preserve"> </v>
      </c>
      <c r="J26" s="44" t="str">
        <f>IF($A26&lt;=J$5,0.5*(K25+K26)*EXP(-'BDT Tree'!AF30*K$4)+$C$6*SUM(H$4:J$4)," ")</f>
        <v xml:space="preserve"> </v>
      </c>
      <c r="K26" s="2" t="str">
        <f>IF($A26&lt;=K$5,0.5*(L25+L26)*EXP(-'BDT Tree'!AG30*L$4)," ")</f>
        <v xml:space="preserve"> </v>
      </c>
      <c r="L26" s="2" t="str">
        <f>IF($A26&lt;=L$5,0.5*(M25+M26)*EXP(-'BDT Tree'!AH30*M$4)," ")</f>
        <v xml:space="preserve"> </v>
      </c>
      <c r="M26" s="44" t="str">
        <f>IF($A26&lt;=M$5,0.5*(N25+N26)*EXP(-'BDT Tree'!AI30*N$4)+$C$6*SUM(K$4:M$4)," ")</f>
        <v xml:space="preserve"> </v>
      </c>
      <c r="N26" s="2" t="str">
        <f>IF($A26&lt;=N$5,0.5*(O25+O26)*EXP(-'BDT Tree'!AJ30*O$4)," ")</f>
        <v xml:space="preserve"> </v>
      </c>
      <c r="O26" s="2" t="str">
        <f>IF($A26&lt;=O$5,0.5*(P25+P26)*EXP(-'BDT Tree'!AK30*P$4)," ")</f>
        <v xml:space="preserve"> </v>
      </c>
      <c r="P26" s="44" t="str">
        <f>IF($A26&lt;=P$5,0.5*(Q25+Q26)*EXP(-'BDT Tree'!AL30*Q$4)+$C$6*SUM(N$4:P$4)," ")</f>
        <v xml:space="preserve"> </v>
      </c>
      <c r="Q26" s="2">
        <f>IF($A26&lt;=Q$5,0.5*(R25+R26)*EXP(-'BDT Tree'!AM30*R$4)," ")</f>
        <v>0.16388952098202472</v>
      </c>
      <c r="R26" s="2">
        <f>IF($A26&lt;=R$5,0.5*(S25+S26)*EXP(-'BDT Tree'!AN30*S$4)," ")</f>
        <v>0.23156533387762335</v>
      </c>
      <c r="S26" s="44">
        <f>IF($A26&lt;=S$5,0.5*(T25+T26)*EXP(-'BDT Tree'!AO30*T$4)+$C$6*SUM(Q$4:S$4)," ")</f>
        <v>0.31562280642169671</v>
      </c>
      <c r="T26" s="2">
        <f>IF($A26&lt;=T$5,0.5*(U25+U26)*EXP(-'BDT Tree'!AP30*U$4)," ")</f>
        <v>0.40917948856115721</v>
      </c>
      <c r="U26" s="2">
        <f>IF($A26&lt;=U$5,0.5*(V25+V26)*EXP(-'BDT Tree'!AQ30*V$4)," ")</f>
        <v>0.50175166308368613</v>
      </c>
      <c r="V26" s="44">
        <f>IF($A26&lt;=V$5,0.5*(W25+W26)*EXP(-'BDT Tree'!AR30*W$4)+$C$6*SUM(T$4:V$4)," ")</f>
        <v>0.59465217126364167</v>
      </c>
      <c r="W26" s="2">
        <f>IF($A26&lt;=W$5,0.5*(X25+X26)*EXP(-'BDT Tree'!AS30*X$4)," ")</f>
        <v>0.68393204032678179</v>
      </c>
      <c r="X26" s="2">
        <f>IF($A26&lt;=X$5,0.5*(Y25+Y26)*EXP(-'BDT Tree'!AT30*Y$4)," ")</f>
        <v>0.77179488568548404</v>
      </c>
      <c r="Y26" s="44">
        <f>IF($A26&lt;=Y$5,0.5*(Z25+Z26)*EXP(-'BDT Tree'!AU30*Z$4)+$C$6*SUM(W$4:Y$4)," ")</f>
        <v>0.84996399973918357</v>
      </c>
      <c r="Z26" s="2">
        <f>IF($A26&lt;=Z$5,0.5*(AA25+AA26)*EXP(-'BDT Tree'!AV30*AA$4)," ")</f>
        <v>0.91154400225840504</v>
      </c>
      <c r="AA26" s="2">
        <f>IF($A26&lt;=AA$5,0.5*(AB25+AB26)*EXP(-'BDT Tree'!AW30*AB$4)," ")</f>
        <v>0.96120253585480808</v>
      </c>
      <c r="AB26" s="44">
        <f t="shared" si="0"/>
        <v>1.0038114176158806</v>
      </c>
    </row>
    <row r="27" spans="1:28" x14ac:dyDescent="0.25">
      <c r="A27" s="30">
        <v>36</v>
      </c>
      <c r="D27" s="44" t="str">
        <f>IF($A27&lt;=D$5,0.5*(E26+E27)*EXP(-'BDT Tree'!Z31*E$4)," ")</f>
        <v xml:space="preserve"> </v>
      </c>
      <c r="E27" s="2" t="str">
        <f>IF($A27&lt;=E$5,0.5*(F26+F27)*EXP(-'BDT Tree'!AA31*F$4)," ")</f>
        <v xml:space="preserve"> </v>
      </c>
      <c r="F27" s="2" t="str">
        <f>IF($A27&lt;=F$5,0.5*(G26+G27)*EXP(-'BDT Tree'!AB31*G$4)," ")</f>
        <v xml:space="preserve"> </v>
      </c>
      <c r="G27" s="44" t="str">
        <f>IF($A27&lt;=G$5,0.5*(H26+H27)*EXP(-'BDT Tree'!AC31*H$4)+$C$6*SUM(E$4:G$4)," ")</f>
        <v xml:space="preserve"> </v>
      </c>
      <c r="H27" s="2" t="str">
        <f>IF($A27&lt;=H$5,0.5*(I26+I27)*EXP(-'BDT Tree'!AD31*I$4)," ")</f>
        <v xml:space="preserve"> </v>
      </c>
      <c r="I27" s="2" t="str">
        <f>IF($A27&lt;=I$5,0.5*(J26+J27)*EXP(-'BDT Tree'!AE31*J$4)," ")</f>
        <v xml:space="preserve"> </v>
      </c>
      <c r="J27" s="44" t="str">
        <f>IF($A27&lt;=J$5,0.5*(K26+K27)*EXP(-'BDT Tree'!AF31*K$4)+$C$6*SUM(H$4:J$4)," ")</f>
        <v xml:space="preserve"> </v>
      </c>
      <c r="K27" s="2" t="str">
        <f>IF($A27&lt;=K$5,0.5*(L26+L27)*EXP(-'BDT Tree'!AG31*L$4)," ")</f>
        <v xml:space="preserve"> </v>
      </c>
      <c r="L27" s="2" t="str">
        <f>IF($A27&lt;=L$5,0.5*(M26+M27)*EXP(-'BDT Tree'!AH31*M$4)," ")</f>
        <v xml:space="preserve"> </v>
      </c>
      <c r="M27" s="44" t="str">
        <f>IF($A27&lt;=M$5,0.5*(N26+N27)*EXP(-'BDT Tree'!AI31*N$4)+$C$6*SUM(K$4:M$4)," ")</f>
        <v xml:space="preserve"> </v>
      </c>
      <c r="N27" s="2" t="str">
        <f>IF($A27&lt;=N$5,0.5*(O26+O27)*EXP(-'BDT Tree'!AJ31*O$4)," ")</f>
        <v xml:space="preserve"> </v>
      </c>
      <c r="O27" s="2" t="str">
        <f>IF($A27&lt;=O$5,0.5*(P26+P27)*EXP(-'BDT Tree'!AK31*P$4)," ")</f>
        <v xml:space="preserve"> </v>
      </c>
      <c r="P27" s="44">
        <f>IF($A27&lt;=P$5,0.5*(Q26+Q27)*EXP(-'BDT Tree'!AL31*Q$4)+$C$6*SUM(N$4:P$4)," ")</f>
        <v>0.1828450296116394</v>
      </c>
      <c r="Q27" s="2">
        <f>IF($A27&lt;=Q$5,0.5*(R26+R27)*EXP(-'BDT Tree'!AM31*R$4)," ")</f>
        <v>0.25194048374623762</v>
      </c>
      <c r="R27" s="2">
        <f>IF($A27&lt;=R$5,0.5*(S26+S27)*EXP(-'BDT Tree'!AN31*S$4)," ")</f>
        <v>0.33010839869445424</v>
      </c>
      <c r="S27" s="44">
        <f>IF($A27&lt;=S$5,0.5*(T26+T27)*EXP(-'BDT Tree'!AO31*T$4)+$C$6*SUM(Q$4:S$4)," ")</f>
        <v>0.4193645330050087</v>
      </c>
      <c r="T27" s="2">
        <f>IF($A27&lt;=T$5,0.5*(U26+U27)*EXP(-'BDT Tree'!AP31*U$4)," ")</f>
        <v>0.51102688768063942</v>
      </c>
      <c r="U27" s="2">
        <f>IF($A27&lt;=U$5,0.5*(V26+V27)*EXP(-'BDT Tree'!AQ31*V$4)," ")</f>
        <v>0.59705948023633226</v>
      </c>
      <c r="V27" s="44">
        <f>IF($A27&lt;=V$5,0.5*(W26+W27)*EXP(-'BDT Tree'!AR31*W$4)+$C$6*SUM(T$4:V$4)," ")</f>
        <v>0.67926428495826463</v>
      </c>
      <c r="W27" s="2">
        <f>IF($A27&lt;=W$5,0.5*(X26+X27)*EXP(-'BDT Tree'!AS31*X$4)," ")</f>
        <v>0.75417868134698651</v>
      </c>
      <c r="X27" s="2">
        <f>IF($A27&lt;=X$5,0.5*(Y26+Y27)*EXP(-'BDT Tree'!AT31*Y$4)," ")</f>
        <v>0.82569325797161441</v>
      </c>
      <c r="Y27" s="44">
        <f>IF($A27&lt;=Y$5,0.5*(Z26+Z27)*EXP(-'BDT Tree'!AU31*Z$4)+$C$6*SUM(W$4:Y$4)," ")</f>
        <v>0.88752189455533459</v>
      </c>
      <c r="Z27" s="2">
        <f>IF($A27&lt;=Z$5,0.5*(AA26+AA27)*EXP(-'BDT Tree'!AV31*AA$4)," ")</f>
        <v>0.93394187838357612</v>
      </c>
      <c r="AA27" s="2">
        <f>IF($A27&lt;=AA$5,0.5*(AB26+AB27)*EXP(-'BDT Tree'!AW31*AB$4)," ")</f>
        <v>0.97190280302747289</v>
      </c>
      <c r="AB27" s="44">
        <f t="shared" si="0"/>
        <v>1.0038114176158806</v>
      </c>
    </row>
    <row r="28" spans="1:28" x14ac:dyDescent="0.25">
      <c r="A28" s="30">
        <v>35</v>
      </c>
      <c r="D28" s="44" t="str">
        <f>IF($A28&lt;=D$5,0.5*(E27+E28)*EXP(-'BDT Tree'!Z32*E$4)," ")</f>
        <v xml:space="preserve"> </v>
      </c>
      <c r="E28" s="2" t="str">
        <f>IF($A28&lt;=E$5,0.5*(F27+F28)*EXP(-'BDT Tree'!AA32*F$4)," ")</f>
        <v xml:space="preserve"> </v>
      </c>
      <c r="F28" s="2" t="str">
        <f>IF($A28&lt;=F$5,0.5*(G27+G28)*EXP(-'BDT Tree'!AB32*G$4)," ")</f>
        <v xml:space="preserve"> </v>
      </c>
      <c r="G28" s="44" t="str">
        <f>IF($A28&lt;=G$5,0.5*(H27+H28)*EXP(-'BDT Tree'!AC32*H$4)+$C$6*SUM(E$4:G$4)," ")</f>
        <v xml:space="preserve"> </v>
      </c>
      <c r="H28" s="2" t="str">
        <f>IF($A28&lt;=H$5,0.5*(I27+I28)*EXP(-'BDT Tree'!AD32*I$4)," ")</f>
        <v xml:space="preserve"> </v>
      </c>
      <c r="I28" s="2" t="str">
        <f>IF($A28&lt;=I$5,0.5*(J27+J28)*EXP(-'BDT Tree'!AE32*J$4)," ")</f>
        <v xml:space="preserve"> </v>
      </c>
      <c r="J28" s="44" t="str">
        <f>IF($A28&lt;=J$5,0.5*(K27+K28)*EXP(-'BDT Tree'!AF32*K$4)+$C$6*SUM(H$4:J$4)," ")</f>
        <v xml:space="preserve"> </v>
      </c>
      <c r="K28" s="2" t="str">
        <f>IF($A28&lt;=K$5,0.5*(L27+L28)*EXP(-'BDT Tree'!AG32*L$4)," ")</f>
        <v xml:space="preserve"> </v>
      </c>
      <c r="L28" s="2" t="str">
        <f>IF($A28&lt;=L$5,0.5*(M27+M28)*EXP(-'BDT Tree'!AH32*M$4)," ")</f>
        <v xml:space="preserve"> </v>
      </c>
      <c r="M28" s="44" t="str">
        <f>IF($A28&lt;=M$5,0.5*(N27+N28)*EXP(-'BDT Tree'!AI32*N$4)+$C$6*SUM(K$4:M$4)," ")</f>
        <v xml:space="preserve"> </v>
      </c>
      <c r="N28" s="2" t="str">
        <f>IF($A28&lt;=N$5,0.5*(O27+O28)*EXP(-'BDT Tree'!AJ32*O$4)," ")</f>
        <v xml:space="preserve"> </v>
      </c>
      <c r="O28" s="2">
        <f>IF($A28&lt;=O$5,0.5*(P27+P28)*EXP(-'BDT Tree'!AK32*P$4)," ")</f>
        <v>0.19610868591569164</v>
      </c>
      <c r="P28" s="44">
        <f>IF($A28&lt;=P$5,0.5*(Q27+Q28)*EXP(-'BDT Tree'!AL32*Q$4)+$C$6*SUM(N$4:P$4)," ")</f>
        <v>0.27343669493065109</v>
      </c>
      <c r="Q28" s="2">
        <f>IF($A28&lt;=Q$5,0.5*(R27+R28)*EXP(-'BDT Tree'!AM32*R$4)," ")</f>
        <v>0.35145308230947614</v>
      </c>
      <c r="R28" s="2">
        <f>IF($A28&lt;=R$5,0.5*(S27+S28)*EXP(-'BDT Tree'!AN32*S$4)," ")</f>
        <v>0.43338559142021493</v>
      </c>
      <c r="S28" s="44">
        <f>IF($A28&lt;=S$5,0.5*(T27+T28)*EXP(-'BDT Tree'!AO32*T$4)+$C$6*SUM(Q$4:S$4)," ")</f>
        <v>0.520833261365936</v>
      </c>
      <c r="T28" s="2">
        <f>IF($A28&lt;=T$5,0.5*(U27+U28)*EXP(-'BDT Tree'!AP32*U$4)," ")</f>
        <v>0.60478615935789704</v>
      </c>
      <c r="U28" s="2">
        <f>IF($A28&lt;=U$5,0.5*(V27+V28)*EXP(-'BDT Tree'!AQ32*V$4)," ")</f>
        <v>0.68074767812266579</v>
      </c>
      <c r="V28" s="44">
        <f>IF($A28&lt;=V$5,0.5*(W27+W28)*EXP(-'BDT Tree'!AR32*W$4)+$C$6*SUM(T$4:V$4)," ")</f>
        <v>0.75063803955555874</v>
      </c>
      <c r="W28" s="2">
        <f>IF($A28&lt;=W$5,0.5*(X27+X28)*EXP(-'BDT Tree'!AS32*X$4)," ")</f>
        <v>0.81143760488841654</v>
      </c>
      <c r="X28" s="2">
        <f>IF($A28&lt;=X$5,0.5*(Y27+Y28)*EXP(-'BDT Tree'!AT32*Y$4)," ")</f>
        <v>0.86841358499666133</v>
      </c>
      <c r="Y28" s="44">
        <f>IF($A28&lt;=Y$5,0.5*(Z27+Z28)*EXP(-'BDT Tree'!AU32*Z$4)+$C$6*SUM(W$4:Y$4)," ")</f>
        <v>0.91662433296090406</v>
      </c>
      <c r="Z28" s="2">
        <f>IF($A28&lt;=Z$5,0.5*(AA27+AA28)*EXP(-'BDT Tree'!AV32*AA$4)," ")</f>
        <v>0.95105993211897688</v>
      </c>
      <c r="AA28" s="2">
        <f>IF($A28&lt;=AA$5,0.5*(AB27+AB28)*EXP(-'BDT Tree'!AW32*AB$4)," ")</f>
        <v>0.97994930260307234</v>
      </c>
      <c r="AB28" s="44">
        <f t="shared" si="0"/>
        <v>1.0038114176158806</v>
      </c>
    </row>
    <row r="29" spans="1:28" x14ac:dyDescent="0.25">
      <c r="A29" s="30">
        <v>34</v>
      </c>
      <c r="D29" s="44" t="str">
        <f>IF($A29&lt;=D$5,0.5*(E28+E29)*EXP(-'BDT Tree'!Z33*E$4)," ")</f>
        <v xml:space="preserve"> </v>
      </c>
      <c r="E29" s="2" t="str">
        <f>IF($A29&lt;=E$5,0.5*(F28+F29)*EXP(-'BDT Tree'!AA33*F$4)," ")</f>
        <v xml:space="preserve"> </v>
      </c>
      <c r="F29" s="2" t="str">
        <f>IF($A29&lt;=F$5,0.5*(G28+G29)*EXP(-'BDT Tree'!AB33*G$4)," ")</f>
        <v xml:space="preserve"> </v>
      </c>
      <c r="G29" s="44" t="str">
        <f>IF($A29&lt;=G$5,0.5*(H28+H29)*EXP(-'BDT Tree'!AC33*H$4)+$C$6*SUM(E$4:G$4)," ")</f>
        <v xml:space="preserve"> </v>
      </c>
      <c r="H29" s="2" t="str">
        <f>IF($A29&lt;=H$5,0.5*(I28+I29)*EXP(-'BDT Tree'!AD33*I$4)," ")</f>
        <v xml:space="preserve"> </v>
      </c>
      <c r="I29" s="2" t="str">
        <f>IF($A29&lt;=I$5,0.5*(J28+J29)*EXP(-'BDT Tree'!AE33*J$4)," ")</f>
        <v xml:space="preserve"> </v>
      </c>
      <c r="J29" s="44" t="str">
        <f>IF($A29&lt;=J$5,0.5*(K28+K29)*EXP(-'BDT Tree'!AF33*K$4)+$C$6*SUM(H$4:J$4)," ")</f>
        <v xml:space="preserve"> </v>
      </c>
      <c r="K29" s="2" t="str">
        <f>IF($A29&lt;=K$5,0.5*(L28+L29)*EXP(-'BDT Tree'!AG33*L$4)," ")</f>
        <v xml:space="preserve"> </v>
      </c>
      <c r="L29" s="2" t="str">
        <f>IF($A29&lt;=L$5,0.5*(M28+M29)*EXP(-'BDT Tree'!AH33*M$4)," ")</f>
        <v xml:space="preserve"> </v>
      </c>
      <c r="M29" s="44" t="str">
        <f>IF($A29&lt;=M$5,0.5*(N28+N29)*EXP(-'BDT Tree'!AI33*N$4)+$C$6*SUM(K$4:M$4)," ")</f>
        <v xml:space="preserve"> </v>
      </c>
      <c r="N29" s="2">
        <f>IF($A29&lt;=N$5,0.5*(O28+O29)*EXP(-'BDT Tree'!AJ33*O$4)," ")</f>
        <v>0.21347993168540438</v>
      </c>
      <c r="O29" s="2">
        <f>IF($A29&lt;=O$5,0.5*(P28+P29)*EXP(-'BDT Tree'!AK33*P$4)," ")</f>
        <v>0.28908287149938222</v>
      </c>
      <c r="P29" s="44">
        <f>IF($A29&lt;=P$5,0.5*(Q28+Q29)*EXP(-'BDT Tree'!AL33*Q$4)+$C$6*SUM(N$4:P$4)," ")</f>
        <v>0.37390328823088759</v>
      </c>
      <c r="Q29" s="2">
        <f>IF($A29&lt;=Q$5,0.5*(R28+R29)*EXP(-'BDT Tree'!AM33*R$4)," ")</f>
        <v>0.45393337145620816</v>
      </c>
      <c r="R29" s="2">
        <f>IF($A29&lt;=R$5,0.5*(S28+S29)*EXP(-'BDT Tree'!AN33*S$4)," ")</f>
        <v>0.53347839424885946</v>
      </c>
      <c r="S29" s="44">
        <f>IF($A29&lt;=S$5,0.5*(T28+T29)*EXP(-'BDT Tree'!AO33*T$4)+$C$6*SUM(Q$4:S$4)," ")</f>
        <v>0.61395069474926378</v>
      </c>
      <c r="T29" s="2">
        <f>IF($A29&lt;=T$5,0.5*(U28+U29)*EXP(-'BDT Tree'!AP33*U$4)," ")</f>
        <v>0.68690734739702908</v>
      </c>
      <c r="U29" s="2">
        <f>IF($A29&lt;=U$5,0.5*(V28+V29)*EXP(-'BDT Tree'!AQ33*V$4)," ")</f>
        <v>0.7514074737841353</v>
      </c>
      <c r="V29" s="44">
        <f>IF($A29&lt;=V$5,0.5*(W28+W29)*EXP(-'BDT Tree'!AR33*W$4)+$C$6*SUM(T$4:V$4)," ")</f>
        <v>0.80905822558486029</v>
      </c>
      <c r="W29" s="2">
        <f>IF($A29&lt;=W$5,0.5*(X28+X29)*EXP(-'BDT Tree'!AS33*X$4)," ")</f>
        <v>0.85709393870960215</v>
      </c>
      <c r="X29" s="2">
        <f>IF($A29&lt;=X$5,0.5*(Y28+Y29)*EXP(-'BDT Tree'!AT33*Y$4)," ")</f>
        <v>0.9017645369079289</v>
      </c>
      <c r="Y29" s="44">
        <f>IF($A29&lt;=Y$5,0.5*(Z28+Z29)*EXP(-'BDT Tree'!AU33*Z$4)+$C$6*SUM(W$4:Y$4)," ")</f>
        <v>0.93895745635161332</v>
      </c>
      <c r="Z29" s="2">
        <f>IF($A29&lt;=Z$5,0.5*(AA28+AA29)*EXP(-'BDT Tree'!AV33*AA$4)," ")</f>
        <v>0.96407298792651752</v>
      </c>
      <c r="AA29" s="2">
        <f>IF($A29&lt;=AA$5,0.5*(AB28+AB29)*EXP(-'BDT Tree'!AW33*AB$4)," ")</f>
        <v>0.98598530296107323</v>
      </c>
      <c r="AB29" s="44">
        <f t="shared" si="0"/>
        <v>1.0038114176158806</v>
      </c>
    </row>
    <row r="30" spans="1:28" x14ac:dyDescent="0.25">
      <c r="A30" s="30">
        <v>33</v>
      </c>
      <c r="D30" s="44" t="str">
        <f>IF($A30&lt;=D$5,0.5*(E29+E30)*EXP(-'BDT Tree'!Z34*E$4)," ")</f>
        <v xml:space="preserve"> </v>
      </c>
      <c r="E30" s="2" t="str">
        <f>IF($A30&lt;=E$5,0.5*(F29+F30)*EXP(-'BDT Tree'!AA34*F$4)," ")</f>
        <v xml:space="preserve"> </v>
      </c>
      <c r="F30" s="2" t="str">
        <f>IF($A30&lt;=F$5,0.5*(G29+G30)*EXP(-'BDT Tree'!AB34*G$4)," ")</f>
        <v xml:space="preserve"> </v>
      </c>
      <c r="G30" s="44" t="str">
        <f>IF($A30&lt;=G$5,0.5*(H29+H30)*EXP(-'BDT Tree'!AC34*H$4)+$C$6*SUM(E$4:G$4)," ")</f>
        <v xml:space="preserve"> </v>
      </c>
      <c r="H30" s="2" t="str">
        <f>IF($A30&lt;=H$5,0.5*(I29+I30)*EXP(-'BDT Tree'!AD34*I$4)," ")</f>
        <v xml:space="preserve"> </v>
      </c>
      <c r="I30" s="2" t="str">
        <f>IF($A30&lt;=I$5,0.5*(J29+J30)*EXP(-'BDT Tree'!AE34*J$4)," ")</f>
        <v xml:space="preserve"> </v>
      </c>
      <c r="J30" s="44" t="str">
        <f>IF($A30&lt;=J$5,0.5*(K29+K30)*EXP(-'BDT Tree'!AF34*K$4)+$C$6*SUM(H$4:J$4)," ")</f>
        <v xml:space="preserve"> </v>
      </c>
      <c r="K30" s="2" t="str">
        <f>IF($A30&lt;=K$5,0.5*(L29+L30)*EXP(-'BDT Tree'!AG34*L$4)," ")</f>
        <v xml:space="preserve"> </v>
      </c>
      <c r="L30" s="2" t="str">
        <f>IF($A30&lt;=L$5,0.5*(M29+M30)*EXP(-'BDT Tree'!AH34*M$4)," ")</f>
        <v xml:space="preserve"> </v>
      </c>
      <c r="M30" s="44">
        <f>IF($A30&lt;=M$5,0.5*(N29+N30)*EXP(-'BDT Tree'!AI34*N$4)+$C$6*SUM(K$4:M$4)," ")</f>
        <v>0.23911127362080828</v>
      </c>
      <c r="N30" s="2">
        <f>IF($A30&lt;=N$5,0.5*(O29+O30)*EXP(-'BDT Tree'!AJ34*O$4)," ")</f>
        <v>0.30884152894719236</v>
      </c>
      <c r="O30" s="2">
        <f>IF($A30&lt;=O$5,0.5*(P29+P30)*EXP(-'BDT Tree'!AK34*P$4)," ")</f>
        <v>0.39049877882438649</v>
      </c>
      <c r="P30" s="44">
        <f>IF($A30&lt;=P$5,0.5*(Q29+Q30)*EXP(-'BDT Tree'!AL34*Q$4)+$C$6*SUM(N$4:P$4)," ")</f>
        <v>0.47588478574778426</v>
      </c>
      <c r="Q30" s="2">
        <f>IF($A30&lt;=Q$5,0.5*(R29+R30)*EXP(-'BDT Tree'!AM34*R$4)," ")</f>
        <v>0.55200826473511388</v>
      </c>
      <c r="R30" s="2">
        <f>IF($A30&lt;=R$5,0.5*(S29+S30)*EXP(-'BDT Tree'!AN34*S$4)," ")</f>
        <v>0.62475695909115925</v>
      </c>
      <c r="S30" s="44">
        <f>IF($A30&lt;=S$5,0.5*(T29+T30)*EXP(-'BDT Tree'!AO34*T$4)+$C$6*SUM(Q$4:S$4)," ")</f>
        <v>0.69531654721154579</v>
      </c>
      <c r="T30" s="2">
        <f>IF($A30&lt;=T$5,0.5*(U29+U30)*EXP(-'BDT Tree'!AP34*U$4)," ")</f>
        <v>0.75615245516858887</v>
      </c>
      <c r="U30" s="2">
        <f>IF($A30&lt;=U$5,0.5*(V29+V30)*EXP(-'BDT Tree'!AQ34*V$4)," ")</f>
        <v>0.80932103601250505</v>
      </c>
      <c r="V30" s="44">
        <f>IF($A30&lt;=V$5,0.5*(W29+W30)*EXP(-'BDT Tree'!AR34*W$4)+$C$6*SUM(T$4:V$4)," ")</f>
        <v>0.85580354021606875</v>
      </c>
      <c r="W30" s="2">
        <f>IF($A30&lt;=W$5,0.5*(X29+X30)*EXP(-'BDT Tree'!AS34*X$4)," ")</f>
        <v>0.89290289979936144</v>
      </c>
      <c r="X30" s="2">
        <f>IF($A30&lt;=X$5,0.5*(Y29+Y30)*EXP(-'BDT Tree'!AT34*Y$4)," ")</f>
        <v>0.92750750846809982</v>
      </c>
      <c r="Y30" s="44">
        <f>IF($A30&lt;=Y$5,0.5*(Z29+Z30)*EXP(-'BDT Tree'!AU34*Z$4)+$C$6*SUM(W$4:Y$4)," ")</f>
        <v>0.95597245963231958</v>
      </c>
      <c r="Z30" s="2">
        <f>IF($A30&lt;=Z$5,0.5*(AA29+AA30)*EXP(-'BDT Tree'!AV34*AA$4)," ")</f>
        <v>0.97392598957596876</v>
      </c>
      <c r="AA30" s="2">
        <f>IF($A30&lt;=AA$5,0.5*(AB29+AB30)*EXP(-'BDT Tree'!AW34*AB$4)," ")</f>
        <v>0.99050484530484673</v>
      </c>
      <c r="AB30" s="44">
        <f t="shared" si="0"/>
        <v>1.0038114176158806</v>
      </c>
    </row>
    <row r="31" spans="1:28" x14ac:dyDescent="0.25">
      <c r="A31" s="30">
        <v>32</v>
      </c>
      <c r="D31" s="44" t="str">
        <f>IF($A31&lt;=D$5,0.5*(E30+E31)*EXP(-'BDT Tree'!Z35*E$4)," ")</f>
        <v xml:space="preserve"> </v>
      </c>
      <c r="E31" s="2" t="str">
        <f>IF($A31&lt;=E$5,0.5*(F30+F31)*EXP(-'BDT Tree'!AA35*F$4)," ")</f>
        <v xml:space="preserve"> </v>
      </c>
      <c r="F31" s="2" t="str">
        <f>IF($A31&lt;=F$5,0.5*(G30+G31)*EXP(-'BDT Tree'!AB35*G$4)," ")</f>
        <v xml:space="preserve"> </v>
      </c>
      <c r="G31" s="44" t="str">
        <f>IF($A31&lt;=G$5,0.5*(H30+H31)*EXP(-'BDT Tree'!AC35*H$4)+$C$6*SUM(E$4:G$4)," ")</f>
        <v xml:space="preserve"> </v>
      </c>
      <c r="H31" s="2" t="str">
        <f>IF($A31&lt;=H$5,0.5*(I30+I31)*EXP(-'BDT Tree'!AD35*I$4)," ")</f>
        <v xml:space="preserve"> </v>
      </c>
      <c r="I31" s="2" t="str">
        <f>IF($A31&lt;=I$5,0.5*(J30+J31)*EXP(-'BDT Tree'!AE35*J$4)," ")</f>
        <v xml:space="preserve"> </v>
      </c>
      <c r="J31" s="44" t="str">
        <f>IF($A31&lt;=J$5,0.5*(K30+K31)*EXP(-'BDT Tree'!AF35*K$4)+$C$6*SUM(H$4:J$4)," ")</f>
        <v xml:space="preserve"> </v>
      </c>
      <c r="K31" s="2" t="str">
        <f>IF($A31&lt;=K$5,0.5*(L30+L31)*EXP(-'BDT Tree'!AG35*L$4)," ")</f>
        <v xml:space="preserve"> </v>
      </c>
      <c r="L31" s="2">
        <f>IF($A31&lt;=L$5,0.5*(M30+M31)*EXP(-'BDT Tree'!AH35*M$4)," ")</f>
        <v>0.26571137642422488</v>
      </c>
      <c r="M31" s="44">
        <f>IF($A31&lt;=M$5,0.5*(N30+N31)*EXP(-'BDT Tree'!AI35*N$4)+$C$6*SUM(K$4:M$4)," ")</f>
        <v>0.33660461221684174</v>
      </c>
      <c r="N31" s="2">
        <f>IF($A31&lt;=N$5,0.5*(O30+O31)*EXP(-'BDT Tree'!AJ35*O$4)," ")</f>
        <v>0.4109262075588126</v>
      </c>
      <c r="O31" s="2">
        <f>IF($A31&lt;=O$5,0.5*(P30+P31)*EXP(-'BDT Tree'!AK35*P$4)," ")</f>
        <v>0.49212332790706659</v>
      </c>
      <c r="P31" s="44">
        <f>IF($A31&lt;=P$5,0.5*(Q30+Q31)*EXP(-'BDT Tree'!AL35*Q$4)+$C$6*SUM(N$4:P$4)," ")</f>
        <v>0.57242174633287823</v>
      </c>
      <c r="Q31" s="2">
        <f>IF($A31&lt;=Q$5,0.5*(R30+R31)*EXP(-'BDT Tree'!AM35*R$4)," ")</f>
        <v>0.64064790149495787</v>
      </c>
      <c r="R31" s="2">
        <f>IF($A31&lt;=R$5,0.5*(S30+S31)*EXP(-'BDT Tree'!AN35*S$4)," ")</f>
        <v>0.7041796742624592</v>
      </c>
      <c r="S31" s="44">
        <f>IF($A31&lt;=S$5,0.5*(T30+T31)*EXP(-'BDT Tree'!AO35*T$4)+$C$6*SUM(Q$4:S$4)," ")</f>
        <v>0.76379971396782997</v>
      </c>
      <c r="T31" s="2">
        <f>IF($A31&lt;=T$5,0.5*(U30+U31)*EXP(-'BDT Tree'!AP35*U$4)," ")</f>
        <v>0.81287824116095386</v>
      </c>
      <c r="U31" s="2">
        <f>IF($A31&lt;=U$5,0.5*(V30+V31)*EXP(-'BDT Tree'!AQ35*V$4)," ")</f>
        <v>0.85573471835790083</v>
      </c>
      <c r="V31" s="44">
        <f>IF($A31&lt;=V$5,0.5*(W30+W31)*EXP(-'BDT Tree'!AR35*W$4)+$C$6*SUM(T$4:V$4)," ")</f>
        <v>0.89257513584270542</v>
      </c>
      <c r="W31" s="2">
        <f>IF($A31&lt;=W$5,0.5*(X30+X31)*EXP(-'BDT Tree'!AS35*X$4)," ")</f>
        <v>0.92064348458587852</v>
      </c>
      <c r="X31" s="2">
        <f>IF($A31&lt;=X$5,0.5*(Y30+Y31)*EXP(-'BDT Tree'!AT35*Y$4)," ")</f>
        <v>0.94721046314155666</v>
      </c>
      <c r="Y31" s="44">
        <f>IF($A31&lt;=Y$5,0.5*(Z30+Z31)*EXP(-'BDT Tree'!AU35*Z$4)+$C$6*SUM(W$4:Y$4)," ")</f>
        <v>0.9688661378607808</v>
      </c>
      <c r="Z31" s="2">
        <f>IF($A31&lt;=Z$5,0.5*(AA30+AA31)*EXP(-'BDT Tree'!AV35*AA$4)," ")</f>
        <v>0.98136408211369064</v>
      </c>
      <c r="AA31" s="2">
        <f>IF($A31&lt;=AA$5,0.5*(AB30+AB31)*EXP(-'BDT Tree'!AW35*AB$4)," ")</f>
        <v>0.99388429505390719</v>
      </c>
      <c r="AB31" s="44">
        <f t="shared" si="0"/>
        <v>1.0038114176158806</v>
      </c>
    </row>
    <row r="32" spans="1:28" x14ac:dyDescent="0.25">
      <c r="A32" s="30">
        <v>31</v>
      </c>
      <c r="D32" s="44" t="str">
        <f>IF($A32&lt;=D$5,0.5*(E31+E32)*EXP(-'BDT Tree'!Z36*E$4)," ")</f>
        <v xml:space="preserve"> </v>
      </c>
      <c r="E32" s="2" t="str">
        <f>IF($A32&lt;=E$5,0.5*(F31+F32)*EXP(-'BDT Tree'!AA36*F$4)," ")</f>
        <v xml:space="preserve"> </v>
      </c>
      <c r="F32" s="2" t="str">
        <f>IF($A32&lt;=F$5,0.5*(G31+G32)*EXP(-'BDT Tree'!AB36*G$4)," ")</f>
        <v xml:space="preserve"> </v>
      </c>
      <c r="G32" s="44" t="str">
        <f>IF($A32&lt;=G$5,0.5*(H31+H32)*EXP(-'BDT Tree'!AC36*H$4)+$C$6*SUM(E$4:G$4)," ")</f>
        <v xml:space="preserve"> </v>
      </c>
      <c r="H32" s="2" t="str">
        <f>IF($A32&lt;=H$5,0.5*(I31+I32)*EXP(-'BDT Tree'!AD36*I$4)," ")</f>
        <v xml:space="preserve"> </v>
      </c>
      <c r="I32" s="2" t="str">
        <f>IF($A32&lt;=I$5,0.5*(J31+J32)*EXP(-'BDT Tree'!AE36*J$4)," ")</f>
        <v xml:space="preserve"> </v>
      </c>
      <c r="J32" s="44" t="str">
        <f>IF($A32&lt;=J$5,0.5*(K31+K32)*EXP(-'BDT Tree'!AF36*K$4)+$C$6*SUM(H$4:J$4)," ")</f>
        <v xml:space="preserve"> </v>
      </c>
      <c r="K32" s="2">
        <f>IF($A32&lt;=K$5,0.5*(L31+L32)*EXP(-'BDT Tree'!AG36*L$4)," ")</f>
        <v>0.29262054216599731</v>
      </c>
      <c r="L32" s="2">
        <f>IF($A32&lt;=L$5,0.5*(M31+M32)*EXP(-'BDT Tree'!AH36*M$4)," ")</f>
        <v>0.36493025185368533</v>
      </c>
      <c r="M32" s="44">
        <f>IF($A32&lt;=M$5,0.5*(N31+N32)*EXP(-'BDT Tree'!AI36*N$4)+$C$6*SUM(K$4:M$4)," ")</f>
        <v>0.4388260621268209</v>
      </c>
      <c r="N32" s="2">
        <f>IF($A32&lt;=N$5,0.5*(O31+O32)*EXP(-'BDT Tree'!AJ36*O$4)," ")</f>
        <v>0.51173509270241824</v>
      </c>
      <c r="O32" s="2">
        <f>IF($A32&lt;=O$5,0.5*(P31+P32)*EXP(-'BDT Tree'!AK36*P$4)," ")</f>
        <v>0.58736214443848822</v>
      </c>
      <c r="P32" s="44">
        <f>IF($A32&lt;=P$5,0.5*(Q31+Q32)*EXP(-'BDT Tree'!AL36*Q$4)+$C$6*SUM(N$4:P$4)," ")</f>
        <v>0.6589551901437275</v>
      </c>
      <c r="Q32" s="2">
        <f>IF($A32&lt;=Q$5,0.5*(R31+R32)*EXP(-'BDT Tree'!AM36*R$4)," ")</f>
        <v>0.71729211115223779</v>
      </c>
      <c r="R32" s="2">
        <f>IF($A32&lt;=R$5,0.5*(S31+S32)*EXP(-'BDT Tree'!AN36*S$4)," ")</f>
        <v>0.7708445355974195</v>
      </c>
      <c r="S32" s="44">
        <f>IF($A32&lt;=S$5,0.5*(T31+T32)*EXP(-'BDT Tree'!AO36*T$4)+$C$6*SUM(Q$4:S$4)," ")</f>
        <v>0.81982089290535221</v>
      </c>
      <c r="T32" s="2">
        <f>IF($A32&lt;=T$5,0.5*(U31+U32)*EXP(-'BDT Tree'!AP36*U$4)," ")</f>
        <v>0.85834318319417147</v>
      </c>
      <c r="U32" s="2">
        <f>IF($A32&lt;=U$5,0.5*(V31+V32)*EXP(-'BDT Tree'!AQ36*V$4)," ")</f>
        <v>0.89230874733021615</v>
      </c>
      <c r="V32" s="44">
        <f>IF($A32&lt;=V$5,0.5*(W31+W32)*EXP(-'BDT Tree'!AR36*W$4)+$C$6*SUM(T$4:V$4)," ")</f>
        <v>0.92113357791879413</v>
      </c>
      <c r="W32" s="2">
        <f>IF($A32&lt;=W$5,0.5*(X31+X32)*EXP(-'BDT Tree'!AS36*X$4)," ")</f>
        <v>0.94193589261152189</v>
      </c>
      <c r="X32" s="2">
        <f>IF($A32&lt;=X$5,0.5*(Y31+Y32)*EXP(-'BDT Tree'!AT36*Y$4)," ")</f>
        <v>0.96219552744173997</v>
      </c>
      <c r="Y32" s="44">
        <f>IF($A32&lt;=Y$5,0.5*(Z31+Z32)*EXP(-'BDT Tree'!AU36*Z$4)+$C$6*SUM(W$4:Y$4)," ")</f>
        <v>0.97859766530168213</v>
      </c>
      <c r="Z32" s="2">
        <f>IF($A32&lt;=Z$5,0.5*(AA31+AA32)*EXP(-'BDT Tree'!AV36*AA$4)," ")</f>
        <v>0.98696665120860239</v>
      </c>
      <c r="AA32" s="2">
        <f>IF($A32&lt;=AA$5,0.5*(AB31+AB32)*EXP(-'BDT Tree'!AW36*AB$4)," ")</f>
        <v>0.99640867869293359</v>
      </c>
      <c r="AB32" s="44">
        <f t="shared" si="0"/>
        <v>1.0038114176158806</v>
      </c>
    </row>
    <row r="33" spans="1:28" x14ac:dyDescent="0.25">
      <c r="A33" s="30">
        <v>30</v>
      </c>
      <c r="D33" s="44" t="str">
        <f>IF($A33&lt;=D$5,0.5*(E32+E33)*EXP(-'BDT Tree'!Z37*E$4)," ")</f>
        <v xml:space="preserve"> </v>
      </c>
      <c r="E33" s="2" t="str">
        <f>IF($A33&lt;=E$5,0.5*(F32+F33)*EXP(-'BDT Tree'!AA37*F$4)," ")</f>
        <v xml:space="preserve"> </v>
      </c>
      <c r="F33" s="2" t="str">
        <f>IF($A33&lt;=F$5,0.5*(G32+G33)*EXP(-'BDT Tree'!AB37*G$4)," ")</f>
        <v xml:space="preserve"> </v>
      </c>
      <c r="G33" s="44" t="str">
        <f>IF($A33&lt;=G$5,0.5*(H32+H33)*EXP(-'BDT Tree'!AC37*H$4)+$C$6*SUM(E$4:G$4)," ")</f>
        <v xml:space="preserve"> </v>
      </c>
      <c r="H33" s="2" t="str">
        <f>IF($A33&lt;=H$5,0.5*(I32+I33)*EXP(-'BDT Tree'!AD37*I$4)," ")</f>
        <v xml:space="preserve"> </v>
      </c>
      <c r="I33" s="2" t="str">
        <f>IF($A33&lt;=I$5,0.5*(J32+J33)*EXP(-'BDT Tree'!AE37*J$4)," ")</f>
        <v xml:space="preserve"> </v>
      </c>
      <c r="J33" s="44">
        <f>IF($A33&lt;=J$5,0.5*(K32+K33)*EXP(-'BDT Tree'!AF37*K$4)+$C$6*SUM(H$4:J$4)," ")</f>
        <v>0.32410035371265788</v>
      </c>
      <c r="K33" s="2">
        <f>IF($A33&lt;=K$5,0.5*(L32+L33)*EXP(-'BDT Tree'!AG37*L$4)," ")</f>
        <v>0.39302808174349202</v>
      </c>
      <c r="L33" s="2">
        <f>IF($A33&lt;=L$5,0.5*(M32+M33)*EXP(-'BDT Tree'!AH37*M$4)," ")</f>
        <v>0.46661981544690301</v>
      </c>
      <c r="M33" s="44">
        <f>IF($A33&lt;=M$5,0.5*(N32+N33)*EXP(-'BDT Tree'!AI37*N$4)+$C$6*SUM(K$4:M$4)," ")</f>
        <v>0.53816882067222938</v>
      </c>
      <c r="N33" s="2">
        <f>IF($A33&lt;=N$5,0.5*(O32+O33)*EXP(-'BDT Tree'!AJ37*O$4)," ")</f>
        <v>0.6051442669981284</v>
      </c>
      <c r="O33" s="2">
        <f>IF($A33&lt;=O$5,0.5*(P32+P33)*EXP(-'BDT Tree'!AK37*P$4)," ")</f>
        <v>0.67207013813841121</v>
      </c>
      <c r="P33" s="44">
        <f>IF($A33&lt;=P$5,0.5*(Q32+Q33)*EXP(-'BDT Tree'!AL37*Q$4)+$C$6*SUM(N$4:P$4)," ")</f>
        <v>0.73331573478835355</v>
      </c>
      <c r="Q33" s="2">
        <f>IF($A33&lt;=Q$5,0.5*(R32+R33)*EXP(-'BDT Tree'!AM37*R$4)," ")</f>
        <v>0.78134965654794108</v>
      </c>
      <c r="R33" s="2">
        <f>IF($A33&lt;=R$5,0.5*(S32+S33)*EXP(-'BDT Tree'!AN37*S$4)," ")</f>
        <v>0.82528742028634106</v>
      </c>
      <c r="S33" s="44">
        <f>IF($A33&lt;=S$5,0.5*(T32+T33)*EXP(-'BDT Tree'!AO37*T$4)+$C$6*SUM(Q$4:S$4)," ")</f>
        <v>0.86466927772209756</v>
      </c>
      <c r="T33" s="2">
        <f>IF($A33&lt;=T$5,0.5*(U32+U33)*EXP(-'BDT Tree'!AP37*U$4)," ")</f>
        <v>0.89418621340090554</v>
      </c>
      <c r="U33" s="2">
        <f>IF($A33&lt;=U$5,0.5*(V32+V33)*EXP(-'BDT Tree'!AQ37*V$4)," ")</f>
        <v>0.92076526489579991</v>
      </c>
      <c r="V33" s="44">
        <f>IF($A33&lt;=V$5,0.5*(W32+W33)*EXP(-'BDT Tree'!AR37*W$4)+$C$6*SUM(T$4:V$4)," ")</f>
        <v>0.94310185850128248</v>
      </c>
      <c r="W33" s="2">
        <f>IF($A33&lt;=W$5,0.5*(X32+X33)*EXP(-'BDT Tree'!AS37*X$4)," ")</f>
        <v>0.95816643886662445</v>
      </c>
      <c r="X33" s="2">
        <f>IF($A33&lt;=X$5,0.5*(Y32+Y33)*EXP(-'BDT Tree'!AT37*Y$4)," ")</f>
        <v>0.97353878595395726</v>
      </c>
      <c r="Y33" s="44">
        <f>IF($A33&lt;=Y$5,0.5*(Z32+Z33)*EXP(-'BDT Tree'!AU37*Z$4)+$C$6*SUM(W$4:Y$4)," ")</f>
        <v>0.98592068779137265</v>
      </c>
      <c r="Z33" s="2">
        <f>IF($A33&lt;=Z$5,0.5*(AA32+AA33)*EXP(-'BDT Tree'!AV37*AA$4)," ")</f>
        <v>0.99117965249837703</v>
      </c>
      <c r="AA33" s="2">
        <f>IF($A33&lt;=AA$5,0.5*(AB32+AB33)*EXP(-'BDT Tree'!AW37*AB$4)," ")</f>
        <v>0.99829291511288687</v>
      </c>
      <c r="AB33" s="44">
        <f t="shared" si="0"/>
        <v>1.0038114176158806</v>
      </c>
    </row>
    <row r="34" spans="1:28" x14ac:dyDescent="0.25">
      <c r="A34" s="30">
        <v>29</v>
      </c>
      <c r="D34" s="44" t="str">
        <f>IF($A34&lt;=D$5,0.5*(E33+E34)*EXP(-'BDT Tree'!Z38*E$4)," ")</f>
        <v xml:space="preserve"> </v>
      </c>
      <c r="E34" s="2" t="str">
        <f>IF($A34&lt;=E$5,0.5*(F33+F34)*EXP(-'BDT Tree'!AA38*F$4)," ")</f>
        <v xml:space="preserve"> </v>
      </c>
      <c r="F34" s="2" t="str">
        <f>IF($A34&lt;=F$5,0.5*(G33+G34)*EXP(-'BDT Tree'!AB38*G$4)," ")</f>
        <v xml:space="preserve"> </v>
      </c>
      <c r="G34" s="44" t="str">
        <f>IF($A34&lt;=G$5,0.5*(H33+H34)*EXP(-'BDT Tree'!AC38*H$4)+$C$6*SUM(E$4:G$4)," ")</f>
        <v xml:space="preserve"> </v>
      </c>
      <c r="H34" s="2" t="str">
        <f>IF($A34&lt;=H$5,0.5*(I33+I34)*EXP(-'BDT Tree'!AD38*I$4)," ")</f>
        <v xml:space="preserve"> </v>
      </c>
      <c r="I34" s="2">
        <f>IF($A34&lt;=I$5,0.5*(J33+J34)*EXP(-'BDT Tree'!AE38*J$4)," ")</f>
        <v>0.35665403534512441</v>
      </c>
      <c r="J34" s="44">
        <f>IF($A34&lt;=J$5,0.5*(K33+K34)*EXP(-'BDT Tree'!AF38*K$4)+$C$6*SUM(H$4:J$4)," ")</f>
        <v>0.42509770371238192</v>
      </c>
      <c r="K34" s="2">
        <f>IF($A34&lt;=K$5,0.5*(L33+L34)*EXP(-'BDT Tree'!AG38*L$4)," ")</f>
        <v>0.49381312612700901</v>
      </c>
      <c r="L34" s="2">
        <f>IF($A34&lt;=L$5,0.5*(M33+M34)*EXP(-'BDT Tree'!AH38*M$4)," ")</f>
        <v>0.56375031929567376</v>
      </c>
      <c r="M34" s="44">
        <f>IF($A34&lt;=M$5,0.5*(N33+N34)*EXP(-'BDT Tree'!AI38*N$4)+$C$6*SUM(K$4:M$4)," ")</f>
        <v>0.62910055156914668</v>
      </c>
      <c r="N34" s="2">
        <f>IF($A34&lt;=N$5,0.5*(O33+O34)*EXP(-'BDT Tree'!AJ38*O$4)," ")</f>
        <v>0.68750007475367714</v>
      </c>
      <c r="O34" s="2">
        <f>IF($A34&lt;=O$5,0.5*(P33+P34)*EXP(-'BDT Tree'!AK38*P$4)," ")</f>
        <v>0.74442359992253426</v>
      </c>
      <c r="P34" s="44">
        <f>IF($A34&lt;=P$5,0.5*(Q33+Q34)*EXP(-'BDT Tree'!AL38*Q$4)+$C$6*SUM(N$4:P$4)," ")</f>
        <v>0.79517595185532819</v>
      </c>
      <c r="Q34" s="2">
        <f>IF($A34&lt;=Q$5,0.5*(R33+R34)*EXP(-'BDT Tree'!AM38*R$4)," ")</f>
        <v>0.83351577818469513</v>
      </c>
      <c r="R34" s="2">
        <f>IF($A34&lt;=R$5,0.5*(S33+S34)*EXP(-'BDT Tree'!AN38*S$4)," ")</f>
        <v>0.86883328387109615</v>
      </c>
      <c r="S34" s="44">
        <f>IF($A34&lt;=S$5,0.5*(T33+T34)*EXP(-'BDT Tree'!AO38*T$4)+$C$6*SUM(Q$4:S$4)," ")</f>
        <v>0.8999925755774314</v>
      </c>
      <c r="T34" s="2">
        <f>IF($A34&lt;=T$5,0.5*(U33+U34)*EXP(-'BDT Tree'!AP38*U$4)," ")</f>
        <v>0.92209453867406943</v>
      </c>
      <c r="U34" s="2">
        <f>IF($A34&lt;=U$5,0.5*(V33+V34)*EXP(-'BDT Tree'!AQ38*V$4)," ")</f>
        <v>0.94269576977713754</v>
      </c>
      <c r="V34" s="44">
        <f>IF($A34&lt;=V$5,0.5*(W33+W34)*EXP(-'BDT Tree'!AR38*W$4)+$C$6*SUM(T$4:V$4)," ")</f>
        <v>0.95987997656255242</v>
      </c>
      <c r="W34" s="2">
        <f>IF($A34&lt;=W$5,0.5*(X33+X34)*EXP(-'BDT Tree'!AS38*X$4)," ")</f>
        <v>0.97047479861399111</v>
      </c>
      <c r="X34" s="2">
        <f>IF($A34&lt;=X$5,0.5*(Y33+Y34)*EXP(-'BDT Tree'!AT38*Y$4)," ")</f>
        <v>0.98209517219317666</v>
      </c>
      <c r="Y34" s="44">
        <f>IF($A34&lt;=Y$5,0.5*(Z33+Z34)*EXP(-'BDT Tree'!AU38*Z$4)+$C$6*SUM(W$4:Y$4)," ")</f>
        <v>0.99141910371631792</v>
      </c>
      <c r="Z34" s="2">
        <f>IF($A34&lt;=Z$5,0.5*(AA33+AA34)*EXP(-'BDT Tree'!AV38*AA$4)," ")</f>
        <v>0.99434381548196893</v>
      </c>
      <c r="AA34" s="2">
        <f>IF($A34&lt;=AA$5,0.5*(AB33+AB34)*EXP(-'BDT Tree'!AW38*AB$4)," ")</f>
        <v>0.99969854231244426</v>
      </c>
      <c r="AB34" s="44">
        <f t="shared" si="0"/>
        <v>1.0038114176158806</v>
      </c>
    </row>
    <row r="35" spans="1:28" x14ac:dyDescent="0.25">
      <c r="A35" s="30">
        <v>28</v>
      </c>
      <c r="D35" s="44" t="str">
        <f>IF($A35&lt;=D$5,0.5*(E34+E35)*EXP(-'BDT Tree'!Z39*E$4)," ")</f>
        <v xml:space="preserve"> </v>
      </c>
      <c r="E35" s="2" t="str">
        <f>IF($A35&lt;=E$5,0.5*(F34+F35)*EXP(-'BDT Tree'!AA39*F$4)," ")</f>
        <v xml:space="preserve"> </v>
      </c>
      <c r="F35" s="2" t="str">
        <f>IF($A35&lt;=F$5,0.5*(G34+G35)*EXP(-'BDT Tree'!AB39*G$4)," ")</f>
        <v xml:space="preserve"> </v>
      </c>
      <c r="G35" s="44" t="str">
        <f>IF($A35&lt;=G$5,0.5*(H34+H35)*EXP(-'BDT Tree'!AC39*H$4)+$C$6*SUM(E$4:G$4)," ")</f>
        <v xml:space="preserve"> </v>
      </c>
      <c r="H35" s="2">
        <f>IF($A35&lt;=H$5,0.5*(I34+I35)*EXP(-'BDT Tree'!AD39*I$4)," ")</f>
        <v>0.39169951703242167</v>
      </c>
      <c r="I35" s="2">
        <f>IF($A35&lt;=I$5,0.5*(J34+J35)*EXP(-'BDT Tree'!AE39*J$4)," ")</f>
        <v>0.4572994336727399</v>
      </c>
      <c r="J35" s="44">
        <f>IF($A35&lt;=J$5,0.5*(K34+K35)*EXP(-'BDT Tree'!AF39*K$4)+$C$6*SUM(H$4:J$4)," ")</f>
        <v>0.52451125714669977</v>
      </c>
      <c r="K35" s="2">
        <f>IF($A35&lt;=K$5,0.5*(L34+L35)*EXP(-'BDT Tree'!AG39*L$4)," ")</f>
        <v>0.58854611284901293</v>
      </c>
      <c r="L35" s="2">
        <f>IF($A35&lt;=L$5,0.5*(M34+M35)*EXP(-'BDT Tree'!AH39*M$4)," ")</f>
        <v>0.65150375065220445</v>
      </c>
      <c r="M35" s="44">
        <f>IF($A35&lt;=M$5,0.5*(N34+N35)*EXP(-'BDT Tree'!AI39*N$4)+$C$6*SUM(K$4:M$4)," ")</f>
        <v>0.70852930130479852</v>
      </c>
      <c r="N35" s="2">
        <f>IF($A35&lt;=N$5,0.5*(O34+O35)*EXP(-'BDT Tree'!AJ39*O$4)," ")</f>
        <v>0.75737002807272968</v>
      </c>
      <c r="O35" s="2">
        <f>IF($A35&lt;=O$5,0.5*(P34+P35)*EXP(-'BDT Tree'!AK39*P$4)," ")</f>
        <v>0.80433175142484059</v>
      </c>
      <c r="P35" s="44">
        <f>IF($A35&lt;=P$5,0.5*(Q34+Q35)*EXP(-'BDT Tree'!AL39*Q$4)+$C$6*SUM(N$4:P$4)," ")</f>
        <v>0.84537699572206437</v>
      </c>
      <c r="Q35" s="2">
        <f>IF($A35&lt;=Q$5,0.5*(R34+R35)*EXP(-'BDT Tree'!AM39*R$4)," ")</f>
        <v>0.87516779370745101</v>
      </c>
      <c r="R35" s="2">
        <f>IF($A35&lt;=R$5,0.5*(S34+S35)*EXP(-'BDT Tree'!AN39*S$4)," ")</f>
        <v>0.90311913486117124</v>
      </c>
      <c r="S35" s="44">
        <f>IF($A35&lt;=S$5,0.5*(T34+T35)*EXP(-'BDT Tree'!AO39*T$4)+$C$6*SUM(Q$4:S$4)," ")</f>
        <v>0.92747409695420324</v>
      </c>
      <c r="T35" s="2">
        <f>IF($A35&lt;=T$5,0.5*(U34+U35)*EXP(-'BDT Tree'!AP39*U$4)," ")</f>
        <v>0.94362253962181319</v>
      </c>
      <c r="U35" s="2">
        <f>IF($A35&lt;=U$5,0.5*(V34+V35)*EXP(-'BDT Tree'!AQ39*V$4)," ")</f>
        <v>0.95947648013839315</v>
      </c>
      <c r="V35" s="44">
        <f>IF($A35&lt;=V$5,0.5*(W34+W35)*EXP(-'BDT Tree'!AR39*W$4)+$C$6*SUM(T$4:V$4)," ")</f>
        <v>0.97262560274199106</v>
      </c>
      <c r="W35" s="2">
        <f>IF($A35&lt;=W$5,0.5*(X34+X35)*EXP(-'BDT Tree'!AS39*X$4)," ")</f>
        <v>0.97977290217511726</v>
      </c>
      <c r="X35" s="2">
        <f>IF($A35&lt;=X$5,0.5*(Y34+Y35)*EXP(-'BDT Tree'!AT39*Y$4)," ")</f>
        <v>0.988532503633054</v>
      </c>
      <c r="Y35" s="44">
        <f>IF($A35&lt;=Y$5,0.5*(Z34+Z35)*EXP(-'BDT Tree'!AU39*Z$4)+$C$6*SUM(W$4:Y$4)," ")</f>
        <v>0.99554075199968017</v>
      </c>
      <c r="Z35" s="2">
        <f>IF($A35&lt;=Z$5,0.5*(AA34+AA35)*EXP(-'BDT Tree'!AV39*AA$4)," ")</f>
        <v>0.99671806727832768</v>
      </c>
      <c r="AA35" s="2">
        <f>IF($A35&lt;=AA$5,0.5*(AB34+AB35)*EXP(-'BDT Tree'!AW39*AB$4)," ")</f>
        <v>1.0007466893991825</v>
      </c>
      <c r="AB35" s="44">
        <f t="shared" si="0"/>
        <v>1.0038114176158806</v>
      </c>
    </row>
    <row r="36" spans="1:28" x14ac:dyDescent="0.25">
      <c r="A36" s="30">
        <v>27</v>
      </c>
      <c r="D36" s="44" t="str">
        <f>IF($A36&lt;=D$5,0.5*(E35+E36)*EXP(-'BDT Tree'!Z40*E$4)," ")</f>
        <v xml:space="preserve"> </v>
      </c>
      <c r="E36" s="2" t="str">
        <f>IF($A36&lt;=E$5,0.5*(F35+F36)*EXP(-'BDT Tree'!AA40*F$4)," ")</f>
        <v xml:space="preserve"> </v>
      </c>
      <c r="F36" s="2" t="str">
        <f>IF($A36&lt;=F$5,0.5*(G35+G36)*EXP(-'BDT Tree'!AB40*G$4)," ")</f>
        <v xml:space="preserve"> </v>
      </c>
      <c r="G36" s="44">
        <f>IF($A36&lt;=G$5,0.5*(H35+H36)*EXP(-'BDT Tree'!AC40*H$4)+$C$6*SUM(E$4:G$4)," ")</f>
        <v>0.42700673196296574</v>
      </c>
      <c r="H36" s="2">
        <f>IF($A36&lt;=H$5,0.5*(I35+I36)*EXP(-'BDT Tree'!AD40*I$4)," ")</f>
        <v>0.49117011731998667</v>
      </c>
      <c r="I36" s="2">
        <f>IF($A36&lt;=I$5,0.5*(J35+J36)*EXP(-'BDT Tree'!AE40*J$4)," ")</f>
        <v>0.55436524779382146</v>
      </c>
      <c r="J36" s="44">
        <f>IF($A36&lt;=J$5,0.5*(K35+K36)*EXP(-'BDT Tree'!AF40*K$4)+$C$6*SUM(H$4:J$4)," ")</f>
        <v>0.61655254507197454</v>
      </c>
      <c r="K36" s="2">
        <f>IF($A36&lt;=K$5,0.5*(L35+L36)*EXP(-'BDT Tree'!AG40*L$4)," ")</f>
        <v>0.67308895251860212</v>
      </c>
      <c r="L36" s="2">
        <f>IF($A36&lt;=L$5,0.5*(M35+M36)*EXP(-'BDT Tree'!AH40*M$4)," ")</f>
        <v>0.72741018420233239</v>
      </c>
      <c r="M36" s="44">
        <f>IF($A36&lt;=M$5,0.5*(N35+N36)*EXP(-'BDT Tree'!AI40*N$4)+$C$6*SUM(K$4:M$4)," ")</f>
        <v>0.77544209444583301</v>
      </c>
      <c r="N36" s="2">
        <f>IF($A36&lt;=N$5,0.5*(O35+O36)*EXP(-'BDT Tree'!AJ40*O$4)," ")</f>
        <v>0.8149200079934702</v>
      </c>
      <c r="O36" s="2">
        <f>IF($A36&lt;=O$5,0.5*(P35+P36)*EXP(-'BDT Tree'!AK40*P$4)," ")</f>
        <v>0.85277012452972978</v>
      </c>
      <c r="P36" s="44">
        <f>IF($A36&lt;=P$5,0.5*(Q35+Q36)*EXP(-'BDT Tree'!AL40*Q$4)+$C$6*SUM(N$4:P$4)," ")</f>
        <v>0.88535513544493871</v>
      </c>
      <c r="Q36" s="2">
        <f>IF($A36&lt;=Q$5,0.5*(R35+R36)*EXP(-'BDT Tree'!AM40*R$4)," ")</f>
        <v>0.90793126892423903</v>
      </c>
      <c r="R36" s="2">
        <f>IF($A36&lt;=R$5,0.5*(S35+S36)*EXP(-'BDT Tree'!AN40*S$4)," ")</f>
        <v>0.92979530555442291</v>
      </c>
      <c r="S36" s="44">
        <f>IF($A36&lt;=S$5,0.5*(T35+T36)*EXP(-'BDT Tree'!AO40*T$4)+$C$6*SUM(Q$4:S$4)," ")</f>
        <v>0.94865810789818217</v>
      </c>
      <c r="T36" s="2">
        <f>IF($A36&lt;=T$5,0.5*(U35+U36)*EXP(-'BDT Tree'!AP40*U$4)," ")</f>
        <v>0.96011276696290404</v>
      </c>
      <c r="U36" s="2">
        <f>IF($A36&lt;=U$5,0.5*(V35+V36)*EXP(-'BDT Tree'!AQ40*V$4)," ")</f>
        <v>0.97224813099681973</v>
      </c>
      <c r="V36" s="44">
        <f>IF($A36&lt;=V$5,0.5*(W35+W36)*EXP(-'BDT Tree'!AR40*W$4)+$C$6*SUM(T$4:V$4)," ")</f>
        <v>0.98226918739666891</v>
      </c>
      <c r="W36" s="2">
        <f>IF($A36&lt;=W$5,0.5*(X35+X36)*EXP(-'BDT Tree'!AS40*X$4)," ")</f>
        <v>0.98677681863728839</v>
      </c>
      <c r="X36" s="2">
        <f>IF($A36&lt;=X$5,0.5*(Y35+Y36)*EXP(-'BDT Tree'!AT40*Y$4)," ")</f>
        <v>0.99336615538152917</v>
      </c>
      <c r="Y36" s="44">
        <f>IF($A36&lt;=Y$5,0.5*(Z35+Z36)*EXP(-'BDT Tree'!AU40*Z$4)+$C$6*SUM(W$4:Y$4)," ")</f>
        <v>0.99862660772596334</v>
      </c>
      <c r="Z36" s="2">
        <f>IF($A36&lt;=Z$5,0.5*(AA35+AA36)*EXP(-'BDT Tree'!AV40*AA$4)," ")</f>
        <v>0.99849838895861809</v>
      </c>
      <c r="AA36" s="2">
        <f>IF($A36&lt;=AA$5,0.5*(AB35+AB36)*EXP(-'BDT Tree'!AW40*AB$4)," ")</f>
        <v>1.0015280261556019</v>
      </c>
      <c r="AB36" s="44">
        <f t="shared" si="0"/>
        <v>1.0038114176158806</v>
      </c>
    </row>
    <row r="37" spans="1:28" x14ac:dyDescent="0.25">
      <c r="A37" s="30">
        <v>26</v>
      </c>
      <c r="D37" s="44" t="str">
        <f>IF($A37&lt;=D$5,0.5*(E36+E37)*EXP(-'BDT Tree'!Z41*E$4)," ")</f>
        <v xml:space="preserve"> </v>
      </c>
      <c r="E37" s="2" t="str">
        <f>IF($A37&lt;=E$5,0.5*(F36+F37)*EXP(-'BDT Tree'!AA41*F$4)," ")</f>
        <v xml:space="preserve"> </v>
      </c>
      <c r="F37" s="2">
        <f>IF($A37&lt;=F$5,0.5*(G36+G37)*EXP(-'BDT Tree'!AB41*G$4)," ")</f>
        <v>0.45969534394081829</v>
      </c>
      <c r="G37" s="44">
        <f>IF($A37&lt;=G$5,0.5*(H36+H37)*EXP(-'BDT Tree'!AC41*H$4)+$C$6*SUM(E$4:G$4)," ")</f>
        <v>0.52521488100051539</v>
      </c>
      <c r="H37" s="2">
        <f>IF($A37&lt;=H$5,0.5*(I36+I37)*EXP(-'BDT Tree'!AD41*I$4)," ")</f>
        <v>0.58522374083647677</v>
      </c>
      <c r="I37" s="2">
        <f>IF($A37&lt;=I$5,0.5*(J36+J37)*EXP(-'BDT Tree'!AE41*J$4)," ")</f>
        <v>0.64285203030231552</v>
      </c>
      <c r="J37" s="44">
        <f>IF($A37&lt;=J$5,0.5*(K36+K37)*EXP(-'BDT Tree'!AF41*K$4)+$C$6*SUM(H$4:J$4)," ")</f>
        <v>0.69774589463714987</v>
      </c>
      <c r="K37" s="2">
        <f>IF($A37&lt;=K$5,0.5*(L36+L37)*EXP(-'BDT Tree'!AG41*L$4)," ")</f>
        <v>0.74553923050908677</v>
      </c>
      <c r="L37" s="2">
        <f>IF($A37&lt;=L$5,0.5*(M36+M37)*EXP(-'BDT Tree'!AH41*M$4)," ")</f>
        <v>0.79089245027455857</v>
      </c>
      <c r="M37" s="44">
        <f>IF($A37&lt;=M$5,0.5*(N36+N37)*EXP(-'BDT Tree'!AI41*N$4)+$C$6*SUM(K$4:M$4)," ")</f>
        <v>0.83026310460175978</v>
      </c>
      <c r="N37" s="2">
        <f>IF($A37&lt;=N$5,0.5*(O36+O37)*EXP(-'BDT Tree'!AJ41*O$4)," ")</f>
        <v>0.86126330706274279</v>
      </c>
      <c r="O37" s="2">
        <f>IF($A37&lt;=O$5,0.5*(P36+P37)*EXP(-'BDT Tree'!AK41*P$4)," ")</f>
        <v>0.89123288195297723</v>
      </c>
      <c r="P37" s="44">
        <f>IF($A37&lt;=P$5,0.5*(Q36+Q37)*EXP(-'BDT Tree'!AL41*Q$4)+$C$6*SUM(N$4:P$4)," ")</f>
        <v>0.91674020891536356</v>
      </c>
      <c r="Q37" s="2">
        <f>IF($A37&lt;=Q$5,0.5*(R36+R37)*EXP(-'BDT Tree'!AM41*R$4)," ")</f>
        <v>0.93341353715902564</v>
      </c>
      <c r="R37" s="2">
        <f>IF($A37&lt;=R$5,0.5*(S36+S37)*EXP(-'BDT Tree'!AN41*S$4)," ")</f>
        <v>0.95036591614598254</v>
      </c>
      <c r="S37" s="44">
        <f>IF($A37&lt;=S$5,0.5*(T36+T37)*EXP(-'BDT Tree'!AO41*T$4)+$C$6*SUM(Q$4:S$4)," ")</f>
        <v>0.96487483628701132</v>
      </c>
      <c r="T37" s="2">
        <f>IF($A37&lt;=T$5,0.5*(U36+U37)*EXP(-'BDT Tree'!AP41*U$4)," ")</f>
        <v>0.97267785781734406</v>
      </c>
      <c r="U37" s="2">
        <f>IF($A37&lt;=U$5,0.5*(V36+V37)*EXP(-'BDT Tree'!AQ41*V$4)," ")</f>
        <v>0.98192968217840904</v>
      </c>
      <c r="V37" s="44">
        <f>IF($A37&lt;=V$5,0.5*(W36+W37)*EXP(-'BDT Tree'!AR41*W$4)+$C$6*SUM(T$4:V$4)," ")</f>
        <v>0.98954390580838869</v>
      </c>
      <c r="W37" s="2">
        <f>IF($A37&lt;=W$5,0.5*(X36+X37)*EXP(-'BDT Tree'!AS41*X$4)," ")</f>
        <v>0.99204132747035101</v>
      </c>
      <c r="X37" s="2">
        <f>IF($A37&lt;=X$5,0.5*(Y36+Y37)*EXP(-'BDT Tree'!AT41*Y$4)," ")</f>
        <v>0.9969903893987595</v>
      </c>
      <c r="Y37" s="44">
        <f>IF($A37&lt;=Y$5,0.5*(Z36+Z37)*EXP(-'BDT Tree'!AU41*Z$4)+$C$6*SUM(W$4:Y$4)," ")</f>
        <v>1.0009348949618353</v>
      </c>
      <c r="Z37" s="2">
        <f>IF($A37&lt;=Z$5,0.5*(AA36+AA37)*EXP(-'BDT Tree'!AV41*AA$4)," ")</f>
        <v>0.99983268163028138</v>
      </c>
      <c r="AA37" s="2">
        <f>IF($A37&lt;=AA$5,0.5*(AB36+AB37)*EXP(-'BDT Tree'!AW41*AB$4)," ")</f>
        <v>1.0021103344126432</v>
      </c>
      <c r="AB37" s="44">
        <f t="shared" si="0"/>
        <v>1.0038114176158806</v>
      </c>
    </row>
    <row r="38" spans="1:28" x14ac:dyDescent="0.25">
      <c r="A38" s="30">
        <v>25</v>
      </c>
      <c r="D38" s="44" t="str">
        <f>IF($A38&lt;=D$5,0.5*(E37+E38)*EXP(-'BDT Tree'!Z42*E$4)," ")</f>
        <v xml:space="preserve"> </v>
      </c>
      <c r="E38" s="2">
        <f>IF($A38&lt;=E$5,0.5*(F37+F38)*EXP(-'BDT Tree'!AA42*F$4)," ")</f>
        <v>0.49291547374163835</v>
      </c>
      <c r="F38" s="2">
        <f>IF($A38&lt;=F$5,0.5*(G37+G38)*EXP(-'BDT Tree'!AB42*G$4)," ")</f>
        <v>0.55569219489854915</v>
      </c>
      <c r="G38" s="44">
        <f>IF($A38&lt;=G$5,0.5*(H37+H38)*EXP(-'BDT Tree'!AC42*H$4)+$C$6*SUM(E$4:G$4)," ")</f>
        <v>0.61650615230885897</v>
      </c>
      <c r="H38" s="2">
        <f>IF($A38&lt;=H$5,0.5*(I37+I38)*EXP(-'BDT Tree'!AD42*I$4)," ")</f>
        <v>0.66968549734795735</v>
      </c>
      <c r="I38" s="2">
        <f>IF($A38&lt;=I$5,0.5*(J37+J38)*EXP(-'BDT Tree'!AE42*J$4)," ")</f>
        <v>0.72000789994900538</v>
      </c>
      <c r="J38" s="44">
        <f>IF($A38&lt;=J$5,0.5*(K37+K38)*EXP(-'BDT Tree'!AF42*K$4)+$C$6*SUM(H$4:J$4)," ")</f>
        <v>0.76671372491261391</v>
      </c>
      <c r="K38" s="2">
        <f>IF($A38&lt;=K$5,0.5*(L37+L38)*EXP(-'BDT Tree'!AG42*L$4)," ")</f>
        <v>0.80570564210818063</v>
      </c>
      <c r="L38" s="2">
        <f>IF($A38&lt;=L$5,0.5*(M37+M38)*EXP(-'BDT Tree'!AH42*M$4)," ")</f>
        <v>0.84262489672946506</v>
      </c>
      <c r="M38" s="44">
        <f>IF($A38&lt;=M$5,0.5*(N37+N38)*EXP(-'BDT Tree'!AI42*N$4)+$C$6*SUM(K$4:M$4)," ")</f>
        <v>0.87423155093340499</v>
      </c>
      <c r="N38" s="2">
        <f>IF($A38&lt;=N$5,0.5*(O37+O38)*EXP(-'BDT Tree'!AJ42*O$4)," ")</f>
        <v>0.89794627506258284</v>
      </c>
      <c r="O38" s="2">
        <f>IF($A38&lt;=O$5,0.5*(P37+P38)*EXP(-'BDT Tree'!AK42*P$4)," ")</f>
        <v>0.92135873606021468</v>
      </c>
      <c r="P38" s="44">
        <f>IF($A38&lt;=P$5,0.5*(Q37+Q38)*EXP(-'BDT Tree'!AL42*Q$4)+$C$6*SUM(N$4:P$4)," ")</f>
        <v>0.94111442226046393</v>
      </c>
      <c r="Q38" s="2">
        <f>IF($A38&lt;=Q$5,0.5*(R37+R38)*EXP(-'BDT Tree'!AM42*R$4)," ")</f>
        <v>0.95306471340507182</v>
      </c>
      <c r="R38" s="2">
        <f>IF($A38&lt;=R$5,0.5*(S37+S38)*EXP(-'BDT Tree'!AN42*S$4)," ")</f>
        <v>0.9661220992549846</v>
      </c>
      <c r="S38" s="44">
        <f>IF($A38&lt;=S$5,0.5*(T37+T38)*EXP(-'BDT Tree'!AO42*T$4)+$C$6*SUM(Q$4:S$4)," ")</f>
        <v>0.97722463467183462</v>
      </c>
      <c r="T38" s="2">
        <f>IF($A38&lt;=T$5,0.5*(U37+U38)*EXP(-'BDT Tree'!AP42*U$4)," ")</f>
        <v>0.98221449077262479</v>
      </c>
      <c r="U38" s="2">
        <f>IF($A38&lt;=U$5,0.5*(V37+V38)*EXP(-'BDT Tree'!AQ42*V$4)," ")</f>
        <v>0.98924686921549188</v>
      </c>
      <c r="V38" s="44">
        <f>IF($A38&lt;=V$5,0.5*(W37+W38)*EXP(-'BDT Tree'!AR42*W$4)+$C$6*SUM(T$4:V$4)," ")</f>
        <v>0.99501941381424064</v>
      </c>
      <c r="W38" s="2">
        <f>IF($A38&lt;=W$5,0.5*(X37+X38)*EXP(-'BDT Tree'!AS42*X$4)," ")</f>
        <v>0.99599210641312941</v>
      </c>
      <c r="X38" s="2">
        <f>IF($A38&lt;=X$5,0.5*(Y37+Y38)*EXP(-'BDT Tree'!AT42*Y$4)," ")</f>
        <v>0.99970489559664788</v>
      </c>
      <c r="Y38" s="44">
        <f>IF($A38&lt;=Y$5,0.5*(Z37+Z38)*EXP(-'BDT Tree'!AU42*Z$4)+$C$6*SUM(W$4:Y$4)," ")</f>
        <v>1.0026604019741627</v>
      </c>
      <c r="Z38" s="2">
        <f>IF($A38&lt;=Z$5,0.5*(AA37+AA38)*EXP(-'BDT Tree'!AV42*AA$4)," ")</f>
        <v>1.0008323186955215</v>
      </c>
      <c r="AA38" s="2">
        <f>IF($A38&lt;=AA$5,0.5*(AB37+AB38)*EXP(-'BDT Tree'!AW42*AB$4)," ")</f>
        <v>1.002544236933463</v>
      </c>
      <c r="AB38" s="44">
        <f t="shared" si="0"/>
        <v>1.0038114176158806</v>
      </c>
    </row>
    <row r="39" spans="1:28" x14ac:dyDescent="0.25">
      <c r="A39" s="30">
        <v>24</v>
      </c>
      <c r="D39" s="44">
        <f>IF($A39&lt;=D$5,0.5*(E38+E39)*EXP(-'BDT Tree'!Z43*E$4)," ")</f>
        <v>0.52587480960828603</v>
      </c>
      <c r="E39" s="2">
        <f>IF($A39&lt;=E$5,0.5*(F38+F39)*EXP(-'BDT Tree'!AA43*F$4)," ")</f>
        <v>0.5862192770422282</v>
      </c>
      <c r="F39" s="2">
        <f>IF($A39&lt;=F$5,0.5*(G38+G39)*EXP(-'BDT Tree'!AB43*G$4)," ")</f>
        <v>0.64351485444349199</v>
      </c>
      <c r="G39" s="44">
        <f>IF($A39&lt;=G$5,0.5*(H38+H39)*EXP(-'BDT Tree'!AC43*H$4)+$C$6*SUM(E$4:G$4)," ")</f>
        <v>0.69740344732088211</v>
      </c>
      <c r="H39" s="2">
        <f>IF($A39&lt;=H$5,0.5*(I38+I39)*EXP(-'BDT Tree'!AD43*I$4)," ")</f>
        <v>0.74250514186472982</v>
      </c>
      <c r="I39" s="2">
        <f>IF($A39&lt;=I$5,0.5*(J38+J39)*EXP(-'BDT Tree'!AE43*J$4)," ")</f>
        <v>0.78498375412810306</v>
      </c>
      <c r="J39" s="44">
        <f>IF($A39&lt;=J$5,0.5*(K38+K39)*EXP(-'BDT Tree'!AF43*K$4)+$C$6*SUM(H$4:J$4)," ")</f>
        <v>0.82360636119139363</v>
      </c>
      <c r="K39" s="2">
        <f>IF($A39&lt;=K$5,0.5*(L38+L39)*EXP(-'BDT Tree'!AG43*L$4)," ")</f>
        <v>0.85447714759468385</v>
      </c>
      <c r="L39" s="2">
        <f>IF($A39&lt;=L$5,0.5*(M38+M39)*EXP(-'BDT Tree'!AH43*M$4)," ")</f>
        <v>0.88395431026677451</v>
      </c>
      <c r="M39" s="44">
        <f>IF($A39&lt;=M$5,0.5*(N38+N39)*EXP(-'BDT Tree'!AI43*N$4)+$C$6*SUM(K$4:M$4)," ")</f>
        <v>0.90892937970150756</v>
      </c>
      <c r="N39" s="2">
        <f>IF($A39&lt;=N$5,0.5*(O38+O39)*EXP(-'BDT Tree'!AJ43*O$4)," ")</f>
        <v>0.92660686509802126</v>
      </c>
      <c r="O39" s="2">
        <f>IF($A39&lt;=O$5,0.5*(P38+P39)*EXP(-'BDT Tree'!AK43*P$4)," ")</f>
        <v>0.94471161103828016</v>
      </c>
      <c r="P39" s="44">
        <f>IF($A39&lt;=P$5,0.5*(Q38+Q39)*EXP(-'BDT Tree'!AL43*Q$4)+$C$6*SUM(N$4:P$4)," ")</f>
        <v>0.95989026140097178</v>
      </c>
      <c r="Q39" s="2">
        <f>IF($A39&lt;=Q$5,0.5*(R38+R39)*EXP(-'BDT Tree'!AM43*R$4)," ")</f>
        <v>0.96812237836213311</v>
      </c>
      <c r="R39" s="2">
        <f>IF($A39&lt;=R$5,0.5*(S38+S39)*EXP(-'BDT Tree'!AN43*S$4)," ")</f>
        <v>0.97812991106002367</v>
      </c>
      <c r="S39" s="44">
        <f>IF($A39&lt;=S$5,0.5*(T38+T39)*EXP(-'BDT Tree'!AO43*T$4)+$C$6*SUM(Q$4:S$4)," ")</f>
        <v>0.98659304126442837</v>
      </c>
      <c r="T39" s="2">
        <f>IF($A39&lt;=T$5,0.5*(U38+U39)*EXP(-'BDT Tree'!AP43*U$4)," ")</f>
        <v>0.98943132717061899</v>
      </c>
      <c r="U39" s="2">
        <f>IF($A39&lt;=U$5,0.5*(V38+V39)*EXP(-'BDT Tree'!AQ43*V$4)," ")</f>
        <v>0.99476478190169448</v>
      </c>
      <c r="V39" s="44">
        <f>IF($A39&lt;=V$5,0.5*(W38+W39)*EXP(-'BDT Tree'!AR43*W$4)+$C$6*SUM(T$4:V$4)," ")</f>
        <v>0.99913384961555274</v>
      </c>
      <c r="W39" s="2">
        <f>IF($A39&lt;=W$5,0.5*(X38+X39)*EXP(-'BDT Tree'!AS43*X$4)," ")</f>
        <v>0.99895347974775806</v>
      </c>
      <c r="X39" s="2">
        <f>IF($A39&lt;=X$5,0.5*(Y38+Y39)*EXP(-'BDT Tree'!AT43*Y$4)," ")</f>
        <v>1.0017364122842825</v>
      </c>
      <c r="Y39" s="44">
        <f>IF($A39&lt;=Y$5,0.5*(Z38+Z39)*EXP(-'BDT Tree'!AU43*Z$4)+$C$6*SUM(W$4:Y$4)," ")</f>
        <v>1.0039496401981574</v>
      </c>
      <c r="Z39" s="2">
        <f>IF($A39&lt;=Z$5,0.5*(AA38+AA39)*EXP(-'BDT Tree'!AV43*AA$4)," ")</f>
        <v>1.001581031762576</v>
      </c>
      <c r="AA39" s="2">
        <f>IF($A39&lt;=AA$5,0.5*(AB38+AB39)*EXP(-'BDT Tree'!AW43*AB$4)," ")</f>
        <v>1.0028675142195964</v>
      </c>
      <c r="AB39" s="44">
        <f t="shared" si="0"/>
        <v>1.0038114176158806</v>
      </c>
    </row>
    <row r="40" spans="1:28" x14ac:dyDescent="0.25">
      <c r="A40" s="30">
        <v>23</v>
      </c>
      <c r="D40" s="44">
        <f>IF($A40&lt;=D$5,0.5*(E39+E40)*EXP(-'BDT Tree'!Z44*E$4)," ")</f>
        <v>0.61598257134432532</v>
      </c>
      <c r="E40" s="2">
        <f>IF($A40&lt;=E$5,0.5*(F39+F40)*EXP(-'BDT Tree'!AA44*F$4)," ")</f>
        <v>0.67029289489525601</v>
      </c>
      <c r="F40" s="2">
        <f>IF($A40&lt;=F$5,0.5*(G39+G40)*EXP(-'BDT Tree'!AB44*G$4)," ")</f>
        <v>0.72039852560640982</v>
      </c>
      <c r="G40" s="44">
        <f>IF($A40&lt;=G$5,0.5*(H39+H40)*EXP(-'BDT Tree'!AC44*H$4)+$C$6*SUM(E$4:G$4)," ")</f>
        <v>0.76643430298323523</v>
      </c>
      <c r="H40" s="2">
        <f>IF($A40&lt;=H$5,0.5*(I39+I40)*EXP(-'BDT Tree'!AD44*I$4)," ")</f>
        <v>0.80331818165527458</v>
      </c>
      <c r="I40" s="2">
        <f>IF($A40&lt;=I$5,0.5*(J39+J40)*EXP(-'BDT Tree'!AE44*J$4)," ")</f>
        <v>0.83824654811569543</v>
      </c>
      <c r="J40" s="44">
        <f>IF($A40&lt;=J$5,0.5*(K39+K40)*EXP(-'BDT Tree'!AF44*K$4)+$C$6*SUM(H$4:J$4)," ")</f>
        <v>0.86949253597883247</v>
      </c>
      <c r="K40" s="2">
        <f>IF($A40&lt;=K$5,0.5*(L39+L40)*EXP(-'BDT Tree'!AG44*L$4)," ")</f>
        <v>0.89328724992639552</v>
      </c>
      <c r="L40" s="2">
        <f>IF($A40&lt;=L$5,0.5*(M39+M40)*EXP(-'BDT Tree'!AH44*M$4)," ")</f>
        <v>0.91647785924024383</v>
      </c>
      <c r="M40" s="44">
        <f>IF($A40&lt;=M$5,0.5*(N39+N40)*EXP(-'BDT Tree'!AI44*N$4)+$C$6*SUM(K$4:M$4)," ")</f>
        <v>0.93597721269038314</v>
      </c>
      <c r="N40" s="2">
        <f>IF($A40&lt;=N$5,0.5*(O39+O40)*EXP(-'BDT Tree'!AJ44*O$4)," ")</f>
        <v>0.94878021914920252</v>
      </c>
      <c r="O40" s="2">
        <f>IF($A40&lt;=O$5,0.5*(P39+P40)*EXP(-'BDT Tree'!AK44*P$4)," ")</f>
        <v>0.96267343254595972</v>
      </c>
      <c r="P40" s="44">
        <f>IF($A40&lt;=P$5,0.5*(Q39+Q40)*EXP(-'BDT Tree'!AL44*Q$4)+$C$6*SUM(N$4:P$4)," ")</f>
        <v>0.97426517730042295</v>
      </c>
      <c r="Q40" s="2">
        <f>IF($A40&lt;=Q$5,0.5*(R39+R40)*EXP(-'BDT Tree'!AM44*R$4)," ")</f>
        <v>0.97960493140929028</v>
      </c>
      <c r="R40" s="2">
        <f>IF($A40&lt;=R$5,0.5*(S39+S40)*EXP(-'BDT Tree'!AN44*S$4)," ")</f>
        <v>0.98724656152025381</v>
      </c>
      <c r="S40" s="44">
        <f>IF($A40&lt;=S$5,0.5*(T39+T40)*EXP(-'BDT Tree'!AO44*T$4)+$C$6*SUM(Q$4:S$4)," ")</f>
        <v>0.99367914868781981</v>
      </c>
      <c r="T40" s="2">
        <f>IF($A40&lt;=T$5,0.5*(U39+U40)*EXP(-'BDT Tree'!AP44*U$4)," ")</f>
        <v>0.9948806874744518</v>
      </c>
      <c r="U40" s="2">
        <f>IF($A40&lt;=U$5,0.5*(V39+V40)*EXP(-'BDT Tree'!AQ44*V$4)," ")</f>
        <v>0.99891895419387411</v>
      </c>
      <c r="V40" s="44">
        <f>IF($A40&lt;=V$5,0.5*(W39+W40)*EXP(-'BDT Tree'!AR44*W$4)+$C$6*SUM(T$4:V$4)," ")</f>
        <v>1.0022217172488908</v>
      </c>
      <c r="W40" s="2">
        <f>IF($A40&lt;=W$5,0.5*(X39+X40)*EXP(-'BDT Tree'!AS44*X$4)," ")</f>
        <v>1.0011712769822991</v>
      </c>
      <c r="X40" s="2">
        <f>IF($A40&lt;=X$5,0.5*(Y39+Y40)*EXP(-'BDT Tree'!AT44*Y$4)," ")</f>
        <v>1.0032558937630314</v>
      </c>
      <c r="Y40" s="44">
        <f>IF($A40&lt;=Y$5,0.5*(Z39+Z40)*EXP(-'BDT Tree'!AU44*Z$4)+$C$6*SUM(W$4:Y$4)," ")</f>
        <v>1.0049125743110061</v>
      </c>
      <c r="Z40" s="2">
        <f>IF($A40&lt;=Z$5,0.5*(AA39+AA40)*EXP(-'BDT Tree'!AV44*AA$4)," ")</f>
        <v>1.0021416956645302</v>
      </c>
      <c r="AA40" s="2">
        <f>IF($A40&lt;=AA$5,0.5*(AB39+AB40)*EXP(-'BDT Tree'!AW44*AB$4)," ")</f>
        <v>1.0031083474156564</v>
      </c>
      <c r="AB40" s="44">
        <f t="shared" si="0"/>
        <v>1.0038114176158806</v>
      </c>
    </row>
    <row r="41" spans="1:28" x14ac:dyDescent="0.25">
      <c r="A41" s="30">
        <v>22</v>
      </c>
      <c r="D41" s="44">
        <f>IF($A41&lt;=D$5,0.5*(E40+E41)*EXP(-'BDT Tree'!Z45*E$4)," ")</f>
        <v>0.69604743924911483</v>
      </c>
      <c r="E41" s="2">
        <f>IF($A41&lt;=E$5,0.5*(F40+F41)*EXP(-'BDT Tree'!AA45*F$4)," ")</f>
        <v>0.74304279232655446</v>
      </c>
      <c r="F41" s="2">
        <f>IF($A41&lt;=F$5,0.5*(G40+G41)*EXP(-'BDT Tree'!AB45*G$4)," ")</f>
        <v>0.78540831951049084</v>
      </c>
      <c r="G41" s="44">
        <f>IF($A41&lt;=G$5,0.5*(H40+H41)*EXP(-'BDT Tree'!AC45*H$4)+$C$6*SUM(E$4:G$4)," ")</f>
        <v>0.8236272556338311</v>
      </c>
      <c r="H41" s="2">
        <f>IF($A41&lt;=H$5,0.5*(I40+I41)*EXP(-'BDT Tree'!AD45*I$4)," ")</f>
        <v>0.85286474378657862</v>
      </c>
      <c r="I41" s="2">
        <f>IF($A41&lt;=I$5,0.5*(J40+J41)*EXP(-'BDT Tree'!AE45*J$4)," ")</f>
        <v>0.8810109468162034</v>
      </c>
      <c r="J41" s="44">
        <f>IF($A41&lt;=J$5,0.5*(K40+K41)*EXP(-'BDT Tree'!AF45*K$4)+$C$6*SUM(H$4:J$4)," ")</f>
        <v>0.90586928124641597</v>
      </c>
      <c r="K41" s="2">
        <f>IF($A41&lt;=K$5,0.5*(L40+L41)*EXP(-'BDT Tree'!AG45*L$4)," ")</f>
        <v>0.92373864005413708</v>
      </c>
      <c r="L41" s="2">
        <f>IF($A41&lt;=L$5,0.5*(M40+M41)*EXP(-'BDT Tree'!AH45*M$4)," ")</f>
        <v>0.94178036959272049</v>
      </c>
      <c r="M41" s="44">
        <f>IF($A41&lt;=M$5,0.5*(N40+N41)*EXP(-'BDT Tree'!AI45*N$4)+$C$6*SUM(K$4:M$4)," ")</f>
        <v>0.95686698961958971</v>
      </c>
      <c r="N41" s="2">
        <f>IF($A41&lt;=N$5,0.5*(O40+O41)*EXP(-'BDT Tree'!AJ45*O$4)," ")</f>
        <v>0.96580791175152947</v>
      </c>
      <c r="O41" s="2">
        <f>IF($A41&lt;=O$5,0.5*(P40+P41)*EXP(-'BDT Tree'!AK45*P$4)," ")</f>
        <v>0.9764078211623638</v>
      </c>
      <c r="P41" s="44">
        <f>IF($A41&lt;=P$5,0.5*(Q40+Q41)*EXP(-'BDT Tree'!AL45*Q$4)+$C$6*SUM(N$4:P$4)," ")</f>
        <v>0.98522015166208354</v>
      </c>
      <c r="Q41" s="2">
        <f>IF($A41&lt;=Q$5,0.5*(R40+R41)*EXP(-'BDT Tree'!AM45*R$4)," ")</f>
        <v>0.98832970985951818</v>
      </c>
      <c r="R41" s="2">
        <f>IF($A41&lt;=R$5,0.5*(S40+S41)*EXP(-'BDT Tree'!AN45*S$4)," ")</f>
        <v>0.99414862788702441</v>
      </c>
      <c r="S41" s="44">
        <f>IF($A41&lt;=S$5,0.5*(T40+T41)*EXP(-'BDT Tree'!AO45*T$4)+$C$6*SUM(Q$4:S$4)," ")</f>
        <v>0.99902733620321837</v>
      </c>
      <c r="T41" s="2">
        <f>IF($A41&lt;=T$5,0.5*(U40+U41)*EXP(-'BDT Tree'!AP45*U$4)," ")</f>
        <v>0.99898872815176065</v>
      </c>
      <c r="U41" s="2">
        <f>IF($A41&lt;=U$5,0.5*(V40+V41)*EXP(-'BDT Tree'!AQ45*V$4)," ")</f>
        <v>1.0020425782051596</v>
      </c>
      <c r="V41" s="44">
        <f>IF($A41&lt;=V$5,0.5*(W40+W41)*EXP(-'BDT Tree'!AR45*W$4)+$C$6*SUM(T$4:V$4)," ")</f>
        <v>1.0045370203608199</v>
      </c>
      <c r="W41" s="2">
        <f>IF($A41&lt;=W$5,0.5*(X40+X41)*EXP(-'BDT Tree'!AS45*X$4)," ")</f>
        <v>1.0028311233093656</v>
      </c>
      <c r="X41" s="2">
        <f>IF($A41&lt;=X$5,0.5*(Y40+Y41)*EXP(-'BDT Tree'!AT45*Y$4)," ")</f>
        <v>1.0043919071830809</v>
      </c>
      <c r="Y41" s="44">
        <f>IF($A41&lt;=Y$5,0.5*(Z40+Z41)*EXP(-'BDT Tree'!AU45*Z$4)+$C$6*SUM(W$4:Y$4)," ")</f>
        <v>1.0056316088356909</v>
      </c>
      <c r="Z41" s="2">
        <f>IF($A41&lt;=Z$5,0.5*(AA40+AA41)*EXP(-'BDT Tree'!AV45*AA$4)," ")</f>
        <v>1.0025614817809914</v>
      </c>
      <c r="AA41" s="2">
        <f>IF($A41&lt;=AA$5,0.5*(AB40+AB41)*EXP(-'BDT Tree'!AW45*AB$4)," ")</f>
        <v>1.0032877490231478</v>
      </c>
      <c r="AB41" s="44">
        <f t="shared" si="0"/>
        <v>1.0038114176158806</v>
      </c>
    </row>
    <row r="42" spans="1:28" x14ac:dyDescent="0.25">
      <c r="A42" s="30">
        <v>21</v>
      </c>
      <c r="D42" s="44">
        <f>IF($A42&lt;=D$5,0.5*(E41+E42)*EXP(-'BDT Tree'!Z46*E$4)," ")</f>
        <v>0.76459117377453467</v>
      </c>
      <c r="E42" s="2">
        <f>IF($A42&lt;=E$5,0.5*(F41+F42)*EXP(-'BDT Tree'!AA46*F$4)," ")</f>
        <v>0.80401660611751824</v>
      </c>
      <c r="F42" s="2">
        <f>IF($A42&lt;=F$5,0.5*(G41+G42)*EXP(-'BDT Tree'!AB46*G$4)," ")</f>
        <v>0.83890700261107798</v>
      </c>
      <c r="G42" s="44">
        <f>IF($A42&lt;=G$5,0.5*(H41+H42)*EXP(-'BDT Tree'!AC46*H$4)+$C$6*SUM(E$4:G$4)," ")</f>
        <v>0.86994177557861863</v>
      </c>
      <c r="H42" s="2">
        <f>IF($A42&lt;=H$5,0.5*(I41+I42)*EXP(-'BDT Tree'!AD46*I$4)," ")</f>
        <v>0.8924714862940617</v>
      </c>
      <c r="I42" s="2">
        <f>IF($A42&lt;=I$5,0.5*(J41+J42)*EXP(-'BDT Tree'!AE46*J$4)," ")</f>
        <v>0.91480527630573727</v>
      </c>
      <c r="J42" s="44">
        <f>IF($A42&lt;=J$5,0.5*(K41+K42)*EXP(-'BDT Tree'!AF46*K$4)+$C$6*SUM(H$4:J$4)," ")</f>
        <v>0.93433144200108043</v>
      </c>
      <c r="K42" s="2">
        <f>IF($A42&lt;=K$5,0.5*(L41+L42)*EXP(-'BDT Tree'!AG46*L$4)," ")</f>
        <v>0.94737770767015761</v>
      </c>
      <c r="L42" s="2">
        <f>IF($A42&lt;=L$5,0.5*(M41+M42)*EXP(-'BDT Tree'!AH46*M$4)," ")</f>
        <v>0.96129541030714638</v>
      </c>
      <c r="M42" s="44">
        <f>IF($A42&lt;=M$5,0.5*(N41+N42)*EXP(-'BDT Tree'!AI46*N$4)+$C$6*SUM(K$4:M$4)," ")</f>
        <v>0.97288829557224099</v>
      </c>
      <c r="N42" s="2">
        <f>IF($A42&lt;=N$5,0.5*(O41+O42)*EXP(-'BDT Tree'!AJ46*O$4)," ")</f>
        <v>0.97881131034505664</v>
      </c>
      <c r="O42" s="2">
        <f>IF($A42&lt;=O$5,0.5*(P41+P42)*EXP(-'BDT Tree'!AK46*P$4)," ")</f>
        <v>0.98686351299115438</v>
      </c>
      <c r="P42" s="44">
        <f>IF($A42&lt;=P$5,0.5*(Q41+Q42)*EXP(-'BDT Tree'!AL46*Q$4)+$C$6*SUM(N$4:P$4)," ")</f>
        <v>0.99354005348059893</v>
      </c>
      <c r="Q42" s="2">
        <f>IF($A42&lt;=Q$5,0.5*(R41+R42)*EXP(-'BDT Tree'!AM46*R$4)," ")</f>
        <v>0.99494121120683321</v>
      </c>
      <c r="R42" s="2">
        <f>IF($A42&lt;=R$5,0.5*(S41+S42)*EXP(-'BDT Tree'!AN46*S$4)," ")</f>
        <v>0.99936305566068195</v>
      </c>
      <c r="S42" s="44">
        <f>IF($A42&lt;=S$5,0.5*(T41+T42)*EXP(-'BDT Tree'!AO46*T$4)+$C$6*SUM(Q$4:S$4)," ")</f>
        <v>1.003057319640247</v>
      </c>
      <c r="T42" s="2">
        <f>IF($A42&lt;=T$5,0.5*(U41+U42)*EXP(-'BDT Tree'!AP46*U$4)," ")</f>
        <v>1.002081852592219</v>
      </c>
      <c r="U42" s="2">
        <f>IF($A42&lt;=U$5,0.5*(V41+V42)*EXP(-'BDT Tree'!AQ46*V$4)," ")</f>
        <v>1.0043891649498884</v>
      </c>
      <c r="V42" s="44">
        <f>IF($A42&lt;=V$5,0.5*(W41+W42)*EXP(-'BDT Tree'!AR46*W$4)+$C$6*SUM(T$4:V$4)," ")</f>
        <v>1.0062718676280067</v>
      </c>
      <c r="W42" s="2">
        <f>IF($A42&lt;=W$5,0.5*(X41+X42)*EXP(-'BDT Tree'!AS46*X$4)," ")</f>
        <v>1.0040727908766847</v>
      </c>
      <c r="X42" s="2">
        <f>IF($A42&lt;=X$5,0.5*(Y41+Y42)*EXP(-'BDT Tree'!AT46*Y$4)," ")</f>
        <v>1.0052409605672563</v>
      </c>
      <c r="Y42" s="44">
        <f>IF($A42&lt;=Y$5,0.5*(Z41+Z42)*EXP(-'BDT Tree'!AU46*Z$4)+$C$6*SUM(W$4:Y$4)," ")</f>
        <v>1.0061684238280939</v>
      </c>
      <c r="Z42" s="2">
        <f>IF($A42&lt;=Z$5,0.5*(AA41+AA42)*EXP(-'BDT Tree'!AV46*AA$4)," ")</f>
        <v>1.0028757568474922</v>
      </c>
      <c r="AA42" s="2">
        <f>IF($A42&lt;=AA$5,0.5*(AB41+AB42)*EXP(-'BDT Tree'!AW46*AB$4)," ")</f>
        <v>1.0034213818303988</v>
      </c>
      <c r="AB42" s="44">
        <f t="shared" si="0"/>
        <v>1.0038114176158806</v>
      </c>
    </row>
    <row r="43" spans="1:28" x14ac:dyDescent="0.25">
      <c r="A43" s="30">
        <v>20</v>
      </c>
      <c r="D43" s="44">
        <f>IF($A43&lt;=D$5,0.5*(E42+E43)*EXP(-'BDT Tree'!Z47*E$4)," ")</f>
        <v>0.82157780572287042</v>
      </c>
      <c r="E43" s="2">
        <f>IF($A43&lt;=E$5,0.5*(F42+F43)*EXP(-'BDT Tree'!AA47*F$4)," ")</f>
        <v>0.85386308212838358</v>
      </c>
      <c r="F43" s="2">
        <f>IF($A43&lt;=F$5,0.5*(G42+G43)*EXP(-'BDT Tree'!AB47*G$4)," ")</f>
        <v>0.88201747542514308</v>
      </c>
      <c r="G43" s="44">
        <f>IF($A43&lt;=G$5,0.5*(H42+H43)*EXP(-'BDT Tree'!AC47*H$4)+$C$6*SUM(E$4:G$4)," ")</f>
        <v>0.90679337458244691</v>
      </c>
      <c r="H43" s="2">
        <f>IF($A43&lt;=H$5,0.5*(I42+I43)*EXP(-'BDT Tree'!AD47*I$4)," ")</f>
        <v>0.92367492172407983</v>
      </c>
      <c r="I43" s="2">
        <f>IF($A43&lt;=I$5,0.5*(J42+J43)*EXP(-'BDT Tree'!AE47*J$4)," ")</f>
        <v>0.94119001433962857</v>
      </c>
      <c r="J43" s="44">
        <f>IF($A43&lt;=J$5,0.5*(K42+K43)*EXP(-'BDT Tree'!AF47*K$4)+$C$6*SUM(H$4:J$4)," ")</f>
        <v>0.95638049189063712</v>
      </c>
      <c r="K43" s="2">
        <f>IF($A43&lt;=K$5,0.5*(L42+L43)*EXP(-'BDT Tree'!AG47*L$4)," ")</f>
        <v>0.96558081940446772</v>
      </c>
      <c r="L43" s="2">
        <f>IF($A43&lt;=L$5,0.5*(M42+M43)*EXP(-'BDT Tree'!AH47*M$4)," ")</f>
        <v>0.9762488092221574</v>
      </c>
      <c r="M43" s="44">
        <f>IF($A43&lt;=M$5,0.5*(N42+N43)*EXP(-'BDT Tree'!AI47*N$4)+$C$6*SUM(K$4:M$4)," ")</f>
        <v>0.9851112805053589</v>
      </c>
      <c r="N43" s="2">
        <f>IF($A43&lt;=N$5,0.5*(O42+O43)*EXP(-'BDT Tree'!AJ47*O$4)," ")</f>
        <v>0.98870000107606026</v>
      </c>
      <c r="O43" s="2">
        <f>IF($A43&lt;=O$5,0.5*(P42+P43)*EXP(-'BDT Tree'!AK47*P$4)," ")</f>
        <v>0.99479693717652606</v>
      </c>
      <c r="P43" s="44">
        <f>IF($A43&lt;=P$5,0.5*(Q42+Q43)*EXP(-'BDT Tree'!AL47*Q$4)+$C$6*SUM(N$4:P$4)," ")</f>
        <v>0.99984241691072351</v>
      </c>
      <c r="Q43" s="2">
        <f>IF($A43&lt;=Q$5,0.5*(R42+R43)*EXP(-'BDT Tree'!AM47*R$4)," ")</f>
        <v>0.99994124278749363</v>
      </c>
      <c r="R43" s="2">
        <f>IF($A43&lt;=R$5,0.5*(S42+S43)*EXP(-'BDT Tree'!AN47*S$4)," ")</f>
        <v>1.0032963087866773</v>
      </c>
      <c r="S43" s="44">
        <f>IF($A43&lt;=S$5,0.5*(T42+T43)*EXP(-'BDT Tree'!AO47*T$4)+$C$6*SUM(Q$4:S$4)," ")</f>
        <v>1.0060903614727297</v>
      </c>
      <c r="T43" s="2">
        <f>IF($A43&lt;=T$5,0.5*(U42+U43)*EXP(-'BDT Tree'!AP47*U$4)," ")</f>
        <v>1.0044087151559409</v>
      </c>
      <c r="U43" s="2">
        <f>IF($A43&lt;=U$5,0.5*(V42+V43)*EXP(-'BDT Tree'!AQ47*V$4)," ")</f>
        <v>1.0061508256326528</v>
      </c>
      <c r="V43" s="44">
        <f>IF($A43&lt;=V$5,0.5*(W42+W43)*EXP(-'BDT Tree'!AR47*W$4)+$C$6*SUM(T$4:V$4)," ")</f>
        <v>1.0075711279547837</v>
      </c>
      <c r="W43" s="2">
        <f>IF($A43&lt;=W$5,0.5*(X42+X43)*EXP(-'BDT Tree'!AS47*X$4)," ")</f>
        <v>1.0050013071285988</v>
      </c>
      <c r="X43" s="2">
        <f>IF($A43&lt;=X$5,0.5*(Y42+Y43)*EXP(-'BDT Tree'!AT47*Y$4)," ")</f>
        <v>1.005875396367502</v>
      </c>
      <c r="Y43" s="44">
        <f>IF($A43&lt;=Y$5,0.5*(Z42+Z43)*EXP(-'BDT Tree'!AU47*Z$4)+$C$6*SUM(W$4:Y$4)," ")</f>
        <v>1.0065691475865493</v>
      </c>
      <c r="Z43" s="2">
        <f>IF($A43&lt;=Z$5,0.5*(AA42+AA43)*EXP(-'BDT Tree'!AV47*AA$4)," ")</f>
        <v>1.003111024216057</v>
      </c>
      <c r="AA43" s="2">
        <f>IF($A43&lt;=AA$5,0.5*(AB42+AB43)*EXP(-'BDT Tree'!AW47*AB$4)," ")</f>
        <v>1.0035209183750831</v>
      </c>
      <c r="AB43" s="44">
        <f t="shared" si="0"/>
        <v>1.0038114176158806</v>
      </c>
    </row>
    <row r="44" spans="1:28" x14ac:dyDescent="0.25">
      <c r="A44" s="30">
        <v>19</v>
      </c>
      <c r="D44" s="44">
        <f>IF($A44&lt;=D$5,0.5*(E43+E44)*EXP(-'BDT Tree'!Z48*E$4)," ")</f>
        <v>0.86788580446329089</v>
      </c>
      <c r="E44" s="2">
        <f>IF($A44&lt;=E$5,0.5*(F43+F44)*EXP(-'BDT Tree'!AA48*F$4)," ")</f>
        <v>0.89383443704579368</v>
      </c>
      <c r="F44" s="2">
        <f>IF($A44&lt;=F$5,0.5*(G43+G44)*EXP(-'BDT Tree'!AB48*G$4)," ")</f>
        <v>0.91619997406010012</v>
      </c>
      <c r="G44" s="44">
        <f>IF($A44&lt;=G$5,0.5*(H43+H44)*EXP(-'BDT Tree'!AC48*H$4)+$C$6*SUM(E$4:G$4)," ")</f>
        <v>0.93572380308713388</v>
      </c>
      <c r="H44" s="2">
        <f>IF($A44&lt;=H$5,0.5*(I43+I44)*EXP(-'BDT Tree'!AD48*I$4)," ")</f>
        <v>0.94798691002213875</v>
      </c>
      <c r="I44" s="2">
        <f>IF($A44&lt;=I$5,0.5*(J43+J44)*EXP(-'BDT Tree'!AE48*J$4)," ")</f>
        <v>0.9616016099209499</v>
      </c>
      <c r="J44" s="44">
        <f>IF($A44&lt;=J$5,0.5*(K43+K44)*EXP(-'BDT Tree'!AF48*K$4)+$C$6*SUM(H$4:J$4)," ")</f>
        <v>0.97333337405399545</v>
      </c>
      <c r="K44" s="2">
        <f>IF($A44&lt;=K$5,0.5*(L43+L44)*EXP(-'BDT Tree'!AG48*L$4)," ")</f>
        <v>0.97951287267069975</v>
      </c>
      <c r="L44" s="2">
        <f>IF($A44&lt;=L$5,0.5*(M43+M44)*EXP(-'BDT Tree'!AH48*M$4)," ")</f>
        <v>0.98765069921182225</v>
      </c>
      <c r="M44" s="44">
        <f>IF($A44&lt;=M$5,0.5*(N43+N44)*EXP(-'BDT Tree'!AI48*N$4)+$C$6*SUM(K$4:M$4)," ")</f>
        <v>0.99439968929013822</v>
      </c>
      <c r="N44" s="2">
        <f>IF($A44&lt;=N$5,0.5*(O43+O44)*EXP(-'BDT Tree'!AJ48*O$4)," ")</f>
        <v>0.99619648784377379</v>
      </c>
      <c r="O44" s="2">
        <f>IF($A44&lt;=O$5,0.5*(P43+P44)*EXP(-'BDT Tree'!AK48*P$4)," ")</f>
        <v>1.0008016877639099</v>
      </c>
      <c r="P44" s="44">
        <f>IF($A44&lt;=P$5,0.5*(Q43+Q44)*EXP(-'BDT Tree'!AL48*Q$4)+$C$6*SUM(N$4:P$4)," ")</f>
        <v>1.0046072927920886</v>
      </c>
      <c r="Q44" s="2">
        <f>IF($A44&lt;=Q$5,0.5*(R43+R44)*EXP(-'BDT Tree'!AM48*R$4)," ")</f>
        <v>1.0037169307411611</v>
      </c>
      <c r="R44" s="2">
        <f>IF($A44&lt;=R$5,0.5*(S43+S44)*EXP(-'BDT Tree'!AN48*S$4)," ")</f>
        <v>1.0062597115235512</v>
      </c>
      <c r="S44" s="44">
        <f>IF($A44&lt;=S$5,0.5*(T43+T44)*EXP(-'BDT Tree'!AO48*T$4)+$C$6*SUM(Q$4:S$4)," ")</f>
        <v>1.0083710588545869</v>
      </c>
      <c r="T44" s="2">
        <f>IF($A44&lt;=T$5,0.5*(U43+U44)*EXP(-'BDT Tree'!AP48*U$4)," ")</f>
        <v>1.0061579886166987</v>
      </c>
      <c r="U44" s="2">
        <f>IF($A44&lt;=U$5,0.5*(V43+V44)*EXP(-'BDT Tree'!AQ48*V$4)," ")</f>
        <v>1.0074727108303561</v>
      </c>
      <c r="V44" s="44">
        <f>IF($A44&lt;=V$5,0.5*(W43+W44)*EXP(-'BDT Tree'!AR48*W$4)+$C$6*SUM(T$4:V$4)," ")</f>
        <v>1.0085438090300842</v>
      </c>
      <c r="W44" s="2">
        <f>IF($A44&lt;=W$5,0.5*(X43+X44)*EXP(-'BDT Tree'!AS48*X$4)," ")</f>
        <v>1.0056954705186476</v>
      </c>
      <c r="X44" s="2">
        <f>IF($A44&lt;=X$5,0.5*(Y43+Y44)*EXP(-'BDT Tree'!AT48*Y$4)," ")</f>
        <v>1.0063493868631068</v>
      </c>
      <c r="Y44" s="44">
        <f>IF($A44&lt;=Y$5,0.5*(Z43+Z44)*EXP(-'BDT Tree'!AU48*Z$4)+$C$6*SUM(W$4:Y$4)," ")</f>
        <v>1.0068682561888613</v>
      </c>
      <c r="Z44" s="2">
        <f>IF($A44&lt;=Z$5,0.5*(AA43+AA44)*EXP(-'BDT Tree'!AV48*AA$4)," ")</f>
        <v>1.0032871380615072</v>
      </c>
      <c r="AA44" s="2">
        <f>IF($A44&lt;=AA$5,0.5*(AB43+AB44)*EXP(-'BDT Tree'!AW48*AB$4)," ")</f>
        <v>1.0035950560821623</v>
      </c>
      <c r="AB44" s="44">
        <f t="shared" si="0"/>
        <v>1.0038114176158806</v>
      </c>
    </row>
    <row r="45" spans="1:28" x14ac:dyDescent="0.25">
      <c r="A45" s="30">
        <v>18</v>
      </c>
      <c r="D45" s="44">
        <f>IF($A45&lt;=D$5,0.5*(E44+E45)*EXP(-'BDT Tree'!Z49*E$4)," ")</f>
        <v>0.90485683529729577</v>
      </c>
      <c r="E45" s="2">
        <f>IF($A45&lt;=E$5,0.5*(F44+F45)*EXP(-'BDT Tree'!AA49*F$4)," ")</f>
        <v>0.92541516944266067</v>
      </c>
      <c r="F45" s="2">
        <f>IF($A45&lt;=F$5,0.5*(G44+G45)*EXP(-'BDT Tree'!AB49*G$4)," ")</f>
        <v>0.9429704984038515</v>
      </c>
      <c r="G45" s="44">
        <f>IF($A45&lt;=G$5,0.5*(H44+H45)*EXP(-'BDT Tree'!AC49*H$4)+$C$6*SUM(E$4:G$4)," ")</f>
        <v>0.95820434208264682</v>
      </c>
      <c r="H45" s="2">
        <f>IF($A45&lt;=H$5,0.5*(I44+I45)*EXP(-'BDT Tree'!AD49*I$4)," ")</f>
        <v>0.96677080859767561</v>
      </c>
      <c r="I45" s="2">
        <f>IF($A45&lt;=I$5,0.5*(J44+J45)*EXP(-'BDT Tree'!AE49*J$4)," ")</f>
        <v>0.97728311404719548</v>
      </c>
      <c r="J45" s="44">
        <f>IF($A45&lt;=J$5,0.5*(K44+K45)*EXP(-'BDT Tree'!AF49*K$4)+$C$6*SUM(H$4:J$4)," ")</f>
        <v>0.98629417785016427</v>
      </c>
      <c r="K45" s="2">
        <f>IF($A45&lt;=K$5,0.5*(L44+L45)*EXP(-'BDT Tree'!AG49*L$4)," ")</f>
        <v>0.99012722484524329</v>
      </c>
      <c r="L45" s="2">
        <f>IF($A45&lt;=L$5,0.5*(M44+M45)*EXP(-'BDT Tree'!AH49*M$4)," ")</f>
        <v>0.99631256899610998</v>
      </c>
      <c r="M45" s="44">
        <f>IF($A45&lt;=M$5,0.5*(N44+N45)*EXP(-'BDT Tree'!AI49*N$4)+$C$6*SUM(K$4:M$4)," ")</f>
        <v>1.0014372164664169</v>
      </c>
      <c r="N45" s="2">
        <f>IF($A45&lt;=N$5,0.5*(O44+O45)*EXP(-'BDT Tree'!AJ49*O$4)," ")</f>
        <v>1.0018661581089738</v>
      </c>
      <c r="O45" s="2">
        <f>IF($A45&lt;=O$5,0.5*(P44+P45)*EXP(-'BDT Tree'!AK49*P$4)," ")</f>
        <v>1.0053382648674893</v>
      </c>
      <c r="P45" s="44">
        <f>IF($A45&lt;=P$5,0.5*(Q44+Q45)*EXP(-'BDT Tree'!AL49*Q$4)+$C$6*SUM(N$4:P$4)," ")</f>
        <v>1.0082045941281996</v>
      </c>
      <c r="Q45" s="2">
        <f>IF($A45&lt;=Q$5,0.5*(R44+R45)*EXP(-'BDT Tree'!AM49*R$4)," ")</f>
        <v>1.0065649204741201</v>
      </c>
      <c r="R45" s="2">
        <f>IF($A45&lt;=R$5,0.5*(S44+S45)*EXP(-'BDT Tree'!AN49*S$4)," ")</f>
        <v>1.0084904828579737</v>
      </c>
      <c r="S45" s="44">
        <f>IF($A45&lt;=S$5,0.5*(T44+T45)*EXP(-'BDT Tree'!AO49*T$4)+$C$6*SUM(Q$4:S$4)," ")</f>
        <v>1.0100849087465775</v>
      </c>
      <c r="T45" s="2">
        <f>IF($A45&lt;=T$5,0.5*(U44+U45)*EXP(-'BDT Tree'!AP49*U$4)," ")</f>
        <v>1.0074724127928743</v>
      </c>
      <c r="U45" s="2">
        <f>IF($A45&lt;=U$5,0.5*(V44+V45)*EXP(-'BDT Tree'!AQ49*V$4)," ")</f>
        <v>1.0084642491547546</v>
      </c>
      <c r="V45" s="44">
        <f>IF($A45&lt;=V$5,0.5*(W44+W45)*EXP(-'BDT Tree'!AR49*W$4)+$C$6*SUM(T$4:V$4)," ")</f>
        <v>1.0092718022553695</v>
      </c>
      <c r="W45" s="2">
        <f>IF($A45&lt;=W$5,0.5*(X44+X45)*EXP(-'BDT Tree'!AS49*X$4)," ")</f>
        <v>1.0062143336051101</v>
      </c>
      <c r="X45" s="2">
        <f>IF($A45&lt;=X$5,0.5*(Y44+Y45)*EXP(-'BDT Tree'!AT49*Y$4)," ")</f>
        <v>1.0067034672286601</v>
      </c>
      <c r="Y45" s="44">
        <f>IF($A45&lt;=Y$5,0.5*(Z44+Z45)*EXP(-'BDT Tree'!AU49*Z$4)+$C$6*SUM(W$4:Y$4)," ")</f>
        <v>1.0070915051014386</v>
      </c>
      <c r="Z45" s="2">
        <f>IF($A45&lt;=Z$5,0.5*(AA44+AA45)*EXP(-'BDT Tree'!AV49*AA$4)," ")</f>
        <v>1.0034189676563456</v>
      </c>
      <c r="AA45" s="2">
        <f>IF($A45&lt;=AA$5,0.5*(AB44+AB45)*EXP(-'BDT Tree'!AW49*AB$4)," ")</f>
        <v>1.0036502747783138</v>
      </c>
      <c r="AB45" s="44">
        <f t="shared" si="0"/>
        <v>1.0038114176158806</v>
      </c>
    </row>
    <row r="46" spans="1:28" x14ac:dyDescent="0.25">
      <c r="A46" s="30">
        <v>17</v>
      </c>
      <c r="D46" s="44">
        <f>IF($A46&lt;=D$5,0.5*(E45+E46)*EXP(-'BDT Tree'!Z50*E$4)," ")</f>
        <v>0.93397515433028899</v>
      </c>
      <c r="E46" s="2">
        <f>IF($A46&lt;=E$5,0.5*(F45+F46)*EXP(-'BDT Tree'!AA50*F$4)," ")</f>
        <v>0.95008525764651064</v>
      </c>
      <c r="F46" s="2">
        <f>IF($A46&lt;=F$5,0.5*(G45+G46)*EXP(-'BDT Tree'!AB50*G$4)," ")</f>
        <v>0.96373989696790174</v>
      </c>
      <c r="G46" s="44">
        <f>IF($A46&lt;=G$5,0.5*(H45+H46)*EXP(-'BDT Tree'!AC50*H$4)+$C$6*SUM(E$4:G$4)," ")</f>
        <v>0.97553784752738626</v>
      </c>
      <c r="H46" s="2">
        <f>IF($A46&lt;=H$5,0.5*(I45+I46)*EXP(-'BDT Tree'!AD50*I$4)," ")</f>
        <v>0.98119160815873174</v>
      </c>
      <c r="I46" s="2">
        <f>IF($A46&lt;=I$5,0.5*(J45+J46)*EXP(-'BDT Tree'!AE50*J$4)," ")</f>
        <v>0.98926777871239524</v>
      </c>
      <c r="J46" s="44">
        <f>IF($A46&lt;=J$5,0.5*(K45+K46)*EXP(-'BDT Tree'!AF50*K$4)+$C$6*SUM(H$4:J$4)," ")</f>
        <v>0.99616071921690152</v>
      </c>
      <c r="K46" s="2">
        <f>IF($A46&lt;=K$5,0.5*(L45+L46)*EXP(-'BDT Tree'!AG50*L$4)," ")</f>
        <v>0.99818613856682648</v>
      </c>
      <c r="L46" s="2">
        <f>IF($A46&lt;=L$5,0.5*(M45+M46)*EXP(-'BDT Tree'!AH50*M$4)," ")</f>
        <v>1.0028747143280994</v>
      </c>
      <c r="M46" s="44">
        <f>IF($A46&lt;=M$5,0.5*(N45+N46)*EXP(-'BDT Tree'!AI50*N$4)+$C$6*SUM(K$4:M$4)," ")</f>
        <v>1.0067575375298228</v>
      </c>
      <c r="N46" s="2">
        <f>IF($A46&lt;=N$5,0.5*(O45+O46)*EXP(-'BDT Tree'!AJ50*O$4)," ")</f>
        <v>1.0061466918055229</v>
      </c>
      <c r="O46" s="2">
        <f>IF($A46&lt;=O$5,0.5*(P45+P46)*EXP(-'BDT Tree'!AK50*P$4)," ")</f>
        <v>1.0087609412489318</v>
      </c>
      <c r="P46" s="44">
        <f>IF($A46&lt;=P$5,0.5*(Q45+Q46)*EXP(-'BDT Tree'!AL50*Q$4)+$C$6*SUM(N$4:P$4)," ")</f>
        <v>1.0109175345530821</v>
      </c>
      <c r="Q46" s="2">
        <f>IF($A46&lt;=Q$5,0.5*(R45+R46)*EXP(-'BDT Tree'!AM50*R$4)," ")</f>
        <v>1.0087113975949542</v>
      </c>
      <c r="R46" s="2">
        <f>IF($A46&lt;=R$5,0.5*(S45+S46)*EXP(-'BDT Tree'!AN50*S$4)," ")</f>
        <v>1.0101686846594546</v>
      </c>
      <c r="S46" s="44">
        <f>IF($A46&lt;=S$5,0.5*(T45+T46)*EXP(-'BDT Tree'!AO50*T$4)+$C$6*SUM(Q$4:S$4)," ")</f>
        <v>1.011372179929527</v>
      </c>
      <c r="T46" s="2">
        <f>IF($A46&lt;=T$5,0.5*(U45+U46)*EXP(-'BDT Tree'!AP50*U$4)," ")</f>
        <v>1.0084597423562656</v>
      </c>
      <c r="U46" s="2">
        <f>IF($A46&lt;=U$5,0.5*(V45+V46)*EXP(-'BDT Tree'!AQ50*V$4)," ")</f>
        <v>1.0092078045804445</v>
      </c>
      <c r="V46" s="44">
        <f>IF($A46&lt;=V$5,0.5*(W45+W46)*EXP(-'BDT Tree'!AR50*W$4)+$C$6*SUM(T$4:V$4)," ")</f>
        <v>1.0098165545954638</v>
      </c>
      <c r="W46" s="2">
        <f>IF($A46&lt;=W$5,0.5*(X45+X46)*EXP(-'BDT Tree'!AS50*X$4)," ")</f>
        <v>1.0066021139182886</v>
      </c>
      <c r="X46" s="2">
        <f>IF($A46&lt;=X$5,0.5*(Y45+Y46)*EXP(-'BDT Tree'!AT50*Y$4)," ")</f>
        <v>1.0069679515842176</v>
      </c>
      <c r="Y46" s="44">
        <f>IF($A46&lt;=Y$5,0.5*(Z45+Z46)*EXP(-'BDT Tree'!AU50*Z$4)+$C$6*SUM(W$4:Y$4)," ")</f>
        <v>1.0072581286401698</v>
      </c>
      <c r="Z46" s="2">
        <f>IF($A46&lt;=Z$5,0.5*(AA45+AA46)*EXP(-'BDT Tree'!AV50*AA$4)," ")</f>
        <v>1.0035176468551072</v>
      </c>
      <c r="AA46" s="2">
        <f>IF($A46&lt;=AA$5,0.5*(AB45+AB46)*EXP(-'BDT Tree'!AW50*AB$4)," ")</f>
        <v>1.003691401680805</v>
      </c>
      <c r="AB46" s="44">
        <f t="shared" si="0"/>
        <v>1.0038114176158806</v>
      </c>
    </row>
    <row r="47" spans="1:28" x14ac:dyDescent="0.25">
      <c r="A47" s="30">
        <v>16</v>
      </c>
      <c r="D47" s="44">
        <f>IF($A47&lt;=D$5,0.5*(E46+E47)*EXP(-'BDT Tree'!Z51*E$4)," ")</f>
        <v>0.95667176752355243</v>
      </c>
      <c r="E47" s="2">
        <f>IF($A47&lt;=E$5,0.5*(F46+F47)*EXP(-'BDT Tree'!AA51*F$4)," ")</f>
        <v>0.96919132920942475</v>
      </c>
      <c r="F47" s="2">
        <f>IF($A47&lt;=F$5,0.5*(G46+G47)*EXP(-'BDT Tree'!AB51*G$4)," ")</f>
        <v>0.97973890779354833</v>
      </c>
      <c r="G47" s="44">
        <f>IF($A47&lt;=G$5,0.5*(H46+H47)*EXP(-'BDT Tree'!AC51*H$4)+$C$6*SUM(E$4:G$4)," ")</f>
        <v>0.98882455322310048</v>
      </c>
      <c r="H47" s="2">
        <f>IF($A47&lt;=H$5,0.5*(I46+I47)*EXP(-'BDT Tree'!AD51*I$4)," ")</f>
        <v>0.9922098253778191</v>
      </c>
      <c r="I47" s="2">
        <f>IF($A47&lt;=I$5,0.5*(J46+J47)*EXP(-'BDT Tree'!AE51*J$4)," ")</f>
        <v>0.99839113045605055</v>
      </c>
      <c r="J47" s="44">
        <f>IF($A47&lt;=J$5,0.5*(K46+K47)*EXP(-'BDT Tree'!AF51*K$4)+$C$6*SUM(H$4:J$4)," ")</f>
        <v>1.0036476609127583</v>
      </c>
      <c r="K47" s="2">
        <f>IF($A47&lt;=K$5,0.5*(L46+L47)*EXP(-'BDT Tree'!AG51*L$4)," ")</f>
        <v>1.0042890746175821</v>
      </c>
      <c r="L47" s="2">
        <f>IF($A47&lt;=L$5,0.5*(M46+M47)*EXP(-'BDT Tree'!AH51*M$4)," ")</f>
        <v>1.0078358639438538</v>
      </c>
      <c r="M47" s="44">
        <f>IF($A47&lt;=M$5,0.5*(N46+N47)*EXP(-'BDT Tree'!AI51*N$4)+$C$6*SUM(K$4:M$4)," ")</f>
        <v>1.0107730301285089</v>
      </c>
      <c r="N47" s="2">
        <f>IF($A47&lt;=N$5,0.5*(O46+O47)*EXP(-'BDT Tree'!AJ51*O$4)," ")</f>
        <v>1.0093742425153538</v>
      </c>
      <c r="O47" s="2">
        <f>IF($A47&lt;=O$5,0.5*(P46+P47)*EXP(-'BDT Tree'!AK51*P$4)," ")</f>
        <v>1.0113405981210091</v>
      </c>
      <c r="P47" s="44">
        <f>IF($A47&lt;=P$5,0.5*(Q46+Q47)*EXP(-'BDT Tree'!AL51*Q$4)+$C$6*SUM(N$4:P$4)," ")</f>
        <v>1.0129619214325549</v>
      </c>
      <c r="Q47" s="2">
        <f>IF($A47&lt;=Q$5,0.5*(R46+R47)*EXP(-'BDT Tree'!AM51*R$4)," ")</f>
        <v>1.0103281918255125</v>
      </c>
      <c r="R47" s="2">
        <f>IF($A47&lt;=R$5,0.5*(S46+S47)*EXP(-'BDT Tree'!AN51*S$4)," ")</f>
        <v>1.0114306066147465</v>
      </c>
      <c r="S47" s="44">
        <f>IF($A47&lt;=S$5,0.5*(T46+T47)*EXP(-'BDT Tree'!AO51*T$4)+$C$6*SUM(Q$4:S$4)," ")</f>
        <v>1.0123387129036261</v>
      </c>
      <c r="T47" s="2">
        <f>IF($A47&lt;=T$5,0.5*(U46+U47)*EXP(-'BDT Tree'!AP51*U$4)," ")</f>
        <v>1.0092011907830003</v>
      </c>
      <c r="U47" s="2">
        <f>IF($A47&lt;=U$5,0.5*(V46+V47)*EXP(-'BDT Tree'!AQ51*V$4)," ")</f>
        <v>1.0097652958431569</v>
      </c>
      <c r="V47" s="44">
        <f>IF($A47&lt;=V$5,0.5*(W46+W47)*EXP(-'BDT Tree'!AR51*W$4)+$C$6*SUM(T$4:V$4)," ")</f>
        <v>1.0102241318309553</v>
      </c>
      <c r="W47" s="2">
        <f>IF($A47&lt;=W$5,0.5*(X46+X47)*EXP(-'BDT Tree'!AS51*X$4)," ")</f>
        <v>1.0068919002235175</v>
      </c>
      <c r="X47" s="2">
        <f>IF($A47&lt;=X$5,0.5*(Y46+Y47)*EXP(-'BDT Tree'!AT51*Y$4)," ")</f>
        <v>1.0071655010061664</v>
      </c>
      <c r="Y47" s="44">
        <f>IF($A47&lt;=Y$5,0.5*(Z46+Z47)*EXP(-'BDT Tree'!AU51*Z$4)+$C$6*SUM(W$4:Y$4)," ")</f>
        <v>1.0073824876663762</v>
      </c>
      <c r="Z47" s="2">
        <f>IF($A47&lt;=Z$5,0.5*(AA46+AA47)*EXP(-'BDT Tree'!AV51*AA$4)," ")</f>
        <v>1.0035915113668932</v>
      </c>
      <c r="AA47" s="2">
        <f>IF($A47&lt;=AA$5,0.5*(AB46+AB47)*EXP(-'BDT Tree'!AW51*AB$4)," ")</f>
        <v>1.0037220326356322</v>
      </c>
      <c r="AB47" s="44">
        <f t="shared" si="0"/>
        <v>1.0038114176158806</v>
      </c>
    </row>
    <row r="48" spans="1:28" x14ac:dyDescent="0.25">
      <c r="A48" s="30">
        <v>15</v>
      </c>
      <c r="D48" s="44">
        <f>IF($A48&lt;=D$5,0.5*(E47+E48)*EXP(-'BDT Tree'!Z52*E$4)," ")</f>
        <v>0.97422370349978316</v>
      </c>
      <c r="E48" s="2">
        <f>IF($A48&lt;=E$5,0.5*(F47+F48)*EXP(-'BDT Tree'!AA52*F$4)," ")</f>
        <v>0.9838918063733666</v>
      </c>
      <c r="F48" s="2">
        <f>IF($A48&lt;=F$5,0.5*(G47+G48)*EXP(-'BDT Tree'!AB52*G$4)," ")</f>
        <v>0.99199697311365043</v>
      </c>
      <c r="G48" s="44">
        <f>IF($A48&lt;=G$5,0.5*(H47+H48)*EXP(-'BDT Tree'!AC52*H$4)+$C$6*SUM(E$4:G$4)," ")</f>
        <v>0.99896431136677988</v>
      </c>
      <c r="H48" s="2">
        <f>IF($A48&lt;=H$5,0.5*(I47+I48)*EXP(-'BDT Tree'!AD52*I$4)," ")</f>
        <v>1.0005980256935818</v>
      </c>
      <c r="I48" s="2">
        <f>IF($A48&lt;=I$5,0.5*(J47+J48)*EXP(-'BDT Tree'!AE52*J$4)," ")</f>
        <v>1.0053158142228102</v>
      </c>
      <c r="J48" s="44">
        <f>IF($A48&lt;=J$5,0.5*(K47+K48)*EXP(-'BDT Tree'!AF52*K$4)+$C$6*SUM(H$4:J$4)," ")</f>
        <v>1.009315265666916</v>
      </c>
      <c r="K48" s="2">
        <f>IF($A48&lt;=K$5,0.5*(L47+L48)*EXP(-'BDT Tree'!AG52*L$4)," ")</f>
        <v>1.0089018585704319</v>
      </c>
      <c r="L48" s="2">
        <f>IF($A48&lt;=L$5,0.5*(M47+M48)*EXP(-'BDT Tree'!AH52*M$4)," ")</f>
        <v>1.0115808424279238</v>
      </c>
      <c r="M48" s="44">
        <f>IF($A48&lt;=M$5,0.5*(N47+N48)*EXP(-'BDT Tree'!AI52*N$4)+$C$6*SUM(K$4:M$4)," ")</f>
        <v>1.0137999913513964</v>
      </c>
      <c r="N48" s="2">
        <f>IF($A48&lt;=N$5,0.5*(O47+O48)*EXP(-'BDT Tree'!AJ52*O$4)," ")</f>
        <v>1.0118054939365302</v>
      </c>
      <c r="O48" s="2">
        <f>IF($A48&lt;=O$5,0.5*(P47+P48)*EXP(-'BDT Tree'!AK52*P$4)," ")</f>
        <v>1.013283418547601</v>
      </c>
      <c r="P48" s="44">
        <f>IF($A48&lt;=P$5,0.5*(Q47+Q48)*EXP(-'BDT Tree'!AL52*Q$4)+$C$6*SUM(N$4:P$4)," ")</f>
        <v>1.0145016224875534</v>
      </c>
      <c r="Q48" s="2">
        <f>IF($A48&lt;=Q$5,0.5*(R47+R48)*EXP(-'BDT Tree'!AM52*R$4)," ")</f>
        <v>1.0115454855175905</v>
      </c>
      <c r="R48" s="2">
        <f>IF($A48&lt;=R$5,0.5*(S47+S48)*EXP(-'BDT Tree'!AN52*S$4)," ")</f>
        <v>1.0123791907710413</v>
      </c>
      <c r="S48" s="44">
        <f>IF($A48&lt;=S$5,0.5*(T47+T48)*EXP(-'BDT Tree'!AO52*T$4)+$C$6*SUM(Q$4:S$4)," ")</f>
        <v>1.0130642432254313</v>
      </c>
      <c r="T48" s="2">
        <f>IF($A48&lt;=T$5,0.5*(U47+U48)*EXP(-'BDT Tree'!AP52*U$4)," ")</f>
        <v>1.0097578950227493</v>
      </c>
      <c r="U48" s="2">
        <f>IF($A48&lt;=U$5,0.5*(V47+V48)*EXP(-'BDT Tree'!AQ52*V$4)," ")</f>
        <v>1.0101832303487506</v>
      </c>
      <c r="V48" s="44">
        <f>IF($A48&lt;=V$5,0.5*(W47+W48)*EXP(-'BDT Tree'!AR52*W$4)+$C$6*SUM(T$4:V$4)," ")</f>
        <v>1.0105290461598471</v>
      </c>
      <c r="W48" s="2">
        <f>IF($A48&lt;=W$5,0.5*(X47+X48)*EXP(-'BDT Tree'!AS52*X$4)," ")</f>
        <v>1.0071084421141341</v>
      </c>
      <c r="X48" s="2">
        <f>IF($A48&lt;=X$5,0.5*(Y47+Y48)*EXP(-'BDT Tree'!AT52*Y$4)," ")</f>
        <v>1.0073130505611947</v>
      </c>
      <c r="Y48" s="44">
        <f>IF($A48&lt;=Y$5,0.5*(Z47+Z48)*EXP(-'BDT Tree'!AU52*Z$4)+$C$6*SUM(W$4:Y$4)," ")</f>
        <v>1.007475302578952</v>
      </c>
      <c r="Z48" s="2">
        <f>IF($A48&lt;=Z$5,0.5*(AA47+AA48)*EXP(-'BDT Tree'!AV52*AA$4)," ")</f>
        <v>1.0036468013860744</v>
      </c>
      <c r="AA48" s="2">
        <f>IF($A48&lt;=AA$5,0.5*(AB47+AB48)*EXP(-'BDT Tree'!AW52*AB$4)," ")</f>
        <v>1.0037448460929135</v>
      </c>
      <c r="AB48" s="44">
        <f t="shared" si="0"/>
        <v>1.0038114176158806</v>
      </c>
    </row>
    <row r="49" spans="1:28" x14ac:dyDescent="0.25">
      <c r="A49" s="30">
        <v>14</v>
      </c>
      <c r="D49" s="44">
        <f>IF($A49&lt;=D$5,0.5*(E48+E49)*EXP(-'BDT Tree'!Z53*E$4)," ")</f>
        <v>0.98771612159942401</v>
      </c>
      <c r="E49" s="2">
        <f>IF($A49&lt;=E$5,0.5*(F48+F49)*EXP(-'BDT Tree'!AA53*F$4)," ")</f>
        <v>0.99514682056180492</v>
      </c>
      <c r="F49" s="2">
        <f>IF($A49&lt;=F$5,0.5*(G48+G49)*EXP(-'BDT Tree'!AB53*G$4)," ")</f>
        <v>1.0013507777223971</v>
      </c>
      <c r="G49" s="44">
        <f>IF($A49&lt;=G$5,0.5*(H48+H49)*EXP(-'BDT Tree'!AC53*H$4)+$C$6*SUM(E$4:G$4)," ")</f>
        <v>1.0066768040413892</v>
      </c>
      <c r="H49" s="2">
        <f>IF($A49&lt;=H$5,0.5*(I48+I49)*EXP(-'BDT Tree'!AD53*I$4)," ")</f>
        <v>1.0069667708026959</v>
      </c>
      <c r="I49" s="2">
        <f>IF($A49&lt;=I$5,0.5*(J48+J49)*EXP(-'BDT Tree'!AE53*J$4)," ")</f>
        <v>1.0105600852006293</v>
      </c>
      <c r="J49" s="44">
        <f>IF($A49&lt;=J$5,0.5*(K48+K49)*EXP(-'BDT Tree'!AF53*K$4)+$C$6*SUM(H$4:J$4)," ")</f>
        <v>1.0135979264838495</v>
      </c>
      <c r="K49" s="2">
        <f>IF($A49&lt;=K$5,0.5*(L48+L49)*EXP(-'BDT Tree'!AG53*L$4)," ")</f>
        <v>1.0123833267553994</v>
      </c>
      <c r="L49" s="2">
        <f>IF($A49&lt;=L$5,0.5*(M48+M49)*EXP(-'BDT Tree'!AH53*M$4)," ")</f>
        <v>1.0144045432713737</v>
      </c>
      <c r="M49" s="44">
        <f>IF($A49&lt;=M$5,0.5*(N48+N49)*EXP(-'BDT Tree'!AI53*N$4)+$C$6*SUM(K$4:M$4)," ")</f>
        <v>1.0160797043085685</v>
      </c>
      <c r="N49" s="2">
        <f>IF($A49&lt;=N$5,0.5*(O48+O49)*EXP(-'BDT Tree'!AJ53*O$4)," ")</f>
        <v>1.0136356095491013</v>
      </c>
      <c r="O49" s="2">
        <f>IF($A49&lt;=O$5,0.5*(P48+P49)*EXP(-'BDT Tree'!AK53*P$4)," ")</f>
        <v>1.0147458153249924</v>
      </c>
      <c r="P49" s="44">
        <f>IF($A49&lt;=P$5,0.5*(Q48+Q49)*EXP(-'BDT Tree'!AL53*Q$4)+$C$6*SUM(N$4:P$4)," ")</f>
        <v>1.0156607432957427</v>
      </c>
      <c r="Q49" s="2">
        <f>IF($A49&lt;=Q$5,0.5*(R48+R49)*EXP(-'BDT Tree'!AM53*R$4)," ")</f>
        <v>1.0124617099069928</v>
      </c>
      <c r="R49" s="2">
        <f>IF($A49&lt;=R$5,0.5*(S48+S49)*EXP(-'BDT Tree'!AN53*S$4)," ")</f>
        <v>1.0130920704351336</v>
      </c>
      <c r="S49" s="44">
        <f>IF($A49&lt;=S$5,0.5*(T48+T49)*EXP(-'BDT Tree'!AO53*T$4)+$C$6*SUM(Q$4:S$4)," ")</f>
        <v>1.0136087695693121</v>
      </c>
      <c r="T49" s="2">
        <f>IF($A49&lt;=T$5,0.5*(U48+U49)*EXP(-'BDT Tree'!AP53*U$4)," ")</f>
        <v>1.0101758382643284</v>
      </c>
      <c r="U49" s="2">
        <f>IF($A49&lt;=U$5,0.5*(V48+V49)*EXP(-'BDT Tree'!AQ53*V$4)," ")</f>
        <v>1.0104965172538691</v>
      </c>
      <c r="V49" s="44">
        <f>IF($A49&lt;=V$5,0.5*(W48+W49)*EXP(-'BDT Tree'!AR53*W$4)+$C$6*SUM(T$4:V$4)," ")</f>
        <v>1.0107571414605716</v>
      </c>
      <c r="W49" s="2">
        <f>IF($A49&lt;=W$5,0.5*(X48+X49)*EXP(-'BDT Tree'!AS53*X$4)," ")</f>
        <v>1.0072702454793216</v>
      </c>
      <c r="X49" s="2">
        <f>IF($A49&lt;=X$5,0.5*(Y48+Y49)*EXP(-'BDT Tree'!AT53*Y$4)," ")</f>
        <v>1.0074232534378889</v>
      </c>
      <c r="Y49" s="44">
        <f>IF($A49&lt;=Y$5,0.5*(Z48+Z49)*EXP(-'BDT Tree'!AU53*Z$4)+$C$6*SUM(W$4:Y$4)," ")</f>
        <v>1.0075445752332701</v>
      </c>
      <c r="Z49" s="2">
        <f>IF($A49&lt;=Z$5,0.5*(AA48+AA49)*EXP(-'BDT Tree'!AV53*AA$4)," ")</f>
        <v>1.0036881880779547</v>
      </c>
      <c r="AA49" s="2">
        <f>IF($A49&lt;=AA$5,0.5*(AB48+AB49)*EXP(-'BDT Tree'!AW53*AB$4)," ")</f>
        <v>1.0037618370845263</v>
      </c>
      <c r="AB49" s="44">
        <f t="shared" si="0"/>
        <v>1.0038114176158806</v>
      </c>
    </row>
    <row r="50" spans="1:28" x14ac:dyDescent="0.25">
      <c r="A50" s="30">
        <v>13</v>
      </c>
      <c r="D50" s="44">
        <f>IF($A50&lt;=D$5,0.5*(E49+E50)*EXP(-'BDT Tree'!Z54*E$4)," ")</f>
        <v>0.99804118360107819</v>
      </c>
      <c r="E50" s="2">
        <f>IF($A50&lt;=E$5,0.5*(F49+F50)*EXP(-'BDT Tree'!AA54*F$4)," ")</f>
        <v>1.0037319295736413</v>
      </c>
      <c r="F50" s="2">
        <f>IF($A50&lt;=F$5,0.5*(G49+G50)*EXP(-'BDT Tree'!AB54*G$4)," ")</f>
        <v>1.0084667096785969</v>
      </c>
      <c r="G50" s="44">
        <f>IF($A50&lt;=G$5,0.5*(H49+H50)*EXP(-'BDT Tree'!AC54*H$4)+$C$6*SUM(E$4:G$4)," ")</f>
        <v>1.012528488464784</v>
      </c>
      <c r="H50" s="2">
        <f>IF($A50&lt;=H$5,0.5*(I49+I50)*EXP(-'BDT Tree'!AD54*I$4)," ")</f>
        <v>1.0117925043627862</v>
      </c>
      <c r="I50" s="2">
        <f>IF($A50&lt;=I$5,0.5*(J49+J50)*EXP(-'BDT Tree'!AE54*J$4)," ")</f>
        <v>1.0145251803130602</v>
      </c>
      <c r="J50" s="44">
        <f>IF($A50&lt;=J$5,0.5*(K49+K50)*EXP(-'BDT Tree'!AF54*K$4)+$C$6*SUM(H$4:J$4)," ")</f>
        <v>1.0168297331585938</v>
      </c>
      <c r="K50" s="2">
        <f>IF($A50&lt;=K$5,0.5*(L49+L50)*EXP(-'BDT Tree'!AG54*L$4)," ")</f>
        <v>1.0150081326021048</v>
      </c>
      <c r="L50" s="2">
        <f>IF($A50&lt;=L$5,0.5*(M49+M50)*EXP(-'BDT Tree'!AH54*M$4)," ")</f>
        <v>1.0165317988923026</v>
      </c>
      <c r="M50" s="44">
        <f>IF($A50&lt;=M$5,0.5*(N49+N50)*EXP(-'BDT Tree'!AI54*N$4)+$C$6*SUM(K$4:M$4)," ")</f>
        <v>1.01779548861005</v>
      </c>
      <c r="N50" s="2">
        <f>IF($A50&lt;=N$5,0.5*(O49+O50)*EXP(-'BDT Tree'!AJ54*O$4)," ")</f>
        <v>1.0150125078427603</v>
      </c>
      <c r="O50" s="2">
        <f>IF($A50&lt;=O$5,0.5*(P49+P50)*EXP(-'BDT Tree'!AK54*P$4)," ")</f>
        <v>1.0158461509600403</v>
      </c>
      <c r="P50" s="44">
        <f>IF($A50&lt;=P$5,0.5*(Q49+Q50)*EXP(-'BDT Tree'!AL54*Q$4)+$C$6*SUM(N$4:P$4)," ")</f>
        <v>1.0165330946384736</v>
      </c>
      <c r="Q50" s="2">
        <f>IF($A50&lt;=Q$5,0.5*(R49+R50)*EXP(-'BDT Tree'!AM54*R$4)," ")</f>
        <v>1.0131511785929348</v>
      </c>
      <c r="R50" s="2">
        <f>IF($A50&lt;=R$5,0.5*(S49+S50)*EXP(-'BDT Tree'!AN54*S$4)," ")</f>
        <v>1.0136277252876678</v>
      </c>
      <c r="S50" s="44">
        <f>IF($A50&lt;=S$5,0.5*(T49+T50)*EXP(-'BDT Tree'!AO54*T$4)+$C$6*SUM(Q$4:S$4)," ")</f>
        <v>1.0140174000730215</v>
      </c>
      <c r="T50" s="2">
        <f>IF($A50&lt;=T$5,0.5*(U49+U50)*EXP(-'BDT Tree'!AP54*U$4)," ")</f>
        <v>1.0104895838292094</v>
      </c>
      <c r="U50" s="2">
        <f>IF($A50&lt;=U$5,0.5*(V49+V50)*EXP(-'BDT Tree'!AQ54*V$4)," ")</f>
        <v>1.0107313474243615</v>
      </c>
      <c r="V50" s="44">
        <f>IF($A50&lt;=V$5,0.5*(W49+W50)*EXP(-'BDT Tree'!AR54*W$4)+$C$6*SUM(T$4:V$4)," ")</f>
        <v>1.010927763650262</v>
      </c>
      <c r="W50" s="2">
        <f>IF($A50&lt;=W$5,0.5*(X49+X50)*EXP(-'BDT Tree'!AS54*X$4)," ")</f>
        <v>1.0073911442531667</v>
      </c>
      <c r="X50" s="2">
        <f>IF($A50&lt;=X$5,0.5*(Y49+Y50)*EXP(-'BDT Tree'!AT54*Y$4)," ")</f>
        <v>1.0075055621321545</v>
      </c>
      <c r="Y50" s="44">
        <f>IF($A50&lt;=Y$5,0.5*(Z49+Z50)*EXP(-'BDT Tree'!AU54*Z$4)+$C$6*SUM(W$4:Y$4)," ")</f>
        <v>1.0075962778601824</v>
      </c>
      <c r="Z50" s="2">
        <f>IF($A50&lt;=Z$5,0.5*(AA49+AA50)*EXP(-'BDT Tree'!AV54*AA$4)," ")</f>
        <v>1.0037191679432687</v>
      </c>
      <c r="AA50" s="2">
        <f>IF($A50&lt;=AA$5,0.5*(AB49+AB50)*EXP(-'BDT Tree'!AW54*AB$4)," ")</f>
        <v>1.0037744915599707</v>
      </c>
      <c r="AB50" s="44">
        <f t="shared" si="0"/>
        <v>1.0038114176158806</v>
      </c>
    </row>
    <row r="51" spans="1:28" x14ac:dyDescent="0.25">
      <c r="A51" s="30">
        <v>12</v>
      </c>
      <c r="D51" s="44">
        <f>IF($A51&lt;=D$5,0.5*(E50+E51)*EXP(-'BDT Tree'!Z55*E$4)," ")</f>
        <v>1.0059156307045614</v>
      </c>
      <c r="E51" s="2">
        <f>IF($A51&lt;=E$5,0.5*(F50+F51)*EXP(-'BDT Tree'!AA55*F$4)," ")</f>
        <v>1.0102622472547456</v>
      </c>
      <c r="F51" s="2">
        <f>IF($A51&lt;=F$5,0.5*(G50+G51)*EXP(-'BDT Tree'!AB55*G$4)," ")</f>
        <v>1.0138678550791578</v>
      </c>
      <c r="G51" s="44">
        <f>IF($A51&lt;=G$5,0.5*(H50+H51)*EXP(-'BDT Tree'!AC55*H$4)+$C$6*SUM(E$4:G$4)," ")</f>
        <v>1.0169600828280734</v>
      </c>
      <c r="H51" s="2">
        <f>IF($A51&lt;=H$5,0.5*(I50+I51)*EXP(-'BDT Tree'!AD55*I$4)," ")</f>
        <v>1.0154435856094595</v>
      </c>
      <c r="I51" s="2">
        <f>IF($A51&lt;=I$5,0.5*(J50+J51)*EXP(-'BDT Tree'!AE55*J$4)," ")</f>
        <v>1.0175194380840904</v>
      </c>
      <c r="J51" s="44">
        <f>IF($A51&lt;=J$5,0.5*(K50+K51)*EXP(-'BDT Tree'!AF55*K$4)+$C$6*SUM(H$4:J$4)," ")</f>
        <v>1.0192661083032768</v>
      </c>
      <c r="K51" s="2">
        <f>IF($A51&lt;=K$5,0.5*(L50+L51)*EXP(-'BDT Tree'!AG55*L$4)," ")</f>
        <v>1.016985503282499</v>
      </c>
      <c r="L51" s="2">
        <f>IF($A51&lt;=L$5,0.5*(M50+M51)*EXP(-'BDT Tree'!AH55*M$4)," ")</f>
        <v>1.0181333822442786</v>
      </c>
      <c r="M51" s="44">
        <f>IF($A51&lt;=M$5,0.5*(N50+N51)*EXP(-'BDT Tree'!AI55*N$4)+$C$6*SUM(K$4:M$4)," ")</f>
        <v>1.0190862100804894</v>
      </c>
      <c r="N51" s="2">
        <f>IF($A51&lt;=N$5,0.5*(O50+O51)*EXP(-'BDT Tree'!AJ55*O$4)," ")</f>
        <v>1.0160480364836553</v>
      </c>
      <c r="O51" s="2">
        <f>IF($A51&lt;=O$5,0.5*(P50+P51)*EXP(-'BDT Tree'!AK55*P$4)," ")</f>
        <v>1.0166738296800322</v>
      </c>
      <c r="P51" s="44">
        <f>IF($A51&lt;=P$5,0.5*(Q50+Q51)*EXP(-'BDT Tree'!AL55*Q$4)+$C$6*SUM(N$4:P$4)," ")</f>
        <v>1.0171894866328326</v>
      </c>
      <c r="Q51" s="2">
        <f>IF($A51&lt;=Q$5,0.5*(R50+R51)*EXP(-'BDT Tree'!AM55*R$4)," ")</f>
        <v>1.0136699353808469</v>
      </c>
      <c r="R51" s="2">
        <f>IF($A51&lt;=R$5,0.5*(S50+S51)*EXP(-'BDT Tree'!AN55*S$4)," ")</f>
        <v>1.0140301697296494</v>
      </c>
      <c r="S51" s="44">
        <f>IF($A51&lt;=S$5,0.5*(T50+T51)*EXP(-'BDT Tree'!AO55*T$4)+$C$6*SUM(Q$4:S$4)," ")</f>
        <v>1.0143240263149751</v>
      </c>
      <c r="T51" s="2">
        <f>IF($A51&lt;=T$5,0.5*(U50+U51)*EXP(-'BDT Tree'!AP55*U$4)," ")</f>
        <v>1.0107250991292411</v>
      </c>
      <c r="U51" s="2">
        <f>IF($A51&lt;=U$5,0.5*(V50+V51)*EXP(-'BDT Tree'!AQ55*V$4)," ")</f>
        <v>1.0109073639772097</v>
      </c>
      <c r="V51" s="44">
        <f>IF($A51&lt;=V$5,0.5*(W50+W51)*EXP(-'BDT Tree'!AR55*W$4)+$C$6*SUM(T$4:V$4)," ")</f>
        <v>1.0110553907448629</v>
      </c>
      <c r="W51" s="2">
        <f>IF($A51&lt;=W$5,0.5*(X50+X51)*EXP(-'BDT Tree'!AS55*X$4)," ")</f>
        <v>1.0074814780593946</v>
      </c>
      <c r="X51" s="2">
        <f>IF($A51&lt;=X$5,0.5*(Y50+Y51)*EXP(-'BDT Tree'!AT55*Y$4)," ")</f>
        <v>1.0075670373221526</v>
      </c>
      <c r="Y51" s="44">
        <f>IF($A51&lt;=Y$5,0.5*(Z50+Z51)*EXP(-'BDT Tree'!AU55*Z$4)+$C$6*SUM(W$4:Y$4)," ")</f>
        <v>1.0076348676500024</v>
      </c>
      <c r="Z51" s="2">
        <f>IF($A51&lt;=Z$5,0.5*(AA50+AA51)*EXP(-'BDT Tree'!AV55*AA$4)," ")</f>
        <v>1.0037423581436631</v>
      </c>
      <c r="AA51" s="2">
        <f>IF($A51&lt;=AA$5,0.5*(AB50+AB51)*EXP(-'BDT Tree'!AW55*AB$4)," ")</f>
        <v>1.0037839162685958</v>
      </c>
      <c r="AB51" s="44">
        <f t="shared" si="0"/>
        <v>1.0038114176158806</v>
      </c>
    </row>
    <row r="52" spans="1:28" x14ac:dyDescent="0.25">
      <c r="A52" s="30">
        <v>11</v>
      </c>
      <c r="D52" s="44">
        <f>IF($A52&lt;=D$5,0.5*(E51+E52)*EXP(-'BDT Tree'!Z56*E$4)," ")</f>
        <v>1.0119058408893775</v>
      </c>
      <c r="E52" s="2">
        <f>IF($A52&lt;=E$5,0.5*(F51+F52)*EXP(-'BDT Tree'!AA56*F$4)," ")</f>
        <v>1.0152192339828103</v>
      </c>
      <c r="F52" s="2">
        <f>IF($A52&lt;=F$5,0.5*(G51+G52)*EXP(-'BDT Tree'!AB56*G$4)," ")</f>
        <v>1.017960490221727</v>
      </c>
      <c r="G52" s="44">
        <f>IF($A52&lt;=G$5,0.5*(H51+H52)*EXP(-'BDT Tree'!AC56*H$4)+$C$6*SUM(E$4:G$4)," ")</f>
        <v>1.020311582187942</v>
      </c>
      <c r="H52" s="2">
        <f>IF($A52&lt;=H$5,0.5*(I51+I52)*EXP(-'BDT Tree'!AD56*I$4)," ")</f>
        <v>1.018202877592459</v>
      </c>
      <c r="I52" s="2">
        <f>IF($A52&lt;=I$5,0.5*(J51+J52)*EXP(-'BDT Tree'!AE56*J$4)," ")</f>
        <v>1.0197785116009686</v>
      </c>
      <c r="J52" s="44">
        <f>IF($A52&lt;=J$5,0.5*(K51+K52)*EXP(-'BDT Tree'!AF56*K$4)+$C$6*SUM(H$4:J$4)," ")</f>
        <v>1.0211014738353363</v>
      </c>
      <c r="K52" s="2">
        <f>IF($A52&lt;=K$5,0.5*(L51+L52)*EXP(-'BDT Tree'!AG56*L$4)," ")</f>
        <v>1.0184742675757743</v>
      </c>
      <c r="L52" s="2">
        <f>IF($A52&lt;=L$5,0.5*(M51+M52)*EXP(-'BDT Tree'!AH56*M$4)," ")</f>
        <v>1.0193386440116017</v>
      </c>
      <c r="M52" s="44">
        <f>IF($A52&lt;=M$5,0.5*(N51+N52)*EXP(-'BDT Tree'!AI56*N$4)+$C$6*SUM(K$4:M$4)," ")</f>
        <v>1.0200568282007023</v>
      </c>
      <c r="N52" s="2">
        <f>IF($A52&lt;=N$5,0.5*(O51+O52)*EXP(-'BDT Tree'!AJ56*O$4)," ")</f>
        <v>1.0168266215058859</v>
      </c>
      <c r="O52" s="2">
        <f>IF($A52&lt;=O$5,0.5*(P51+P52)*EXP(-'BDT Tree'!AK56*P$4)," ")</f>
        <v>1.0172962905660028</v>
      </c>
      <c r="P52" s="44">
        <f>IF($A52&lt;=P$5,0.5*(Q51+Q52)*EXP(-'BDT Tree'!AL56*Q$4)+$C$6*SUM(N$4:P$4)," ")</f>
        <v>1.0176833118762978</v>
      </c>
      <c r="Q52" s="2">
        <f>IF($A52&lt;=Q$5,0.5*(R51+R52)*EXP(-'BDT Tree'!AM56*R$4)," ")</f>
        <v>1.0140602118523045</v>
      </c>
      <c r="R52" s="2">
        <f>IF($A52&lt;=R$5,0.5*(S51+S52)*EXP(-'BDT Tree'!AN56*S$4)," ")</f>
        <v>1.0143325104312066</v>
      </c>
      <c r="S52" s="44">
        <f>IF($A52&lt;=S$5,0.5*(T51+T52)*EXP(-'BDT Tree'!AO56*T$4)+$C$6*SUM(Q$4:S$4)," ")</f>
        <v>1.0145541005963452</v>
      </c>
      <c r="T52" s="2">
        <f>IF($A52&lt;=T$5,0.5*(U51+U52)*EXP(-'BDT Tree'!AP56*U$4)," ")</f>
        <v>1.010901886889537</v>
      </c>
      <c r="U52" s="2">
        <f>IF($A52&lt;=U$5,0.5*(V51+V52)*EXP(-'BDT Tree'!AQ56*V$4)," ")</f>
        <v>1.0110392955792791</v>
      </c>
      <c r="V52" s="44">
        <f>IF($A52&lt;=V$5,0.5*(W51+W52)*EXP(-'BDT Tree'!AR56*W$4)+$C$6*SUM(T$4:V$4)," ")</f>
        <v>1.0111508557224826</v>
      </c>
      <c r="W52" s="2">
        <f>IF($A52&lt;=W$5,0.5*(X51+X52)*EXP(-'BDT Tree'!AS56*X$4)," ")</f>
        <v>1.0075489738641523</v>
      </c>
      <c r="X52" s="2">
        <f>IF($A52&lt;=X$5,0.5*(Y51+Y52)*EXP(-'BDT Tree'!AT56*Y$4)," ")</f>
        <v>1.007612952698175</v>
      </c>
      <c r="Y52" s="44">
        <f>IF($A52&lt;=Y$5,0.5*(Z51+Z52)*EXP(-'BDT Tree'!AU56*Z$4)+$C$6*SUM(W$4:Y$4)," ")</f>
        <v>1.0076636709979656</v>
      </c>
      <c r="Z52" s="2">
        <f>IF($A52&lt;=Z$5,0.5*(AA51+AA52)*EXP(-'BDT Tree'!AV56*AA$4)," ")</f>
        <v>1.0037597176205342</v>
      </c>
      <c r="AA52" s="2">
        <f>IF($A52&lt;=AA$5,0.5*(AB51+AB52)*EXP(-'BDT Tree'!AW56*AB$4)," ")</f>
        <v>1.0037909355151633</v>
      </c>
      <c r="AB52" s="44">
        <f t="shared" si="0"/>
        <v>1.0038114176158806</v>
      </c>
    </row>
    <row r="53" spans="1:28" x14ac:dyDescent="0.25">
      <c r="A53" s="30">
        <v>10</v>
      </c>
      <c r="D53" s="44">
        <f>IF($A53&lt;=D$5,0.5*(E52+E53)*EXP(-'BDT Tree'!Z57*E$4)," ")</f>
        <v>1.0164540405772531</v>
      </c>
      <c r="E53" s="2">
        <f>IF($A53&lt;=E$5,0.5*(F52+F53)*EXP(-'BDT Tree'!AA57*F$4)," ")</f>
        <v>1.018976120601286</v>
      </c>
      <c r="F53" s="2">
        <f>IF($A53&lt;=F$5,0.5*(G52+G53)*EXP(-'BDT Tree'!AB57*G$4)," ")</f>
        <v>1.0210577254101358</v>
      </c>
      <c r="G53" s="44">
        <f>IF($A53&lt;=G$5,0.5*(H52+H53)*EXP(-'BDT Tree'!AC57*H$4)+$C$6*SUM(E$4:G$4)," ")</f>
        <v>1.0228436458886778</v>
      </c>
      <c r="H53" s="2">
        <f>IF($A53&lt;=H$5,0.5*(I52+I53)*EXP(-'BDT Tree'!AD57*I$4)," ")</f>
        <v>1.0202865025500791</v>
      </c>
      <c r="I53" s="2">
        <f>IF($A53&lt;=I$5,0.5*(J52+J53)*EXP(-'BDT Tree'!AE57*J$4)," ")</f>
        <v>1.0214817736789341</v>
      </c>
      <c r="J53" s="44">
        <f>IF($A53&lt;=J$5,0.5*(K52+K53)*EXP(-'BDT Tree'!AF57*K$4)+$C$6*SUM(H$4:J$4)," ")</f>
        <v>1.0224833376949405</v>
      </c>
      <c r="K53" s="2">
        <f>IF($A53&lt;=K$5,0.5*(L52+L53)*EXP(-'BDT Tree'!AG57*L$4)," ")</f>
        <v>1.0195946828409401</v>
      </c>
      <c r="L53" s="2">
        <f>IF($A53&lt;=L$5,0.5*(M52+M53)*EXP(-'BDT Tree'!AH57*M$4)," ")</f>
        <v>1.0202453576092119</v>
      </c>
      <c r="M53" s="44">
        <f>IF($A53&lt;=M$5,0.5*(N52+N53)*EXP(-'BDT Tree'!AI57*N$4)+$C$6*SUM(K$4:M$4)," ")</f>
        <v>1.0207865450443054</v>
      </c>
      <c r="N53" s="2">
        <f>IF($A53&lt;=N$5,0.5*(O52+O53)*EXP(-'BDT Tree'!AJ57*O$4)," ")</f>
        <v>1.0174119083738731</v>
      </c>
      <c r="O53" s="2">
        <f>IF($A53&lt;=O$5,0.5*(P52+P53)*EXP(-'BDT Tree'!AK57*P$4)," ")</f>
        <v>1.0177643530336782</v>
      </c>
      <c r="P53" s="44">
        <f>IF($A53&lt;=P$5,0.5*(Q52+Q53)*EXP(-'BDT Tree'!AL57*Q$4)+$C$6*SUM(N$4:P$4)," ")</f>
        <v>1.0180547986027353</v>
      </c>
      <c r="Q53" s="2">
        <f>IF($A53&lt;=Q$5,0.5*(R52+R53)*EXP(-'BDT Tree'!AM57*R$4)," ")</f>
        <v>1.0143538127591503</v>
      </c>
      <c r="R53" s="2">
        <f>IF($A53&lt;=R$5,0.5*(S52+S53)*EXP(-'BDT Tree'!AN57*S$4)," ")</f>
        <v>1.0145596382793522</v>
      </c>
      <c r="S53" s="44">
        <f>IF($A53&lt;=S$5,0.5*(T52+T53)*EXP(-'BDT Tree'!AO57*T$4)+$C$6*SUM(Q$4:S$4)," ")</f>
        <v>1.0147267309737642</v>
      </c>
      <c r="T53" s="2">
        <f>IF($A53&lt;=T$5,0.5*(U52+U53)*EXP(-'BDT Tree'!AP57*U$4)," ")</f>
        <v>1.011034591043398</v>
      </c>
      <c r="U53" s="2">
        <f>IF($A53&lt;=U$5,0.5*(V52+V53)*EXP(-'BDT Tree'!AQ57*V$4)," ")</f>
        <v>1.0111381840515867</v>
      </c>
      <c r="V53" s="44">
        <f>IF($A53&lt;=V$5,0.5*(W52+W53)*EXP(-'BDT Tree'!AR57*W$4)+$C$6*SUM(T$4:V$4)," ")</f>
        <v>1.0112222631331267</v>
      </c>
      <c r="W53" s="2">
        <f>IF($A53&lt;=W$5,0.5*(X52+X53)*EXP(-'BDT Tree'!AS57*X$4)," ")</f>
        <v>1.0075994056425803</v>
      </c>
      <c r="X53" s="2">
        <f>IF($A53&lt;=X$5,0.5*(Y52+Y53)*EXP(-'BDT Tree'!AT57*Y$4)," ")</f>
        <v>1.0076472470447382</v>
      </c>
      <c r="Y53" s="44">
        <f>IF($A53&lt;=Y$5,0.5*(Z52+Z53)*EXP(-'BDT Tree'!AU57*Z$4)+$C$6*SUM(W$4:Y$4)," ")</f>
        <v>1.0076851703603324</v>
      </c>
      <c r="Z53" s="2">
        <f>IF($A53&lt;=Z$5,0.5*(AA52+AA53)*EXP(-'BDT Tree'!AV57*AA$4)," ")</f>
        <v>1.0037727126318343</v>
      </c>
      <c r="AA53" s="2">
        <f>IF($A53&lt;=AA$5,0.5*(AB52+AB53)*EXP(-'BDT Tree'!AW57*AB$4)," ")</f>
        <v>1.0037961632332109</v>
      </c>
      <c r="AB53" s="44">
        <f t="shared" si="0"/>
        <v>1.0038114176158806</v>
      </c>
    </row>
    <row r="54" spans="1:28" x14ac:dyDescent="0.25">
      <c r="A54" s="30">
        <v>9</v>
      </c>
      <c r="D54" s="44">
        <f>IF($A54&lt;=D$5,0.5*(E53+E54)*EXP(-'BDT Tree'!Z58*E$4)," ")</f>
        <v>1.0199025012283109</v>
      </c>
      <c r="E54" s="2">
        <f>IF($A54&lt;=E$5,0.5*(F53+F54)*EXP(-'BDT Tree'!AA58*F$4)," ")</f>
        <v>1.0218201935746154</v>
      </c>
      <c r="F54" s="2">
        <f>IF($A54&lt;=F$5,0.5*(G53+G54)*EXP(-'BDT Tree'!AB58*G$4)," ")</f>
        <v>1.0233994917207663</v>
      </c>
      <c r="G54" s="44">
        <f>IF($A54&lt;=G$5,0.5*(H53+H54)*EXP(-'BDT Tree'!AC58*H$4)+$C$6*SUM(E$4:G$4)," ")</f>
        <v>1.024755190223789</v>
      </c>
      <c r="H54" s="2">
        <f>IF($A54&lt;=H$5,0.5*(I53+I54)*EXP(-'BDT Tree'!AD58*I$4)," ")</f>
        <v>1.0218589765508861</v>
      </c>
      <c r="I54" s="2">
        <f>IF($A54&lt;=I$5,0.5*(J53+J54)*EXP(-'BDT Tree'!AE58*J$4)," ")</f>
        <v>1.0227653481671819</v>
      </c>
      <c r="J54" s="44">
        <f>IF($A54&lt;=J$5,0.5*(K53+K54)*EXP(-'BDT Tree'!AF58*K$4)+$C$6*SUM(H$4:J$4)," ")</f>
        <v>1.0235233437791453</v>
      </c>
      <c r="K54" s="2">
        <f>IF($A54&lt;=K$5,0.5*(L53+L54)*EXP(-'BDT Tree'!AG58*L$4)," ")</f>
        <v>1.0204376266637365</v>
      </c>
      <c r="L54" s="2">
        <f>IF($A54&lt;=L$5,0.5*(M53+M54)*EXP(-'BDT Tree'!AH58*M$4)," ")</f>
        <v>1.0209273147561317</v>
      </c>
      <c r="M54" s="44">
        <f>IF($A54&lt;=M$5,0.5*(N53+N54)*EXP(-'BDT Tree'!AI58*N$4)+$C$6*SUM(K$4:M$4)," ")</f>
        <v>1.021335053840112</v>
      </c>
      <c r="N54" s="2">
        <f>IF($A54&lt;=N$5,0.5*(O53+O54)*EXP(-'BDT Tree'!AJ58*O$4)," ")</f>
        <v>1.0178518314200768</v>
      </c>
      <c r="O54" s="2">
        <f>IF($A54&lt;=O$5,0.5*(P53+P54)*EXP(-'BDT Tree'!AK58*P$4)," ")</f>
        <v>1.0181162843695817</v>
      </c>
      <c r="P54" s="44">
        <f>IF($A54&lt;=P$5,0.5*(Q53+Q54)*EXP(-'BDT Tree'!AL58*Q$4)+$C$6*SUM(N$4:P$4)," ")</f>
        <v>1.0183342393423411</v>
      </c>
      <c r="Q54" s="2">
        <f>IF($A54&lt;=Q$5,0.5*(R53+R54)*EXP(-'BDT Tree'!AM58*R$4)," ")</f>
        <v>1.0145746802083955</v>
      </c>
      <c r="R54" s="2">
        <f>IF($A54&lt;=R$5,0.5*(S53+S54)*EXP(-'BDT Tree'!AN58*S$4)," ")</f>
        <v>1.0147302611393871</v>
      </c>
      <c r="S54" s="44">
        <f>IF($A54&lt;=S$5,0.5*(T53+T54)*EXP(-'BDT Tree'!AO58*T$4)+$C$6*SUM(Q$4:S$4)," ")</f>
        <v>1.0148562591916013</v>
      </c>
      <c r="T54" s="2">
        <f>IF($A54&lt;=T$5,0.5*(U53+U54)*EXP(-'BDT Tree'!AP58*U$4)," ")</f>
        <v>1.0111342053878809</v>
      </c>
      <c r="U54" s="2">
        <f>IF($A54&lt;=U$5,0.5*(V53+V54)*EXP(-'BDT Tree'!AQ58*V$4)," ")</f>
        <v>1.0112123062604383</v>
      </c>
      <c r="V54" s="44">
        <f>IF($A54&lt;=V$5,0.5*(W53+W54)*EXP(-'BDT Tree'!AR58*W$4)+$C$6*SUM(T$4:V$4)," ")</f>
        <v>1.0112756757238761</v>
      </c>
      <c r="W54" s="2">
        <f>IF($A54&lt;=W$5,0.5*(X53+X54)*EXP(-'BDT Tree'!AS58*X$4)," ")</f>
        <v>1.0076370877375911</v>
      </c>
      <c r="X54" s="2">
        <f>IF($A54&lt;=X$5,0.5*(Y53+Y54)*EXP(-'BDT Tree'!AT58*Y$4)," ")</f>
        <v>1.0076728620559328</v>
      </c>
      <c r="Y54" s="44">
        <f>IF($A54&lt;=Y$5,0.5*(Z53+Z54)*EXP(-'BDT Tree'!AU58*Z$4)+$C$6*SUM(W$4:Y$4)," ")</f>
        <v>1.0077012183712941</v>
      </c>
      <c r="Z54" s="2">
        <f>IF($A54&lt;=Z$5,0.5*(AA53+AA54)*EXP(-'BDT Tree'!AV58*AA$4)," ")</f>
        <v>1.0037824406671283</v>
      </c>
      <c r="AA54" s="2">
        <f>IF($A54&lt;=AA$5,0.5*(AB53+AB54)*EXP(-'BDT Tree'!AW58*AB$4)," ")</f>
        <v>1.0038000566700873</v>
      </c>
      <c r="AB54" s="44">
        <f t="shared" si="0"/>
        <v>1.0038114176158806</v>
      </c>
    </row>
    <row r="55" spans="1:28" x14ac:dyDescent="0.25">
      <c r="A55" s="30">
        <v>8</v>
      </c>
      <c r="D55" s="44">
        <f>IF($A55&lt;=D$5,0.5*(E54+E55)*EXP(-'BDT Tree'!Z59*E$4)," ")</f>
        <v>1.0225144241145727</v>
      </c>
      <c r="E55" s="2">
        <f>IF($A55&lt;=E$5,0.5*(F54+F55)*EXP(-'BDT Tree'!AA59*F$4)," ")</f>
        <v>1.0239714305859784</v>
      </c>
      <c r="F55" s="2">
        <f>IF($A55&lt;=F$5,0.5*(G54+G55)*EXP(-'BDT Tree'!AB59*G$4)," ")</f>
        <v>1.0251688672021018</v>
      </c>
      <c r="G55" s="44">
        <f>IF($A55&lt;=G$5,0.5*(H54+H55)*EXP(-'BDT Tree'!AC59*H$4)+$C$6*SUM(E$4:G$4)," ")</f>
        <v>1.0261974958283104</v>
      </c>
      <c r="H55" s="2">
        <f>IF($A55&lt;=H$5,0.5*(I54+I55)*EXP(-'BDT Tree'!AD59*I$4)," ")</f>
        <v>1.0230451877350182</v>
      </c>
      <c r="I55" s="2">
        <f>IF($A55&lt;=I$5,0.5*(J54+J55)*EXP(-'BDT Tree'!AE59*J$4)," ")</f>
        <v>1.023732307681821</v>
      </c>
      <c r="J55" s="44">
        <f>IF($A55&lt;=J$5,0.5*(K54+K55)*EXP(-'BDT Tree'!AF59*K$4)+$C$6*SUM(H$4:J$4)," ")</f>
        <v>1.0243058400827212</v>
      </c>
      <c r="K55" s="2">
        <f>IF($A55&lt;=K$5,0.5*(L54+L55)*EXP(-'BDT Tree'!AG59*L$4)," ")</f>
        <v>1.0210716764568353</v>
      </c>
      <c r="L55" s="2">
        <f>IF($A55&lt;=L$5,0.5*(M54+M55)*EXP(-'BDT Tree'!AH59*M$4)," ")</f>
        <v>1.0214401445896917</v>
      </c>
      <c r="M55" s="44">
        <f>IF($A55&lt;=M$5,0.5*(N54+N55)*EXP(-'BDT Tree'!AI59*N$4)+$C$6*SUM(K$4:M$4)," ")</f>
        <v>1.0217473041264136</v>
      </c>
      <c r="N55" s="2">
        <f>IF($A55&lt;=N$5,0.5*(O54+O55)*EXP(-'BDT Tree'!AJ59*O$4)," ")</f>
        <v>1.0181824670697244</v>
      </c>
      <c r="O55" s="2">
        <f>IF($A55&lt;=O$5,0.5*(P54+P55)*EXP(-'BDT Tree'!AK59*P$4)," ")</f>
        <v>1.018380884544636</v>
      </c>
      <c r="P55" s="44">
        <f>IF($A55&lt;=P$5,0.5*(Q54+Q55)*EXP(-'BDT Tree'!AL59*Q$4)+$C$6*SUM(N$4:P$4)," ")</f>
        <v>1.0185444355493289</v>
      </c>
      <c r="Q55" s="2">
        <f>IF($A55&lt;=Q$5,0.5*(R54+R55)*EXP(-'BDT Tree'!AM59*R$4)," ")</f>
        <v>1.0147408319861557</v>
      </c>
      <c r="R55" s="2">
        <f>IF($A55&lt;=R$5,0.5*(S54+S55)*EXP(-'BDT Tree'!AN59*S$4)," ")</f>
        <v>1.0148584365127962</v>
      </c>
      <c r="S55" s="44">
        <f>IF($A55&lt;=S$5,0.5*(T54+T55)*EXP(-'BDT Tree'!AO59*T$4)+$C$6*SUM(Q$4:S$4)," ")</f>
        <v>1.0149534477880622</v>
      </c>
      <c r="T55" s="2">
        <f>IF($A55&lt;=T$5,0.5*(U54+U55)*EXP(-'BDT Tree'!AP59*U$4)," ")</f>
        <v>1.0112089824884889</v>
      </c>
      <c r="U55" s="2">
        <f>IF($A55&lt;=U$5,0.5*(V54+V55)*EXP(-'BDT Tree'!AQ59*V$4)," ")</f>
        <v>1.0112678659934831</v>
      </c>
      <c r="V55" s="44">
        <f>IF($A55&lt;=V$5,0.5*(W54+W55)*EXP(-'BDT Tree'!AR59*W$4)+$C$6*SUM(T$4:V$4)," ")</f>
        <v>1.0113156285481191</v>
      </c>
      <c r="W55" s="2">
        <f>IF($A55&lt;=W$5,0.5*(X54+X55)*EXP(-'BDT Tree'!AS59*X$4)," ")</f>
        <v>1.0076652437212799</v>
      </c>
      <c r="X55" s="2">
        <f>IF($A55&lt;=X$5,0.5*(Y54+Y55)*EXP(-'BDT Tree'!AT59*Y$4)," ")</f>
        <v>1.0076919947146079</v>
      </c>
      <c r="Y55" s="44">
        <f>IF($A55&lt;=Y$5,0.5*(Z54+Z55)*EXP(-'BDT Tree'!AU59*Z$4)+$C$6*SUM(W$4:Y$4)," ")</f>
        <v>1.0077131976480918</v>
      </c>
      <c r="Z55" s="2">
        <f>IF($A55&lt;=Z$5,0.5*(AA54+AA55)*EXP(-'BDT Tree'!AV59*AA$4)," ")</f>
        <v>1.0037897232003294</v>
      </c>
      <c r="AA55" s="2">
        <f>IF($A55&lt;=AA$5,0.5*(AB54+AB55)*EXP(-'BDT Tree'!AW59*AB$4)," ")</f>
        <v>1.0038029563737429</v>
      </c>
      <c r="AB55" s="44">
        <f t="shared" si="0"/>
        <v>1.0038114176158806</v>
      </c>
    </row>
    <row r="56" spans="1:28" x14ac:dyDescent="0.25">
      <c r="A56" s="30">
        <v>7</v>
      </c>
      <c r="D56" s="44">
        <f>IF($A56&lt;=D$5,0.5*(E55+E56)*EXP(-'BDT Tree'!Z60*E$4)," ")</f>
        <v>1.0244912412473453</v>
      </c>
      <c r="E56" s="2">
        <f>IF($A56&lt;=E$5,0.5*(F55+F56)*EXP(-'BDT Tree'!AA60*F$4)," ")</f>
        <v>1.0255976186624929</v>
      </c>
      <c r="F56" s="2">
        <f>IF($A56&lt;=F$5,0.5*(G55+G56)*EXP(-'BDT Tree'!AB60*G$4)," ")</f>
        <v>1.026505110950209</v>
      </c>
      <c r="G56" s="44">
        <f>IF($A56&lt;=G$5,0.5*(H55+H56)*EXP(-'BDT Tree'!AC60*H$4)+$C$6*SUM(E$4:G$4)," ")</f>
        <v>1.0272853242253992</v>
      </c>
      <c r="H56" s="2">
        <f>IF($A56&lt;=H$5,0.5*(I55+I56)*EXP(-'BDT Tree'!AD60*I$4)," ")</f>
        <v>1.023939748566798</v>
      </c>
      <c r="I56" s="2">
        <f>IF($A56&lt;=I$5,0.5*(J55+J56)*EXP(-'BDT Tree'!AE60*J$4)," ")</f>
        <v>1.024460569635085</v>
      </c>
      <c r="J56" s="44">
        <f>IF($A56&lt;=J$5,0.5*(K55+K56)*EXP(-'BDT Tree'!AF60*K$4)+$C$6*SUM(H$4:J$4)," ")</f>
        <v>1.0248944674886391</v>
      </c>
      <c r="K56" s="2">
        <f>IF($A56&lt;=K$5,0.5*(L55+L56)*EXP(-'BDT Tree'!AG60*L$4)," ")</f>
        <v>1.0215485269184246</v>
      </c>
      <c r="L56" s="2">
        <f>IF($A56&lt;=L$5,0.5*(M55+M56)*EXP(-'BDT Tree'!AH60*M$4)," ")</f>
        <v>1.0218257490418863</v>
      </c>
      <c r="M56" s="44">
        <f>IF($A56&lt;=M$5,0.5*(N55+N56)*EXP(-'BDT Tree'!AI60*N$4)+$C$6*SUM(K$4:M$4)," ")</f>
        <v>1.022057121085574</v>
      </c>
      <c r="N56" s="2">
        <f>IF($A56&lt;=N$5,0.5*(O55+O56)*EXP(-'BDT Tree'!AJ60*O$4)," ")</f>
        <v>1.0184309534419651</v>
      </c>
      <c r="O56" s="2">
        <f>IF($A56&lt;=O$5,0.5*(P55+P56)*EXP(-'BDT Tree'!AK60*P$4)," ")</f>
        <v>1.0185798199959395</v>
      </c>
      <c r="P56" s="44">
        <f>IF($A56&lt;=P$5,0.5*(Q55+Q56)*EXP(-'BDT Tree'!AL60*Q$4)+$C$6*SUM(N$4:P$4)," ")</f>
        <v>1.0187025450680742</v>
      </c>
      <c r="Q56" s="2">
        <f>IF($A56&lt;=Q$5,0.5*(R55+R56)*EXP(-'BDT Tree'!AM60*R$4)," ")</f>
        <v>1.0148658246348545</v>
      </c>
      <c r="R56" s="2">
        <f>IF($A56&lt;=R$5,0.5*(S55+S56)*EXP(-'BDT Tree'!AN60*S$4)," ")</f>
        <v>1.0149547258324967</v>
      </c>
      <c r="S56" s="44">
        <f>IF($A56&lt;=S$5,0.5*(T55+T56)*EXP(-'BDT Tree'!AO60*T$4)+$C$6*SUM(Q$4:S$4)," ")</f>
        <v>1.0150263724251734</v>
      </c>
      <c r="T56" s="2">
        <f>IF($A56&lt;=T$5,0.5*(U55+U56)*EXP(-'BDT Tree'!AP60*U$4)," ")</f>
        <v>1.0112651167465205</v>
      </c>
      <c r="U56" s="2">
        <f>IF($A56&lt;=U$5,0.5*(V55+V56)*EXP(-'BDT Tree'!AQ60*V$4)," ")</f>
        <v>1.011309512972435</v>
      </c>
      <c r="V56" s="44">
        <f>IF($A56&lt;=V$5,0.5*(W55+W56)*EXP(-'BDT Tree'!AR60*W$4)+$C$6*SUM(T$4:V$4)," ")</f>
        <v>1.0113455137742338</v>
      </c>
      <c r="W56" s="2">
        <f>IF($A56&lt;=W$5,0.5*(X55+X56)*EXP(-'BDT Tree'!AS60*X$4)," ")</f>
        <v>1.0076862821116699</v>
      </c>
      <c r="X56" s="2">
        <f>IF($A56&lt;=X$5,0.5*(Y55+Y56)*EXP(-'BDT Tree'!AT60*Y$4)," ")</f>
        <v>1.0077062858157351</v>
      </c>
      <c r="Y56" s="44">
        <f>IF($A56&lt;=Y$5,0.5*(Z55+Z56)*EXP(-'BDT Tree'!AU60*Z$4)+$C$6*SUM(W$4:Y$4)," ")</f>
        <v>1.0077221400522276</v>
      </c>
      <c r="Z56" s="2">
        <f>IF($A56&lt;=Z$5,0.5*(AA55+AA56)*EXP(-'BDT Tree'!AV60*AA$4)," ")</f>
        <v>1.0037951751140533</v>
      </c>
      <c r="AA56" s="2">
        <f>IF($A56&lt;=AA$5,0.5*(AB55+AB56)*EXP(-'BDT Tree'!AW60*AB$4)," ")</f>
        <v>1.0038051159757335</v>
      </c>
      <c r="AB56" s="44">
        <f t="shared" si="0"/>
        <v>1.0038114176158806</v>
      </c>
    </row>
    <row r="57" spans="1:28" x14ac:dyDescent="0.25">
      <c r="A57" s="30">
        <v>6</v>
      </c>
      <c r="D57" s="44">
        <f>IF($A57&lt;=D$5,0.5*(E56+E57)*EXP(-'BDT Tree'!Z61*E$4)," ")</f>
        <v>1.0259865665839236</v>
      </c>
      <c r="E57" s="2">
        <f>IF($A57&lt;=E$5,0.5*(F56+F57)*EXP(-'BDT Tree'!AA61*F$4)," ")</f>
        <v>1.0268263695164712</v>
      </c>
      <c r="F57" s="2">
        <f>IF($A57&lt;=F$5,0.5*(G56+G57)*EXP(-'BDT Tree'!AB61*G$4)," ")</f>
        <v>1.0275139051367226</v>
      </c>
      <c r="G57" s="44">
        <f>IF($A57&lt;=G$5,0.5*(H56+H57)*EXP(-'BDT Tree'!AC61*H$4)+$C$6*SUM(E$4:G$4)," ")</f>
        <v>1.0281055703517772</v>
      </c>
      <c r="H57" s="2">
        <f>IF($A57&lt;=H$5,0.5*(I56+I57)*EXP(-'BDT Tree'!AD61*I$4)," ")</f>
        <v>1.0246142273559939</v>
      </c>
      <c r="I57" s="2">
        <f>IF($A57&lt;=I$5,0.5*(J56+J57)*EXP(-'BDT Tree'!AE61*J$4)," ")</f>
        <v>1.0250089634639648</v>
      </c>
      <c r="J57" s="44">
        <f>IF($A57&lt;=J$5,0.5*(K56+K57)*EXP(-'BDT Tree'!AF61*K$4)+$C$6*SUM(H$4:J$4)," ")</f>
        <v>1.025337195980367</v>
      </c>
      <c r="K57" s="2">
        <f>IF($A57&lt;=K$5,0.5*(L56+L57)*EXP(-'BDT Tree'!AG61*L$4)," ")</f>
        <v>1.0219071159053394</v>
      </c>
      <c r="L57" s="2">
        <f>IF($A57&lt;=L$5,0.5*(M56+M57)*EXP(-'BDT Tree'!AH61*M$4)," ")</f>
        <v>1.022115670848871</v>
      </c>
      <c r="M57" s="44">
        <f>IF($A57&lt;=M$5,0.5*(N56+N57)*EXP(-'BDT Tree'!AI61*N$4)+$C$6*SUM(K$4:M$4)," ")</f>
        <v>1.0222899464648305</v>
      </c>
      <c r="N57" s="2">
        <f>IF($A57&lt;=N$5,0.5*(O56+O57)*EXP(-'BDT Tree'!AJ61*O$4)," ")</f>
        <v>1.0186176974211818</v>
      </c>
      <c r="O57" s="2">
        <f>IF($A57&lt;=O$5,0.5*(P56+P57)*EXP(-'BDT Tree'!AK61*P$4)," ")</f>
        <v>1.0187293860286193</v>
      </c>
      <c r="P57" s="44">
        <f>IF($A57&lt;=P$5,0.5*(Q56+Q57)*EXP(-'BDT Tree'!AL61*Q$4)+$C$6*SUM(N$4:P$4)," ")</f>
        <v>1.0188214763503514</v>
      </c>
      <c r="Q57" s="2">
        <f>IF($A57&lt;=Q$5,0.5*(R56+R57)*EXP(-'BDT Tree'!AM61*R$4)," ")</f>
        <v>1.0149598566172957</v>
      </c>
      <c r="R57" s="2">
        <f>IF($A57&lt;=R$5,0.5*(S56+S57)*EXP(-'BDT Tree'!AN61*S$4)," ")</f>
        <v>1.0150270630841598</v>
      </c>
      <c r="S57" s="44">
        <f>IF($A57&lt;=S$5,0.5*(T56+T57)*EXP(-'BDT Tree'!AO61*T$4)+$C$6*SUM(Q$4:S$4)," ")</f>
        <v>1.0150810922266367</v>
      </c>
      <c r="T57" s="2">
        <f>IF($A57&lt;=T$5,0.5*(U56+U57)*EXP(-'BDT Tree'!AP61*U$4)," ")</f>
        <v>1.0113072575107716</v>
      </c>
      <c r="U57" s="2">
        <f>IF($A57&lt;=U$5,0.5*(V56+V57)*EXP(-'BDT Tree'!AQ61*V$4)," ")</f>
        <v>1.0113407320627763</v>
      </c>
      <c r="V57" s="44">
        <f>IF($A57&lt;=V$5,0.5*(W56+W57)*EXP(-'BDT Tree'!AR61*W$4)+$C$6*SUM(T$4:V$4)," ")</f>
        <v>1.011367868642749</v>
      </c>
      <c r="W57" s="2">
        <f>IF($A57&lt;=W$5,0.5*(X56+X57)*EXP(-'BDT Tree'!AS61*X$4)," ")</f>
        <v>1.0077020024312666</v>
      </c>
      <c r="X57" s="2">
        <f>IF($A57&lt;=X$5,0.5*(Y56+Y57)*EXP(-'BDT Tree'!AT61*Y$4)," ")</f>
        <v>1.0077169607763239</v>
      </c>
      <c r="Y57" s="44">
        <f>IF($A57&lt;=Y$5,0.5*(Z56+Z57)*EXP(-'BDT Tree'!AU61*Z$4)+$C$6*SUM(W$4:Y$4)," ")</f>
        <v>1.0077288156891349</v>
      </c>
      <c r="Z57" s="2">
        <f>IF($A57&lt;=Z$5,0.5*(AA56+AA57)*EXP(-'BDT Tree'!AV61*AA$4)," ")</f>
        <v>1.0037992566616794</v>
      </c>
      <c r="AA57" s="2">
        <f>IF($A57&lt;=AA$5,0.5*(AB56+AB57)*EXP(-'BDT Tree'!AW61*AB$4)," ")</f>
        <v>1.0038067243738018</v>
      </c>
      <c r="AB57" s="44">
        <f t="shared" si="0"/>
        <v>1.0038114176158806</v>
      </c>
    </row>
    <row r="58" spans="1:28" x14ac:dyDescent="0.25">
      <c r="A58" s="30">
        <v>5</v>
      </c>
      <c r="D58" s="44">
        <f>IF($A58&lt;=D$5,0.5*(E57+E58)*EXP(-'BDT Tree'!Z62*E$4)," ")</f>
        <v>1.0271172405757687</v>
      </c>
      <c r="E58" s="2">
        <f>IF($A58&lt;=E$5,0.5*(F57+F58)*EXP(-'BDT Tree'!AA62*F$4)," ")</f>
        <v>1.0277545329749875</v>
      </c>
      <c r="F58" s="2">
        <f>IF($A58&lt;=F$5,0.5*(G57+G58)*EXP(-'BDT Tree'!AB62*G$4)," ")</f>
        <v>1.0282753130895308</v>
      </c>
      <c r="G58" s="44">
        <f>IF($A58&lt;=G$5,0.5*(H57+H58)*EXP(-'BDT Tree'!AC62*H$4)+$C$6*SUM(E$4:G$4)," ")</f>
        <v>1.0287239379913369</v>
      </c>
      <c r="H58" s="2">
        <f>IF($A58&lt;=H$5,0.5*(I57+I58)*EXP(-'BDT Tree'!AD62*I$4)," ")</f>
        <v>1.0251227008844808</v>
      </c>
      <c r="I58" s="2">
        <f>IF($A58&lt;=I$5,0.5*(J57+J58)*EXP(-'BDT Tree'!AE62*J$4)," ")</f>
        <v>1.0254218667214616</v>
      </c>
      <c r="J58" s="44">
        <f>IF($A58&lt;=J$5,0.5*(K57+K58)*EXP(-'BDT Tree'!AF62*K$4)+$C$6*SUM(H$4:J$4)," ")</f>
        <v>1.0256701571566014</v>
      </c>
      <c r="K58" s="2">
        <f>IF($A58&lt;=K$5,0.5*(L57+L58)*EXP(-'BDT Tree'!AG62*L$4)," ")</f>
        <v>1.0221767556822461</v>
      </c>
      <c r="L58" s="2">
        <f>IF($A58&lt;=L$5,0.5*(M57+M58)*EXP(-'BDT Tree'!AH62*M$4)," ")</f>
        <v>1.0223336439897577</v>
      </c>
      <c r="M58" s="44">
        <f>IF($A58&lt;=M$5,0.5*(N57+N58)*EXP(-'BDT Tree'!AI62*N$4)+$C$6*SUM(K$4:M$4)," ")</f>
        <v>1.0224649097525711</v>
      </c>
      <c r="N58" s="2">
        <f>IF($A58&lt;=N$5,0.5*(O57+O58)*EXP(-'BDT Tree'!AJ62*O$4)," ")</f>
        <v>1.0187580402413354</v>
      </c>
      <c r="O58" s="2">
        <f>IF($A58&lt;=O$5,0.5*(P57+P58)*EXP(-'BDT Tree'!AK62*P$4)," ")</f>
        <v>1.0188418359518026</v>
      </c>
      <c r="P58" s="44">
        <f>IF($A58&lt;=P$5,0.5*(Q57+Q58)*EXP(-'BDT Tree'!AL62*Q$4)+$C$6*SUM(N$4:P$4)," ")</f>
        <v>1.0189109395342859</v>
      </c>
      <c r="Q58" s="2">
        <f>IF($A58&lt;=Q$5,0.5*(R57+R58)*EXP(-'BDT Tree'!AM62*R$4)," ")</f>
        <v>1.0150305994485191</v>
      </c>
      <c r="R58" s="2">
        <f>IF($A58&lt;=R$5,0.5*(S57+S58)*EXP(-'BDT Tree'!AN62*S$4)," ")</f>
        <v>1.0150814080601103</v>
      </c>
      <c r="S58" s="44">
        <f>IF($A58&lt;=S$5,0.5*(T57+T58)*EXP(-'BDT Tree'!AO62*T$4)+$C$6*SUM(Q$4:S$4)," ")</f>
        <v>1.0151221531242631</v>
      </c>
      <c r="T58" s="2">
        <f>IF($A58&lt;=T$5,0.5*(U57+U58)*EXP(-'BDT Tree'!AP62*U$4)," ")</f>
        <v>1.0113388943949406</v>
      </c>
      <c r="U58" s="2">
        <f>IF($A58&lt;=U$5,0.5*(V57+V58)*EXP(-'BDT Tree'!AQ62*V$4)," ")</f>
        <v>1.0113641350743996</v>
      </c>
      <c r="V58" s="44">
        <f>IF($A58&lt;=V$5,0.5*(W57+W58)*EXP(-'BDT Tree'!AR62*W$4)+$C$6*SUM(T$4:V$4)," ")</f>
        <v>1.0113845909101833</v>
      </c>
      <c r="W58" s="2">
        <f>IF($A58&lt;=W$5,0.5*(X57+X58)*EXP(-'BDT Tree'!AS62*X$4)," ")</f>
        <v>1.0077137491878709</v>
      </c>
      <c r="X58" s="2">
        <f>IF($A58&lt;=X$5,0.5*(Y57+Y58)*EXP(-'BDT Tree'!AT62*Y$4)," ")</f>
        <v>1.0077249348005726</v>
      </c>
      <c r="Y58" s="44">
        <f>IF($A58&lt;=Y$5,0.5*(Z57+Z58)*EXP(-'BDT Tree'!AU62*Z$4)+$C$6*SUM(W$4:Y$4)," ")</f>
        <v>1.0077337993233171</v>
      </c>
      <c r="Z58" s="2">
        <f>IF($A58&lt;=Z$5,0.5*(AA57+AA58)*EXP(-'BDT Tree'!AV62*AA$4)," ")</f>
        <v>1.0038023123589246</v>
      </c>
      <c r="AA58" s="2">
        <f>IF($A58&lt;=AA$5,0.5*(AB57+AB58)*EXP(-'BDT Tree'!AW62*AB$4)," ")</f>
        <v>1.0038079222533729</v>
      </c>
      <c r="AB58" s="44">
        <f t="shared" si="0"/>
        <v>1.0038114176158806</v>
      </c>
    </row>
    <row r="59" spans="1:28" x14ac:dyDescent="0.25">
      <c r="A59" s="30">
        <v>4</v>
      </c>
      <c r="D59" s="44">
        <f>IF($A59&lt;=D$5,0.5*(E58+E59)*EXP(-'BDT Tree'!Z63*E$4)," ")</f>
        <v>1.0279719609897893</v>
      </c>
      <c r="E59" s="2">
        <f>IF($A59&lt;=E$5,0.5*(F58+F59)*EXP(-'BDT Tree'!AA63*F$4)," ")</f>
        <v>1.0284554969590811</v>
      </c>
      <c r="F59" s="2">
        <f>IF($A59&lt;=F$5,0.5*(G58+G59)*EXP(-'BDT Tree'!AB63*G$4)," ")</f>
        <v>1.0288499128902076</v>
      </c>
      <c r="G59" s="44">
        <f>IF($A59&lt;=G$5,0.5*(H58+H59)*EXP(-'BDT Tree'!AC63*H$4)+$C$6*SUM(E$4:G$4)," ")</f>
        <v>1.0291900569781824</v>
      </c>
      <c r="H59" s="2">
        <f>IF($A59&lt;=H$5,0.5*(I58+I59)*EXP(-'BDT Tree'!AD63*I$4)," ")</f>
        <v>1.02550599616298</v>
      </c>
      <c r="I59" s="2">
        <f>IF($A59&lt;=I$5,0.5*(J58+J59)*EXP(-'BDT Tree'!AE63*J$4)," ")</f>
        <v>1.0257327331653274</v>
      </c>
      <c r="J59" s="44">
        <f>IF($A59&lt;=J$5,0.5*(K58+K59)*EXP(-'BDT Tree'!AF63*K$4)+$C$6*SUM(H$4:J$4)," ")</f>
        <v>1.0259205512774756</v>
      </c>
      <c r="K59" s="2">
        <f>IF($A59&lt;=K$5,0.5*(L58+L59)*EXP(-'BDT Tree'!AG63*L$4)," ")</f>
        <v>1.02237950320143</v>
      </c>
      <c r="L59" s="2">
        <f>IF($A59&lt;=L$5,0.5*(M58+M59)*EXP(-'BDT Tree'!AH63*M$4)," ")</f>
        <v>1.0224975210772498</v>
      </c>
      <c r="M59" s="44">
        <f>IF($A59&lt;=M$5,0.5*(N58+N59)*EXP(-'BDT Tree'!AI63*N$4)+$C$6*SUM(K$4:M$4)," ")</f>
        <v>1.0225963907440045</v>
      </c>
      <c r="N59" s="2">
        <f>IF($A59&lt;=N$5,0.5*(O58+O59)*EXP(-'BDT Tree'!AJ63*O$4)," ")</f>
        <v>1.0188635128486392</v>
      </c>
      <c r="O59" s="2">
        <f>IF($A59&lt;=O$5,0.5*(P58+P59)*EXP(-'BDT Tree'!AK63*P$4)," ")</f>
        <v>1.0189263824766237</v>
      </c>
      <c r="P59" s="44">
        <f>IF($A59&lt;=P$5,0.5*(Q58+Q59)*EXP(-'BDT Tree'!AL63*Q$4)+$C$6*SUM(N$4:P$4)," ")</f>
        <v>1.0189782382356696</v>
      </c>
      <c r="Q59" s="2">
        <f>IF($A59&lt;=Q$5,0.5*(R58+R59)*EXP(-'BDT Tree'!AM63*R$4)," ")</f>
        <v>1.0150838235164463</v>
      </c>
      <c r="R59" s="2">
        <f>IF($A59&lt;=R$5,0.5*(S58+S59)*EXP(-'BDT Tree'!AN63*S$4)," ")</f>
        <v>1.0151222374290358</v>
      </c>
      <c r="S59" s="44">
        <f>IF($A59&lt;=S$5,0.5*(T58+T59)*EXP(-'BDT Tree'!AO63*T$4)+$C$6*SUM(Q$4:S$4)," ")</f>
        <v>1.0151529656906233</v>
      </c>
      <c r="T59" s="2">
        <f>IF($A59&lt;=T$5,0.5*(U58+U59)*EXP(-'BDT Tree'!AP63*U$4)," ")</f>
        <v>1.0113626465619068</v>
      </c>
      <c r="U59" s="2">
        <f>IF($A59&lt;=U$5,0.5*(V58+V59)*EXP(-'BDT Tree'!AQ63*V$4)," ")</f>
        <v>1.0113816794956614</v>
      </c>
      <c r="V59" s="44">
        <f>IF($A59&lt;=V$5,0.5*(W58+W59)*EXP(-'BDT Tree'!AR63*W$4)+$C$6*SUM(T$4:V$4)," ")</f>
        <v>1.0113971000195698</v>
      </c>
      <c r="W59" s="2">
        <f>IF($A59&lt;=W$5,0.5*(X58+X59)*EXP(-'BDT Tree'!AS63*X$4)," ")</f>
        <v>1.0077225269298711</v>
      </c>
      <c r="X59" s="2">
        <f>IF($A59&lt;=X$5,0.5*(Y58+Y59)*EXP(-'BDT Tree'!AT63*Y$4)," ")</f>
        <v>1.007730891419981</v>
      </c>
      <c r="Y59" s="44">
        <f>IF($A59&lt;=Y$5,0.5*(Z58+Z59)*EXP(-'BDT Tree'!AU63*Z$4)+$C$6*SUM(W$4:Y$4)," ")</f>
        <v>1.0077375199395651</v>
      </c>
      <c r="Z59" s="2">
        <f>IF($A59&lt;=Z$5,0.5*(AA58+AA59)*EXP(-'BDT Tree'!AV63*AA$4)," ")</f>
        <v>1.0038046000925762</v>
      </c>
      <c r="AA59" s="2">
        <f>IF($A59&lt;=AA$5,0.5*(AB58+AB59)*EXP(-'BDT Tree'!AW63*AB$4)," ")</f>
        <v>1.0038088143925663</v>
      </c>
      <c r="AB59" s="44">
        <f t="shared" si="0"/>
        <v>1.0038114176158806</v>
      </c>
    </row>
    <row r="60" spans="1:28" x14ac:dyDescent="0.25">
      <c r="A60" s="30">
        <v>3</v>
      </c>
      <c r="D60" s="44">
        <f>IF($A60&lt;=D$5,0.5*(E59+E60)*EXP(-'BDT Tree'!Z64*E$4)," ")</f>
        <v>1.02861796514693</v>
      </c>
      <c r="E60" s="2">
        <f>IF($A60&lt;=E$5,0.5*(F59+F60)*EXP(-'BDT Tree'!AA64*F$4)," ")</f>
        <v>1.0289848068623835</v>
      </c>
      <c r="F60" s="2">
        <f>IF($A60&lt;=F$5,0.5*(G59+G60)*EXP(-'BDT Tree'!AB64*G$4)," ")</f>
        <v>1.0292834970187048</v>
      </c>
      <c r="G60" s="44">
        <f>IF($A60&lt;=G$5,0.5*(H59+H60)*EXP(-'BDT Tree'!AC64*H$4)+$C$6*SUM(E$4:G$4)," ")</f>
        <v>1.0295413875616757</v>
      </c>
      <c r="H60" s="2">
        <f>IF($A60&lt;=H$5,0.5*(I59+I60)*EXP(-'BDT Tree'!AD64*I$4)," ")</f>
        <v>1.0257949186486539</v>
      </c>
      <c r="I60" s="2">
        <f>IF($A60&lt;=I$5,0.5*(J59+J60)*EXP(-'BDT Tree'!AE64*J$4)," ")</f>
        <v>1.025966769588289</v>
      </c>
      <c r="J60" s="44">
        <f>IF($A60&lt;=J$5,0.5*(K59+K60)*EXP(-'BDT Tree'!AF64*K$4)+$C$6*SUM(H$4:J$4)," ")</f>
        <v>1.0261088470380177</v>
      </c>
      <c r="K60" s="2">
        <f>IF($A60&lt;=K$5,0.5*(L59+L60)*EXP(-'BDT Tree'!AG64*L$4)," ")</f>
        <v>1.0225319509325788</v>
      </c>
      <c r="L60" s="2">
        <f>IF($A60&lt;=L$5,0.5*(M59+M60)*EXP(-'BDT Tree'!AH64*M$4)," ")</f>
        <v>1.0226207277097994</v>
      </c>
      <c r="M60" s="44">
        <f>IF($A60&lt;=M$5,0.5*(N59+N60)*EXP(-'BDT Tree'!AI64*N$4)+$C$6*SUM(K$4:M$4)," ")</f>
        <v>1.0226951969937341</v>
      </c>
      <c r="N60" s="2">
        <f>IF($A60&lt;=N$5,0.5*(O59+O60)*EXP(-'BDT Tree'!AJ64*O$4)," ")</f>
        <v>1.0189427811995022</v>
      </c>
      <c r="O60" s="2">
        <f>IF($A60&lt;=O$5,0.5*(P59+P60)*EXP(-'BDT Tree'!AK64*P$4)," ")</f>
        <v>1.0189899516457439</v>
      </c>
      <c r="P60" s="44">
        <f>IF($A60&lt;=P$5,0.5*(Q59+Q60)*EXP(-'BDT Tree'!AL64*Q$4)+$C$6*SUM(N$4:P$4)," ")</f>
        <v>1.0190288656845721</v>
      </c>
      <c r="Q60" s="2">
        <f>IF($A60&lt;=Q$5,0.5*(R59+R60)*EXP(-'BDT Tree'!AM64*R$4)," ")</f>
        <v>1.0151238691129563</v>
      </c>
      <c r="R60" s="2">
        <f>IF($A60&lt;=R$5,0.5*(S59+S60)*EXP(-'BDT Tree'!AN64*S$4)," ")</f>
        <v>1.0151529137708768</v>
      </c>
      <c r="S60" s="44">
        <f>IF($A60&lt;=S$5,0.5*(T59+T60)*EXP(-'BDT Tree'!AO64*T$4)+$C$6*SUM(Q$4:S$4)," ")</f>
        <v>1.0151760886904251</v>
      </c>
      <c r="T60" s="2">
        <f>IF($A60&lt;=T$5,0.5*(U59+U60)*EXP(-'BDT Tree'!AP64*U$4)," ")</f>
        <v>1.0113804798744874</v>
      </c>
      <c r="U60" s="2">
        <f>IF($A60&lt;=U$5,0.5*(V59+V60)*EXP(-'BDT Tree'!AQ64*V$4)," ")</f>
        <v>1.0113948324379438</v>
      </c>
      <c r="V60" s="44">
        <f>IF($A60&lt;=V$5,0.5*(W59+W60)*EXP(-'BDT Tree'!AR64*W$4)+$C$6*SUM(T$4:V$4)," ")</f>
        <v>1.0114064576592714</v>
      </c>
      <c r="W60" s="2">
        <f>IF($A60&lt;=W$5,0.5*(X59+X60)*EXP(-'BDT Tree'!AS64*X$4)," ")</f>
        <v>1.0077290862113588</v>
      </c>
      <c r="X60" s="2">
        <f>IF($A60&lt;=X$5,0.5*(Y59+Y60)*EXP(-'BDT Tree'!AT64*Y$4)," ")</f>
        <v>1.0077353411476919</v>
      </c>
      <c r="Y60" s="44">
        <f>IF($A60&lt;=Y$5,0.5*(Z59+Z60)*EXP(-'BDT Tree'!AU64*Z$4)+$C$6*SUM(W$4:Y$4)," ")</f>
        <v>1.0077402977272998</v>
      </c>
      <c r="Z60" s="2">
        <f>IF($A60&lt;=Z$5,0.5*(AA59+AA60)*EXP(-'BDT Tree'!AV64*AA$4)," ")</f>
        <v>1.0038063129072372</v>
      </c>
      <c r="AA60" s="2">
        <f>IF($A60&lt;=AA$5,0.5*(AB59+AB60)*EXP(-'BDT Tree'!AW64*AB$4)," ")</f>
        <v>1.0038094788267449</v>
      </c>
      <c r="AB60" s="44">
        <f t="shared" si="0"/>
        <v>1.0038114176158806</v>
      </c>
    </row>
    <row r="61" spans="1:28" x14ac:dyDescent="0.25">
      <c r="A61" s="30">
        <v>2</v>
      </c>
      <c r="D61" s="44">
        <f>IF($A61&lt;=D$5,0.5*(E60+E61)*EXP(-'BDT Tree'!Z65*E$4)," ")</f>
        <v>1.0291061687814831</v>
      </c>
      <c r="E61" s="2">
        <f>IF($A61&lt;=E$5,0.5*(F60+F61)*EXP(-'BDT Tree'!AA65*F$4)," ")</f>
        <v>1.029384468003486</v>
      </c>
      <c r="F61" s="2">
        <f>IF($A61&lt;=F$5,0.5*(G60+G61)*EXP(-'BDT Tree'!AB65*G$4)," ")</f>
        <v>1.0296106577891846</v>
      </c>
      <c r="G61" s="44">
        <f>IF($A61&lt;=G$5,0.5*(H60+H61)*EXP(-'BDT Tree'!AC65*H$4)+$C$6*SUM(E$4:G$4)," ")</f>
        <v>1.029806189147271</v>
      </c>
      <c r="H61" s="2">
        <f>IF($A61&lt;=H$5,0.5*(I60+I61)*EXP(-'BDT Tree'!AD65*I$4)," ")</f>
        <v>1.0260127023208985</v>
      </c>
      <c r="I61" s="2">
        <f>IF($A61&lt;=I$5,0.5*(J60+J61)*EXP(-'BDT Tree'!AE65*J$4)," ")</f>
        <v>1.0261429622787221</v>
      </c>
      <c r="J61" s="44">
        <f>IF($A61&lt;=J$5,0.5*(K60+K61)*EXP(-'BDT Tree'!AF65*K$4)+$C$6*SUM(H$4:J$4)," ")</f>
        <v>1.0262504431951116</v>
      </c>
      <c r="K61" s="2">
        <f>IF($A61&lt;=K$5,0.5*(L60+L61)*EXP(-'BDT Tree'!AG65*L$4)," ")</f>
        <v>1.0226465779941691</v>
      </c>
      <c r="L61" s="2">
        <f>IF($A61&lt;=L$5,0.5*(M60+M61)*EXP(-'BDT Tree'!AH65*M$4)," ")</f>
        <v>1.022713358662126</v>
      </c>
      <c r="M61" s="44">
        <f>IF($A61&lt;=M$5,0.5*(N60+N61)*EXP(-'BDT Tree'!AI65*N$4)+$C$6*SUM(K$4:M$4)," ")</f>
        <v>1.0227694502950297</v>
      </c>
      <c r="N61" s="2">
        <f>IF($A61&lt;=N$5,0.5*(O60+O61)*EXP(-'BDT Tree'!AJ65*O$4)," ")</f>
        <v>1.0190023575931966</v>
      </c>
      <c r="O61" s="2">
        <f>IF($A61&lt;=O$5,0.5*(P60+P61)*EXP(-'BDT Tree'!AK65*P$4)," ")</f>
        <v>1.0190377501511796</v>
      </c>
      <c r="P61" s="44">
        <f>IF($A61&lt;=P$5,0.5*(Q60+Q61)*EXP(-'BDT Tree'!AL65*Q$4)+$C$6*SUM(N$4:P$4)," ")</f>
        <v>1.0190669533747987</v>
      </c>
      <c r="Q61" s="2">
        <f>IF($A61&lt;=Q$5,0.5*(R60+R61)*EXP(-'BDT Tree'!AM65*R$4)," ")</f>
        <v>1.015154000856191</v>
      </c>
      <c r="R61" s="2">
        <f>IF($A61&lt;=R$5,0.5*(S60+S61)*EXP(-'BDT Tree'!AN65*S$4)," ")</f>
        <v>1.0151759628417349</v>
      </c>
      <c r="S61" s="44">
        <f>IF($A61&lt;=S$5,0.5*(T60+T61)*EXP(-'BDT Tree'!AO65*T$4)+$C$6*SUM(Q$4:S$4)," ")</f>
        <v>1.0151934418425654</v>
      </c>
      <c r="T61" s="2">
        <f>IF($A61&lt;=T$5,0.5*(U60+U61)*EXP(-'BDT Tree'!AP65*U$4)," ")</f>
        <v>1.0113938698817924</v>
      </c>
      <c r="U61" s="2">
        <f>IF($A61&lt;=U$5,0.5*(V60+V61)*EXP(-'BDT Tree'!AQ65*V$4)," ")</f>
        <v>1.0114046935054815</v>
      </c>
      <c r="V61" s="44">
        <f>IF($A61&lt;=V$5,0.5*(W60+W61)*EXP(-'BDT Tree'!AR65*W$4)+$C$6*SUM(T$4:V$4)," ")</f>
        <v>1.0114134579380545</v>
      </c>
      <c r="W61" s="2">
        <f>IF($A61&lt;=W$5,0.5*(X60+X61)*EXP(-'BDT Tree'!AS65*X$4)," ")</f>
        <v>1.0077339878198122</v>
      </c>
      <c r="X61" s="2">
        <f>IF($A61&lt;=X$5,0.5*(Y60+Y61)*EXP(-'BDT Tree'!AT65*Y$4)," ")</f>
        <v>1.0077386652814657</v>
      </c>
      <c r="Y61" s="44">
        <f>IF($A61&lt;=Y$5,0.5*(Z60+Z61)*EXP(-'BDT Tree'!AU65*Z$4)+$C$6*SUM(W$4:Y$4)," ")</f>
        <v>1.007742371679909</v>
      </c>
      <c r="Z61" s="2">
        <f>IF($A61&lt;=Z$5,0.5*(AA60+AA61)*EXP(-'BDT Tree'!AV65*AA$4)," ")</f>
        <v>1.0038075953119967</v>
      </c>
      <c r="AA61" s="2">
        <f>IF($A61&lt;=AA$5,0.5*(AB60+AB61)*EXP(-'BDT Tree'!AW65*AB$4)," ")</f>
        <v>1.0038099736740662</v>
      </c>
      <c r="AB61" s="44">
        <f t="shared" si="0"/>
        <v>1.0038114176158806</v>
      </c>
    </row>
    <row r="62" spans="1:28" x14ac:dyDescent="0.25">
      <c r="A62" s="30">
        <v>1</v>
      </c>
      <c r="D62" s="44">
        <f>IF($A62&lt;=D$5,0.5*(E61+E62)*EXP(-'BDT Tree'!Z66*E$4)," ")</f>
        <v>1.0294750985853018</v>
      </c>
      <c r="E62" s="2">
        <f>IF($A62&lt;=E$5,0.5*(F61+F62)*EXP(-'BDT Tree'!AA66*F$4)," ")</f>
        <v>1.0296862267907323</v>
      </c>
      <c r="F62" s="2">
        <f>IF($A62&lt;=F$5,0.5*(G61+G62)*EXP(-'BDT Tree'!AB66*G$4)," ")</f>
        <v>1.0298575140767439</v>
      </c>
      <c r="G62" s="44">
        <f>IF($A62&lt;=G$5,0.5*(H61+H62)*EXP(-'BDT Tree'!AC66*H$4)+$C$6*SUM(E$4:G$4)," ")</f>
        <v>1.0300057718988667</v>
      </c>
      <c r="H62" s="2">
        <f>IF($A62&lt;=H$5,0.5*(I61+I62)*EXP(-'BDT Tree'!AD66*I$4)," ")</f>
        <v>1.0261768653964849</v>
      </c>
      <c r="I62" s="2">
        <f>IF($A62&lt;=I$5,0.5*(J61+J62)*EXP(-'BDT Tree'!AE66*J$4)," ")</f>
        <v>1.0262756086146427</v>
      </c>
      <c r="J62" s="44">
        <f>IF($A62&lt;=J$5,0.5*(K61+K62)*EXP(-'BDT Tree'!AF66*K$4)+$C$6*SUM(H$4:J$4)," ")</f>
        <v>1.0263569220532589</v>
      </c>
      <c r="K62" s="2">
        <f>IF($A62&lt;=K$5,0.5*(L61+L62)*EXP(-'BDT Tree'!AG66*L$4)," ")</f>
        <v>1.0227327684856815</v>
      </c>
      <c r="L62" s="2">
        <f>IF($A62&lt;=L$5,0.5*(M61+M62)*EXP(-'BDT Tree'!AH66*M$4)," ")</f>
        <v>1.0227830034415395</v>
      </c>
      <c r="M62" s="44">
        <f>IF($A62&lt;=M$5,0.5*(N61+N62)*EXP(-'BDT Tree'!AI66*N$4)+$C$6*SUM(K$4:M$4)," ")</f>
        <v>1.0228252536633531</v>
      </c>
      <c r="N62" s="2">
        <f>IF($A62&lt;=N$5,0.5*(O61+O62)*EXP(-'BDT Tree'!AJ66*O$4)," ")</f>
        <v>1.0190471356815167</v>
      </c>
      <c r="O62" s="2">
        <f>IF($A62&lt;=O$5,0.5*(P61+P62)*EXP(-'BDT Tree'!AK66*P$4)," ")</f>
        <v>1.0190736920682963</v>
      </c>
      <c r="P62" s="44">
        <f>IF($A62&lt;=P$5,0.5*(Q61+Q62)*EXP(-'BDT Tree'!AL66*Q$4)+$C$6*SUM(N$4:P$4)," ")</f>
        <v>1.0190956086189826</v>
      </c>
      <c r="Q62" s="2">
        <f>IF($A62&lt;=Q$5,0.5*(R61+R62)*EXP(-'BDT Tree'!AM66*R$4)," ")</f>
        <v>1.0151766743170674</v>
      </c>
      <c r="R62" s="2">
        <f>IF($A62&lt;=R$5,0.5*(S61+S62)*EXP(-'BDT Tree'!AN66*S$4)," ")</f>
        <v>1.0151932818577147</v>
      </c>
      <c r="S62" s="44">
        <f>IF($A62&lt;=S$5,0.5*(T61+T62)*EXP(-'BDT Tree'!AO66*T$4)+$C$6*SUM(Q$4:S$4)," ")</f>
        <v>1.0152064654482462</v>
      </c>
      <c r="T62" s="2">
        <f>IF($A62&lt;=T$5,0.5*(U61+U62)*EXP(-'BDT Tree'!AP66*U$4)," ")</f>
        <v>1.0114039241432604</v>
      </c>
      <c r="U62" s="2">
        <f>IF($A62&lt;=U$5,0.5*(V61+V62)*EXP(-'BDT Tree'!AQ66*V$4)," ")</f>
        <v>1.0114120868771834</v>
      </c>
      <c r="V62" s="44">
        <f>IF($A62&lt;=V$5,0.5*(W61+W62)*EXP(-'BDT Tree'!AR66*W$4)+$C$6*SUM(T$4:V$4)," ")</f>
        <v>1.011418694831276</v>
      </c>
      <c r="W62" s="2">
        <f>IF($A62&lt;=W$5,0.5*(X61+X62)*EXP(-'BDT Tree'!AS66*X$4)," ")</f>
        <v>1.0077376507619249</v>
      </c>
      <c r="X62" s="2">
        <f>IF($A62&lt;=X$5,0.5*(Y61+Y62)*EXP(-'BDT Tree'!AT66*Y$4)," ")</f>
        <v>1.0077411486156114</v>
      </c>
      <c r="Y62" s="44">
        <f>IF($A62&lt;=Y$5,0.5*(Z61+Z62)*EXP(-'BDT Tree'!AU66*Z$4)+$C$6*SUM(W$4:Y$4)," ")</f>
        <v>1.0077439201909359</v>
      </c>
      <c r="Z62" s="2">
        <f>IF($A62&lt;=Z$5,0.5*(AA61+AA62)*EXP(-'BDT Tree'!AV66*AA$4)," ")</f>
        <v>1.0038085554855825</v>
      </c>
      <c r="AA62" s="2">
        <f>IF($A62&lt;=AA$5,0.5*(AB61+AB62)*EXP(-'BDT Tree'!AW66*AB$4)," ")</f>
        <v>1.0038103422189777</v>
      </c>
      <c r="AB62" s="44">
        <f t="shared" si="0"/>
        <v>1.0038114176158806</v>
      </c>
    </row>
    <row r="63" spans="1:28" x14ac:dyDescent="0.25">
      <c r="A63" s="30">
        <v>0</v>
      </c>
      <c r="D63" s="44">
        <f>IF($A63&lt;=D$5,0.5*(E62+E63)*EXP(-'BDT Tree'!Z67*E$4)," ")</f>
        <v>1.0297538907508486</v>
      </c>
      <c r="E63" s="2">
        <f>IF($A63&lt;=E$5,0.5*(F62+F63)*EXP(-'BDT Tree'!AA67*F$4)," ")</f>
        <v>1.0299140657598445</v>
      </c>
      <c r="F63" s="2">
        <f>IF($A63&lt;=F$5,0.5*(G62+G63)*EXP(-'BDT Tree'!AB67*G$4)," ")</f>
        <v>1.030043780155607</v>
      </c>
      <c r="G63" s="44">
        <f>IF($A63&lt;=G$5,0.5*(H62+H63)*EXP(-'BDT Tree'!AC67*H$4)+$C$6*SUM(E$4:G$4)," ")</f>
        <v>1.0301562012422705</v>
      </c>
      <c r="H63" s="2">
        <f>IF($A63&lt;=H$5,0.5*(I62+I63)*EXP(-'BDT Tree'!AD67*I$4)," ")</f>
        <v>1.0263006137605852</v>
      </c>
      <c r="I63" s="2">
        <f>IF($A63&lt;=I$5,0.5*(J62+J63)*EXP(-'BDT Tree'!AE67*J$4)," ")</f>
        <v>1.0263754732396502</v>
      </c>
      <c r="J63" s="44">
        <f>IF($A63&lt;=J$5,0.5*(K62+K63)*EXP(-'BDT Tree'!AF67*K$4)+$C$6*SUM(H$4:J$4)," ")</f>
        <v>1.0264369941442701</v>
      </c>
      <c r="K63" s="2">
        <f>IF($A63&lt;=K$5,0.5*(L62+L63)*EXP(-'BDT Tree'!AG67*L$4)," ")</f>
        <v>1.0227975784058392</v>
      </c>
      <c r="L63" s="2">
        <f>IF($A63&lt;=L$5,0.5*(M62+M63)*EXP(-'BDT Tree'!AH67*M$4)," ")</f>
        <v>1.0228353676527548</v>
      </c>
      <c r="M63" s="44">
        <f>IF($A63&lt;=M$5,0.5*(N62+N63)*EXP(-'BDT Tree'!AI67*N$4)+$C$6*SUM(K$4:M$4)," ")</f>
        <v>1.0228671929376298</v>
      </c>
      <c r="N63" s="2">
        <f>IF($A63&lt;=N$5,0.5*(O62+O63)*EXP(-'BDT Tree'!AJ67*O$4)," ")</f>
        <v>1.0190807927181103</v>
      </c>
      <c r="O63" s="2">
        <f>IF($A63&lt;=O$5,0.5*(P62+P63)*EXP(-'BDT Tree'!AK67*P$4)," ")</f>
        <v>1.0191007197565294</v>
      </c>
      <c r="P63" s="44">
        <f>IF($A63&lt;=P$5,0.5*(Q62+Q63)*EXP(-'BDT Tree'!AL67*Q$4)+$C$6*SUM(N$4:P$4)," ")</f>
        <v>1.0191171684678701</v>
      </c>
      <c r="Q63" s="2">
        <f>IF($A63&lt;=Q$5,0.5*(R62+R63)*EXP(-'BDT Tree'!AM67*R$4)," ")</f>
        <v>1.0151937365706623</v>
      </c>
      <c r="R63" s="2">
        <f>IF($A63&lt;=R$5,0.5*(S62+S63)*EXP(-'BDT Tree'!AN67*S$4)," ")</f>
        <v>1.0152062959436006</v>
      </c>
      <c r="S63" s="44">
        <f>IF($A63&lt;=S$5,0.5*(T62+T63)*EXP(-'BDT Tree'!AO67*T$4)+$C$6*SUM(Q$4:S$4)," ")</f>
        <v>1.0152162401461999</v>
      </c>
      <c r="T63" s="2">
        <f>IF($A63&lt;=T$5,0.5*(U62+U63)*EXP(-'BDT Tree'!AP67*U$4)," ")</f>
        <v>1.0114114740314657</v>
      </c>
      <c r="U63" s="2">
        <f>IF($A63&lt;=U$5,0.5*(V62+V63)*EXP(-'BDT Tree'!AQ67*V$4)," ")</f>
        <v>1.0114176303135469</v>
      </c>
      <c r="V63" s="44">
        <f>IF($A63&lt;=V$5,0.5*(W62+W63)*EXP(-'BDT Tree'!AR67*W$4)+$C$6*SUM(T$4:V$4)," ")</f>
        <v>1.0114226126259305</v>
      </c>
      <c r="W63" s="2">
        <f>IF($A63&lt;=W$5,0.5*(X62+X63)*EXP(-'BDT Tree'!AS67*X$4)," ")</f>
        <v>1.0077403881144587</v>
      </c>
      <c r="X63" s="2">
        <f>IF($A63&lt;=X$5,0.5*(Y62+Y63)*EXP(-'BDT Tree'!AT67*Y$4)," ")</f>
        <v>1.0077430038703048</v>
      </c>
      <c r="Y63" s="44">
        <f>IF($A63&lt;=Y$5,0.5*(Z62+Z63)*EXP(-'BDT Tree'!AU67*Z$4)+$C$6*SUM(W$4:Y$4)," ")</f>
        <v>1.0077450764244702</v>
      </c>
      <c r="Z63" s="2">
        <f>IF($A63&lt;=Z$5,0.5*(AA62+AA63)*EXP(-'BDT Tree'!AV67*AA$4)," ")</f>
        <v>1.0038092744117699</v>
      </c>
      <c r="AA63" s="2">
        <f>IF($A63&lt;=AA$5,0.5*(AB62+AB63)*EXP(-'BDT Tree'!AW67*AB$4)," ")</f>
        <v>1.0038106166982583</v>
      </c>
      <c r="AB63" s="44">
        <f t="shared" si="0"/>
        <v>1.0038114176158806</v>
      </c>
    </row>
    <row r="65" spans="1:2" x14ac:dyDescent="0.25">
      <c r="A65" s="25" t="s">
        <v>90</v>
      </c>
    </row>
    <row r="66" spans="1:2" x14ac:dyDescent="0.25">
      <c r="A66" s="25" t="s">
        <v>86</v>
      </c>
    </row>
    <row r="67" spans="1:2" x14ac:dyDescent="0.25">
      <c r="A67" s="30">
        <v>24</v>
      </c>
      <c r="B67" s="2">
        <f>MAX(0,1-D39)</f>
        <v>0.47412519039171397</v>
      </c>
    </row>
    <row r="68" spans="1:2" x14ac:dyDescent="0.25">
      <c r="A68" s="30">
        <v>23</v>
      </c>
      <c r="B68" s="2">
        <f t="shared" ref="B68:B91" si="1">MAX(0,1-D40)</f>
        <v>0.38401742865567468</v>
      </c>
    </row>
    <row r="69" spans="1:2" x14ac:dyDescent="0.25">
      <c r="A69" s="30">
        <v>22</v>
      </c>
      <c r="B69" s="2">
        <f t="shared" si="1"/>
        <v>0.30395256075088517</v>
      </c>
    </row>
    <row r="70" spans="1:2" x14ac:dyDescent="0.25">
      <c r="A70" s="30">
        <v>21</v>
      </c>
      <c r="B70" s="2">
        <f t="shared" si="1"/>
        <v>0.23540882622546533</v>
      </c>
    </row>
    <row r="71" spans="1:2" x14ac:dyDescent="0.25">
      <c r="A71" s="30">
        <v>20</v>
      </c>
      <c r="B71" s="2">
        <f t="shared" si="1"/>
        <v>0.17842219427712958</v>
      </c>
    </row>
    <row r="72" spans="1:2" x14ac:dyDescent="0.25">
      <c r="A72" s="30">
        <v>19</v>
      </c>
      <c r="B72" s="2">
        <f t="shared" si="1"/>
        <v>0.13211419553670911</v>
      </c>
    </row>
    <row r="73" spans="1:2" x14ac:dyDescent="0.25">
      <c r="A73" s="30">
        <v>18</v>
      </c>
      <c r="B73" s="2">
        <f t="shared" si="1"/>
        <v>9.514316470270423E-2</v>
      </c>
    </row>
    <row r="74" spans="1:2" x14ac:dyDescent="0.25">
      <c r="A74" s="30">
        <v>17</v>
      </c>
      <c r="B74" s="2">
        <f t="shared" si="1"/>
        <v>6.6024845669711008E-2</v>
      </c>
    </row>
    <row r="75" spans="1:2" x14ac:dyDescent="0.25">
      <c r="A75" s="30">
        <v>16</v>
      </c>
      <c r="B75" s="2">
        <f t="shared" si="1"/>
        <v>4.332823247644757E-2</v>
      </c>
    </row>
    <row r="76" spans="1:2" x14ac:dyDescent="0.25">
      <c r="A76" s="30">
        <v>15</v>
      </c>
      <c r="B76" s="2">
        <f t="shared" si="1"/>
        <v>2.5776296500216844E-2</v>
      </c>
    </row>
    <row r="77" spans="1:2" x14ac:dyDescent="0.25">
      <c r="A77" s="30">
        <v>14</v>
      </c>
      <c r="B77" s="2">
        <f t="shared" si="1"/>
        <v>1.2283878400575987E-2</v>
      </c>
    </row>
    <row r="78" spans="1:2" x14ac:dyDescent="0.25">
      <c r="A78" s="30">
        <v>13</v>
      </c>
      <c r="B78" s="2">
        <f t="shared" si="1"/>
        <v>1.9588163989218144E-3</v>
      </c>
    </row>
    <row r="79" spans="1:2" x14ac:dyDescent="0.25">
      <c r="A79" s="30">
        <v>12</v>
      </c>
      <c r="B79" s="2">
        <f t="shared" si="1"/>
        <v>0</v>
      </c>
    </row>
    <row r="80" spans="1:2" x14ac:dyDescent="0.25">
      <c r="A80" s="30">
        <v>11</v>
      </c>
      <c r="B80" s="2">
        <f t="shared" si="1"/>
        <v>0</v>
      </c>
    </row>
    <row r="81" spans="1:2" x14ac:dyDescent="0.25">
      <c r="A81" s="30">
        <v>10</v>
      </c>
      <c r="B81" s="2">
        <f t="shared" si="1"/>
        <v>0</v>
      </c>
    </row>
    <row r="82" spans="1:2" x14ac:dyDescent="0.25">
      <c r="A82" s="30">
        <v>9</v>
      </c>
      <c r="B82" s="2">
        <f t="shared" si="1"/>
        <v>0</v>
      </c>
    </row>
    <row r="83" spans="1:2" x14ac:dyDescent="0.25">
      <c r="A83" s="30">
        <v>8</v>
      </c>
      <c r="B83" s="2">
        <f t="shared" si="1"/>
        <v>0</v>
      </c>
    </row>
    <row r="84" spans="1:2" x14ac:dyDescent="0.25">
      <c r="A84" s="30">
        <v>7</v>
      </c>
      <c r="B84" s="2">
        <f t="shared" si="1"/>
        <v>0</v>
      </c>
    </row>
    <row r="85" spans="1:2" x14ac:dyDescent="0.25">
      <c r="A85" s="30">
        <v>6</v>
      </c>
      <c r="B85" s="2">
        <f t="shared" si="1"/>
        <v>0</v>
      </c>
    </row>
    <row r="86" spans="1:2" x14ac:dyDescent="0.25">
      <c r="A86" s="30">
        <v>5</v>
      </c>
      <c r="B86" s="2">
        <f t="shared" si="1"/>
        <v>0</v>
      </c>
    </row>
    <row r="87" spans="1:2" x14ac:dyDescent="0.25">
      <c r="A87" s="30">
        <v>4</v>
      </c>
      <c r="B87" s="2">
        <f t="shared" si="1"/>
        <v>0</v>
      </c>
    </row>
    <row r="88" spans="1:2" x14ac:dyDescent="0.25">
      <c r="A88" s="30">
        <v>3</v>
      </c>
      <c r="B88" s="2">
        <f t="shared" si="1"/>
        <v>0</v>
      </c>
    </row>
    <row r="89" spans="1:2" x14ac:dyDescent="0.25">
      <c r="A89" s="30">
        <v>2</v>
      </c>
      <c r="B89" s="2">
        <f t="shared" si="1"/>
        <v>0</v>
      </c>
    </row>
    <row r="90" spans="1:2" x14ac:dyDescent="0.25">
      <c r="A90" s="30">
        <v>1</v>
      </c>
      <c r="B90" s="2">
        <f t="shared" si="1"/>
        <v>0</v>
      </c>
    </row>
    <row r="91" spans="1:2" x14ac:dyDescent="0.25">
      <c r="A91" s="30">
        <v>0</v>
      </c>
      <c r="B91" s="2">
        <f t="shared" si="1"/>
        <v>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"/>
  <sheetViews>
    <sheetView workbookViewId="0">
      <pane xSplit="2" ySplit="11" topLeftCell="C16" activePane="bottomRight" state="frozen"/>
      <selection pane="topRight" activeCell="C1" sqref="C1"/>
      <selection pane="bottomLeft" activeCell="A12" sqref="A12"/>
      <selection pane="bottomRight"/>
    </sheetView>
  </sheetViews>
  <sheetFormatPr defaultColWidth="8.77734375" defaultRowHeight="13.8" x14ac:dyDescent="0.25"/>
  <cols>
    <col min="1" max="1" width="12.109375" style="2" customWidth="1"/>
    <col min="2" max="3" width="12" style="2" customWidth="1"/>
    <col min="4" max="4" width="12.77734375" style="44" bestFit="1" customWidth="1"/>
    <col min="5" max="6" width="12.77734375" style="2" bestFit="1" customWidth="1"/>
    <col min="7" max="7" width="12.77734375" style="44" bestFit="1" customWidth="1"/>
    <col min="8" max="9" width="12.77734375" style="2" bestFit="1" customWidth="1"/>
    <col min="10" max="10" width="12.77734375" style="44" bestFit="1" customWidth="1"/>
    <col min="11" max="11" width="11.109375" style="2" customWidth="1"/>
    <col min="12" max="12" width="12.109375" style="2" customWidth="1"/>
    <col min="13" max="13" width="11.109375" style="44" customWidth="1"/>
    <col min="14" max="14" width="10.77734375" style="2" customWidth="1"/>
    <col min="15" max="15" width="10.33203125" style="2" customWidth="1"/>
    <col min="16" max="16" width="11.109375" style="44" customWidth="1"/>
    <col min="17" max="16384" width="8.77734375" style="2"/>
  </cols>
  <sheetData>
    <row r="1" spans="1:16" s="44" customFormat="1" x14ac:dyDescent="0.25">
      <c r="A1" s="46" t="s">
        <v>101</v>
      </c>
    </row>
    <row r="2" spans="1:16" x14ac:dyDescent="0.25">
      <c r="A2" s="31" t="s">
        <v>73</v>
      </c>
      <c r="B2" s="34"/>
      <c r="C2" s="34"/>
      <c r="D2" s="43">
        <v>44865</v>
      </c>
      <c r="E2" s="34">
        <v>44894</v>
      </c>
      <c r="F2" s="34">
        <v>44924</v>
      </c>
      <c r="G2" s="43">
        <v>44956</v>
      </c>
      <c r="H2" s="34">
        <v>44985</v>
      </c>
      <c r="I2" s="34">
        <v>45014</v>
      </c>
      <c r="J2" s="43">
        <v>45044</v>
      </c>
      <c r="K2" s="34">
        <v>45075</v>
      </c>
      <c r="L2" s="34">
        <v>45106</v>
      </c>
      <c r="M2" s="43">
        <v>45138</v>
      </c>
      <c r="N2" s="34">
        <v>45167</v>
      </c>
      <c r="O2" s="34">
        <v>45198</v>
      </c>
      <c r="P2" s="43">
        <v>45229</v>
      </c>
    </row>
    <row r="3" spans="1:16" x14ac:dyDescent="0.25">
      <c r="A3" s="24" t="s">
        <v>61</v>
      </c>
      <c r="D3" s="44">
        <v>3.05</v>
      </c>
      <c r="E3" s="2">
        <v>3.1305555555555555</v>
      </c>
      <c r="F3" s="2">
        <v>3.213888888888889</v>
      </c>
      <c r="G3" s="44">
        <v>3.3027777777777776</v>
      </c>
      <c r="H3" s="2">
        <v>3.3833333333333333</v>
      </c>
      <c r="I3" s="2">
        <v>3.463888888888889</v>
      </c>
      <c r="J3" s="44">
        <v>3.5472222222222221</v>
      </c>
      <c r="K3" s="2">
        <v>3.6333333333333333</v>
      </c>
      <c r="L3" s="2">
        <v>3.7194444444444446</v>
      </c>
      <c r="M3" s="44">
        <v>3.8083333333333331</v>
      </c>
      <c r="N3" s="2">
        <v>3.8888888888888888</v>
      </c>
      <c r="O3" s="2">
        <v>3.9750000000000001</v>
      </c>
      <c r="P3" s="44">
        <v>4.0611111111111109</v>
      </c>
    </row>
    <row r="4" spans="1:16" x14ac:dyDescent="0.25">
      <c r="A4" s="38" t="s">
        <v>75</v>
      </c>
      <c r="D4" s="44">
        <v>8.8888888888888573E-2</v>
      </c>
      <c r="E4" s="2">
        <v>8.0555555555555713E-2</v>
      </c>
      <c r="F4" s="2">
        <v>8.3333333333333481E-2</v>
      </c>
      <c r="G4" s="44">
        <v>8.8888888888888573E-2</v>
      </c>
      <c r="H4" s="2">
        <v>8.0555555555555713E-2</v>
      </c>
      <c r="I4" s="2">
        <v>8.0555555555555713E-2</v>
      </c>
      <c r="J4" s="44">
        <v>8.3333333333333037E-2</v>
      </c>
      <c r="K4" s="2">
        <v>8.6111111111111249E-2</v>
      </c>
      <c r="L4" s="2">
        <v>8.6111111111111249E-2</v>
      </c>
      <c r="M4" s="44">
        <v>8.8888888888888573E-2</v>
      </c>
      <c r="N4" s="2">
        <v>8.0555555555555713E-2</v>
      </c>
      <c r="O4" s="2">
        <v>8.6111111111111249E-2</v>
      </c>
      <c r="P4" s="44">
        <v>8.6111111111110805E-2</v>
      </c>
    </row>
    <row r="5" spans="1:16" x14ac:dyDescent="0.25">
      <c r="A5" s="24" t="s">
        <v>62</v>
      </c>
      <c r="D5" s="44">
        <v>36</v>
      </c>
      <c r="E5" s="2">
        <v>37</v>
      </c>
      <c r="F5" s="2">
        <v>38</v>
      </c>
      <c r="G5" s="44">
        <v>39</v>
      </c>
      <c r="H5" s="2">
        <v>40</v>
      </c>
      <c r="I5" s="2">
        <v>41</v>
      </c>
      <c r="J5" s="44">
        <v>42</v>
      </c>
      <c r="K5" s="2">
        <v>43</v>
      </c>
      <c r="L5" s="2">
        <v>44</v>
      </c>
      <c r="M5" s="44">
        <v>45</v>
      </c>
      <c r="N5" s="2">
        <v>46</v>
      </c>
      <c r="O5" s="2">
        <v>47</v>
      </c>
      <c r="P5" s="44">
        <v>48</v>
      </c>
    </row>
    <row r="6" spans="1:16" x14ac:dyDescent="0.25">
      <c r="A6" s="47" t="s">
        <v>88</v>
      </c>
      <c r="B6" s="47"/>
      <c r="C6" s="47">
        <f>('Caplet Strip'!E15-'Caplet Strip'!E19)/SUM('Caplet Strip'!F16:F19)</f>
        <v>1.515973064243553E-2</v>
      </c>
    </row>
    <row r="7" spans="1:16" x14ac:dyDescent="0.25">
      <c r="A7" s="47" t="s">
        <v>92</v>
      </c>
      <c r="B7" s="47"/>
      <c r="C7" s="47">
        <f>SUMPRODUCT(B67:B103,'BDT Tree'!AL84:AL120)</f>
        <v>4.7752642713695809E-3</v>
      </c>
    </row>
    <row r="8" spans="1:16" x14ac:dyDescent="0.25">
      <c r="A8" s="47" t="s">
        <v>93</v>
      </c>
      <c r="B8" s="47"/>
      <c r="C8" s="54">
        <f>SUM('Caplet Strip'!F16:F19)*'European Swaption3_3_1'!C6*(NORMSDIST('European Swaption3_3_1'!C10)-NORMSDIST('European Swaption3_3_1'!C11))</f>
        <v>4.4316604439633683E-3</v>
      </c>
    </row>
    <row r="9" spans="1:16" x14ac:dyDescent="0.25">
      <c r="A9" s="48" t="s">
        <v>94</v>
      </c>
      <c r="C9" s="49">
        <v>0.45100000000000001</v>
      </c>
    </row>
    <row r="10" spans="1:16" x14ac:dyDescent="0.25">
      <c r="A10" s="48" t="s">
        <v>95</v>
      </c>
      <c r="C10" s="2">
        <f>0.5*C9*SQRT(D3)</f>
        <v>0.39381881938272073</v>
      </c>
    </row>
    <row r="11" spans="1:16" x14ac:dyDescent="0.25">
      <c r="A11" s="48" t="s">
        <v>96</v>
      </c>
      <c r="C11" s="2">
        <f>-C10</f>
        <v>-0.39381881938272073</v>
      </c>
    </row>
    <row r="12" spans="1:16" x14ac:dyDescent="0.25">
      <c r="A12" s="48"/>
    </row>
    <row r="13" spans="1:16" ht="13.2" customHeight="1" x14ac:dyDescent="0.25">
      <c r="A13" s="25" t="s">
        <v>89</v>
      </c>
    </row>
    <row r="14" spans="1:16" x14ac:dyDescent="0.25">
      <c r="A14" s="25" t="s">
        <v>86</v>
      </c>
    </row>
    <row r="15" spans="1:16" x14ac:dyDescent="0.25">
      <c r="A15" s="30">
        <v>48</v>
      </c>
      <c r="D15" s="44" t="str">
        <f>IF($A15&lt;=D$5,0.5*(E14+E15)*EXP(-'BDT Tree'!AL19*E$4)," ")</f>
        <v xml:space="preserve"> </v>
      </c>
      <c r="E15" s="2" t="str">
        <f>IF($A15&lt;=E$5,0.5*(F14+F15)*EXP(-'BDT Tree'!AM19*F$4)," ")</f>
        <v xml:space="preserve"> </v>
      </c>
      <c r="F15" s="2" t="str">
        <f>IF($A15&lt;=F$5,0.5*(G14+G15)*EXP(-'BDT Tree'!AN19*G$4)," ")</f>
        <v xml:space="preserve"> </v>
      </c>
      <c r="G15" s="44" t="str">
        <f>IF($A15&lt;=G$5,0.5*(H14+H15)*EXP(-'BDT Tree'!AO19*H$4)+$C$6*SUM(E$4:G$4)," ")</f>
        <v xml:space="preserve"> </v>
      </c>
      <c r="H15" s="2" t="str">
        <f>IF($A15&lt;=H$5,0.5*(I14+I15)*EXP(-'BDT Tree'!AP19*I$4)," ")</f>
        <v xml:space="preserve"> </v>
      </c>
      <c r="I15" s="2" t="str">
        <f>IF($A15&lt;=I$5,0.5*(J14+J15)*EXP(-'BDT Tree'!AQ19*J$4)," ")</f>
        <v xml:space="preserve"> </v>
      </c>
      <c r="J15" s="44" t="str">
        <f>IF($A15&lt;=J$5,0.5*(K14+K15)*EXP(-'BDT Tree'!AR19*K$4)+$C$6*SUM(H$4:J$4)," ")</f>
        <v xml:space="preserve"> </v>
      </c>
      <c r="K15" s="2" t="str">
        <f>IF($A15&lt;=K$5,0.5*(L14+L15)*EXP(-'BDT Tree'!AS19*L$4)," ")</f>
        <v xml:space="preserve"> </v>
      </c>
      <c r="L15" s="2" t="str">
        <f>IF($A15&lt;=L$5,0.5*(M14+M15)*EXP(-'BDT Tree'!AT19*M$4)," ")</f>
        <v xml:space="preserve"> </v>
      </c>
      <c r="M15" s="44" t="str">
        <f>IF($A15&lt;=M$5,0.5*(N14+N15)*EXP(-'BDT Tree'!AU19*N$4)+$C$6*SUM(K$4:M$4)," ")</f>
        <v xml:space="preserve"> </v>
      </c>
      <c r="N15" s="2" t="str">
        <f>IF($A15&lt;=N$5,0.5*(O14+O15)*EXP(-'BDT Tree'!AV19*O$4)," ")</f>
        <v xml:space="preserve"> </v>
      </c>
      <c r="O15" s="2" t="str">
        <f>IF($A15&lt;=O$5,0.5*(P14+P15)*EXP(-'BDT Tree'!AW19*P$4)," ")</f>
        <v xml:space="preserve"> </v>
      </c>
      <c r="P15" s="44">
        <f>1+1*$C$6*SUM(N$4:P$4)</f>
        <v>1.0038320430235046</v>
      </c>
    </row>
    <row r="16" spans="1:16" x14ac:dyDescent="0.25">
      <c r="A16" s="30">
        <v>47</v>
      </c>
      <c r="D16" s="44" t="str">
        <f>IF($A16&lt;=D$5,0.5*(E15+E16)*EXP(-'BDT Tree'!AL20*E$4)," ")</f>
        <v xml:space="preserve"> </v>
      </c>
      <c r="E16" s="2" t="str">
        <f>IF($A16&lt;=E$5,0.5*(F15+F16)*EXP(-'BDT Tree'!AM20*F$4)," ")</f>
        <v xml:space="preserve"> </v>
      </c>
      <c r="F16" s="2" t="str">
        <f>IF($A16&lt;=F$5,0.5*(G15+G16)*EXP(-'BDT Tree'!AN20*G$4)," ")</f>
        <v xml:space="preserve"> </v>
      </c>
      <c r="G16" s="44" t="str">
        <f>IF($A16&lt;=G$5,0.5*(H15+H16)*EXP(-'BDT Tree'!AO20*H$4)+$C$6*SUM(E$4:G$4)," ")</f>
        <v xml:space="preserve"> </v>
      </c>
      <c r="H16" s="2" t="str">
        <f>IF($A16&lt;=H$5,0.5*(I15+I16)*EXP(-'BDT Tree'!AP20*I$4)," ")</f>
        <v xml:space="preserve"> </v>
      </c>
      <c r="I16" s="2" t="str">
        <f>IF($A16&lt;=I$5,0.5*(J15+J16)*EXP(-'BDT Tree'!AQ20*J$4)," ")</f>
        <v xml:space="preserve"> </v>
      </c>
      <c r="J16" s="44" t="str">
        <f>IF($A16&lt;=J$5,0.5*(K15+K16)*EXP(-'BDT Tree'!AR20*K$4)+$C$6*SUM(H$4:J$4)," ")</f>
        <v xml:space="preserve"> </v>
      </c>
      <c r="K16" s="2" t="str">
        <f>IF($A16&lt;=K$5,0.5*(L15+L16)*EXP(-'BDT Tree'!AS20*L$4)," ")</f>
        <v xml:space="preserve"> </v>
      </c>
      <c r="L16" s="2" t="str">
        <f>IF($A16&lt;=L$5,0.5*(M15+M16)*EXP(-'BDT Tree'!AT20*M$4)," ")</f>
        <v xml:space="preserve"> </v>
      </c>
      <c r="M16" s="44" t="str">
        <f>IF($A16&lt;=M$5,0.5*(N15+N16)*EXP(-'BDT Tree'!AU20*N$4)+$C$6*SUM(K$4:M$4)," ")</f>
        <v xml:space="preserve"> </v>
      </c>
      <c r="N16" s="2" t="str">
        <f>IF($A16&lt;=N$5,0.5*(O15+O16)*EXP(-'BDT Tree'!AV20*O$4)," ")</f>
        <v xml:space="preserve"> </v>
      </c>
      <c r="O16" s="2">
        <f>IF($A16&lt;=O$5,0.5*(P15+P16)*EXP(-'BDT Tree'!AW20*P$4)," ")</f>
        <v>0.4394224415624553</v>
      </c>
      <c r="P16" s="44">
        <f t="shared" ref="P16:P63" si="0">1+1*$C$6*SUM(N$4:P$4)</f>
        <v>1.0038320430235046</v>
      </c>
    </row>
    <row r="17" spans="1:16" x14ac:dyDescent="0.25">
      <c r="A17" s="30">
        <v>46</v>
      </c>
      <c r="D17" s="44" t="str">
        <f>IF($A17&lt;=D$5,0.5*(E16+E17)*EXP(-'BDT Tree'!AL21*E$4)," ")</f>
        <v xml:space="preserve"> </v>
      </c>
      <c r="E17" s="2" t="str">
        <f>IF($A17&lt;=E$5,0.5*(F16+F17)*EXP(-'BDT Tree'!AM21*F$4)," ")</f>
        <v xml:space="preserve"> </v>
      </c>
      <c r="F17" s="2" t="str">
        <f>IF($A17&lt;=F$5,0.5*(G16+G17)*EXP(-'BDT Tree'!AN21*G$4)," ")</f>
        <v xml:space="preserve"> </v>
      </c>
      <c r="G17" s="44" t="str">
        <f>IF($A17&lt;=G$5,0.5*(H16+H17)*EXP(-'BDT Tree'!AO21*H$4)+$C$6*SUM(E$4:G$4)," ")</f>
        <v xml:space="preserve"> </v>
      </c>
      <c r="H17" s="2" t="str">
        <f>IF($A17&lt;=H$5,0.5*(I16+I17)*EXP(-'BDT Tree'!AP21*I$4)," ")</f>
        <v xml:space="preserve"> </v>
      </c>
      <c r="I17" s="2" t="str">
        <f>IF($A17&lt;=I$5,0.5*(J16+J17)*EXP(-'BDT Tree'!AQ21*J$4)," ")</f>
        <v xml:space="preserve"> </v>
      </c>
      <c r="J17" s="44" t="str">
        <f>IF($A17&lt;=J$5,0.5*(K16+K17)*EXP(-'BDT Tree'!AR21*K$4)+$C$6*SUM(H$4:J$4)," ")</f>
        <v xml:space="preserve"> </v>
      </c>
      <c r="K17" s="2" t="str">
        <f>IF($A17&lt;=K$5,0.5*(L16+L17)*EXP(-'BDT Tree'!AS21*L$4)," ")</f>
        <v xml:space="preserve"> </v>
      </c>
      <c r="L17" s="2" t="str">
        <f>IF($A17&lt;=L$5,0.5*(M16+M17)*EXP(-'BDT Tree'!AT21*M$4)," ")</f>
        <v xml:space="preserve"> </v>
      </c>
      <c r="M17" s="44" t="str">
        <f>IF($A17&lt;=M$5,0.5*(N16+N17)*EXP(-'BDT Tree'!AU21*N$4)+$C$6*SUM(K$4:M$4)," ")</f>
        <v xml:space="preserve"> </v>
      </c>
      <c r="N17" s="2">
        <f>IF($A17&lt;=N$5,0.5*(O16+O17)*EXP(-'BDT Tree'!AV21*O$4)," ")</f>
        <v>0.27122740258098432</v>
      </c>
      <c r="O17" s="2">
        <f>IF($A17&lt;=O$5,0.5*(P16+P17)*EXP(-'BDT Tree'!AW21*P$4)," ")</f>
        <v>0.54256940346191795</v>
      </c>
      <c r="P17" s="44">
        <f t="shared" si="0"/>
        <v>1.0038320430235046</v>
      </c>
    </row>
    <row r="18" spans="1:16" x14ac:dyDescent="0.25">
      <c r="A18" s="30">
        <v>45</v>
      </c>
      <c r="D18" s="44" t="str">
        <f>IF($A18&lt;=D$5,0.5*(E17+E18)*EXP(-'BDT Tree'!AL22*E$4)," ")</f>
        <v xml:space="preserve"> </v>
      </c>
      <c r="E18" s="2" t="str">
        <f>IF($A18&lt;=E$5,0.5*(F17+F18)*EXP(-'BDT Tree'!AM22*F$4)," ")</f>
        <v xml:space="preserve"> </v>
      </c>
      <c r="F18" s="2" t="str">
        <f>IF($A18&lt;=F$5,0.5*(G17+G18)*EXP(-'BDT Tree'!AN22*G$4)," ")</f>
        <v xml:space="preserve"> </v>
      </c>
      <c r="G18" s="44" t="str">
        <f>IF($A18&lt;=G$5,0.5*(H17+H18)*EXP(-'BDT Tree'!AO22*H$4)+$C$6*SUM(E$4:G$4)," ")</f>
        <v xml:space="preserve"> </v>
      </c>
      <c r="H18" s="2" t="str">
        <f>IF($A18&lt;=H$5,0.5*(I17+I18)*EXP(-'BDT Tree'!AP22*I$4)," ")</f>
        <v xml:space="preserve"> </v>
      </c>
      <c r="I18" s="2" t="str">
        <f>IF($A18&lt;=I$5,0.5*(J17+J18)*EXP(-'BDT Tree'!AQ22*J$4)," ")</f>
        <v xml:space="preserve"> </v>
      </c>
      <c r="J18" s="44" t="str">
        <f>IF($A18&lt;=J$5,0.5*(K17+K18)*EXP(-'BDT Tree'!AR22*K$4)+$C$6*SUM(H$4:J$4)," ")</f>
        <v xml:space="preserve"> </v>
      </c>
      <c r="K18" s="2" t="str">
        <f>IF($A18&lt;=K$5,0.5*(L17+L18)*EXP(-'BDT Tree'!AS22*L$4)," ")</f>
        <v xml:space="preserve"> </v>
      </c>
      <c r="L18" s="2" t="str">
        <f>IF($A18&lt;=L$5,0.5*(M17+M18)*EXP(-'BDT Tree'!AT22*M$4)," ")</f>
        <v xml:space="preserve"> </v>
      </c>
      <c r="M18" s="44">
        <f>IF($A18&lt;=M$5,0.5*(N17+N18)*EXP(-'BDT Tree'!AU22*N$4)+$C$6*SUM(K$4:M$4)," ")</f>
        <v>0.17449602743817283</v>
      </c>
      <c r="N18" s="2">
        <f>IF($A18&lt;=N$5,0.5*(O17+O18)*EXP(-'BDT Tree'!AV22*O$4)," ")</f>
        <v>0.37676438447808597</v>
      </c>
      <c r="O18" s="2">
        <f>IF($A18&lt;=O$5,0.5*(P17+P18)*EXP(-'BDT Tree'!AW22*P$4)," ")</f>
        <v>0.6348274172709506</v>
      </c>
      <c r="P18" s="44">
        <f t="shared" si="0"/>
        <v>1.0038320430235046</v>
      </c>
    </row>
    <row r="19" spans="1:16" x14ac:dyDescent="0.25">
      <c r="A19" s="30">
        <v>44</v>
      </c>
      <c r="D19" s="44" t="str">
        <f>IF($A19&lt;=D$5,0.5*(E18+E19)*EXP(-'BDT Tree'!AL23*E$4)," ")</f>
        <v xml:space="preserve"> </v>
      </c>
      <c r="E19" s="2" t="str">
        <f>IF($A19&lt;=E$5,0.5*(F18+F19)*EXP(-'BDT Tree'!AM23*F$4)," ")</f>
        <v xml:space="preserve"> </v>
      </c>
      <c r="F19" s="2" t="str">
        <f>IF($A19&lt;=F$5,0.5*(G18+G19)*EXP(-'BDT Tree'!AN23*G$4)," ")</f>
        <v xml:space="preserve"> </v>
      </c>
      <c r="G19" s="44" t="str">
        <f>IF($A19&lt;=G$5,0.5*(H18+H19)*EXP(-'BDT Tree'!AO23*H$4)+$C$6*SUM(E$4:G$4)," ")</f>
        <v xml:space="preserve"> </v>
      </c>
      <c r="H19" s="2" t="str">
        <f>IF($A19&lt;=H$5,0.5*(I18+I19)*EXP(-'BDT Tree'!AP23*I$4)," ")</f>
        <v xml:space="preserve"> </v>
      </c>
      <c r="I19" s="2" t="str">
        <f>IF($A19&lt;=I$5,0.5*(J18+J19)*EXP(-'BDT Tree'!AQ23*J$4)," ")</f>
        <v xml:space="preserve"> </v>
      </c>
      <c r="J19" s="44" t="str">
        <f>IF($A19&lt;=J$5,0.5*(K18+K19)*EXP(-'BDT Tree'!AR23*K$4)+$C$6*SUM(H$4:J$4)," ")</f>
        <v xml:space="preserve"> </v>
      </c>
      <c r="K19" s="2" t="str">
        <f>IF($A19&lt;=K$5,0.5*(L18+L19)*EXP(-'BDT Tree'!AS23*L$4)," ")</f>
        <v xml:space="preserve"> </v>
      </c>
      <c r="L19" s="2">
        <f>IF($A19&lt;=L$5,0.5*(M18+M19)*EXP(-'BDT Tree'!AT23*M$4)," ")</f>
        <v>0.13270926464257002</v>
      </c>
      <c r="M19" s="44">
        <f>IF($A19&lt;=M$5,0.5*(N18+N19)*EXP(-'BDT Tree'!AU23*N$4)+$C$6*SUM(K$4:M$4)," ")</f>
        <v>0.27078944803973776</v>
      </c>
      <c r="N19" s="2">
        <f>IF($A19&lt;=N$5,0.5*(O18+O19)*EXP(-'BDT Tree'!AV23*O$4)," ")</f>
        <v>0.48199224922052075</v>
      </c>
      <c r="O19" s="2">
        <f>IF($A19&lt;=O$5,0.5*(P18+P19)*EXP(-'BDT Tree'!AW23*P$4)," ")</f>
        <v>0.71359023520439602</v>
      </c>
      <c r="P19" s="44">
        <f t="shared" si="0"/>
        <v>1.0038320430235046</v>
      </c>
    </row>
    <row r="20" spans="1:16" x14ac:dyDescent="0.25">
      <c r="A20" s="30">
        <v>43</v>
      </c>
      <c r="D20" s="44" t="str">
        <f>IF($A20&lt;=D$5,0.5*(E19+E20)*EXP(-'BDT Tree'!AL24*E$4)," ")</f>
        <v xml:space="preserve"> </v>
      </c>
      <c r="E20" s="2" t="str">
        <f>IF($A20&lt;=E$5,0.5*(F19+F20)*EXP(-'BDT Tree'!AM24*F$4)," ")</f>
        <v xml:space="preserve"> </v>
      </c>
      <c r="F20" s="2" t="str">
        <f>IF($A20&lt;=F$5,0.5*(G19+G20)*EXP(-'BDT Tree'!AN24*G$4)," ")</f>
        <v xml:space="preserve"> </v>
      </c>
      <c r="G20" s="44" t="str">
        <f>IF($A20&lt;=G$5,0.5*(H19+H20)*EXP(-'BDT Tree'!AO24*H$4)+$C$6*SUM(E$4:G$4)," ")</f>
        <v xml:space="preserve"> </v>
      </c>
      <c r="H20" s="2" t="str">
        <f>IF($A20&lt;=H$5,0.5*(I19+I20)*EXP(-'BDT Tree'!AP24*I$4)," ")</f>
        <v xml:space="preserve"> </v>
      </c>
      <c r="I20" s="2" t="str">
        <f>IF($A20&lt;=I$5,0.5*(J19+J20)*EXP(-'BDT Tree'!AQ24*J$4)," ")</f>
        <v xml:space="preserve"> </v>
      </c>
      <c r="J20" s="44" t="str">
        <f>IF($A20&lt;=J$5,0.5*(K19+K20)*EXP(-'BDT Tree'!AR24*K$4)+$C$6*SUM(H$4:J$4)," ")</f>
        <v xml:space="preserve"> </v>
      </c>
      <c r="K20" s="2">
        <f>IF($A20&lt;=K$5,0.5*(L19+L20)*EXP(-'BDT Tree'!AS24*L$4)," ")</f>
        <v>0.1138643555181534</v>
      </c>
      <c r="L20" s="2">
        <f>IF($A20&lt;=L$5,0.5*(M19+M20)*EXP(-'BDT Tree'!AT24*M$4)," ")</f>
        <v>0.21993746830408581</v>
      </c>
      <c r="M20" s="44">
        <f>IF($A20&lt;=M$5,0.5*(N19+N20)*EXP(-'BDT Tree'!AU24*N$4)+$C$6*SUM(K$4:M$4)," ")</f>
        <v>0.37703860510725912</v>
      </c>
      <c r="N20" s="2">
        <f>IF($A20&lt;=N$5,0.5*(O19+O20)*EXP(-'BDT Tree'!AV24*O$4)," ")</f>
        <v>0.57965322528017804</v>
      </c>
      <c r="O20" s="2">
        <f>IF($A20&lt;=O$5,0.5*(P19+P20)*EXP(-'BDT Tree'!AW24*P$4)," ")</f>
        <v>0.77853455218893675</v>
      </c>
      <c r="P20" s="44">
        <f t="shared" si="0"/>
        <v>1.0038320430235046</v>
      </c>
    </row>
    <row r="21" spans="1:16" x14ac:dyDescent="0.25">
      <c r="A21" s="30">
        <v>42</v>
      </c>
      <c r="D21" s="44" t="str">
        <f>IF($A21&lt;=D$5,0.5*(E20+E21)*EXP(-'BDT Tree'!AL25*E$4)," ")</f>
        <v xml:space="preserve"> </v>
      </c>
      <c r="E21" s="2" t="str">
        <f>IF($A21&lt;=E$5,0.5*(F20+F21)*EXP(-'BDT Tree'!AM25*F$4)," ")</f>
        <v xml:space="preserve"> </v>
      </c>
      <c r="F21" s="2" t="str">
        <f>IF($A21&lt;=F$5,0.5*(G20+G21)*EXP(-'BDT Tree'!AN25*G$4)," ")</f>
        <v xml:space="preserve"> </v>
      </c>
      <c r="G21" s="44" t="str">
        <f>IF($A21&lt;=G$5,0.5*(H20+H21)*EXP(-'BDT Tree'!AO25*H$4)+$C$6*SUM(E$4:G$4)," ")</f>
        <v xml:space="preserve"> </v>
      </c>
      <c r="H21" s="2" t="str">
        <f>IF($A21&lt;=H$5,0.5*(I20+I21)*EXP(-'BDT Tree'!AP25*I$4)," ")</f>
        <v xml:space="preserve"> </v>
      </c>
      <c r="I21" s="2" t="str">
        <f>IF($A21&lt;=I$5,0.5*(J20+J21)*EXP(-'BDT Tree'!AQ25*J$4)," ")</f>
        <v xml:space="preserve"> </v>
      </c>
      <c r="J21" s="44">
        <f>IF($A21&lt;=J$5,0.5*(K20+K21)*EXP(-'BDT Tree'!AR25*K$4)+$C$6*SUM(H$4:J$4)," ")</f>
        <v>0.11314315210340224</v>
      </c>
      <c r="K21" s="2">
        <f>IF($A21&lt;=K$5,0.5*(L20+L21)*EXP(-'BDT Tree'!AS25*L$4)," ")</f>
        <v>0.19535244096363397</v>
      </c>
      <c r="L21" s="2">
        <f>IF($A21&lt;=L$5,0.5*(M20+M21)*EXP(-'BDT Tree'!AT25*M$4)," ")</f>
        <v>0.32200398454939777</v>
      </c>
      <c r="M21" s="44">
        <f>IF($A21&lt;=M$5,0.5*(N20+N21)*EXP(-'BDT Tree'!AU25*N$4)+$C$6*SUM(K$4:M$4)," ")</f>
        <v>0.48334059359235665</v>
      </c>
      <c r="N21" s="2">
        <f>IF($A21&lt;=N$5,0.5*(O20+O21)*EXP(-'BDT Tree'!AV25*O$4)," ")</f>
        <v>0.66553220878789965</v>
      </c>
      <c r="O21" s="2">
        <f>IF($A21&lt;=O$5,0.5*(P20+P21)*EXP(-'BDT Tree'!AW25*P$4)," ")</f>
        <v>0.83071410718935224</v>
      </c>
      <c r="P21" s="44">
        <f t="shared" si="0"/>
        <v>1.0038320430235046</v>
      </c>
    </row>
    <row r="22" spans="1:16" x14ac:dyDescent="0.25">
      <c r="A22" s="30">
        <v>41</v>
      </c>
      <c r="D22" s="44" t="str">
        <f>IF($A22&lt;=D$5,0.5*(E21+E22)*EXP(-'BDT Tree'!AL26*E$4)," ")</f>
        <v xml:space="preserve"> </v>
      </c>
      <c r="E22" s="2" t="str">
        <f>IF($A22&lt;=E$5,0.5*(F21+F22)*EXP(-'BDT Tree'!AM26*F$4)," ")</f>
        <v xml:space="preserve"> </v>
      </c>
      <c r="F22" s="2" t="str">
        <f>IF($A22&lt;=F$5,0.5*(G21+G22)*EXP(-'BDT Tree'!AN26*G$4)," ")</f>
        <v xml:space="preserve"> </v>
      </c>
      <c r="G22" s="44" t="str">
        <f>IF($A22&lt;=G$5,0.5*(H21+H22)*EXP(-'BDT Tree'!AO26*H$4)+$C$6*SUM(E$4:G$4)," ")</f>
        <v xml:space="preserve"> </v>
      </c>
      <c r="H22" s="2" t="str">
        <f>IF($A22&lt;=H$5,0.5*(I21+I22)*EXP(-'BDT Tree'!AP26*I$4)," ")</f>
        <v xml:space="preserve"> </v>
      </c>
      <c r="I22" s="2">
        <f>IF($A22&lt;=I$5,0.5*(J21+J22)*EXP(-'BDT Tree'!AQ26*J$4)," ")</f>
        <v>0.11793119810493019</v>
      </c>
      <c r="J22" s="44">
        <f>IF($A22&lt;=J$5,0.5*(K21+K22)*EXP(-'BDT Tree'!AR26*K$4)+$C$6*SUM(H$4:J$4)," ")</f>
        <v>0.19238219188913391</v>
      </c>
      <c r="K22" s="2">
        <f>IF($A22&lt;=K$5,0.5*(L21+L22)*EXP(-'BDT Tree'!AS26*L$4)," ")</f>
        <v>0.29393255116964589</v>
      </c>
      <c r="L22" s="2">
        <f>IF($A22&lt;=L$5,0.5*(M21+M22)*EXP(-'BDT Tree'!AT26*M$4)," ")</f>
        <v>0.42893113081588297</v>
      </c>
      <c r="M22" s="44">
        <f>IF($A22&lt;=M$5,0.5*(N21+N22)*EXP(-'BDT Tree'!AU26*N$4)+$C$6*SUM(K$4:M$4)," ")</f>
        <v>0.58213292826263152</v>
      </c>
      <c r="N22" s="2">
        <f>IF($A22&lt;=N$5,0.5*(O21+O22)*EXP(-'BDT Tree'!AV26*O$4)," ")</f>
        <v>0.73805205949716801</v>
      </c>
      <c r="O22" s="2">
        <f>IF($A22&lt;=O$5,0.5*(P21+P22)*EXP(-'BDT Tree'!AW26*P$4)," ")</f>
        <v>0.87183511023567684</v>
      </c>
      <c r="P22" s="44">
        <f t="shared" si="0"/>
        <v>1.0038320430235046</v>
      </c>
    </row>
    <row r="23" spans="1:16" x14ac:dyDescent="0.25">
      <c r="A23" s="30">
        <v>40</v>
      </c>
      <c r="D23" s="44" t="str">
        <f>IF($A23&lt;=D$5,0.5*(E22+E23)*EXP(-'BDT Tree'!AL27*E$4)," ")</f>
        <v xml:space="preserve"> </v>
      </c>
      <c r="E23" s="2" t="str">
        <f>IF($A23&lt;=E$5,0.5*(F22+F23)*EXP(-'BDT Tree'!AM27*F$4)," ")</f>
        <v xml:space="preserve"> </v>
      </c>
      <c r="F23" s="2" t="str">
        <f>IF($A23&lt;=F$5,0.5*(G22+G23)*EXP(-'BDT Tree'!AN27*G$4)," ")</f>
        <v xml:space="preserve"> </v>
      </c>
      <c r="G23" s="44" t="str">
        <f>IF($A23&lt;=G$5,0.5*(H22+H23)*EXP(-'BDT Tree'!AO27*H$4)+$C$6*SUM(E$4:G$4)," ")</f>
        <v xml:space="preserve"> </v>
      </c>
      <c r="H23" s="2">
        <f>IF($A23&lt;=H$5,0.5*(I22+I23)*EXP(-'BDT Tree'!AP27*I$4)," ")</f>
        <v>0.12677992861080492</v>
      </c>
      <c r="I23" s="2">
        <f>IF($A23&lt;=I$5,0.5*(J22+J23)*EXP(-'BDT Tree'!AQ27*J$4)," ")</f>
        <v>0.19787978989958674</v>
      </c>
      <c r="J23" s="44">
        <f>IF($A23&lt;=J$5,0.5*(K22+K23)*EXP(-'BDT Tree'!AR27*K$4)+$C$6*SUM(H$4:J$4)," ")</f>
        <v>0.28912605154811444</v>
      </c>
      <c r="K23" s="2">
        <f>IF($A23&lt;=K$5,0.5*(L22+L23)*EXP(-'BDT Tree'!AS27*L$4)," ")</f>
        <v>0.4000104565903207</v>
      </c>
      <c r="L23" s="2">
        <f>IF($A23&lt;=L$5,0.5*(M22+M23)*EXP(-'BDT Tree'!AT27*M$4)," ")</f>
        <v>0.53191899850127833</v>
      </c>
      <c r="M23" s="44">
        <f>IF($A23&lt;=M$5,0.5*(N22+N23)*EXP(-'BDT Tree'!AU27*N$4)+$C$6*SUM(K$4:M$4)," ")</f>
        <v>0.66899522681182466</v>
      </c>
      <c r="N23" s="2">
        <f>IF($A23&lt;=N$5,0.5*(O22+O23)*EXP(-'BDT Tree'!AV27*O$4)," ")</f>
        <v>0.79745731161635947</v>
      </c>
      <c r="O23" s="2">
        <f>IF($A23&lt;=O$5,0.5*(P22+P23)*EXP(-'BDT Tree'!AW27*P$4)," ")</f>
        <v>0.9037776095417821</v>
      </c>
      <c r="P23" s="44">
        <f t="shared" si="0"/>
        <v>1.0038320430235046</v>
      </c>
    </row>
    <row r="24" spans="1:16" x14ac:dyDescent="0.25">
      <c r="A24" s="30">
        <v>39</v>
      </c>
      <c r="D24" s="44" t="str">
        <f>IF($A24&lt;=D$5,0.5*(E23+E24)*EXP(-'BDT Tree'!AL28*E$4)," ")</f>
        <v xml:space="preserve"> </v>
      </c>
      <c r="E24" s="2" t="str">
        <f>IF($A24&lt;=E$5,0.5*(F23+F24)*EXP(-'BDT Tree'!AM28*F$4)," ")</f>
        <v xml:space="preserve"> </v>
      </c>
      <c r="F24" s="2" t="str">
        <f>IF($A24&lt;=F$5,0.5*(G23+G24)*EXP(-'BDT Tree'!AN28*G$4)," ")</f>
        <v xml:space="preserve"> </v>
      </c>
      <c r="G24" s="44">
        <f>IF($A24&lt;=G$5,0.5*(H23+H24)*EXP(-'BDT Tree'!AO28*H$4)+$C$6*SUM(E$4:G$4)," ")</f>
        <v>0.13514930378336196</v>
      </c>
      <c r="H24" s="2">
        <f>IF($A24&lt;=H$5,0.5*(I23+I24)*EXP(-'BDT Tree'!AP28*I$4)," ")</f>
        <v>0.20843737963047843</v>
      </c>
      <c r="I24" s="2">
        <f>IF($A24&lt;=I$5,0.5*(J23+J24)*EXP(-'BDT Tree'!AQ28*J$4)," ")</f>
        <v>0.29445777235539472</v>
      </c>
      <c r="J24" s="44">
        <f>IF($A24&lt;=J$5,0.5*(K23+K24)*EXP(-'BDT Tree'!AR28*K$4)+$C$6*SUM(H$4:J$4)," ")</f>
        <v>0.39415567566539872</v>
      </c>
      <c r="K24" s="2">
        <f>IF($A24&lt;=K$5,0.5*(L23+L24)*EXP(-'BDT Tree'!AS28*L$4)," ")</f>
        <v>0.50436988909214187</v>
      </c>
      <c r="L24" s="2">
        <f>IF($A24&lt;=L$5,0.5*(M23+M24)*EXP(-'BDT Tree'!AT28*M$4)," ")</f>
        <v>0.6250008993717846</v>
      </c>
      <c r="M24" s="44">
        <f>IF($A24&lt;=M$5,0.5*(N23+N24)*EXP(-'BDT Tree'!AU28*N$4)+$C$6*SUM(K$4:M$4)," ")</f>
        <v>0.74225822629716098</v>
      </c>
      <c r="N24" s="2">
        <f>IF($A24&lt;=N$5,0.5*(O23+O24)*EXP(-'BDT Tree'!AV28*O$4)," ")</f>
        <v>0.84502326521735038</v>
      </c>
      <c r="O24" s="2">
        <f>IF($A24&lt;=O$5,0.5*(P23+P24)*EXP(-'BDT Tree'!AW28*P$4)," ")</f>
        <v>0.92832528548198889</v>
      </c>
      <c r="P24" s="44">
        <f t="shared" si="0"/>
        <v>1.0038320430235046</v>
      </c>
    </row>
    <row r="25" spans="1:16" x14ac:dyDescent="0.25">
      <c r="A25" s="30">
        <v>38</v>
      </c>
      <c r="D25" s="44" t="str">
        <f>IF($A25&lt;=D$5,0.5*(E24+E25)*EXP(-'BDT Tree'!AL29*E$4)," ")</f>
        <v xml:space="preserve"> </v>
      </c>
      <c r="E25" s="2" t="str">
        <f>IF($A25&lt;=E$5,0.5*(F24+F25)*EXP(-'BDT Tree'!AM29*F$4)," ")</f>
        <v xml:space="preserve"> </v>
      </c>
      <c r="F25" s="2">
        <f>IF($A25&lt;=F$5,0.5*(G24+G25)*EXP(-'BDT Tree'!AN29*G$4)," ")</f>
        <v>0.14648416397459868</v>
      </c>
      <c r="G25" s="44">
        <f>IF($A25&lt;=G$5,0.5*(H24+H25)*EXP(-'BDT Tree'!AO29*H$4)+$C$6*SUM(E$4:G$4)," ")</f>
        <v>0.21797492119575879</v>
      </c>
      <c r="H25" s="2">
        <f>IF($A25&lt;=H$5,0.5*(I24+I25)*EXP(-'BDT Tree'!AP29*I$4)," ")</f>
        <v>0.30552285867454221</v>
      </c>
      <c r="I25" s="2">
        <f>IF($A25&lt;=I$5,0.5*(J24+J25)*EXP(-'BDT Tree'!AQ29*J$4)," ")</f>
        <v>0.39870156479477525</v>
      </c>
      <c r="J25" s="44">
        <f>IF($A25&lt;=J$5,0.5*(K24+K25)*EXP(-'BDT Tree'!AR29*K$4)+$C$6*SUM(H$4:J$4)," ")</f>
        <v>0.498314964648716</v>
      </c>
      <c r="K25" s="2">
        <f>IF($A25&lt;=K$5,0.5*(L24+L25)*EXP(-'BDT Tree'!AS29*L$4)," ")</f>
        <v>0.60027094469059705</v>
      </c>
      <c r="L25" s="2">
        <f>IF($A25&lt;=L$5,0.5*(M24+M25)*EXP(-'BDT Tree'!AT29*M$4)," ")</f>
        <v>0.70519156895691104</v>
      </c>
      <c r="M25" s="44">
        <f>IF($A25&lt;=M$5,0.5*(N24+N25)*EXP(-'BDT Tree'!AU29*N$4)+$C$6*SUM(K$4:M$4)," ")</f>
        <v>0.80215711173903981</v>
      </c>
      <c r="N25" s="2">
        <f>IF($A25&lt;=N$5,0.5*(O24+O25)*EXP(-'BDT Tree'!AV29*O$4)," ")</f>
        <v>0.8824648355892678</v>
      </c>
      <c r="O25" s="2">
        <f>IF($A25&lt;=O$5,0.5*(P24+P25)*EXP(-'BDT Tree'!AW29*P$4)," ")</f>
        <v>0.9470397287923934</v>
      </c>
      <c r="P25" s="44">
        <f t="shared" si="0"/>
        <v>1.0038320430235046</v>
      </c>
    </row>
    <row r="26" spans="1:16" x14ac:dyDescent="0.25">
      <c r="A26" s="30">
        <v>37</v>
      </c>
      <c r="D26" s="44" t="str">
        <f>IF($A26&lt;=D$5,0.5*(E25+E26)*EXP(-'BDT Tree'!AL30*E$4)," ")</f>
        <v xml:space="preserve"> </v>
      </c>
      <c r="E26" s="2">
        <f>IF($A26&lt;=E$5,0.5*(F25+F26)*EXP(-'BDT Tree'!AM30*F$4)," ")</f>
        <v>0.1639226642386076</v>
      </c>
      <c r="F26" s="2">
        <f>IF($A26&lt;=F$5,0.5*(G25+G26)*EXP(-'BDT Tree'!AN30*G$4)," ")</f>
        <v>0.23160682846933162</v>
      </c>
      <c r="G26" s="44">
        <f>IF($A26&lt;=G$5,0.5*(H25+H26)*EXP(-'BDT Tree'!AO30*H$4)+$C$6*SUM(E$4:G$4)," ")</f>
        <v>0.31567347241706989</v>
      </c>
      <c r="H26" s="2">
        <f>IF($A26&lt;=H$5,0.5*(I25+I26)*EXP(-'BDT Tree'!AP30*I$4)," ")</f>
        <v>0.40921647851385645</v>
      </c>
      <c r="I26" s="2">
        <f>IF($A26&lt;=I$5,0.5*(J25+J26)*EXP(-'BDT Tree'!AQ30*J$4)," ")</f>
        <v>0.50179453713968891</v>
      </c>
      <c r="J26" s="44">
        <f>IF($A26&lt;=J$5,0.5*(K25+K26)*EXP(-'BDT Tree'!AR30*K$4)+$C$6*SUM(H$4:J$4)," ")</f>
        <v>0.59470054490567892</v>
      </c>
      <c r="K26" s="2">
        <f>IF($A26&lt;=K$5,0.5*(L25+L26)*EXP(-'BDT Tree'!AS30*L$4)," ")</f>
        <v>0.68396425156403307</v>
      </c>
      <c r="L26" s="2">
        <f>IF($A26&lt;=L$5,0.5*(M25+M26)*EXP(-'BDT Tree'!AT30*M$4)," ")</f>
        <v>0.77183057447047765</v>
      </c>
      <c r="M26" s="44">
        <f>IF($A26&lt;=M$5,0.5*(N25+N26)*EXP(-'BDT Tree'!AU30*N$4)+$C$6*SUM(K$4:M$4)," ")</f>
        <v>0.85000268850023564</v>
      </c>
      <c r="N26" s="2">
        <f>IF($A26&lt;=N$5,0.5*(O25+O26)*EXP(-'BDT Tree'!AV30*O$4)," ")</f>
        <v>0.91156273183876635</v>
      </c>
      <c r="O26" s="2">
        <f>IF($A26&lt;=O$5,0.5*(P25+P26)*EXP(-'BDT Tree'!AW30*P$4)," ")</f>
        <v>0.96122228577373048</v>
      </c>
      <c r="P26" s="44">
        <f t="shared" si="0"/>
        <v>1.0038320430235046</v>
      </c>
    </row>
    <row r="27" spans="1:16" x14ac:dyDescent="0.25">
      <c r="A27" s="30">
        <v>36</v>
      </c>
      <c r="D27" s="44">
        <f>IF($A27&lt;=D$5,0.5*(E26+E27)*EXP(-'BDT Tree'!AL31*E$4)," ")</f>
        <v>0.17893948590396749</v>
      </c>
      <c r="E27" s="2">
        <f>IF($A27&lt;=E$5,0.5*(F26+F27)*EXP(-'BDT Tree'!AM31*F$4)," ")</f>
        <v>0.25198061311992004</v>
      </c>
      <c r="F27" s="2">
        <f>IF($A27&lt;=F$5,0.5*(G26+G27)*EXP(-'BDT Tree'!AN31*G$4)," ")</f>
        <v>0.33015636814904298</v>
      </c>
      <c r="G27" s="44">
        <f>IF($A27&lt;=G$5,0.5*(H26+H27)*EXP(-'BDT Tree'!AO31*H$4)+$C$6*SUM(E$4:G$4)," ")</f>
        <v>0.41942067114409987</v>
      </c>
      <c r="H27" s="2">
        <f>IF($A27&lt;=H$5,0.5*(I26+I27)*EXP(-'BDT Tree'!AP31*I$4)," ")</f>
        <v>0.51106853759544146</v>
      </c>
      <c r="I27" s="2">
        <f>IF($A27&lt;=I$5,0.5*(J26+J27)*EXP(-'BDT Tree'!AQ31*J$4)," ")</f>
        <v>0.59710616191918808</v>
      </c>
      <c r="J27" s="44">
        <f>IF($A27&lt;=J$5,0.5*(K26+K27)*EXP(-'BDT Tree'!AR31*K$4)+$C$6*SUM(H$4:J$4)," ")</f>
        <v>0.67931551372764976</v>
      </c>
      <c r="K27" s="2">
        <f>IF($A27&lt;=K$5,0.5*(L26+L27)*EXP(-'BDT Tree'!AS31*L$4)," ")</f>
        <v>0.7542130632251719</v>
      </c>
      <c r="L27" s="2">
        <f>IF($A27&lt;=L$5,0.5*(M26+M27)*EXP(-'BDT Tree'!AT31*M$4)," ")</f>
        <v>0.82573039628199774</v>
      </c>
      <c r="M27" s="44">
        <f>IF($A27&lt;=M$5,0.5*(N26+N27)*EXP(-'BDT Tree'!AU31*N$4)+$C$6*SUM(K$4:M$4)," ")</f>
        <v>0.8875613550219843</v>
      </c>
      <c r="N27" s="2">
        <f>IF($A27&lt;=N$5,0.5*(O26+O27)*EXP(-'BDT Tree'!AV31*O$4)," ")</f>
        <v>0.93396106817520508</v>
      </c>
      <c r="O27" s="2">
        <f>IF($A27&lt;=O$5,0.5*(P26+P27)*EXP(-'BDT Tree'!AW31*P$4)," ")</f>
        <v>0.97192277280579142</v>
      </c>
      <c r="P27" s="44">
        <f t="shared" si="0"/>
        <v>1.0038320430235046</v>
      </c>
    </row>
    <row r="28" spans="1:16" x14ac:dyDescent="0.25">
      <c r="A28" s="30">
        <v>35</v>
      </c>
      <c r="D28" s="44">
        <f>IF($A28&lt;=D$5,0.5*(E27+E28)*EXP(-'BDT Tree'!AL32*E$4)," ")</f>
        <v>0.26953852322407146</v>
      </c>
      <c r="E28" s="2">
        <f>IF($A28&lt;=E$5,0.5*(F27+F28)*EXP(-'BDT Tree'!AM32*F$4)," ")</f>
        <v>0.35150004108393723</v>
      </c>
      <c r="F28" s="2">
        <f>IF($A28&lt;=F$5,0.5*(G27+G28)*EXP(-'BDT Tree'!AN32*G$4)," ")</f>
        <v>0.43343963484839437</v>
      </c>
      <c r="G28" s="44">
        <f>IF($A28&lt;=G$5,0.5*(H27+H28)*EXP(-'BDT Tree'!AO32*H$4)+$C$6*SUM(E$4:G$4)," ")</f>
        <v>0.52089436642315889</v>
      </c>
      <c r="H28" s="2">
        <f>IF($A28&lt;=H$5,0.5*(I27+I28)*EXP(-'BDT Tree'!AP32*I$4)," ")</f>
        <v>0.60483187078325529</v>
      </c>
      <c r="I28" s="2">
        <f>IF($A28&lt;=I$5,0.5*(J27+J28)*EXP(-'BDT Tree'!AQ32*J$4)," ")</f>
        <v>0.680797576670091</v>
      </c>
      <c r="J28" s="44">
        <f>IF($A28&lt;=J$5,0.5*(K27+K28)*EXP(-'BDT Tree'!AR32*K$4)+$C$6*SUM(H$4:J$4)," ")</f>
        <v>0.75069162208593443</v>
      </c>
      <c r="K28" s="2">
        <f>IF($A28&lt;=K$5,0.5*(L27+L28)*EXP(-'BDT Tree'!AS32*L$4)," ")</f>
        <v>0.81147372652714511</v>
      </c>
      <c r="L28" s="2">
        <f>IF($A28&lt;=L$5,0.5*(M27+M28)*EXP(-'BDT Tree'!AT32*M$4)," ")</f>
        <v>0.86845186088323012</v>
      </c>
      <c r="M28" s="44">
        <f>IF($A28&lt;=M$5,0.5*(N27+N28)*EXP(-'BDT Tree'!AU32*N$4)+$C$6*SUM(K$4:M$4)," ")</f>
        <v>0.9166643913980933</v>
      </c>
      <c r="N28" s="2">
        <f>IF($A28&lt;=N$5,0.5*(O27+O28)*EXP(-'BDT Tree'!AV32*O$4)," ")</f>
        <v>0.95107947363686618</v>
      </c>
      <c r="O28" s="2">
        <f>IF($A28&lt;=O$5,0.5*(P27+P28)*EXP(-'BDT Tree'!AW32*P$4)," ")</f>
        <v>0.97996943771357448</v>
      </c>
      <c r="P28" s="44">
        <f t="shared" si="0"/>
        <v>1.0038320430235046</v>
      </c>
    </row>
    <row r="29" spans="1:16" x14ac:dyDescent="0.25">
      <c r="A29" s="30">
        <v>34</v>
      </c>
      <c r="D29" s="44">
        <f>IF($A29&lt;=D$5,0.5*(E28+E29)*EXP(-'BDT Tree'!AL33*E$4)," ")</f>
        <v>0.3700122748738664</v>
      </c>
      <c r="E29" s="2">
        <f>IF($A29&lt;=E$5,0.5*(F28+F29)*EXP(-'BDT Tree'!AM33*F$4)," ")</f>
        <v>0.453986671528401</v>
      </c>
      <c r="F29" s="2">
        <f>IF($A29&lt;=F$5,0.5*(G28+G29)*EXP(-'BDT Tree'!AN33*G$4)," ")</f>
        <v>0.5335378783193776</v>
      </c>
      <c r="G29" s="44">
        <f>IF($A29&lt;=G$5,0.5*(H28+H29)*EXP(-'BDT Tree'!AO33*H$4)+$C$6*SUM(E$4:G$4)," ")</f>
        <v>0.61401612071859435</v>
      </c>
      <c r="H29" s="2">
        <f>IF($A29&lt;=H$5,0.5*(I28+I29)*EXP(-'BDT Tree'!AP33*I$4)," ")</f>
        <v>0.68695648086499961</v>
      </c>
      <c r="I29" s="2">
        <f>IF($A29&lt;=I$5,0.5*(J28+J29)*EXP(-'BDT Tree'!AQ33*J$4)," ")</f>
        <v>0.75146001517937744</v>
      </c>
      <c r="J29" s="44">
        <f>IF($A29&lt;=J$5,0.5*(K28+K29)*EXP(-'BDT Tree'!AR33*K$4)+$C$6*SUM(H$4:J$4)," ")</f>
        <v>0.80911370321263254</v>
      </c>
      <c r="K29" s="2">
        <f>IF($A29&lt;=K$5,0.5*(L28+L29)*EXP(-'BDT Tree'!AS33*L$4)," ")</f>
        <v>0.85713143091277499</v>
      </c>
      <c r="L29" s="2">
        <f>IF($A29&lt;=L$5,0.5*(M28+M29)*EXP(-'BDT Tree'!AT33*M$4)," ")</f>
        <v>0.90180369463137788</v>
      </c>
      <c r="M29" s="44">
        <f>IF($A29&lt;=M$5,0.5*(N28+N29)*EXP(-'BDT Tree'!AU33*N$4)+$C$6*SUM(K$4:M$4)," ")</f>
        <v>0.93899797366958981</v>
      </c>
      <c r="N29" s="2">
        <f>IF($A29&lt;=N$5,0.5*(O28+O29)*EXP(-'BDT Tree'!AV33*O$4)," ")</f>
        <v>0.96409279682488858</v>
      </c>
      <c r="O29" s="2">
        <f>IF($A29&lt;=O$5,0.5*(P28+P29)*EXP(-'BDT Tree'!AW33*P$4)," ")</f>
        <v>0.9860055620938426</v>
      </c>
      <c r="P29" s="44">
        <f t="shared" si="0"/>
        <v>1.0038320430235046</v>
      </c>
    </row>
    <row r="30" spans="1:16" x14ac:dyDescent="0.25">
      <c r="A30" s="30">
        <v>33</v>
      </c>
      <c r="D30" s="44">
        <f>IF($A30&lt;=D$5,0.5*(E29+E30)*EXP(-'BDT Tree'!AL34*E$4)," ")</f>
        <v>0.47200037305406062</v>
      </c>
      <c r="E30" s="2">
        <f>IF($A30&lt;=E$5,0.5*(F29+F30)*EXP(-'BDT Tree'!AM34*F$4)," ")</f>
        <v>0.55206719937356585</v>
      </c>
      <c r="F30" s="2">
        <f>IF($A30&lt;=F$5,0.5*(G29+G30)*EXP(-'BDT Tree'!AN34*G$4)," ")</f>
        <v>0.62482113291881425</v>
      </c>
      <c r="G30" s="44">
        <f>IF($A30&lt;=G$5,0.5*(H29+H30)*EXP(-'BDT Tree'!AO34*H$4)+$C$6*SUM(E$4:G$4)," ")</f>
        <v>0.69538560664348592</v>
      </c>
      <c r="H30" s="2">
        <f>IF($A30&lt;=H$5,0.5*(I29+I30)*EXP(-'BDT Tree'!AP34*I$4)," ")</f>
        <v>0.7562043957065453</v>
      </c>
      <c r="I30" s="2">
        <f>IF($A30&lt;=I$5,0.5*(J29+J30)*EXP(-'BDT Tree'!AQ34*J$4)," ")</f>
        <v>0.80937570193749142</v>
      </c>
      <c r="J30" s="44">
        <f>IF($A30&lt;=J$5,0.5*(K29+K30)*EXP(-'BDT Tree'!AR34*K$4)+$C$6*SUM(H$4:J$4)," ")</f>
        <v>0.85586051636665172</v>
      </c>
      <c r="K30" s="2">
        <f>IF($A30&lt;=K$5,0.5*(L29+L30)*EXP(-'BDT Tree'!AS34*L$4)," ")</f>
        <v>0.89294145765929811</v>
      </c>
      <c r="L30" s="2">
        <f>IF($A30&lt;=L$5,0.5*(M29+M30)*EXP(-'BDT Tree'!AT34*M$4)," ")</f>
        <v>0.92754734344959966</v>
      </c>
      <c r="M30" s="44">
        <f>IF($A30&lt;=M$5,0.5*(N29+N30)*EXP(-'BDT Tree'!AU34*N$4)+$C$6*SUM(K$4:M$4)," ")</f>
        <v>0.95601332655916893</v>
      </c>
      <c r="N30" s="2">
        <f>IF($A30&lt;=N$5,0.5*(O29+O30)*EXP(-'BDT Tree'!AV34*O$4)," ")</f>
        <v>0.97394600092489159</v>
      </c>
      <c r="O30" s="2">
        <f>IF($A30&lt;=O$5,0.5*(P29+P30)*EXP(-'BDT Tree'!AW34*P$4)," ")</f>
        <v>0.9905251973010778</v>
      </c>
      <c r="P30" s="44">
        <f t="shared" si="0"/>
        <v>1.0038320430235046</v>
      </c>
    </row>
    <row r="31" spans="1:16" x14ac:dyDescent="0.25">
      <c r="A31" s="30">
        <v>32</v>
      </c>
      <c r="D31" s="44">
        <f>IF($A31&lt;=D$5,0.5*(E30+E31)*EXP(-'BDT Tree'!AL35*E$4)," ")</f>
        <v>0.56854316172083141</v>
      </c>
      <c r="E31" s="2">
        <f>IF($A31&lt;=E$5,0.5*(F30+F31)*EXP(-'BDT Tree'!AM35*F$4)," ")</f>
        <v>0.64071166402992996</v>
      </c>
      <c r="F31" s="2">
        <f>IF($A31&lt;=F$5,0.5*(G30+G31)*EXP(-'BDT Tree'!AN35*G$4)," ")</f>
        <v>0.70424776711102721</v>
      </c>
      <c r="G31" s="44">
        <f>IF($A31&lt;=G$5,0.5*(H30+H31)*EXP(-'BDT Tree'!AO35*H$4)+$C$6*SUM(E$4:G$4)," ")</f>
        <v>0.76387174833090721</v>
      </c>
      <c r="H31" s="2">
        <f>IF($A31&lt;=H$5,0.5*(I30+I31)*EXP(-'BDT Tree'!AP35*I$4)," ")</f>
        <v>0.8129324367695141</v>
      </c>
      <c r="I31" s="2">
        <f>IF($A31&lt;=I$5,0.5*(J30+J31)*EXP(-'BDT Tree'!AQ35*J$4)," ")</f>
        <v>0.85579106378163228</v>
      </c>
      <c r="J31" s="44">
        <f>IF($A31&lt;=J$5,0.5*(K30+K31)*EXP(-'BDT Tree'!AR35*K$4)+$C$6*SUM(H$4:J$4)," ")</f>
        <v>0.89263328080995497</v>
      </c>
      <c r="K31" s="2">
        <f>IF($A31&lt;=K$5,0.5*(L30+L31)*EXP(-'BDT Tree'!AS35*L$4)," ")</f>
        <v>0.92068286285653067</v>
      </c>
      <c r="L31" s="2">
        <f>IF($A31&lt;=L$5,0.5*(M30+M31)*EXP(-'BDT Tree'!AT35*M$4)," ")</f>
        <v>0.94725081463062721</v>
      </c>
      <c r="M31" s="44">
        <f>IF($A31&lt;=M$5,0.5*(N30+N31)*EXP(-'BDT Tree'!AU35*N$4)+$C$6*SUM(K$4:M$4)," ")</f>
        <v>0.96890726971524965</v>
      </c>
      <c r="N31" s="2">
        <f>IF($A31&lt;=N$5,0.5*(O30+O31)*EXP(-'BDT Tree'!AV35*O$4)," ")</f>
        <v>0.9813842462938005</v>
      </c>
      <c r="O31" s="2">
        <f>IF($A31&lt;=O$5,0.5*(P30+P31)*EXP(-'BDT Tree'!AW35*P$4)," ")</f>
        <v>0.99390471648801015</v>
      </c>
      <c r="P31" s="44">
        <f t="shared" si="0"/>
        <v>1.0038320430235046</v>
      </c>
    </row>
    <row r="32" spans="1:16" x14ac:dyDescent="0.25">
      <c r="A32" s="30">
        <v>31</v>
      </c>
      <c r="D32" s="44">
        <f>IF($A32&lt;=D$5,0.5*(E31+E32)*EXP(-'BDT Tree'!AL36*E$4)," ")</f>
        <v>0.65508157242841669</v>
      </c>
      <c r="E32" s="2">
        <f>IF($A32&lt;=E$5,0.5*(F31+F32)*EXP(-'BDT Tree'!AM36*F$4)," ")</f>
        <v>0.71735989107495191</v>
      </c>
      <c r="F32" s="2">
        <f>IF($A32&lt;=F$5,0.5*(G31+G32)*EXP(-'BDT Tree'!AN36*G$4)," ")</f>
        <v>0.77091582393733959</v>
      </c>
      <c r="G32" s="44">
        <f>IF($A32&lt;=G$5,0.5*(H31+H32)*EXP(-'BDT Tree'!AO36*H$4)+$C$6*SUM(E$4:G$4)," ")</f>
        <v>0.81989531308519992</v>
      </c>
      <c r="H32" s="2">
        <f>IF($A32&lt;=H$5,0.5*(I31+I32)*EXP(-'BDT Tree'!AP36*I$4)," ")</f>
        <v>0.85839916152179885</v>
      </c>
      <c r="I32" s="2">
        <f>IF($A32&lt;=I$5,0.5*(J31+J32)*EXP(-'BDT Tree'!AQ36*J$4)," ")</f>
        <v>0.89236640356892583</v>
      </c>
      <c r="J32" s="44">
        <f>IF($A32&lt;=J$5,0.5*(K31+K32)*EXP(-'BDT Tree'!AR36*K$4)+$C$6*SUM(H$4:J$4)," ")</f>
        <v>0.92119262514859912</v>
      </c>
      <c r="K32" s="2">
        <f>IF($A32&lt;=K$5,0.5*(L31+L32)*EXP(-'BDT Tree'!AS36*L$4)," ")</f>
        <v>0.9419758977885031</v>
      </c>
      <c r="L32" s="2">
        <f>IF($A32&lt;=L$5,0.5*(M31+M32)*EXP(-'BDT Tree'!AT36*M$4)," ")</f>
        <v>0.96223627077576912</v>
      </c>
      <c r="M32" s="44">
        <f>IF($A32&lt;=M$5,0.5*(N31+N32)*EXP(-'BDT Tree'!AU36*N$4)+$C$6*SUM(K$4:M$4)," ")</f>
        <v>0.97863899711076074</v>
      </c>
      <c r="N32" s="2">
        <f>IF($A32&lt;=N$5,0.5*(O31+O32)*EXP(-'BDT Tree'!AV36*O$4)," ")</f>
        <v>0.98698693050522657</v>
      </c>
      <c r="O32" s="2">
        <f>IF($A32&lt;=O$5,0.5*(P31+P32)*EXP(-'BDT Tree'!AW36*P$4)," ")</f>
        <v>0.99642915199578463</v>
      </c>
      <c r="P32" s="44">
        <f t="shared" si="0"/>
        <v>1.0038320430235046</v>
      </c>
    </row>
    <row r="33" spans="1:16" x14ac:dyDescent="0.25">
      <c r="A33" s="30">
        <v>30</v>
      </c>
      <c r="D33" s="44">
        <f>IF($A33&lt;=D$5,0.5*(E32+E33)*EXP(-'BDT Tree'!AL37*E$4)," ")</f>
        <v>0.72944623186124602</v>
      </c>
      <c r="E33" s="2">
        <f>IF($A33&lt;=E$5,0.5*(F32+F33)*EXP(-'BDT Tree'!AM37*F$4)," ")</f>
        <v>0.7814207029483522</v>
      </c>
      <c r="F33" s="2">
        <f>IF($A33&lt;=F$5,0.5*(G32+G33)*EXP(-'BDT Tree'!AN37*G$4)," ")</f>
        <v>0.82536126470369087</v>
      </c>
      <c r="G33" s="44">
        <f>IF($A33&lt;=G$5,0.5*(H32+H33)*EXP(-'BDT Tree'!AO37*H$4)+$C$6*SUM(E$4:G$4)," ")</f>
        <v>0.86474558102612209</v>
      </c>
      <c r="H33" s="2">
        <f>IF($A33&lt;=H$5,0.5*(I32+I33)*EXP(-'BDT Tree'!AP37*I$4)," ")</f>
        <v>0.89424358380912017</v>
      </c>
      <c r="I33" s="2">
        <f>IF($A33&lt;=I$5,0.5*(J32+J33)*EXP(-'BDT Tree'!AQ37*J$4)," ")</f>
        <v>0.92082393431123899</v>
      </c>
      <c r="J33" s="44">
        <f>IF($A33&lt;=J$5,0.5*(K32+K33)*EXP(-'BDT Tree'!AR37*K$4)+$C$6*SUM(H$4:J$4)," ")</f>
        <v>0.9431615968159216</v>
      </c>
      <c r="K33" s="2">
        <f>IF($A33&lt;=K$5,0.5*(L32+L33)*EXP(-'BDT Tree'!AS37*L$4)," ")</f>
        <v>0.95820692040598854</v>
      </c>
      <c r="L33" s="2">
        <f>IF($A33&lt;=L$5,0.5*(M32+M33)*EXP(-'BDT Tree'!AT37*M$4)," ")</f>
        <v>0.97357982538921284</v>
      </c>
      <c r="M33" s="44">
        <f>IF($A33&lt;=M$5,0.5*(N32+N33)*EXP(-'BDT Tree'!AU37*N$4)+$C$6*SUM(K$4:M$4)," ")</f>
        <v>0.98596217006728326</v>
      </c>
      <c r="N33" s="2">
        <f>IF($A33&lt;=N$5,0.5*(O32+O33)*EXP(-'BDT Tree'!AV37*O$4)," ")</f>
        <v>0.99120001835993488</v>
      </c>
      <c r="O33" s="2">
        <f>IF($A33&lt;=O$5,0.5*(P32+P33)*EXP(-'BDT Tree'!AW37*P$4)," ")</f>
        <v>0.99831342713132087</v>
      </c>
      <c r="P33" s="44">
        <f t="shared" si="0"/>
        <v>1.0038320430235046</v>
      </c>
    </row>
    <row r="34" spans="1:16" x14ac:dyDescent="0.25">
      <c r="A34" s="30">
        <v>29</v>
      </c>
      <c r="D34" s="44">
        <f>IF($A34&lt;=D$5,0.5*(E33+E34)*EXP(-'BDT Tree'!AL38*E$4)," ")</f>
        <v>0.79130978265913032</v>
      </c>
      <c r="E34" s="2">
        <f>IF($A34&lt;=E$5,0.5*(F33+F34)*EXP(-'BDT Tree'!AM38*F$4)," ")</f>
        <v>0.83358943300521471</v>
      </c>
      <c r="F34" s="2">
        <f>IF($A34&lt;=F$5,0.5*(G33+G34)*EXP(-'BDT Tree'!AN38*G$4)," ")</f>
        <v>0.86890914286628973</v>
      </c>
      <c r="G34" s="44">
        <f>IF($A34&lt;=G$5,0.5*(H33+H34)*EXP(-'BDT Tree'!AO38*H$4)+$C$6*SUM(E$4:G$4)," ")</f>
        <v>0.90007034725825485</v>
      </c>
      <c r="H34" s="2">
        <f>IF($A34&lt;=H$5,0.5*(I33+I34)*EXP(-'BDT Tree'!AP38*I$4)," ")</f>
        <v>0.92215298600554196</v>
      </c>
      <c r="I34" s="2">
        <f>IF($A34&lt;=I$5,0.5*(J33+J34)*EXP(-'BDT Tree'!AQ38*J$4)," ")</f>
        <v>0.94275521658537376</v>
      </c>
      <c r="J34" s="44">
        <f>IF($A34&lt;=J$5,0.5*(K33+K34)*EXP(-'BDT Tree'!AR38*K$4)+$C$6*SUM(H$4:J$4)," ")</f>
        <v>0.95994024111612686</v>
      </c>
      <c r="K34" s="2">
        <f>IF($A34&lt;=K$5,0.5*(L33+L34)*EXP(-'BDT Tree'!AS38*L$4)," ")</f>
        <v>0.97051564060353834</v>
      </c>
      <c r="L34" s="2">
        <f>IF($A34&lt;=L$5,0.5*(M33+M34)*EXP(-'BDT Tree'!AT38*M$4)," ")</f>
        <v>0.98213643472165146</v>
      </c>
      <c r="M34" s="44">
        <f>IF($A34&lt;=M$5,0.5*(N33+N34)*EXP(-'BDT Tree'!AU38*N$4)+$C$6*SUM(K$4:M$4)," ")</f>
        <v>0.9914606989686976</v>
      </c>
      <c r="N34" s="2">
        <f>IF($A34&lt;=N$5,0.5*(O33+O34)*EXP(-'BDT Tree'!AV38*O$4)," ")</f>
        <v>0.99436424635788134</v>
      </c>
      <c r="O34" s="2">
        <f>IF($A34&lt;=O$5,0.5*(P33+P34)*EXP(-'BDT Tree'!AW38*P$4)," ")</f>
        <v>0.99971908321243264</v>
      </c>
      <c r="P34" s="44">
        <f t="shared" si="0"/>
        <v>1.0038320430235046</v>
      </c>
    </row>
    <row r="35" spans="1:16" x14ac:dyDescent="0.25">
      <c r="A35" s="30">
        <v>28</v>
      </c>
      <c r="D35" s="44">
        <f>IF($A35&lt;=D$5,0.5*(E34+E35)*EXP(-'BDT Tree'!AL39*E$4)," ")</f>
        <v>0.84151348104208856</v>
      </c>
      <c r="E35" s="2">
        <f>IF($A35&lt;=E$5,0.5*(F34+F35)*EXP(-'BDT Tree'!AM39*F$4)," ")</f>
        <v>0.87524350263870898</v>
      </c>
      <c r="F35" s="2">
        <f>IF($A35&lt;=F$5,0.5*(G34+G35)*EXP(-'BDT Tree'!AN39*G$4)," ")</f>
        <v>0.90319656375525614</v>
      </c>
      <c r="G35" s="44">
        <f>IF($A35&lt;=G$5,0.5*(H34+H35)*EXP(-'BDT Tree'!AO39*H$4)+$C$6*SUM(E$4:G$4)," ")</f>
        <v>0.9275530030780782</v>
      </c>
      <c r="H35" s="2">
        <f>IF($A35&lt;=H$5,0.5*(I34+I35)*EXP(-'BDT Tree'!AP39*I$4)," ")</f>
        <v>0.94368181419258645</v>
      </c>
      <c r="I35" s="2">
        <f>IF($A35&lt;=I$5,0.5*(J34+J35)*EXP(-'BDT Tree'!AQ39*J$4)," ")</f>
        <v>0.95953652013649759</v>
      </c>
      <c r="J35" s="44">
        <f>IF($A35&lt;=J$5,0.5*(K34+K35)*EXP(-'BDT Tree'!AR39*K$4)+$C$6*SUM(H$4:J$4)," ")</f>
        <v>0.97268626625045873</v>
      </c>
      <c r="K35" s="2">
        <f>IF($A35&lt;=K$5,0.5*(L34+L35)*EXP(-'BDT Tree'!AS39*L$4)," ")</f>
        <v>0.97981401604973295</v>
      </c>
      <c r="L35" s="2">
        <f>IF($A35&lt;=L$5,0.5*(M34+M35)*EXP(-'BDT Tree'!AT39*M$4)," ")</f>
        <v>0.98857393387858628</v>
      </c>
      <c r="M35" s="44">
        <f>IF($A35&lt;=M$5,0.5*(N34+N35)*EXP(-'BDT Tree'!AU39*N$4)+$C$6*SUM(K$4:M$4)," ")</f>
        <v>0.99558243193995488</v>
      </c>
      <c r="N35" s="2">
        <f>IF($A35&lt;=N$5,0.5*(O34+O35)*EXP(-'BDT Tree'!AV39*O$4)," ")</f>
        <v>0.99673854693821529</v>
      </c>
      <c r="O35" s="2">
        <f>IF($A35&lt;=O$5,0.5*(P34+P35)*EXP(-'BDT Tree'!AW39*P$4)," ")</f>
        <v>1.0007672518355477</v>
      </c>
      <c r="P35" s="44">
        <f t="shared" si="0"/>
        <v>1.0038320430235046</v>
      </c>
    </row>
    <row r="36" spans="1:16" x14ac:dyDescent="0.25">
      <c r="A36" s="30">
        <v>27</v>
      </c>
      <c r="D36" s="44">
        <f>IF($A36&lt;=D$5,0.5*(E35+E36)*EXP(-'BDT Tree'!AL40*E$4)," ")</f>
        <v>0.88149370639829649</v>
      </c>
      <c r="E36" s="2">
        <f>IF($A36&lt;=E$5,0.5*(F35+F36)*EXP(-'BDT Tree'!AM40*F$4)," ")</f>
        <v>0.90800857827369352</v>
      </c>
      <c r="F36" s="2">
        <f>IF($A36&lt;=F$5,0.5*(G35+G36)*EXP(-'BDT Tree'!AN40*G$4)," ")</f>
        <v>0.92987394731000528</v>
      </c>
      <c r="G36" s="44">
        <f>IF($A36&lt;=G$5,0.5*(H35+H36)*EXP(-'BDT Tree'!AO40*H$4)+$C$6*SUM(E$4:G$4)," ")</f>
        <v>0.94873788436757556</v>
      </c>
      <c r="H36" s="2">
        <f>IF($A36&lt;=H$5,0.5*(I35+I36)*EXP(-'BDT Tree'!AP40*I$4)," ")</f>
        <v>0.96017267359461711</v>
      </c>
      <c r="I36" s="2">
        <f>IF($A36&lt;=I$5,0.5*(J35+J36)*EXP(-'BDT Tree'!AQ40*J$4)," ")</f>
        <v>0.97230862175180233</v>
      </c>
      <c r="J36" s="44">
        <f>IF($A36&lt;=J$5,0.5*(K35+K36)*EXP(-'BDT Tree'!AR40*K$4)+$C$6*SUM(H$4:J$4)," ")</f>
        <v>0.98233015236759558</v>
      </c>
      <c r="K36" s="2">
        <f>IF($A36&lt;=K$5,0.5*(L35+L36)*EXP(-'BDT Tree'!AS40*L$4)," ")</f>
        <v>0.9868181371107092</v>
      </c>
      <c r="L36" s="2">
        <f>IF($A36&lt;=L$5,0.5*(M35+M36)*EXP(-'BDT Tree'!AT40*M$4)," ")</f>
        <v>0.993407711506895</v>
      </c>
      <c r="M36" s="44">
        <f>IF($A36&lt;=M$5,0.5*(N35+N36)*EXP(-'BDT Tree'!AU40*N$4)+$C$6*SUM(K$4:M$4)," ")</f>
        <v>0.99866835107160623</v>
      </c>
      <c r="N36" s="2">
        <f>IF($A36&lt;=N$5,0.5*(O35+O36)*EXP(-'BDT Tree'!AV40*O$4)," ")</f>
        <v>0.9985189051989426</v>
      </c>
      <c r="O36" s="2">
        <f>IF($A36&lt;=O$5,0.5*(P35+P36)*EXP(-'BDT Tree'!AW40*P$4)," ")</f>
        <v>1.0015486046461666</v>
      </c>
      <c r="P36" s="44">
        <f t="shared" si="0"/>
        <v>1.0038320430235046</v>
      </c>
    </row>
    <row r="37" spans="1:16" x14ac:dyDescent="0.25">
      <c r="A37" s="30">
        <v>26</v>
      </c>
      <c r="D37" s="44">
        <f>IF($A37&lt;=D$5,0.5*(E36+E37)*EXP(-'BDT Tree'!AL41*E$4)," ")</f>
        <v>0.91288040186340014</v>
      </c>
      <c r="E37" s="2">
        <f>IF($A37&lt;=E$5,0.5*(F36+F37)*EXP(-'BDT Tree'!AM41*F$4)," ")</f>
        <v>0.93349208334172262</v>
      </c>
      <c r="F37" s="2">
        <f>IF($A37&lt;=F$5,0.5*(G36+G37)*EXP(-'BDT Tree'!AN41*G$4)," ")</f>
        <v>0.95044548881620416</v>
      </c>
      <c r="G37" s="44">
        <f>IF($A37&lt;=G$5,0.5*(H36+H37)*EXP(-'BDT Tree'!AO41*H$4)+$C$6*SUM(E$4:G$4)," ")</f>
        <v>0.96495527697538752</v>
      </c>
      <c r="H37" s="2">
        <f>IF($A37&lt;=H$5,0.5*(I36+I37)*EXP(-'BDT Tree'!AP41*I$4)," ")</f>
        <v>0.97273824544677001</v>
      </c>
      <c r="I37" s="2">
        <f>IF($A37&lt;=I$5,0.5*(J36+J37)*EXP(-'BDT Tree'!AQ41*J$4)," ")</f>
        <v>0.98199051439245044</v>
      </c>
      <c r="J37" s="44">
        <f>IF($A37&lt;=J$5,0.5*(K36+K37)*EXP(-'BDT Tree'!AR41*K$4)+$C$6*SUM(H$4:J$4)," ")</f>
        <v>0.9896050980125759</v>
      </c>
      <c r="K37" s="2">
        <f>IF($A37&lt;=K$5,0.5*(L36+L37)*EXP(-'BDT Tree'!AS41*L$4)," ")</f>
        <v>0.99208279963801493</v>
      </c>
      <c r="L37" s="2">
        <f>IF($A37&lt;=L$5,0.5*(M36+M37)*EXP(-'BDT Tree'!AT41*M$4)," ")</f>
        <v>0.99703203988792721</v>
      </c>
      <c r="M37" s="44">
        <f>IF($A37&lt;=M$5,0.5*(N36+N37)*EXP(-'BDT Tree'!AU41*N$4)+$C$6*SUM(K$4:M$4)," ")</f>
        <v>1.0009766857360729</v>
      </c>
      <c r="N37" s="2">
        <f>IF($A37&lt;=N$5,0.5*(O36+O37)*EXP(-'BDT Tree'!AV41*O$4)," ")</f>
        <v>0.9998532252864426</v>
      </c>
      <c r="O37" s="2">
        <f>IF($A37&lt;=O$5,0.5*(P36+P37)*EXP(-'BDT Tree'!AW41*P$4)," ")</f>
        <v>1.0021309248679506</v>
      </c>
      <c r="P37" s="44">
        <f t="shared" si="0"/>
        <v>1.0038320430235046</v>
      </c>
    </row>
    <row r="38" spans="1:16" x14ac:dyDescent="0.25">
      <c r="A38" s="30">
        <v>25</v>
      </c>
      <c r="D38" s="44">
        <f>IF($A38&lt;=D$5,0.5*(E37+E38)*EXP(-'BDT Tree'!AL42*E$4)," ")</f>
        <v>0.93725586684958906</v>
      </c>
      <c r="E38" s="2">
        <f>IF($A38&lt;=E$5,0.5*(F37+F38)*EXP(-'BDT Tree'!AM42*F$4)," ")</f>
        <v>0.95314420955948198</v>
      </c>
      <c r="F38" s="2">
        <f>IF($A38&lt;=F$5,0.5*(G37+G38)*EXP(-'BDT Tree'!AN42*G$4)," ")</f>
        <v>0.96620238291461624</v>
      </c>
      <c r="G38" s="44">
        <f>IF($A38&lt;=G$5,0.5*(H37+H38)*EXP(-'BDT Tree'!AO42*H$4)+$C$6*SUM(E$4:G$4)," ")</f>
        <v>0.97730558026477576</v>
      </c>
      <c r="H38" s="2">
        <f>IF($A38&lt;=H$5,0.5*(I37+I38)*EXP(-'BDT Tree'!AP42*I$4)," ")</f>
        <v>0.98227524334006111</v>
      </c>
      <c r="I38" s="2">
        <f>IF($A38&lt;=I$5,0.5*(J37+J38)*EXP(-'BDT Tree'!AQ42*J$4)," ")</f>
        <v>0.98930795949138806</v>
      </c>
      <c r="J38" s="44">
        <f>IF($A38&lt;=J$5,0.5*(K37+K38)*EXP(-'BDT Tree'!AR42*K$4)+$C$6*SUM(H$4:J$4)," ")</f>
        <v>0.99508077698475517</v>
      </c>
      <c r="K38" s="2">
        <f>IF($A38&lt;=K$5,0.5*(L37+L38)*EXP(-'BDT Tree'!AS42*L$4)," ")</f>
        <v>0.99603369388445584</v>
      </c>
      <c r="L38" s="2">
        <f>IF($A38&lt;=L$5,0.5*(M37+M38)*EXP(-'BDT Tree'!AT42*M$4)," ")</f>
        <v>0.99974661676010446</v>
      </c>
      <c r="M38" s="44">
        <f>IF($A38&lt;=M$5,0.5*(N37+N38)*EXP(-'BDT Tree'!AU42*N$4)+$C$6*SUM(K$4:M$4)," ")</f>
        <v>1.0027022282025553</v>
      </c>
      <c r="N38" s="2">
        <f>IF($A38&lt;=N$5,0.5*(O37+O38)*EXP(-'BDT Tree'!AV42*O$4)," ")</f>
        <v>1.0008528828913201</v>
      </c>
      <c r="O38" s="2">
        <f>IF($A38&lt;=O$5,0.5*(P37+P38)*EXP(-'BDT Tree'!AW42*P$4)," ")</f>
        <v>1.0025648363042063</v>
      </c>
      <c r="P38" s="44">
        <f t="shared" si="0"/>
        <v>1.0038320430235046</v>
      </c>
    </row>
    <row r="39" spans="1:16" x14ac:dyDescent="0.25">
      <c r="A39" s="30">
        <v>24</v>
      </c>
      <c r="D39" s="44">
        <f>IF($A39&lt;=D$5,0.5*(E38+E39)*EXP(-'BDT Tree'!AL43*E$4)," ")</f>
        <v>0.95603266615767668</v>
      </c>
      <c r="E39" s="2">
        <f>IF($A39&lt;=E$5,0.5*(F38+F39)*EXP(-'BDT Tree'!AM43*F$4)," ")</f>
        <v>0.96820260076805664</v>
      </c>
      <c r="F39" s="2">
        <f>IF($A39&lt;=F$5,0.5*(G38+G39)*EXP(-'BDT Tree'!AN43*G$4)," ")</f>
        <v>0.97821073572458239</v>
      </c>
      <c r="G39" s="44">
        <f>IF($A39&lt;=G$5,0.5*(H38+H39)*EXP(-'BDT Tree'!AO43*H$4)+$C$6*SUM(E$4:G$4)," ")</f>
        <v>0.98667436951989673</v>
      </c>
      <c r="H39" s="2">
        <f>IF($A39&lt;=H$5,0.5*(I38+I39)*EXP(-'BDT Tree'!AP43*I$4)," ")</f>
        <v>0.98949235599714658</v>
      </c>
      <c r="I39" s="2">
        <f>IF($A39&lt;=I$5,0.5*(J38+J39)*EXP(-'BDT Tree'!AQ43*J$4)," ")</f>
        <v>0.99482606687262909</v>
      </c>
      <c r="J39" s="44">
        <f>IF($A39&lt;=J$5,0.5*(K38+K39)*EXP(-'BDT Tree'!AR43*K$4)+$C$6*SUM(H$4:J$4)," ")</f>
        <v>0.99919534124148046</v>
      </c>
      <c r="K39" s="2">
        <f>IF($A39&lt;=K$5,0.5*(L38+L39)*EXP(-'BDT Tree'!AS43*L$4)," ")</f>
        <v>0.99899515363724734</v>
      </c>
      <c r="L39" s="2">
        <f>IF($A39&lt;=L$5,0.5*(M38+M39)*EXP(-'BDT Tree'!AT43*M$4)," ")</f>
        <v>1.0017781863441517</v>
      </c>
      <c r="M39" s="44">
        <f>IF($A39&lt;=M$5,0.5*(N38+N39)*EXP(-'BDT Tree'!AU43*N$4)+$C$6*SUM(K$4:M$4)," ")</f>
        <v>1.0039914929166494</v>
      </c>
      <c r="N39" s="2">
        <f>IF($A39&lt;=N$5,0.5*(O38+O39)*EXP(-'BDT Tree'!AV43*O$4)," ")</f>
        <v>1.0016016113422521</v>
      </c>
      <c r="O39" s="2">
        <f>IF($A39&lt;=O$5,0.5*(P38+P39)*EXP(-'BDT Tree'!AW43*P$4)," ")</f>
        <v>1.0028881202327486</v>
      </c>
      <c r="P39" s="44">
        <f t="shared" si="0"/>
        <v>1.0038320430235046</v>
      </c>
    </row>
    <row r="40" spans="1:16" x14ac:dyDescent="0.25">
      <c r="A40" s="30">
        <v>23</v>
      </c>
      <c r="D40" s="44">
        <f>IF($A40&lt;=D$5,0.5*(E39+E40)*EXP(-'BDT Tree'!AL44*E$4)," ")</f>
        <v>0.97040831535077132</v>
      </c>
      <c r="E40" s="2">
        <f>IF($A40&lt;=E$5,0.5*(F39+F40)*EXP(-'BDT Tree'!AM44*F$4)," ")</f>
        <v>0.97968570708890568</v>
      </c>
      <c r="F40" s="2">
        <f>IF($A40&lt;=F$5,0.5*(G39+G40)*EXP(-'BDT Tree'!AN44*G$4)," ")</f>
        <v>0.98732779669755855</v>
      </c>
      <c r="G40" s="44">
        <f>IF($A40&lt;=G$5,0.5*(H39+H40)*EXP(-'BDT Tree'!AO44*H$4)+$C$6*SUM(E$4:G$4)," ")</f>
        <v>0.99376076631510524</v>
      </c>
      <c r="H40" s="2">
        <f>IF($A40&lt;=H$5,0.5*(I39+I40)*EXP(-'BDT Tree'!AP44*I$4)," ")</f>
        <v>0.99494192507855472</v>
      </c>
      <c r="I40" s="2">
        <f>IF($A40&lt;=I$5,0.5*(J39+J40)*EXP(-'BDT Tree'!AQ44*J$4)," ")</f>
        <v>0.99898038586311</v>
      </c>
      <c r="J40" s="44">
        <f>IF($A40&lt;=J$5,0.5*(K39+K40)*EXP(-'BDT Tree'!AR44*K$4)+$C$6*SUM(H$4:J$4)," ")</f>
        <v>1.0022833052909292</v>
      </c>
      <c r="K40" s="2">
        <f>IF($A40&lt;=K$5,0.5*(L39+L40)*EXP(-'BDT Tree'!AS44*L$4)," ")</f>
        <v>1.0012130155938279</v>
      </c>
      <c r="L40" s="2">
        <f>IF($A40&lt;=L$5,0.5*(M39+M40)*EXP(-'BDT Tree'!AT44*M$4)," ")</f>
        <v>1.0032977073938043</v>
      </c>
      <c r="M40" s="44">
        <f>IF($A40&lt;=M$5,0.5*(N39+N40)*EXP(-'BDT Tree'!AU44*N$4)+$C$6*SUM(K$4:M$4)," ")</f>
        <v>1.0049544468149958</v>
      </c>
      <c r="N40" s="2">
        <f>IF($A40&lt;=N$5,0.5*(O39+O40)*EXP(-'BDT Tree'!AV44*O$4)," ")</f>
        <v>1.0021622867642204</v>
      </c>
      <c r="O40" s="2">
        <f>IF($A40&lt;=O$5,0.5*(P39+P40)*EXP(-'BDT Tree'!AW44*P$4)," ")</f>
        <v>1.0031289583772309</v>
      </c>
      <c r="P40" s="44">
        <f t="shared" si="0"/>
        <v>1.0038320430235046</v>
      </c>
    </row>
    <row r="41" spans="1:16" x14ac:dyDescent="0.25">
      <c r="A41" s="30">
        <v>22</v>
      </c>
      <c r="D41" s="44">
        <f>IF($A41&lt;=D$5,0.5*(E40+E41)*EXP(-'BDT Tree'!AL45*E$4)," ")</f>
        <v>0.98136384786176289</v>
      </c>
      <c r="E41" s="2">
        <f>IF($A41&lt;=E$5,0.5*(F40+F41)*EXP(-'BDT Tree'!AM45*F$4)," ")</f>
        <v>0.98841090592619696</v>
      </c>
      <c r="F41" s="2">
        <f>IF($A41&lt;=F$5,0.5*(G40+G41)*EXP(-'BDT Tree'!AN45*G$4)," ")</f>
        <v>0.99423017390946655</v>
      </c>
      <c r="G41" s="44">
        <f>IF($A41&lt;=G$5,0.5*(H40+H41)*EXP(-'BDT Tree'!AO45*H$4)+$C$6*SUM(E$4:G$4)," ")</f>
        <v>0.99910917229218743</v>
      </c>
      <c r="H41" s="2">
        <f>IF($A41&lt;=H$5,0.5*(I40+I41)*EXP(-'BDT Tree'!AP45*I$4)," ")</f>
        <v>0.99905012333835619</v>
      </c>
      <c r="I41" s="2">
        <f>IF($A41&lt;=I$5,0.5*(J40+J41)*EXP(-'BDT Tree'!AQ45*J$4)," ")</f>
        <v>1.0021041203024839</v>
      </c>
      <c r="J41" s="44">
        <f>IF($A41&lt;=J$5,0.5*(K40+K41)*EXP(-'BDT Tree'!AR45*K$4)+$C$6*SUM(H$4:J$4)," ")</f>
        <v>1.0045986807158278</v>
      </c>
      <c r="K41" s="2">
        <f>IF($A41&lt;=K$5,0.5*(L40+L41)*EXP(-'BDT Tree'!AS45*L$4)," ")</f>
        <v>1.0028729103677922</v>
      </c>
      <c r="L41" s="2">
        <f>IF($A41&lt;=L$5,0.5*(M40+M41)*EXP(-'BDT Tree'!AT45*M$4)," ")</f>
        <v>1.0044337504053997</v>
      </c>
      <c r="M41" s="44">
        <f>IF($A41&lt;=M$5,0.5*(N40+N41)*EXP(-'BDT Tree'!AU45*N$4)+$C$6*SUM(K$4:M$4)," ")</f>
        <v>1.0056734961137506</v>
      </c>
      <c r="N41" s="2">
        <f>IF($A41&lt;=N$5,0.5*(O40+O41)*EXP(-'BDT Tree'!AV45*O$4)," ")</f>
        <v>1.0025820815060662</v>
      </c>
      <c r="O41" s="2">
        <f>IF($A41&lt;=O$5,0.5*(P40+P41)*EXP(-'BDT Tree'!AW45*P$4)," ")</f>
        <v>1.0033083636709041</v>
      </c>
      <c r="P41" s="44">
        <f t="shared" si="0"/>
        <v>1.0038320430235046</v>
      </c>
    </row>
    <row r="42" spans="1:16" x14ac:dyDescent="0.25">
      <c r="A42" s="30">
        <v>21</v>
      </c>
      <c r="D42" s="44">
        <f>IF($A42&lt;=D$5,0.5*(E41+E42)*EXP(-'BDT Tree'!AL46*E$4)," ")</f>
        <v>0.98968417344771831</v>
      </c>
      <c r="E42" s="2">
        <f>IF($A42&lt;=E$5,0.5*(F41+F42)*EXP(-'BDT Tree'!AM46*F$4)," ")</f>
        <v>0.99502272606208986</v>
      </c>
      <c r="F42" s="2">
        <f>IF($A42&lt;=F$5,0.5*(G41+G42)*EXP(-'BDT Tree'!AN46*G$4)," ")</f>
        <v>0.99944483669164397</v>
      </c>
      <c r="G42" s="44">
        <f>IF($A42&lt;=G$5,0.5*(H41+H42)*EXP(-'BDT Tree'!AO46*H$4)+$C$6*SUM(E$4:G$4)," ")</f>
        <v>1.0031393204534935</v>
      </c>
      <c r="H42" s="2">
        <f>IF($A42&lt;=H$5,0.5*(I41+I42)*EXP(-'BDT Tree'!AP46*I$4)," ")</f>
        <v>1.0021433666097777</v>
      </c>
      <c r="I42" s="2">
        <f>IF($A42&lt;=I$5,0.5*(J41+J42)*EXP(-'BDT Tree'!AQ46*J$4)," ")</f>
        <v>1.0044507901139599</v>
      </c>
      <c r="J42" s="44">
        <f>IF($A42&lt;=J$5,0.5*(K41+K42)*EXP(-'BDT Tree'!AR46*K$4)+$C$6*SUM(H$4:J$4)," ")</f>
        <v>1.0063335821877857</v>
      </c>
      <c r="K42" s="2">
        <f>IF($A42&lt;=K$5,0.5*(L41+L42)*EXP(-'BDT Tree'!AS46*L$4)," ")</f>
        <v>1.0041146141850448</v>
      </c>
      <c r="L42" s="2">
        <f>IF($A42&lt;=L$5,0.5*(M41+M42)*EXP(-'BDT Tree'!AT46*M$4)," ")</f>
        <v>1.0052828259125652</v>
      </c>
      <c r="M42" s="44">
        <f>IF($A42&lt;=M$5,0.5*(N41+N42)*EXP(-'BDT Tree'!AU46*N$4)+$C$6*SUM(K$4:M$4)," ")</f>
        <v>1.0062103221361416</v>
      </c>
      <c r="N42" s="2">
        <f>IF($A42&lt;=N$5,0.5*(O41+O42)*EXP(-'BDT Tree'!AV46*O$4)," ")</f>
        <v>1.0028963630300065</v>
      </c>
      <c r="O42" s="2">
        <f>IF($A42&lt;=O$5,0.5*(P41+P42)*EXP(-'BDT Tree'!AW46*P$4)," ")</f>
        <v>1.0034419992239207</v>
      </c>
      <c r="P42" s="44">
        <f t="shared" si="0"/>
        <v>1.0038320430235046</v>
      </c>
    </row>
    <row r="43" spans="1:16" x14ac:dyDescent="0.25">
      <c r="A43" s="30">
        <v>20</v>
      </c>
      <c r="D43" s="44">
        <f>IF($A43&lt;=D$5,0.5*(E42+E43)*EXP(-'BDT Tree'!AL47*E$4)," ")</f>
        <v>0.99598685801052866</v>
      </c>
      <c r="E43" s="2">
        <f>IF($A43&lt;=E$5,0.5*(F42+F43)*EXP(-'BDT Tree'!AM47*F$4)," ")</f>
        <v>1.000022999031918</v>
      </c>
      <c r="F43" s="2">
        <f>IF($A43&lt;=F$5,0.5*(G42+G43)*EXP(-'BDT Tree'!AN47*G$4)," ")</f>
        <v>1.0033782672850924</v>
      </c>
      <c r="G43" s="44">
        <f>IF($A43&lt;=G$5,0.5*(H42+H43)*EXP(-'BDT Tree'!AO47*H$4)+$C$6*SUM(E$4:G$4)," ")</f>
        <v>1.0061724863774753</v>
      </c>
      <c r="H43" s="2">
        <f>IF($A43&lt;=H$5,0.5*(I42+I43)*EXP(-'BDT Tree'!AP47*I$4)," ")</f>
        <v>1.0044703187212189</v>
      </c>
      <c r="I43" s="2">
        <f>IF($A43&lt;=I$5,0.5*(J42+J43)*EXP(-'BDT Tree'!AQ47*J$4)," ")</f>
        <v>1.0062125132492099</v>
      </c>
      <c r="J43" s="44">
        <f>IF($A43&lt;=J$5,0.5*(K42+K43)*EXP(-'BDT Tree'!AR47*K$4)+$C$6*SUM(H$4:J$4)," ")</f>
        <v>1.0076328831287193</v>
      </c>
      <c r="K43" s="2">
        <f>IF($A43&lt;=K$5,0.5*(L42+L43)*EXP(-'BDT Tree'!AS47*L$4)," ")</f>
        <v>1.0050431575526928</v>
      </c>
      <c r="L43" s="2">
        <f>IF($A43&lt;=L$5,0.5*(M42+M43)*EXP(-'BDT Tree'!AT47*M$4)," ")</f>
        <v>1.0059172782490307</v>
      </c>
      <c r="M43" s="44">
        <f>IF($A43&lt;=M$5,0.5*(N42+N43)*EXP(-'BDT Tree'!AU47*N$4)+$C$6*SUM(K$4:M$4)," ")</f>
        <v>1.0066110541283058</v>
      </c>
      <c r="N43" s="2">
        <f>IF($A43&lt;=N$5,0.5*(O42+O43)*EXP(-'BDT Tree'!AV47*O$4)," ")</f>
        <v>1.003131635232632</v>
      </c>
      <c r="O43" s="2">
        <f>IF($A43&lt;=O$5,0.5*(P42+P43)*EXP(-'BDT Tree'!AW47*P$4)," ")</f>
        <v>1.003541537813792</v>
      </c>
      <c r="P43" s="44">
        <f t="shared" si="0"/>
        <v>1.0038320430235046</v>
      </c>
    </row>
    <row r="44" spans="1:16" x14ac:dyDescent="0.25">
      <c r="A44" s="30">
        <v>19</v>
      </c>
      <c r="D44" s="44">
        <f>IF($A44&lt;=D$5,0.5*(E43+E44)*EXP(-'BDT Tree'!AL48*E$4)," ")</f>
        <v>1.0007519769046902</v>
      </c>
      <c r="E44" s="2">
        <f>IF($A44&lt;=E$5,0.5*(F43+F44)*EXP(-'BDT Tree'!AM48*F$4)," ")</f>
        <v>1.0037988695678592</v>
      </c>
      <c r="F44" s="2">
        <f>IF($A44&lt;=F$5,0.5*(G43+G44)*EXP(-'BDT Tree'!AN48*G$4)," ")</f>
        <v>1.0063418039218035</v>
      </c>
      <c r="G44" s="44">
        <f>IF($A44&lt;=G$5,0.5*(H43+H44)*EXP(-'BDT Tree'!AO48*H$4)+$C$6*SUM(E$4:G$4)," ")</f>
        <v>1.0084532771778247</v>
      </c>
      <c r="H44" s="2">
        <f>IF($A44&lt;=H$5,0.5*(I43+I44)*EXP(-'BDT Tree'!AP48*I$4)," ")</f>
        <v>1.006219659628895</v>
      </c>
      <c r="I44" s="2">
        <f>IF($A44&lt;=I$5,0.5*(J43+J44)*EXP(-'BDT Tree'!AQ48*J$4)," ")</f>
        <v>1.0075344453831609</v>
      </c>
      <c r="J44" s="44">
        <f>IF($A44&lt;=J$5,0.5*(K43+K44)*EXP(-'BDT Tree'!AR48*K$4)+$C$6*SUM(H$4:J$4)," ")</f>
        <v>1.0086055946257391</v>
      </c>
      <c r="K44" s="2">
        <f>IF($A44&lt;=K$5,0.5*(L43+L44)*EXP(-'BDT Tree'!AS48*L$4)," ")</f>
        <v>1.0057373412215489</v>
      </c>
      <c r="L44" s="2">
        <f>IF($A44&lt;=L$5,0.5*(M43+M44)*EXP(-'BDT Tree'!AT48*M$4)," ")</f>
        <v>1.0063912811032163</v>
      </c>
      <c r="M44" s="44">
        <f>IF($A44&lt;=M$5,0.5*(N43+N44)*EXP(-'BDT Tree'!AU48*N$4)+$C$6*SUM(K$4:M$4)," ")</f>
        <v>1.0069101688764304</v>
      </c>
      <c r="N44" s="2">
        <f>IF($A44&lt;=N$5,0.5*(O43+O44)*EXP(-'BDT Tree'!AV48*O$4)," ")</f>
        <v>1.0033077526967098</v>
      </c>
      <c r="O44" s="2">
        <f>IF($A44&lt;=O$5,0.5*(P43+P44)*EXP(-'BDT Tree'!AW48*P$4)," ")</f>
        <v>1.0036156770441855</v>
      </c>
      <c r="P44" s="44">
        <f t="shared" si="0"/>
        <v>1.0038320430235046</v>
      </c>
    </row>
    <row r="45" spans="1:16" x14ac:dyDescent="0.25">
      <c r="A45" s="30">
        <v>18</v>
      </c>
      <c r="D45" s="44">
        <f>IF($A45&lt;=D$5,0.5*(E44+E45)*EXP(-'BDT Tree'!AL49*E$4)," ")</f>
        <v>1.0043494619447373</v>
      </c>
      <c r="E45" s="2">
        <f>IF($A45&lt;=E$5,0.5*(F44+F45)*EXP(-'BDT Tree'!AM49*F$4)," ")</f>
        <v>1.0066469972912691</v>
      </c>
      <c r="F45" s="2">
        <f>IF($A45&lt;=F$5,0.5*(G44+G45)*EXP(-'BDT Tree'!AN49*G$4)," ")</f>
        <v>1.0085726762200746</v>
      </c>
      <c r="G45" s="44">
        <f>IF($A45&lt;=G$5,0.5*(H44+H45)*EXP(-'BDT Tree'!AO49*H$4)+$C$6*SUM(E$4:G$4)," ")</f>
        <v>1.0101671973622248</v>
      </c>
      <c r="H45" s="2">
        <f>IF($A45&lt;=H$5,0.5*(I44+I45)*EXP(-'BDT Tree'!AP49*I$4)," ")</f>
        <v>1.0075341345873239</v>
      </c>
      <c r="I45" s="2">
        <f>IF($A45&lt;=I$5,0.5*(J44+J45)*EXP(-'BDT Tree'!AQ49*J$4)," ")</f>
        <v>1.008526018972975</v>
      </c>
      <c r="J45" s="44">
        <f>IF($A45&lt;=J$5,0.5*(K44+K45)*EXP(-'BDT Tree'!AR49*K$4)+$C$6*SUM(H$4:J$4)," ")</f>
        <v>1.0093336106330419</v>
      </c>
      <c r="K45" s="2">
        <f>IF($A45&lt;=K$5,0.5*(L44+L45)*EXP(-'BDT Tree'!AS49*L$4)," ")</f>
        <v>1.0062562194713804</v>
      </c>
      <c r="L45" s="2">
        <f>IF($A45&lt;=L$5,0.5*(M44+M45)*EXP(-'BDT Tree'!AT49*M$4)," ")</f>
        <v>1.0067453707042318</v>
      </c>
      <c r="M45" s="44">
        <f>IF($A45&lt;=M$5,0.5*(N44+N45)*EXP(-'BDT Tree'!AU49*N$4)+$C$6*SUM(K$4:M$4)," ")</f>
        <v>1.0071334223761241</v>
      </c>
      <c r="N45" s="2">
        <f>IF($A45&lt;=N$5,0.5*(O44+O45)*EXP(-'BDT Tree'!AV49*O$4)," ")</f>
        <v>1.0034395850002635</v>
      </c>
      <c r="O45" s="2">
        <f>IF($A45&lt;=O$5,0.5*(P44+P45)*EXP(-'BDT Tree'!AW49*P$4)," ")</f>
        <v>1.0036708968749208</v>
      </c>
      <c r="P45" s="44">
        <f t="shared" si="0"/>
        <v>1.0038320430235046</v>
      </c>
    </row>
    <row r="46" spans="1:16" x14ac:dyDescent="0.25">
      <c r="A46" s="30">
        <v>17</v>
      </c>
      <c r="D46" s="44">
        <f>IF($A46&lt;=D$5,0.5*(E45+E46)*EXP(-'BDT Tree'!AL50*E$4)," ")</f>
        <v>1.0070625411317125</v>
      </c>
      <c r="E46" s="2">
        <f>IF($A46&lt;=E$5,0.5*(F45+F46)*EXP(-'BDT Tree'!AM50*F$4)," ")</f>
        <v>1.0087935786395932</v>
      </c>
      <c r="F46" s="2">
        <f>IF($A46&lt;=F$5,0.5*(G45+G46)*EXP(-'BDT Tree'!AN50*G$4)," ")</f>
        <v>1.0102509541155116</v>
      </c>
      <c r="G46" s="44">
        <f>IF($A46&lt;=G$5,0.5*(H45+H46)*EXP(-'BDT Tree'!AO50*H$4)+$C$6*SUM(E$4:G$4)," ")</f>
        <v>1.0114545214173989</v>
      </c>
      <c r="H46" s="2">
        <f>IF($A46&lt;=H$5,0.5*(I45+I46)*EXP(-'BDT Tree'!AP50*I$4)," ")</f>
        <v>1.0085215023758316</v>
      </c>
      <c r="I46" s="2">
        <f>IF($A46&lt;=I$5,0.5*(J45+J46)*EXP(-'BDT Tree'!AQ50*J$4)," ")</f>
        <v>1.0092696008901347</v>
      </c>
      <c r="J46" s="44">
        <f>IF($A46&lt;=J$5,0.5*(K45+K46)*EXP(-'BDT Tree'!AR50*K$4)+$C$6*SUM(H$4:J$4)," ")</f>
        <v>1.0098783800311901</v>
      </c>
      <c r="K46" s="2">
        <f>IF($A46&lt;=K$5,0.5*(L45+L46)*EXP(-'BDT Tree'!AS50*L$4)," ")</f>
        <v>1.0066440111216133</v>
      </c>
      <c r="L46" s="2">
        <f>IF($A46&lt;=L$5,0.5*(M45+M46)*EXP(-'BDT Tree'!AT50*M$4)," ")</f>
        <v>1.0070098619609082</v>
      </c>
      <c r="M46" s="44">
        <f>IF($A46&lt;=M$5,0.5*(N45+N46)*EXP(-'BDT Tree'!AU50*N$4)+$C$6*SUM(K$4:M$4)," ")</f>
        <v>1.0073000493384849</v>
      </c>
      <c r="N46" s="2">
        <f>IF($A46&lt;=N$5,0.5*(O45+O46)*EXP(-'BDT Tree'!AV50*O$4)," ")</f>
        <v>1.0035382662265959</v>
      </c>
      <c r="O46" s="2">
        <f>IF($A46&lt;=O$5,0.5*(P45+P46)*EXP(-'BDT Tree'!AW50*P$4)," ")</f>
        <v>1.0037120246224502</v>
      </c>
      <c r="P46" s="44">
        <f t="shared" si="0"/>
        <v>1.0038320430235046</v>
      </c>
    </row>
    <row r="47" spans="1:16" x14ac:dyDescent="0.25">
      <c r="A47" s="30">
        <v>16</v>
      </c>
      <c r="D47" s="44">
        <f>IF($A47&lt;=D$5,0.5*(E46+E47)*EXP(-'BDT Tree'!AL51*E$4)," ")</f>
        <v>1.0091070327663547</v>
      </c>
      <c r="E47" s="2">
        <f>IF($A47&lt;=E$5,0.5*(F46+F47)*EXP(-'BDT Tree'!AM51*F$4)," ")</f>
        <v>1.0104104515617778</v>
      </c>
      <c r="F47" s="2">
        <f>IF($A47&lt;=F$5,0.5*(G46+G47)*EXP(-'BDT Tree'!AN51*G$4)," ")</f>
        <v>1.0115129334016533</v>
      </c>
      <c r="G47" s="44">
        <f>IF($A47&lt;=G$5,0.5*(H46+H47)*EXP(-'BDT Tree'!AO51*H$4)+$C$6*SUM(E$4:G$4)," ")</f>
        <v>1.0124210941504086</v>
      </c>
      <c r="H47" s="2">
        <f>IF($A47&lt;=H$5,0.5*(I46+I47)*EXP(-'BDT Tree'!AP51*I$4)," ")</f>
        <v>1.0092629795703383</v>
      </c>
      <c r="I47" s="2">
        <f>IF($A47&lt;=I$5,0.5*(J46+J47)*EXP(-'BDT Tree'!AQ51*J$4)," ")</f>
        <v>1.0098271120506566</v>
      </c>
      <c r="J47" s="44">
        <f>IF($A47&lt;=J$5,0.5*(K46+K47)*EXP(-'BDT Tree'!AR51*K$4)+$C$6*SUM(H$4:J$4)," ")</f>
        <v>1.0102859700374083</v>
      </c>
      <c r="K47" s="2">
        <f>IF($A47&lt;=K$5,0.5*(L46+L47)*EXP(-'BDT Tree'!AS51*L$4)," ")</f>
        <v>1.0069338059024355</v>
      </c>
      <c r="L47" s="2">
        <f>IF($A47&lt;=L$5,0.5*(M46+M47)*EXP(-'BDT Tree'!AT51*M$4)," ")</f>
        <v>1.0072074165394302</v>
      </c>
      <c r="M47" s="44">
        <f>IF($A47&lt;=M$5,0.5*(N46+N47)*EXP(-'BDT Tree'!AU51*N$4)+$C$6*SUM(K$4:M$4)," ")</f>
        <v>1.0074244109199075</v>
      </c>
      <c r="N47" s="2">
        <f>IF($A47&lt;=N$5,0.5*(O46+O47)*EXP(-'BDT Tree'!AV51*O$4)," ")</f>
        <v>1.0036121322560827</v>
      </c>
      <c r="O47" s="2">
        <f>IF($A47&lt;=O$5,0.5*(P46+P47)*EXP(-'BDT Tree'!AW51*P$4)," ")</f>
        <v>1.0037426562066545</v>
      </c>
      <c r="P47" s="44">
        <f t="shared" si="0"/>
        <v>1.0038320430235046</v>
      </c>
    </row>
    <row r="48" spans="1:16" x14ac:dyDescent="0.25">
      <c r="A48" s="30">
        <v>15</v>
      </c>
      <c r="D48" s="44">
        <f>IF($A48&lt;=D$5,0.5*(E47+E48)*EXP(-'BDT Tree'!AL52*E$4)," ")</f>
        <v>1.0106468128709172</v>
      </c>
      <c r="E48" s="2">
        <f>IF($A48&lt;=E$5,0.5*(F47+F48)*EXP(-'BDT Tree'!AM52*F$4)," ")</f>
        <v>1.0116278046475802</v>
      </c>
      <c r="F48" s="2">
        <f>IF($A48&lt;=F$5,0.5*(G47+G48)*EXP(-'BDT Tree'!AN52*G$4)," ")</f>
        <v>1.0124615607418883</v>
      </c>
      <c r="G48" s="44">
        <f>IF($A48&lt;=G$5,0.5*(H47+H48)*EXP(-'BDT Tree'!AO52*H$4)+$C$6*SUM(E$4:G$4)," ")</f>
        <v>1.0131466543647141</v>
      </c>
      <c r="H48" s="2">
        <f>IF($A48&lt;=H$5,0.5*(I47+I48)*EXP(-'BDT Tree'!AP52*I$4)," ")</f>
        <v>1.0098197054576674</v>
      </c>
      <c r="I48" s="2">
        <f>IF($A48&lt;=I$5,0.5*(J47+J48)*EXP(-'BDT Tree'!AQ52*J$4)," ")</f>
        <v>1.0102450615002183</v>
      </c>
      <c r="J48" s="44">
        <f>IF($A48&lt;=J$5,0.5*(K47+K48)*EXP(-'BDT Tree'!AR52*K$4)+$C$6*SUM(H$4:J$4)," ")</f>
        <v>1.0105908939264669</v>
      </c>
      <c r="K48" s="2">
        <f>IF($A48&lt;=K$5,0.5*(L47+L48)*EXP(-'BDT Tree'!AS52*L$4)," ")</f>
        <v>1.0071503541290636</v>
      </c>
      <c r="L48" s="2">
        <f>IF($A48&lt;=L$5,0.5*(M47+M48)*EXP(-'BDT Tree'!AT52*M$4)," ")</f>
        <v>1.0073549699473869</v>
      </c>
      <c r="M48" s="44">
        <f>IF($A48&lt;=M$5,0.5*(N47+N48)*EXP(-'BDT Tree'!AU52*N$4)+$C$6*SUM(K$4:M$4)," ")</f>
        <v>1.0075172277395601</v>
      </c>
      <c r="N48" s="2">
        <f>IF($A48&lt;=N$5,0.5*(O47+O48)*EXP(-'BDT Tree'!AV52*O$4)," ")</f>
        <v>1.003667423411313</v>
      </c>
      <c r="O48" s="2">
        <f>IF($A48&lt;=O$5,0.5*(P47+P48)*EXP(-'BDT Tree'!AW52*P$4)," ")</f>
        <v>1.0037654701326861</v>
      </c>
      <c r="P48" s="44">
        <f t="shared" si="0"/>
        <v>1.0038320430235046</v>
      </c>
    </row>
    <row r="49" spans="1:16" x14ac:dyDescent="0.25">
      <c r="A49" s="30">
        <v>14</v>
      </c>
      <c r="D49" s="44">
        <f>IF($A49&lt;=D$5,0.5*(E48+E49)*EXP(-'BDT Tree'!AL53*E$4)," ")</f>
        <v>1.0118059933130361</v>
      </c>
      <c r="E49" s="2">
        <f>IF($A49&lt;=E$5,0.5*(F48+F49)*EXP(-'BDT Tree'!AM53*F$4)," ")</f>
        <v>1.0125440738555613</v>
      </c>
      <c r="F49" s="2">
        <f>IF($A49&lt;=F$5,0.5*(G48+G49)*EXP(-'BDT Tree'!AN53*G$4)," ")</f>
        <v>1.0131744729284229</v>
      </c>
      <c r="G49" s="44">
        <f>IF($A49&lt;=G$5,0.5*(H48+H49)*EXP(-'BDT Tree'!AO53*H$4)+$C$6*SUM(E$4:G$4)," ")</f>
        <v>1.0136912031802847</v>
      </c>
      <c r="H49" s="2">
        <f>IF($A49&lt;=H$5,0.5*(I48+I49)*EXP(-'BDT Tree'!AP53*I$4)," ")</f>
        <v>1.0102376649875946</v>
      </c>
      <c r="I49" s="2">
        <f>IF($A49&lt;=I$5,0.5*(J48+J49)*EXP(-'BDT Tree'!AQ53*J$4)," ")</f>
        <v>1.0105583596281702</v>
      </c>
      <c r="J49" s="44">
        <f>IF($A49&lt;=J$5,0.5*(K48+K49)*EXP(-'BDT Tree'!AR53*K$4)+$C$6*SUM(H$4:J$4)," ")</f>
        <v>1.010818996383521</v>
      </c>
      <c r="K49" s="2">
        <f>IF($A49&lt;=K$5,0.5*(L48+L49)*EXP(-'BDT Tree'!AS53*L$4)," ")</f>
        <v>1.0073121622306207</v>
      </c>
      <c r="L49" s="2">
        <f>IF($A49&lt;=L$5,0.5*(M48+M49)*EXP(-'BDT Tree'!AT53*M$4)," ")</f>
        <v>1.0074651757028992</v>
      </c>
      <c r="M49" s="44">
        <f>IF($A49&lt;=M$5,0.5*(N48+N49)*EXP(-'BDT Tree'!AU53*N$4)+$C$6*SUM(K$4:M$4)," ")</f>
        <v>1.0075865018172301</v>
      </c>
      <c r="N49" s="2">
        <f>IF($A49&lt;=N$5,0.5*(O48+O49)*EXP(-'BDT Tree'!AV53*O$4)," ")</f>
        <v>1.0037088109535697</v>
      </c>
      <c r="O49" s="2">
        <f>IF($A49&lt;=O$5,0.5*(P48+P49)*EXP(-'BDT Tree'!AW53*P$4)," ")</f>
        <v>1.0037824614734145</v>
      </c>
      <c r="P49" s="44">
        <f t="shared" si="0"/>
        <v>1.0038320430235046</v>
      </c>
    </row>
    <row r="50" spans="1:16" x14ac:dyDescent="0.25">
      <c r="A50" s="30">
        <v>13</v>
      </c>
      <c r="D50" s="44">
        <f>IF($A50&lt;=D$5,0.5*(E49+E50)*EXP(-'BDT Tree'!AL54*E$4)," ")</f>
        <v>1.0126783896332689</v>
      </c>
      <c r="E50" s="2">
        <f>IF($A50&lt;=E$5,0.5*(F49+F50)*EXP(-'BDT Tree'!AM54*F$4)," ")</f>
        <v>1.0132335763566234</v>
      </c>
      <c r="F50" s="2">
        <f>IF($A50&lt;=F$5,0.5*(G49+G50)*EXP(-'BDT Tree'!AN54*G$4)," ")</f>
        <v>1.0137101522712815</v>
      </c>
      <c r="G50" s="44">
        <f>IF($A50&lt;=G$5,0.5*(H49+H50)*EXP(-'BDT Tree'!AO54*H$4)+$C$6*SUM(E$4:G$4)," ")</f>
        <v>1.0140998505757037</v>
      </c>
      <c r="H50" s="2">
        <f>IF($A50&lt;=H$5,0.5*(I49+I50)*EXP(-'BDT Tree'!AP54*I$4)," ")</f>
        <v>1.0105514228077614</v>
      </c>
      <c r="I50" s="2">
        <f>IF($A50&lt;=I$5,0.5*(J49+J50)*EXP(-'BDT Tree'!AQ54*J$4)," ")</f>
        <v>1.0107931982266884</v>
      </c>
      <c r="J50" s="44">
        <f>IF($A50&lt;=J$5,0.5*(K49+K50)*EXP(-'BDT Tree'!AR54*K$4)+$C$6*SUM(H$4:J$4)," ")</f>
        <v>1.0109896239299248</v>
      </c>
      <c r="K50" s="2">
        <f>IF($A50&lt;=K$5,0.5*(L49+L50)*EXP(-'BDT Tree'!AS54*L$4)," ")</f>
        <v>1.0074330645449692</v>
      </c>
      <c r="L50" s="2">
        <f>IF($A50&lt;=L$5,0.5*(M49+M50)*EXP(-'BDT Tree'!AT54*M$4)," ")</f>
        <v>1.0075474865481397</v>
      </c>
      <c r="M50" s="44">
        <f>IF($A50&lt;=M$5,0.5*(N49+N50)*EXP(-'BDT Tree'!AU54*N$4)+$C$6*SUM(K$4:M$4)," ")</f>
        <v>1.0076382055064812</v>
      </c>
      <c r="N50" s="2">
        <f>IF($A50&lt;=N$5,0.5*(O49+O50)*EXP(-'BDT Tree'!AV54*O$4)," ")</f>
        <v>1.00373979145543</v>
      </c>
      <c r="O50" s="2">
        <f>IF($A50&lt;=O$5,0.5*(P49+P50)*EXP(-'BDT Tree'!AW54*P$4)," ")</f>
        <v>1.0037951162088716</v>
      </c>
      <c r="P50" s="44">
        <f t="shared" si="0"/>
        <v>1.0038320430235046</v>
      </c>
    </row>
    <row r="51" spans="1:16" x14ac:dyDescent="0.25">
      <c r="A51" s="30">
        <v>12</v>
      </c>
      <c r="D51" s="44">
        <f>IF($A51&lt;=D$5,0.5*(E50+E51)*EXP(-'BDT Tree'!AL55*E$4)," ")</f>
        <v>1.0133348155459045</v>
      </c>
      <c r="E51" s="2">
        <f>IF($A51&lt;=E$5,0.5*(F50+F51)*EXP(-'BDT Tree'!AM55*F$4)," ")</f>
        <v>1.013752358655186</v>
      </c>
      <c r="F51" s="2">
        <f>IF($A51&lt;=F$5,0.5*(G50+G51)*EXP(-'BDT Tree'!AN55*G$4)," ")</f>
        <v>1.014112615153822</v>
      </c>
      <c r="G51" s="44">
        <f>IF($A51&lt;=G$5,0.5*(H50+H51)*EXP(-'BDT Tree'!AO55*H$4)+$C$6*SUM(E$4:G$4)," ")</f>
        <v>1.0144064895143281</v>
      </c>
      <c r="H51" s="2">
        <f>IF($A51&lt;=H$5,0.5*(I50+I51)*EXP(-'BDT Tree'!AP55*I$4)," ")</f>
        <v>1.0107869473283935</v>
      </c>
      <c r="I51" s="2">
        <f>IF($A51&lt;=I$5,0.5*(J50+J51)*EXP(-'BDT Tree'!AQ55*J$4)," ")</f>
        <v>1.0109692211086667</v>
      </c>
      <c r="J51" s="44">
        <f>IF($A51&lt;=J$5,0.5*(K50+K51)*EXP(-'BDT Tree'!AR55*K$4)+$C$6*SUM(H$4:J$4)," ")</f>
        <v>1.0111172550340799</v>
      </c>
      <c r="K51" s="2">
        <f>IF($A51&lt;=K$5,0.5*(L50+L51)*EXP(-'BDT Tree'!AS55*L$4)," ")</f>
        <v>1.0075234009977376</v>
      </c>
      <c r="L51" s="2">
        <f>IF($A51&lt;=L$5,0.5*(M50+M51)*EXP(-'BDT Tree'!AT55*M$4)," ")</f>
        <v>1.0076089633452903</v>
      </c>
      <c r="M51" s="44">
        <f>IF($A51&lt;=M$5,0.5*(N50+N51)*EXP(-'BDT Tree'!AU55*N$4)+$C$6*SUM(K$4:M$4)," ")</f>
        <v>1.0076767960892092</v>
      </c>
      <c r="N51" s="2">
        <f>IF($A51&lt;=N$5,0.5*(O50+O51)*EXP(-'BDT Tree'!AV55*O$4)," ")</f>
        <v>1.0037629821323157</v>
      </c>
      <c r="O51" s="2">
        <f>IF($A51&lt;=O$5,0.5*(P50+P51)*EXP(-'BDT Tree'!AW55*P$4)," ")</f>
        <v>1.0038045411111471</v>
      </c>
      <c r="P51" s="44">
        <f t="shared" si="0"/>
        <v>1.0038320430235046</v>
      </c>
    </row>
    <row r="52" spans="1:16" x14ac:dyDescent="0.25">
      <c r="A52" s="30">
        <v>11</v>
      </c>
      <c r="D52" s="44">
        <f>IF($A52&lt;=D$5,0.5*(E51+E52)*EXP(-'BDT Tree'!AL56*E$4)," ")</f>
        <v>1.0138286663652316</v>
      </c>
      <c r="E52" s="2">
        <f>IF($A52&lt;=E$5,0.5*(F51+F52)*EXP(-'BDT Tree'!AM56*F$4)," ")</f>
        <v>1.0141426543711474</v>
      </c>
      <c r="F52" s="2">
        <f>IF($A52&lt;=F$5,0.5*(G51+G52)*EXP(-'BDT Tree'!AN56*G$4)," ")</f>
        <v>1.0144149697400318</v>
      </c>
      <c r="G52" s="44">
        <f>IF($A52&lt;=G$5,0.5*(H51+H52)*EXP(-'BDT Tree'!AO56*H$4)+$C$6*SUM(E$4:G$4)," ")</f>
        <v>1.0146365733389198</v>
      </c>
      <c r="H52" s="2">
        <f>IF($A52&lt;=H$5,0.5*(I51+I52)*EXP(-'BDT Tree'!AP56*I$4)," ")</f>
        <v>1.0109637420260158</v>
      </c>
      <c r="I52" s="2">
        <f>IF($A52&lt;=I$5,0.5*(J51+J52)*EXP(-'BDT Tree'!AQ56*J$4)," ")</f>
        <v>1.011101157463685</v>
      </c>
      <c r="J52" s="44">
        <f>IF($A52&lt;=J$5,0.5*(K51+K52)*EXP(-'BDT Tree'!AR56*K$4)+$C$6*SUM(H$4:J$4)," ")</f>
        <v>1.0112127230128503</v>
      </c>
      <c r="K52" s="2">
        <f>IF($A52&lt;=K$5,0.5*(L51+L52)*EXP(-'BDT Tree'!AS56*L$4)," ")</f>
        <v>1.0075908987807827</v>
      </c>
      <c r="L52" s="2">
        <f>IF($A52&lt;=L$5,0.5*(M51+M52)*EXP(-'BDT Tree'!AT56*M$4)," ")</f>
        <v>1.0076548799221434</v>
      </c>
      <c r="M52" s="44">
        <f>IF($A52&lt;=M$5,0.5*(N51+N52)*EXP(-'BDT Tree'!AU56*N$4)+$C$6*SUM(K$4:M$4)," ")</f>
        <v>1.0077056000289977</v>
      </c>
      <c r="N52" s="2">
        <f>IF($A52&lt;=N$5,0.5*(O51+O52)*EXP(-'BDT Tree'!AV56*O$4)," ")</f>
        <v>1.0037803419658737</v>
      </c>
      <c r="O52" s="2">
        <f>IF($A52&lt;=O$5,0.5*(P51+P52)*EXP(-'BDT Tree'!AW56*P$4)," ")</f>
        <v>1.0038115605019398</v>
      </c>
      <c r="P52" s="44">
        <f t="shared" si="0"/>
        <v>1.0038320430235046</v>
      </c>
    </row>
    <row r="53" spans="1:16" x14ac:dyDescent="0.25">
      <c r="A53" s="30">
        <v>10</v>
      </c>
      <c r="D53" s="44">
        <f>IF($A53&lt;=D$5,0.5*(E52+E53)*EXP(-'BDT Tree'!AL57*E$4)," ")</f>
        <v>1.0142001723758405</v>
      </c>
      <c r="E53" s="2">
        <f>IF($A53&lt;=E$5,0.5*(F52+F53)*EXP(-'BDT Tree'!AM57*F$4)," ")</f>
        <v>1.0144362697950682</v>
      </c>
      <c r="F53" s="2">
        <f>IF($A53&lt;=F$5,0.5*(G52+G53)*EXP(-'BDT Tree'!AN57*G$4)," ")</f>
        <v>1.0146421080422923</v>
      </c>
      <c r="G53" s="44">
        <f>IF($A53&lt;=G$5,0.5*(H52+H53)*EXP(-'BDT Tree'!AO57*H$4)+$C$6*SUM(E$4:G$4)," ")</f>
        <v>1.0148092108892732</v>
      </c>
      <c r="H53" s="2">
        <f>IF($A53&lt;=H$5,0.5*(I52+I53)*EXP(-'BDT Tree'!AP57*I$4)," ")</f>
        <v>1.0110964513993694</v>
      </c>
      <c r="I53" s="2">
        <f>IF($A53&lt;=I$5,0.5*(J52+J53)*EXP(-'BDT Tree'!AQ57*J$4)," ")</f>
        <v>1.0112000495053308</v>
      </c>
      <c r="J53" s="44">
        <f>IF($A53&lt;=J$5,0.5*(K52+K53)*EXP(-'BDT Tree'!AR57*K$4)+$C$6*SUM(H$4:J$4)," ")</f>
        <v>1.0112841326698432</v>
      </c>
      <c r="K53" s="2">
        <f>IF($A53&lt;=K$5,0.5*(L52+L53)*EXP(-'BDT Tree'!AS57*L$4)," ")</f>
        <v>1.0076413320379789</v>
      </c>
      <c r="L53" s="2">
        <f>IF($A53&lt;=L$5,0.5*(M52+M53)*EXP(-'BDT Tree'!AT57*M$4)," ")</f>
        <v>1.0076891751659525</v>
      </c>
      <c r="M53" s="44">
        <f>IF($A53&lt;=M$5,0.5*(N52+N53)*EXP(-'BDT Tree'!AU57*N$4)+$C$6*SUM(K$4:M$4)," ")</f>
        <v>1.007727099833114</v>
      </c>
      <c r="N53" s="2">
        <f>IF($A53&lt;=N$5,0.5*(O52+O53)*EXP(-'BDT Tree'!AV57*O$4)," ")</f>
        <v>1.0037933372441836</v>
      </c>
      <c r="O53" s="2">
        <f>IF($A53&lt;=O$5,0.5*(P52+P53)*EXP(-'BDT Tree'!AW57*P$4)," ")</f>
        <v>1.0038167883274016</v>
      </c>
      <c r="P53" s="44">
        <f t="shared" si="0"/>
        <v>1.0038320430235046</v>
      </c>
    </row>
    <row r="54" spans="1:16" x14ac:dyDescent="0.25">
      <c r="A54" s="30">
        <v>9</v>
      </c>
      <c r="D54" s="44">
        <f>IF($A54&lt;=D$5,0.5*(E53+E54)*EXP(-'BDT Tree'!AL58*E$4)," ")</f>
        <v>1.0144796276552333</v>
      </c>
      <c r="E54" s="2">
        <f>IF($A54&lt;=E$5,0.5*(F53+F54)*EXP(-'BDT Tree'!AM58*F$4)," ")</f>
        <v>1.0146571481951738</v>
      </c>
      <c r="F54" s="2">
        <f>IF($A54&lt;=F$5,0.5*(G53+G54)*EXP(-'BDT Tree'!AN58*G$4)," ")</f>
        <v>1.0148127387734789</v>
      </c>
      <c r="G54" s="44">
        <f>IF($A54&lt;=G$5,0.5*(H53+H54)*EXP(-'BDT Tree'!AO58*H$4)+$C$6*SUM(E$4:G$4)," ")</f>
        <v>1.0149387444985085</v>
      </c>
      <c r="H54" s="2">
        <f>IF($A54&lt;=H$5,0.5*(I53+I54)*EXP(-'BDT Tree'!AP58*I$4)," ")</f>
        <v>1.0111960696709532</v>
      </c>
      <c r="I54" s="2">
        <f>IF($A54&lt;=I$5,0.5*(J53+J54)*EXP(-'BDT Tree'!AQ58*J$4)," ")</f>
        <v>1.0112741743947158</v>
      </c>
      <c r="J54" s="44">
        <f>IF($A54&lt;=J$5,0.5*(K53+K54)*EXP(-'BDT Tree'!AR58*K$4)+$C$6*SUM(H$4:J$4)," ")</f>
        <v>1.0113375469419772</v>
      </c>
      <c r="K54" s="2">
        <f>IF($A54&lt;=K$5,0.5*(L53+L54)*EXP(-'BDT Tree'!AS58*L$4)," ")</f>
        <v>1.0076790152383726</v>
      </c>
      <c r="L54" s="2">
        <f>IF($A54&lt;=L$5,0.5*(M53+M54)*EXP(-'BDT Tree'!AT58*M$4)," ")</f>
        <v>1.0077147908475663</v>
      </c>
      <c r="M54" s="44">
        <f>IF($A54&lt;=M$5,0.5*(N53+N54)*EXP(-'BDT Tree'!AU58*N$4)+$C$6*SUM(K$4:M$4)," ")</f>
        <v>1.0077431481738155</v>
      </c>
      <c r="N54" s="2">
        <f>IF($A54&lt;=N$5,0.5*(O53+O54)*EXP(-'BDT Tree'!AV58*O$4)," ")</f>
        <v>1.0038030654793602</v>
      </c>
      <c r="O54" s="2">
        <f>IF($A54&lt;=O$5,0.5*(P53+P54)*EXP(-'BDT Tree'!AW58*P$4)," ")</f>
        <v>1.003820681844277</v>
      </c>
      <c r="P54" s="44">
        <f t="shared" si="0"/>
        <v>1.0038320430235046</v>
      </c>
    </row>
    <row r="55" spans="1:16" x14ac:dyDescent="0.25">
      <c r="A55" s="30">
        <v>8</v>
      </c>
      <c r="D55" s="44">
        <f>IF($A55&lt;=D$5,0.5*(E54+E55)*EXP(-'BDT Tree'!AL59*E$4)," ")</f>
        <v>1.0146898348247453</v>
      </c>
      <c r="E55" s="2">
        <f>IF($A55&lt;=E$5,0.5*(F54+F55)*EXP(-'BDT Tree'!AM59*F$4)," ")</f>
        <v>1.0148233082337161</v>
      </c>
      <c r="F55" s="2">
        <f>IF($A55&lt;=F$5,0.5*(G54+G55)*EXP(-'BDT Tree'!AN59*G$4)," ")</f>
        <v>1.0149409200733239</v>
      </c>
      <c r="G55" s="44">
        <f>IF($A55&lt;=G$5,0.5*(H54+H55)*EXP(-'BDT Tree'!AO59*H$4)+$C$6*SUM(E$4:G$4)," ")</f>
        <v>1.0150359371473763</v>
      </c>
      <c r="H55" s="2">
        <f>IF($A55&lt;=H$5,0.5*(I54+I55)*EXP(-'BDT Tree'!AP59*I$4)," ")</f>
        <v>1.0112708497263521</v>
      </c>
      <c r="I55" s="2">
        <f>IF($A55&lt;=I$5,0.5*(J54+J55)*EXP(-'BDT Tree'!AQ59*J$4)," ")</f>
        <v>1.011329736140864</v>
      </c>
      <c r="J55" s="44">
        <f>IF($A55&lt;=J$5,0.5*(K54+K55)*EXP(-'BDT Tree'!AR59*K$4)+$C$6*SUM(H$4:J$4)," ")</f>
        <v>1.0113775010247354</v>
      </c>
      <c r="K55" s="2">
        <f>IF($A55&lt;=K$5,0.5*(L54+L55)*EXP(-'BDT Tree'!AS59*L$4)," ")</f>
        <v>1.0077071720483421</v>
      </c>
      <c r="L55" s="2">
        <f>IF($A55&lt;=L$5,0.5*(M54+M55)*EXP(-'BDT Tree'!AT59*M$4)," ")</f>
        <v>1.0077339240071854</v>
      </c>
      <c r="M55" s="44">
        <f>IF($A55&lt;=M$5,0.5*(N54+N55)*EXP(-'BDT Tree'!AU59*N$4)+$C$6*SUM(K$4:M$4)," ")</f>
        <v>1.0077551276967525</v>
      </c>
      <c r="N55" s="2">
        <f>IF($A55&lt;=N$5,0.5*(O54+O55)*EXP(-'BDT Tree'!AV59*O$4)," ")</f>
        <v>1.0038103481621963</v>
      </c>
      <c r="O55" s="2">
        <f>IF($A55&lt;=O$5,0.5*(P54+P55)*EXP(-'BDT Tree'!AW59*P$4)," ")</f>
        <v>1.0038235816075129</v>
      </c>
      <c r="P55" s="44">
        <f t="shared" si="0"/>
        <v>1.0038320430235046</v>
      </c>
    </row>
    <row r="56" spans="1:16" x14ac:dyDescent="0.25">
      <c r="A56" s="30">
        <v>7</v>
      </c>
      <c r="D56" s="44">
        <f>IF($A56&lt;=D$5,0.5*(E55+E56)*EXP(-'BDT Tree'!AL60*E$4)," ")</f>
        <v>1.0148479526089205</v>
      </c>
      <c r="E56" s="2">
        <f>IF($A56&lt;=E$5,0.5*(F55+F56)*EXP(-'BDT Tree'!AM60*F$4)," ")</f>
        <v>1.0149483071140675</v>
      </c>
      <c r="F56" s="2">
        <f>IF($A56&lt;=F$5,0.5*(G55+G56)*EXP(-'BDT Tree'!AN60*G$4)," ")</f>
        <v>1.0150372138553105</v>
      </c>
      <c r="G56" s="44">
        <f>IF($A56&lt;=G$5,0.5*(H55+H56)*EXP(-'BDT Tree'!AO60*H$4)+$C$6*SUM(E$4:G$4)," ")</f>
        <v>1.0151088648305231</v>
      </c>
      <c r="H56" s="2">
        <f>IF($A56&lt;=H$5,0.5*(I55+I56)*EXP(-'BDT Tree'!AP60*I$4)," ")</f>
        <v>1.0113269862076675</v>
      </c>
      <c r="I56" s="2">
        <f>IF($A56&lt;=I$5,0.5*(J55+J56)*EXP(-'BDT Tree'!AQ60*J$4)," ")</f>
        <v>1.0113713846317203</v>
      </c>
      <c r="J56" s="44">
        <f>IF($A56&lt;=J$5,0.5*(K55+K56)*EXP(-'BDT Tree'!AR60*K$4)+$C$6*SUM(H$4:J$4)," ")</f>
        <v>1.0114073871928571</v>
      </c>
      <c r="K56" s="2">
        <f>IF($A56&lt;=K$5,0.5*(L55+L56)*EXP(-'BDT Tree'!AS60*L$4)," ")</f>
        <v>1.0077282110563892</v>
      </c>
      <c r="L56" s="2">
        <f>IF($A56&lt;=L$5,0.5*(M55+M56)*EXP(-'BDT Tree'!AT60*M$4)," ")</f>
        <v>1.0077482154826292</v>
      </c>
      <c r="M56" s="44">
        <f>IF($A56&lt;=M$5,0.5*(N55+N56)*EXP(-'BDT Tree'!AU60*N$4)+$C$6*SUM(K$4:M$4)," ")</f>
        <v>1.0077640702846289</v>
      </c>
      <c r="N56" s="2">
        <f>IF($A56&lt;=N$5,0.5*(O55+O56)*EXP(-'BDT Tree'!AV60*O$4)," ")</f>
        <v>1.0038158001879411</v>
      </c>
      <c r="O56" s="2">
        <f>IF($A56&lt;=O$5,0.5*(P55+P56)*EXP(-'BDT Tree'!AW60*P$4)," ")</f>
        <v>1.0038257412538774</v>
      </c>
      <c r="P56" s="44">
        <f t="shared" si="0"/>
        <v>1.0038320430235046</v>
      </c>
    </row>
    <row r="57" spans="1:16" x14ac:dyDescent="0.25">
      <c r="A57" s="30">
        <v>6</v>
      </c>
      <c r="D57" s="44">
        <f>IF($A57&lt;=D$5,0.5*(E56+E57)*EXP(-'BDT Tree'!AL61*E$4)," ")</f>
        <v>1.0149668901232018</v>
      </c>
      <c r="E57" s="2">
        <f>IF($A57&lt;=E$5,0.5*(F56+F57)*EXP(-'BDT Tree'!AM61*F$4)," ")</f>
        <v>1.0150423437975966</v>
      </c>
      <c r="F57" s="2">
        <f>IF($A57&lt;=F$5,0.5*(G56+G57)*EXP(-'BDT Tree'!AN61*G$4)," ")</f>
        <v>1.015109554466924</v>
      </c>
      <c r="G57" s="44">
        <f>IF($A57&lt;=G$5,0.5*(H56+H57)*EXP(-'BDT Tree'!AO61*H$4)+$C$6*SUM(E$4:G$4)," ")</f>
        <v>1.0151635869216407</v>
      </c>
      <c r="H57" s="2">
        <f>IF($A57&lt;=H$5,0.5*(I56+I57)*EXP(-'BDT Tree'!AP61*I$4)," ")</f>
        <v>1.0113691286448503</v>
      </c>
      <c r="I57" s="2">
        <f>IF($A57&lt;=I$5,0.5*(J56+J57)*EXP(-'BDT Tree'!AQ61*J$4)," ")</f>
        <v>1.0114026048575879</v>
      </c>
      <c r="J57" s="44">
        <f>IF($A57&lt;=J$5,0.5*(K56+K57)*EXP(-'BDT Tree'!AR61*K$4)+$C$6*SUM(H$4:J$4)," ")</f>
        <v>1.0114297427664778</v>
      </c>
      <c r="K57" s="2">
        <f>IF($A57&lt;=K$5,0.5*(L56+L57)*EXP(-'BDT Tree'!AS61*L$4)," ")</f>
        <v>1.0077439318376982</v>
      </c>
      <c r="L57" s="2">
        <f>IF($A57&lt;=L$5,0.5*(M56+M57)*EXP(-'BDT Tree'!AT61*M$4)," ")</f>
        <v>1.0077588907229209</v>
      </c>
      <c r="M57" s="44">
        <f>IF($A57&lt;=M$5,0.5*(N56+N57)*EXP(-'BDT Tree'!AU61*N$4)+$C$6*SUM(K$4:M$4)," ")</f>
        <v>1.0077707460587007</v>
      </c>
      <c r="N57" s="2">
        <f>IF($A57&lt;=N$5,0.5*(O56+O57)*EXP(-'BDT Tree'!AV61*O$4)," ")</f>
        <v>1.003819881819431</v>
      </c>
      <c r="O57" s="2">
        <f>IF($A57&lt;=O$5,0.5*(P56+P57)*EXP(-'BDT Tree'!AW61*P$4)," ")</f>
        <v>1.0038273496849932</v>
      </c>
      <c r="P57" s="44">
        <f t="shared" si="0"/>
        <v>1.0038320430235046</v>
      </c>
    </row>
    <row r="58" spans="1:16" x14ac:dyDescent="0.25">
      <c r="A58" s="30">
        <v>5</v>
      </c>
      <c r="D58" s="44">
        <f>IF($A58&lt;=D$5,0.5*(E57+E58)*EXP(-'BDT Tree'!AL62*E$4)," ")</f>
        <v>1.0150563580060925</v>
      </c>
      <c r="E58" s="2">
        <f>IF($A58&lt;=E$5,0.5*(F57+F58)*EXP(-'BDT Tree'!AM62*F$4)," ")</f>
        <v>1.0151130901753995</v>
      </c>
      <c r="F58" s="2">
        <f>IF($A58&lt;=F$5,0.5*(G57+G58)*EXP(-'BDT Tree'!AN62*G$4)," ")</f>
        <v>1.0151639019728844</v>
      </c>
      <c r="G58" s="44">
        <f>IF($A58&lt;=G$5,0.5*(H57+H58)*EXP(-'BDT Tree'!AO62*H$4)+$C$6*SUM(E$4:G$4)," ")</f>
        <v>1.0152046495404208</v>
      </c>
      <c r="H58" s="2">
        <f>IF($A58&lt;=H$5,0.5*(I57+I58)*EXP(-'BDT Tree'!AP62*I$4)," ")</f>
        <v>1.0114007667878815</v>
      </c>
      <c r="I58" s="2">
        <f>IF($A58&lt;=I$5,0.5*(J57+J58)*EXP(-'BDT Tree'!AQ62*J$4)," ")</f>
        <v>1.0114260087220879</v>
      </c>
      <c r="J58" s="44">
        <f>IF($A58&lt;=J$5,0.5*(K57+K58)*EXP(-'BDT Tree'!AR62*K$4)+$C$6*SUM(H$4:J$4)," ")</f>
        <v>1.0114464655617001</v>
      </c>
      <c r="K58" s="2">
        <f>IF($A58&lt;=K$5,0.5*(L57+L58)*EXP(-'BDT Tree'!AS62*L$4)," ")</f>
        <v>1.0077556789394471</v>
      </c>
      <c r="L58" s="2">
        <f>IF($A58&lt;=L$5,0.5*(M57+M58)*EXP(-'BDT Tree'!AT62*M$4)," ")</f>
        <v>1.0077668649561777</v>
      </c>
      <c r="M58" s="44">
        <f>IF($A58&lt;=M$5,0.5*(N57+N58)*EXP(-'BDT Tree'!AU62*N$4)+$C$6*SUM(K$4:M$4)," ")</f>
        <v>1.0077757297952821</v>
      </c>
      <c r="N58" s="2">
        <f>IF($A58&lt;=N$5,0.5*(O57+O58)*EXP(-'BDT Tree'!AV62*O$4)," ")</f>
        <v>1.0038229375794621</v>
      </c>
      <c r="O58" s="2">
        <f>IF($A58&lt;=O$5,0.5*(P57+P58)*EXP(-'BDT Tree'!AW62*P$4)," ")</f>
        <v>1.0038285475891775</v>
      </c>
      <c r="P58" s="44">
        <f t="shared" si="0"/>
        <v>1.0038320430235046</v>
      </c>
    </row>
    <row r="59" spans="1:16" x14ac:dyDescent="0.25">
      <c r="A59" s="30">
        <v>4</v>
      </c>
      <c r="D59" s="44">
        <f>IF($A59&lt;=D$5,0.5*(E58+E59)*EXP(-'BDT Tree'!AL63*E$4)," ")</f>
        <v>1.0151236602506242</v>
      </c>
      <c r="E59" s="2">
        <f>IF($A59&lt;=E$5,0.5*(F58+F59)*EXP(-'BDT Tree'!AM63*F$4)," ")</f>
        <v>1.0151663169190377</v>
      </c>
      <c r="F59" s="2">
        <f>IF($A59&lt;=F$5,0.5*(G58+G59)*EXP(-'BDT Tree'!AN63*G$4)," ")</f>
        <v>1.0152047332469514</v>
      </c>
      <c r="G59" s="44">
        <f>IF($A59&lt;=G$5,0.5*(H58+H59)*EXP(-'BDT Tree'!AO63*H$4)+$C$6*SUM(E$4:G$4)," ")</f>
        <v>1.0152354634006351</v>
      </c>
      <c r="H59" s="2">
        <f>IF($A59&lt;=H$5,0.5*(I58+I59)*EXP(-'BDT Tree'!AP63*I$4)," ")</f>
        <v>1.0114245199021659</v>
      </c>
      <c r="I59" s="2">
        <f>IF($A59&lt;=I$5,0.5*(J58+J59)*EXP(-'BDT Tree'!AQ63*J$4)," ")</f>
        <v>1.0114435537839561</v>
      </c>
      <c r="J59" s="44">
        <f>IF($A59&lt;=J$5,0.5*(K58+K59)*EXP(-'BDT Tree'!AR63*K$4)+$C$6*SUM(H$4:J$4)," ")</f>
        <v>1.011458975066154</v>
      </c>
      <c r="K59" s="2">
        <f>IF($A59&lt;=K$5,0.5*(L58+L59)*EXP(-'BDT Tree'!AS63*L$4)," ")</f>
        <v>1.0077644569394568</v>
      </c>
      <c r="L59" s="2">
        <f>IF($A59&lt;=L$5,0.5*(M58+M59)*EXP(-'BDT Tree'!AT63*M$4)," ")</f>
        <v>1.0077728217317712</v>
      </c>
      <c r="M59" s="44">
        <f>IF($A59&lt;=M$5,0.5*(N58+N59)*EXP(-'BDT Tree'!AU63*N$4)+$C$6*SUM(K$4:M$4)," ")</f>
        <v>1.0077794504879778</v>
      </c>
      <c r="N59" s="2">
        <f>IF($A59&lt;=N$5,0.5*(O58+O59)*EXP(-'BDT Tree'!AV63*O$4)," ")</f>
        <v>1.0038252253601199</v>
      </c>
      <c r="O59" s="2">
        <f>IF($A59&lt;=O$5,0.5*(P58+P59)*EXP(-'BDT Tree'!AW63*P$4)," ")</f>
        <v>1.0038294397467018</v>
      </c>
      <c r="P59" s="44">
        <f t="shared" si="0"/>
        <v>1.0038320430235046</v>
      </c>
    </row>
    <row r="60" spans="1:16" x14ac:dyDescent="0.25">
      <c r="A60" s="30">
        <v>3</v>
      </c>
      <c r="D60" s="44">
        <f>IF($A60&lt;=D$5,0.5*(E59+E60)*EXP(-'BDT Tree'!AL64*E$4)," ")</f>
        <v>1.0151742903712617</v>
      </c>
      <c r="E60" s="2">
        <f>IF($A60&lt;=E$5,0.5*(F59+F60)*EXP(-'BDT Tree'!AM64*F$4)," ")</f>
        <v>1.0152063645343257</v>
      </c>
      <c r="F60" s="2">
        <f>IF($A60&lt;=F$5,0.5*(G59+G60)*EXP(-'BDT Tree'!AN64*G$4)," ")</f>
        <v>1.0152354110234527</v>
      </c>
      <c r="G60" s="44">
        <f>IF($A60&lt;=G$5,0.5*(H59+H60)*EXP(-'BDT Tree'!AO64*H$4)+$C$6*SUM(E$4:G$4)," ")</f>
        <v>1.0152585873731133</v>
      </c>
      <c r="H60" s="2">
        <f>IF($A60&lt;=H$5,0.5*(I59+I60)*EXP(-'BDT Tree'!AP64*I$4)," ")</f>
        <v>1.0114423539276516</v>
      </c>
      <c r="I60" s="2">
        <f>IF($A60&lt;=I$5,0.5*(J59+J60)*EXP(-'BDT Tree'!AQ64*J$4)," ")</f>
        <v>1.0114567072074261</v>
      </c>
      <c r="J60" s="44">
        <f>IF($A60&lt;=J$5,0.5*(K59+K60)*EXP(-'BDT Tree'!AR64*K$4)+$C$6*SUM(H$4:J$4)," ")</f>
        <v>1.011468333001581</v>
      </c>
      <c r="K60" s="2">
        <f>IF($A60&lt;=K$5,0.5*(L59+L60)*EXP(-'BDT Tree'!AS64*L$4)," ")</f>
        <v>1.0077710164138207</v>
      </c>
      <c r="L60" s="2">
        <f>IF($A60&lt;=L$5,0.5*(M59+M60)*EXP(-'BDT Tree'!AT64*M$4)," ")</f>
        <v>1.0077772715761966</v>
      </c>
      <c r="M60" s="44">
        <f>IF($A60&lt;=M$5,0.5*(N59+N60)*EXP(-'BDT Tree'!AU64*N$4)+$C$6*SUM(K$4:M$4)," ")</f>
        <v>1.0077822283327884</v>
      </c>
      <c r="N60" s="2">
        <f>IF($A60&lt;=N$5,0.5*(O59+O60)*EXP(-'BDT Tree'!AV64*O$4)," ")</f>
        <v>1.0038269382099743</v>
      </c>
      <c r="O60" s="2">
        <f>IF($A60&lt;=O$5,0.5*(P59+P60)*EXP(-'BDT Tree'!AW64*P$4)," ")</f>
        <v>1.0038301041945323</v>
      </c>
      <c r="P60" s="44">
        <f t="shared" si="0"/>
        <v>1.0038320430235046</v>
      </c>
    </row>
    <row r="61" spans="1:16" x14ac:dyDescent="0.25">
      <c r="A61" s="30">
        <v>2</v>
      </c>
      <c r="D61" s="44">
        <f>IF($A61&lt;=D$5,0.5*(E60+E61)*EXP(-'BDT Tree'!AL65*E$4)," ")</f>
        <v>1.0152123800762121</v>
      </c>
      <c r="E61" s="2">
        <f>IF($A61&lt;=E$5,0.5*(F60+F61)*EXP(-'BDT Tree'!AM65*F$4)," ")</f>
        <v>1.015236497800768</v>
      </c>
      <c r="F61" s="2">
        <f>IF($A61&lt;=F$5,0.5*(G60+G61)*EXP(-'BDT Tree'!AN65*G$4)," ")</f>
        <v>1.0152584611747215</v>
      </c>
      <c r="G61" s="44">
        <f>IF($A61&lt;=G$5,0.5*(H60+H61)*EXP(-'BDT Tree'!AO65*H$4)+$C$6*SUM(E$4:G$4)," ")</f>
        <v>1.0152759412565091</v>
      </c>
      <c r="H61" s="2">
        <f>IF($A61&lt;=H$5,0.5*(I60+I61)*EXP(-'BDT Tree'!AP65*I$4)," ")</f>
        <v>1.0114557444714776</v>
      </c>
      <c r="I61" s="2">
        <f>IF($A61&lt;=I$5,0.5*(J60+J61)*EXP(-'BDT Tree'!AQ65*J$4)," ")</f>
        <v>1.0114665686364188</v>
      </c>
      <c r="J61" s="44">
        <f>IF($A61&lt;=J$5,0.5*(K60+K61)*EXP(-'BDT Tree'!AR65*K$4)+$C$6*SUM(H$4:J$4)," ")</f>
        <v>1.0114753335017319</v>
      </c>
      <c r="K61" s="2">
        <f>IF($A61&lt;=K$5,0.5*(L60+L61)*EXP(-'BDT Tree'!AS65*L$4)," ")</f>
        <v>1.0077759181664605</v>
      </c>
      <c r="L61" s="2">
        <f>IF($A61&lt;=L$5,0.5*(M60+M61)*EXP(-'BDT Tree'!AT65*M$4)," ")</f>
        <v>1.0077805957971904</v>
      </c>
      <c r="M61" s="44">
        <f>IF($A61&lt;=M$5,0.5*(N60+N61)*EXP(-'BDT Tree'!AU65*N$4)+$C$6*SUM(K$4:M$4)," ")</f>
        <v>1.0077843023280109</v>
      </c>
      <c r="N61" s="2">
        <f>IF($A61&lt;=N$5,0.5*(O60+O61)*EXP(-'BDT Tree'!AV65*O$4)," ")</f>
        <v>1.0038282206410833</v>
      </c>
      <c r="O61" s="2">
        <f>IF($A61&lt;=O$5,0.5*(P60+P61)*EXP(-'BDT Tree'!AW65*P$4)," ")</f>
        <v>1.0038305990520215</v>
      </c>
      <c r="P61" s="44">
        <f t="shared" si="0"/>
        <v>1.0038320430235046</v>
      </c>
    </row>
    <row r="62" spans="1:16" x14ac:dyDescent="0.25">
      <c r="A62" s="30">
        <v>1</v>
      </c>
      <c r="D62" s="44">
        <f>IF($A62&lt;=D$5,0.5*(E61+E62)*EXP(-'BDT Tree'!AL66*E$4)," ")</f>
        <v>1.0152410368397424</v>
      </c>
      <c r="E62" s="2">
        <f>IF($A62&lt;=E$5,0.5*(F61+F62)*EXP(-'BDT Tree'!AM66*F$4)," ")</f>
        <v>1.0152591724109932</v>
      </c>
      <c r="F62" s="2">
        <f>IF($A62&lt;=F$5,0.5*(G61+G62)*EXP(-'BDT Tree'!AN66*G$4)," ")</f>
        <v>1.0152757810043693</v>
      </c>
      <c r="G62" s="44">
        <f>IF($A62&lt;=G$5,0.5*(H61+H62)*EXP(-'BDT Tree'!AO66*H$4)+$C$6*SUM(E$4:G$4)," ")</f>
        <v>1.0152889654119701</v>
      </c>
      <c r="H62" s="2">
        <f>IF($A62&lt;=H$5,0.5*(I61+I62)*EXP(-'BDT Tree'!AP66*I$4)," ")</f>
        <v>1.0114657991367404</v>
      </c>
      <c r="I62" s="2">
        <f>IF($A62&lt;=I$5,0.5*(J61+J62)*EXP(-'BDT Tree'!AQ66*J$4)," ")</f>
        <v>1.011473962279648</v>
      </c>
      <c r="J62" s="44">
        <f>IF($A62&lt;=J$5,0.5*(K61+K62)*EXP(-'BDT Tree'!AR66*K$4)+$C$6*SUM(H$4:J$4)," ")</f>
        <v>1.0114805705606622</v>
      </c>
      <c r="K62" s="2">
        <f>IF($A62&lt;=K$5,0.5*(L61+L62)*EXP(-'BDT Tree'!AS66*L$4)," ")</f>
        <v>1.0077795812163635</v>
      </c>
      <c r="L62" s="2">
        <f>IF($A62&lt;=L$5,0.5*(M61+M62)*EXP(-'BDT Tree'!AT66*M$4)," ")</f>
        <v>1.0077830791965166</v>
      </c>
      <c r="M62" s="44">
        <f>IF($A62&lt;=M$5,0.5*(N61+N62)*EXP(-'BDT Tree'!AU66*N$4)+$C$6*SUM(K$4:M$4)," ")</f>
        <v>1.0077858508708553</v>
      </c>
      <c r="N62" s="2">
        <f>IF($A62&lt;=N$5,0.5*(O61+O62)*EXP(-'BDT Tree'!AV66*O$4)," ")</f>
        <v>1.003829180834398</v>
      </c>
      <c r="O62" s="2">
        <f>IF($A62&lt;=O$5,0.5*(P61+P62)*EXP(-'BDT Tree'!AW66*P$4)," ")</f>
        <v>1.0038309676045054</v>
      </c>
      <c r="P62" s="44">
        <f t="shared" si="0"/>
        <v>1.0038320430235046</v>
      </c>
    </row>
    <row r="63" spans="1:16" x14ac:dyDescent="0.25">
      <c r="A63" s="30">
        <v>0</v>
      </c>
      <c r="D63" s="44">
        <f>IF($A63&lt;=D$5,0.5*(E62+E63)*EXP(-'BDT Tree'!AL67*E$4)," ")</f>
        <v>1.0152625978344552</v>
      </c>
      <c r="E63" s="2">
        <f>IF($A63&lt;=E$5,0.5*(F62+F63)*EXP(-'BDT Tree'!AM67*F$4)," ")</f>
        <v>1.015276235531883</v>
      </c>
      <c r="F63" s="2">
        <f>IF($A63&lt;=F$5,0.5*(G62+G63)*EXP(-'BDT Tree'!AN67*G$4)," ")</f>
        <v>1.0152887957030636</v>
      </c>
      <c r="G63" s="44">
        <f>IF($A63&lt;=G$5,0.5*(H62+H63)*EXP(-'BDT Tree'!AO67*H$4)+$C$6*SUM(E$4:G$4)," ")</f>
        <v>1.0152987405232827</v>
      </c>
      <c r="H63" s="2">
        <f>IF($A63&lt;=H$5,0.5*(I62+I63)*EXP(-'BDT Tree'!AP67*I$4)," ")</f>
        <v>1.0114733493288628</v>
      </c>
      <c r="I63" s="2">
        <f>IF($A63&lt;=I$5,0.5*(J62+J63)*EXP(-'BDT Tree'!AQ67*J$4)," ")</f>
        <v>1.0114795059199926</v>
      </c>
      <c r="J63" s="44">
        <f>IF($A63&lt;=J$5,0.5*(K62+K63)*EXP(-'BDT Tree'!AR67*K$4)+$C$6*SUM(H$4:J$4)," ")</f>
        <v>1.0114844884793632</v>
      </c>
      <c r="K63" s="2">
        <f>IF($A63&lt;=K$5,0.5*(L62+L63)*EXP(-'BDT Tree'!AS67*L$4)," ")</f>
        <v>1.0077823186494792</v>
      </c>
      <c r="L63" s="2">
        <f>IF($A63&lt;=L$5,0.5*(M62+M63)*EXP(-'BDT Tree'!AT67*M$4)," ")</f>
        <v>1.0077849344999215</v>
      </c>
      <c r="M63" s="44">
        <f>IF($A63&lt;=M$5,0.5*(N62+N63)*EXP(-'BDT Tree'!AU67*N$4)+$C$6*SUM(K$4:M$4)," ")</f>
        <v>1.0077870071281469</v>
      </c>
      <c r="N63" s="2">
        <f>IF($A63&lt;=N$5,0.5*(O62+O63)*EXP(-'BDT Tree'!AV67*O$4)," ")</f>
        <v>1.0038298997753574</v>
      </c>
      <c r="O63" s="2">
        <f>IF($A63&lt;=O$5,0.5*(P62+P63)*EXP(-'BDT Tree'!AW67*P$4)," ")</f>
        <v>1.0038312420894258</v>
      </c>
      <c r="P63" s="44">
        <f t="shared" si="0"/>
        <v>1.0038320430235046</v>
      </c>
    </row>
    <row r="65" spans="1:2" x14ac:dyDescent="0.25">
      <c r="A65" s="25" t="s">
        <v>90</v>
      </c>
    </row>
    <row r="66" spans="1:2" x14ac:dyDescent="0.25">
      <c r="A66" s="25" t="s">
        <v>86</v>
      </c>
    </row>
    <row r="67" spans="1:2" x14ac:dyDescent="0.25">
      <c r="A67" s="30">
        <v>36</v>
      </c>
      <c r="B67" s="2">
        <f>MAX(0,1-D27)</f>
        <v>0.82106051409603253</v>
      </c>
    </row>
    <row r="68" spans="1:2" x14ac:dyDescent="0.25">
      <c r="A68" s="30">
        <v>35</v>
      </c>
      <c r="B68" s="2">
        <f t="shared" ref="B68:B103" si="1">MAX(0,1-D28)</f>
        <v>0.73046147677592854</v>
      </c>
    </row>
    <row r="69" spans="1:2" x14ac:dyDescent="0.25">
      <c r="A69" s="30">
        <v>34</v>
      </c>
      <c r="B69" s="2">
        <f t="shared" si="1"/>
        <v>0.62998772512613366</v>
      </c>
    </row>
    <row r="70" spans="1:2" x14ac:dyDescent="0.25">
      <c r="A70" s="30">
        <v>33</v>
      </c>
      <c r="B70" s="2">
        <f t="shared" si="1"/>
        <v>0.52799962694593938</v>
      </c>
    </row>
    <row r="71" spans="1:2" x14ac:dyDescent="0.25">
      <c r="A71" s="30">
        <v>32</v>
      </c>
      <c r="B71" s="2">
        <f t="shared" si="1"/>
        <v>0.43145683827916859</v>
      </c>
    </row>
    <row r="72" spans="1:2" x14ac:dyDescent="0.25">
      <c r="A72" s="30">
        <v>31</v>
      </c>
      <c r="B72" s="2">
        <f t="shared" si="1"/>
        <v>0.34491842757158331</v>
      </c>
    </row>
    <row r="73" spans="1:2" x14ac:dyDescent="0.25">
      <c r="A73" s="30">
        <v>30</v>
      </c>
      <c r="B73" s="2">
        <f t="shared" si="1"/>
        <v>0.27055376813875398</v>
      </c>
    </row>
    <row r="74" spans="1:2" x14ac:dyDescent="0.25">
      <c r="A74" s="30">
        <v>29</v>
      </c>
      <c r="B74" s="2">
        <f t="shared" si="1"/>
        <v>0.20869021734086968</v>
      </c>
    </row>
    <row r="75" spans="1:2" x14ac:dyDescent="0.25">
      <c r="A75" s="30">
        <v>28</v>
      </c>
      <c r="B75" s="2">
        <f t="shared" si="1"/>
        <v>0.15848651895791144</v>
      </c>
    </row>
    <row r="76" spans="1:2" x14ac:dyDescent="0.25">
      <c r="A76" s="30">
        <v>27</v>
      </c>
      <c r="B76" s="2">
        <f t="shared" si="1"/>
        <v>0.11850629360170351</v>
      </c>
    </row>
    <row r="77" spans="1:2" x14ac:dyDescent="0.25">
      <c r="A77" s="30">
        <v>26</v>
      </c>
      <c r="B77" s="2">
        <f t="shared" si="1"/>
        <v>8.7119598136599863E-2</v>
      </c>
    </row>
    <row r="78" spans="1:2" x14ac:dyDescent="0.25">
      <c r="A78" s="30">
        <v>25</v>
      </c>
      <c r="B78" s="2">
        <f t="shared" si="1"/>
        <v>6.2744133150410941E-2</v>
      </c>
    </row>
    <row r="79" spans="1:2" x14ac:dyDescent="0.25">
      <c r="A79" s="30">
        <v>24</v>
      </c>
      <c r="B79" s="2">
        <f t="shared" si="1"/>
        <v>4.396733384232332E-2</v>
      </c>
    </row>
    <row r="80" spans="1:2" x14ac:dyDescent="0.25">
      <c r="A80" s="30">
        <v>23</v>
      </c>
      <c r="B80" s="2">
        <f t="shared" si="1"/>
        <v>2.9591684649228678E-2</v>
      </c>
    </row>
    <row r="81" spans="1:2" x14ac:dyDescent="0.25">
      <c r="A81" s="30">
        <v>22</v>
      </c>
      <c r="B81" s="2">
        <f t="shared" si="1"/>
        <v>1.8636152138237105E-2</v>
      </c>
    </row>
    <row r="82" spans="1:2" x14ac:dyDescent="0.25">
      <c r="A82" s="30">
        <v>21</v>
      </c>
      <c r="B82" s="2">
        <f t="shared" si="1"/>
        <v>1.0315826552281693E-2</v>
      </c>
    </row>
    <row r="83" spans="1:2" x14ac:dyDescent="0.25">
      <c r="A83" s="30">
        <v>20</v>
      </c>
      <c r="B83" s="2">
        <f t="shared" si="1"/>
        <v>4.013141989471336E-3</v>
      </c>
    </row>
    <row r="84" spans="1:2" x14ac:dyDescent="0.25">
      <c r="A84" s="30">
        <v>19</v>
      </c>
      <c r="B84" s="2">
        <f t="shared" si="1"/>
        <v>0</v>
      </c>
    </row>
    <row r="85" spans="1:2" x14ac:dyDescent="0.25">
      <c r="A85" s="30">
        <v>18</v>
      </c>
      <c r="B85" s="2">
        <f t="shared" si="1"/>
        <v>0</v>
      </c>
    </row>
    <row r="86" spans="1:2" x14ac:dyDescent="0.25">
      <c r="A86" s="30">
        <v>17</v>
      </c>
      <c r="B86" s="2">
        <f t="shared" si="1"/>
        <v>0</v>
      </c>
    </row>
    <row r="87" spans="1:2" x14ac:dyDescent="0.25">
      <c r="A87" s="30">
        <v>16</v>
      </c>
      <c r="B87" s="2">
        <f t="shared" si="1"/>
        <v>0</v>
      </c>
    </row>
    <row r="88" spans="1:2" x14ac:dyDescent="0.25">
      <c r="A88" s="30">
        <v>15</v>
      </c>
      <c r="B88" s="2">
        <f t="shared" si="1"/>
        <v>0</v>
      </c>
    </row>
    <row r="89" spans="1:2" x14ac:dyDescent="0.25">
      <c r="A89" s="30">
        <v>14</v>
      </c>
      <c r="B89" s="2">
        <f t="shared" si="1"/>
        <v>0</v>
      </c>
    </row>
    <row r="90" spans="1:2" x14ac:dyDescent="0.25">
      <c r="A90" s="30">
        <v>13</v>
      </c>
      <c r="B90" s="2">
        <f t="shared" si="1"/>
        <v>0</v>
      </c>
    </row>
    <row r="91" spans="1:2" x14ac:dyDescent="0.25">
      <c r="A91" s="30">
        <v>12</v>
      </c>
      <c r="B91" s="2">
        <f t="shared" si="1"/>
        <v>0</v>
      </c>
    </row>
    <row r="92" spans="1:2" x14ac:dyDescent="0.25">
      <c r="A92" s="30">
        <v>11</v>
      </c>
      <c r="B92" s="2">
        <f t="shared" si="1"/>
        <v>0</v>
      </c>
    </row>
    <row r="93" spans="1:2" x14ac:dyDescent="0.25">
      <c r="A93" s="30">
        <v>10</v>
      </c>
      <c r="B93" s="2">
        <f t="shared" si="1"/>
        <v>0</v>
      </c>
    </row>
    <row r="94" spans="1:2" x14ac:dyDescent="0.25">
      <c r="A94" s="30">
        <v>9</v>
      </c>
      <c r="B94" s="2">
        <f t="shared" si="1"/>
        <v>0</v>
      </c>
    </row>
    <row r="95" spans="1:2" x14ac:dyDescent="0.25">
      <c r="A95" s="30">
        <v>8</v>
      </c>
      <c r="B95" s="2">
        <f t="shared" si="1"/>
        <v>0</v>
      </c>
    </row>
    <row r="96" spans="1:2" x14ac:dyDescent="0.25">
      <c r="A96" s="30">
        <v>7</v>
      </c>
      <c r="B96" s="2">
        <f t="shared" si="1"/>
        <v>0</v>
      </c>
    </row>
    <row r="97" spans="1:2" x14ac:dyDescent="0.25">
      <c r="A97" s="30">
        <v>6</v>
      </c>
      <c r="B97" s="2">
        <f t="shared" si="1"/>
        <v>0</v>
      </c>
    </row>
    <row r="98" spans="1:2" x14ac:dyDescent="0.25">
      <c r="A98" s="30">
        <v>5</v>
      </c>
      <c r="B98" s="2">
        <f t="shared" si="1"/>
        <v>0</v>
      </c>
    </row>
    <row r="99" spans="1:2" x14ac:dyDescent="0.25">
      <c r="A99" s="30">
        <v>4</v>
      </c>
      <c r="B99" s="2">
        <f t="shared" si="1"/>
        <v>0</v>
      </c>
    </row>
    <row r="100" spans="1:2" x14ac:dyDescent="0.25">
      <c r="A100" s="30">
        <v>3</v>
      </c>
      <c r="B100" s="2">
        <f t="shared" si="1"/>
        <v>0</v>
      </c>
    </row>
    <row r="101" spans="1:2" x14ac:dyDescent="0.25">
      <c r="A101" s="30">
        <v>2</v>
      </c>
      <c r="B101" s="2">
        <f t="shared" si="1"/>
        <v>0</v>
      </c>
    </row>
    <row r="102" spans="1:2" x14ac:dyDescent="0.25">
      <c r="A102" s="30">
        <v>1</v>
      </c>
      <c r="B102" s="2">
        <f t="shared" si="1"/>
        <v>0</v>
      </c>
    </row>
    <row r="103" spans="1:2" x14ac:dyDescent="0.25">
      <c r="A103" s="30">
        <v>0</v>
      </c>
      <c r="B103" s="2">
        <f t="shared" si="1"/>
        <v>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zoomScaleNormal="100"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ColWidth="8.77734375" defaultRowHeight="13.8" x14ac:dyDescent="0.25"/>
  <cols>
    <col min="1" max="1" width="12.109375" style="2" customWidth="1"/>
    <col min="2" max="3" width="12" style="2" customWidth="1"/>
    <col min="4" max="4" width="12.77734375" style="44" bestFit="1" customWidth="1"/>
    <col min="5" max="6" width="12.77734375" style="2" bestFit="1" customWidth="1"/>
    <col min="7" max="7" width="12.77734375" style="44" bestFit="1" customWidth="1"/>
    <col min="8" max="9" width="12.77734375" style="2" bestFit="1" customWidth="1"/>
    <col min="10" max="10" width="12.77734375" style="44" bestFit="1" customWidth="1"/>
    <col min="11" max="11" width="11.109375" style="2" customWidth="1"/>
    <col min="12" max="12" width="12.109375" style="2" customWidth="1"/>
    <col min="13" max="13" width="11.109375" style="44" customWidth="1"/>
    <col min="14" max="14" width="10.77734375" style="2" customWidth="1"/>
    <col min="15" max="15" width="10.33203125" style="2" customWidth="1"/>
    <col min="16" max="16" width="11.109375" style="44" customWidth="1"/>
    <col min="17" max="16384" width="8.77734375" style="2"/>
  </cols>
  <sheetData>
    <row r="1" spans="1:16" s="44" customFormat="1" x14ac:dyDescent="0.25">
      <c r="A1" s="46" t="s">
        <v>107</v>
      </c>
    </row>
    <row r="2" spans="1:16" x14ac:dyDescent="0.25">
      <c r="A2" s="31" t="s">
        <v>73</v>
      </c>
      <c r="B2" s="34"/>
      <c r="C2" s="34"/>
      <c r="D2" s="43">
        <v>44133</v>
      </c>
      <c r="E2" s="34">
        <v>44165</v>
      </c>
      <c r="F2" s="34">
        <v>44194</v>
      </c>
      <c r="G2" s="43">
        <v>44225</v>
      </c>
      <c r="H2" s="34">
        <v>44253</v>
      </c>
      <c r="I2" s="34">
        <v>44284</v>
      </c>
      <c r="J2" s="43">
        <v>44315</v>
      </c>
      <c r="K2" s="34">
        <v>44347</v>
      </c>
      <c r="L2" s="34">
        <v>44376</v>
      </c>
      <c r="M2" s="43">
        <v>44406</v>
      </c>
      <c r="N2" s="34">
        <v>44438</v>
      </c>
      <c r="O2" s="34">
        <v>44468</v>
      </c>
      <c r="P2" s="43">
        <v>44498</v>
      </c>
    </row>
    <row r="3" spans="1:16" x14ac:dyDescent="0.25">
      <c r="A3" s="24" t="s">
        <v>61</v>
      </c>
      <c r="D3" s="44">
        <v>1.0166666666666666</v>
      </c>
      <c r="E3" s="2">
        <v>1.1055555555555556</v>
      </c>
      <c r="F3" s="2">
        <v>1.1861111111111111</v>
      </c>
      <c r="G3" s="44">
        <v>1.2722222222222221</v>
      </c>
      <c r="H3" s="2">
        <v>1.35</v>
      </c>
      <c r="I3" s="2">
        <v>1.4361111111111111</v>
      </c>
      <c r="J3" s="44">
        <v>1.5222222222222221</v>
      </c>
      <c r="K3" s="2">
        <v>1.6111111111111112</v>
      </c>
      <c r="L3" s="2">
        <v>1.6916666666666667</v>
      </c>
      <c r="M3" s="44">
        <v>1.7749999999999999</v>
      </c>
      <c r="N3" s="2">
        <v>1.8638888888888889</v>
      </c>
      <c r="O3" s="2">
        <v>1.9472222222222222</v>
      </c>
      <c r="P3" s="44">
        <v>2.0305555555555554</v>
      </c>
    </row>
    <row r="4" spans="1:16" x14ac:dyDescent="0.25">
      <c r="A4" s="38" t="s">
        <v>75</v>
      </c>
      <c r="D4" s="44">
        <v>8.3333333333333259E-2</v>
      </c>
      <c r="E4" s="2">
        <v>8.8888888888889017E-2</v>
      </c>
      <c r="F4" s="2">
        <v>8.0555555555555491E-2</v>
      </c>
      <c r="G4" s="44">
        <v>8.6111111111111027E-2</v>
      </c>
      <c r="H4" s="2">
        <v>7.7777777777777946E-2</v>
      </c>
      <c r="I4" s="2">
        <v>8.6111111111111027E-2</v>
      </c>
      <c r="J4" s="44">
        <v>8.6111111111111027E-2</v>
      </c>
      <c r="K4" s="2">
        <v>8.8888888888889017E-2</v>
      </c>
      <c r="L4" s="2">
        <v>8.0555555555555491E-2</v>
      </c>
      <c r="M4" s="44">
        <v>8.3333333333333259E-2</v>
      </c>
      <c r="N4" s="2">
        <v>8.8888888888889017E-2</v>
      </c>
      <c r="O4" s="2">
        <v>8.3333333333333259E-2</v>
      </c>
      <c r="P4" s="44">
        <v>8.3333333333333259E-2</v>
      </c>
    </row>
    <row r="5" spans="1:16" x14ac:dyDescent="0.25">
      <c r="A5" s="24" t="s">
        <v>62</v>
      </c>
      <c r="D5" s="44">
        <v>12</v>
      </c>
      <c r="E5" s="2">
        <v>13</v>
      </c>
      <c r="F5" s="2">
        <v>14</v>
      </c>
      <c r="G5" s="44">
        <v>15</v>
      </c>
      <c r="H5" s="2">
        <v>16</v>
      </c>
      <c r="I5" s="2">
        <v>17</v>
      </c>
      <c r="J5" s="44">
        <v>18</v>
      </c>
      <c r="K5" s="2">
        <v>19</v>
      </c>
      <c r="L5" s="2">
        <v>20</v>
      </c>
      <c r="M5" s="44">
        <v>21</v>
      </c>
      <c r="N5" s="2">
        <v>22</v>
      </c>
      <c r="O5" s="2">
        <v>23</v>
      </c>
      <c r="P5" s="44">
        <v>24</v>
      </c>
    </row>
    <row r="6" spans="1:16" x14ac:dyDescent="0.25">
      <c r="A6" s="47" t="s">
        <v>88</v>
      </c>
      <c r="B6" s="47"/>
      <c r="C6" s="47">
        <f>('Caplet Strip'!E7-'Caplet Strip'!E11)/SUM('Caplet Strip'!F8:F11)</f>
        <v>1.4977695463536219E-2</v>
      </c>
    </row>
    <row r="7" spans="1:16" x14ac:dyDescent="0.25">
      <c r="A7" s="47" t="s">
        <v>92</v>
      </c>
      <c r="B7" s="47"/>
      <c r="C7" s="47">
        <f>SUMPRODUCT(B43:B55,'BDT Tree'!N108:N120)</f>
        <v>2.6473720291942658E-3</v>
      </c>
    </row>
    <row r="8" spans="1:16" x14ac:dyDescent="0.25">
      <c r="A8" s="47" t="s">
        <v>93</v>
      </c>
      <c r="B8" s="47"/>
      <c r="C8" s="54">
        <f>SUM('Caplet Strip'!F8:F11)*'European Swaption4_1_1'!C6*(NORMSDIST('European Swaption4_1_1'!C10)-NORMSDIST('European Swaption4_1_1'!C11))</f>
        <v>2.6126651285847298E-3</v>
      </c>
    </row>
    <row r="9" spans="1:16" x14ac:dyDescent="0.25">
      <c r="A9" s="48" t="s">
        <v>94</v>
      </c>
      <c r="C9" s="49">
        <v>0.44319999999999998</v>
      </c>
    </row>
    <row r="10" spans="1:16" x14ac:dyDescent="0.25">
      <c r="A10" s="48" t="s">
        <v>95</v>
      </c>
      <c r="C10" s="2">
        <f>0.5*C9*SQRT(D3)</f>
        <v>0.22343903568236831</v>
      </c>
    </row>
    <row r="11" spans="1:16" x14ac:dyDescent="0.25">
      <c r="A11" s="48" t="s">
        <v>96</v>
      </c>
      <c r="C11" s="2">
        <f>-C10</f>
        <v>-0.22343903568236831</v>
      </c>
    </row>
    <row r="12" spans="1:16" x14ac:dyDescent="0.25">
      <c r="A12" s="48"/>
    </row>
    <row r="13" spans="1:16" ht="13.2" customHeight="1" x14ac:dyDescent="0.25">
      <c r="A13" s="25" t="s">
        <v>89</v>
      </c>
    </row>
    <row r="14" spans="1:16" x14ac:dyDescent="0.25">
      <c r="A14" s="25" t="s">
        <v>70</v>
      </c>
    </row>
    <row r="15" spans="1:16" x14ac:dyDescent="0.25">
      <c r="A15" s="30">
        <v>24</v>
      </c>
      <c r="D15" s="44" t="str">
        <f>IF($A15&lt;=D$5,0.5*(E14+E15)*EXP(-'BDT Tree'!N43*E$4)+$C$6*SUM(B$4:D$4)," ")</f>
        <v xml:space="preserve"> </v>
      </c>
      <c r="E15" s="2" t="str">
        <f>IF($A15&lt;=E$5,0.5*(F14+F15)*EXP(-'BDT Tree'!O43*F$4)," ")</f>
        <v xml:space="preserve"> </v>
      </c>
      <c r="F15" s="2" t="str">
        <f>IF($A15&lt;=F$5,0.5*(G14+G15)*EXP(-'BDT Tree'!P43*G$4)," ")</f>
        <v xml:space="preserve"> </v>
      </c>
      <c r="G15" s="44" t="str">
        <f>IF($A15&lt;=G$5,0.5*(H14+H15)*EXP(-'BDT Tree'!Q43*H$4)+$C$6*SUM(E$4:G$4)," ")</f>
        <v xml:space="preserve"> </v>
      </c>
      <c r="H15" s="2" t="str">
        <f>IF($A15&lt;=H$5,0.5*(I14+I15)*EXP(-'BDT Tree'!R43*I$4)," ")</f>
        <v xml:space="preserve"> </v>
      </c>
      <c r="I15" s="2" t="str">
        <f>IF($A15&lt;=I$5,0.5*(J14+J15)*EXP(-'BDT Tree'!S43*J$4)," ")</f>
        <v xml:space="preserve"> </v>
      </c>
      <c r="J15" s="44" t="str">
        <f>IF($A15&lt;=J$5,0.5*(K14+K15)*EXP(-'BDT Tree'!T43*K$4)+$C$6*SUM(H$4:J$4)," ")</f>
        <v xml:space="preserve"> </v>
      </c>
      <c r="K15" s="2" t="str">
        <f>IF($A15&lt;=K$5,0.5*(L14+L15)*EXP(-'BDT Tree'!U43*L$4)," ")</f>
        <v xml:space="preserve"> </v>
      </c>
      <c r="L15" s="2" t="str">
        <f>IF($A15&lt;=L$5,0.5*(M14+M15)*EXP(-'BDT Tree'!V43*M$4)," ")</f>
        <v xml:space="preserve"> </v>
      </c>
      <c r="M15" s="44" t="str">
        <f>IF($A15&lt;=M$5,0.5*(N14+N15)*EXP(-'BDT Tree'!W43*N$4)+$C$6*SUM(K$4:M$4)," ")</f>
        <v xml:space="preserve"> </v>
      </c>
      <c r="N15" s="2" t="str">
        <f>IF($A15&lt;=N$5,0.5*(O14+O15)*EXP(-'BDT Tree'!X43*O$4)," ")</f>
        <v xml:space="preserve"> </v>
      </c>
      <c r="O15" s="2" t="str">
        <f>IF($A15&lt;=O$5,0.5*(P14+P15)*EXP(-'BDT Tree'!Y43*P$4)," ")</f>
        <v xml:space="preserve"> </v>
      </c>
      <c r="P15" s="44">
        <f>1+1*$C$6*SUM(N$4:P$4)</f>
        <v>1.0038276332851259</v>
      </c>
    </row>
    <row r="16" spans="1:16" x14ac:dyDescent="0.25">
      <c r="A16" s="30">
        <v>23</v>
      </c>
      <c r="D16" s="44" t="str">
        <f>IF($A16&lt;=D$5,0.5*(E15+E16)*EXP(-'BDT Tree'!N44*E$4)+$C$6*SUM(B$4:D$4)," ")</f>
        <v xml:space="preserve"> </v>
      </c>
      <c r="E16" s="2" t="str">
        <f>IF($A16&lt;=E$5,0.5*(F15+F16)*EXP(-'BDT Tree'!O44*F$4)," ")</f>
        <v xml:space="preserve"> </v>
      </c>
      <c r="F16" s="2" t="str">
        <f>IF($A16&lt;=F$5,0.5*(G15+G16)*EXP(-'BDT Tree'!P44*G$4)," ")</f>
        <v xml:space="preserve"> </v>
      </c>
      <c r="G16" s="44" t="str">
        <f>IF($A16&lt;=G$5,0.5*(H15+H16)*EXP(-'BDT Tree'!Q44*H$4)+$C$6*SUM(E$4:G$4)," ")</f>
        <v xml:space="preserve"> </v>
      </c>
      <c r="H16" s="2" t="str">
        <f>IF($A16&lt;=H$5,0.5*(I15+I16)*EXP(-'BDT Tree'!R44*I$4)," ")</f>
        <v xml:space="preserve"> </v>
      </c>
      <c r="I16" s="2" t="str">
        <f>IF($A16&lt;=I$5,0.5*(J15+J16)*EXP(-'BDT Tree'!S44*J$4)," ")</f>
        <v xml:space="preserve"> </v>
      </c>
      <c r="J16" s="44" t="str">
        <f>IF($A16&lt;=J$5,0.5*(K15+K16)*EXP(-'BDT Tree'!T44*K$4)+$C$6*SUM(H$4:J$4)," ")</f>
        <v xml:space="preserve"> </v>
      </c>
      <c r="K16" s="2" t="str">
        <f>IF($A16&lt;=K$5,0.5*(L15+L16)*EXP(-'BDT Tree'!U44*L$4)," ")</f>
        <v xml:space="preserve"> </v>
      </c>
      <c r="L16" s="2" t="str">
        <f>IF($A16&lt;=L$5,0.5*(M15+M16)*EXP(-'BDT Tree'!V44*M$4)," ")</f>
        <v xml:space="preserve"> </v>
      </c>
      <c r="M16" s="44" t="str">
        <f>IF($A16&lt;=M$5,0.5*(N15+N16)*EXP(-'BDT Tree'!W44*N$4)+$C$6*SUM(K$4:M$4)," ")</f>
        <v xml:space="preserve"> </v>
      </c>
      <c r="N16" s="2" t="str">
        <f>IF($A16&lt;=N$5,0.5*(O15+O16)*EXP(-'BDT Tree'!X44*O$4)," ")</f>
        <v xml:space="preserve"> </v>
      </c>
      <c r="O16" s="2">
        <f>IF($A16&lt;=O$5,0.5*(P15+P16)*EXP(-'BDT Tree'!Y44*P$4)," ")</f>
        <v>0.9788712131777324</v>
      </c>
      <c r="P16" s="44">
        <f t="shared" ref="P16:P39" si="0">1+1*$C$6*SUM(N$4:P$4)</f>
        <v>1.0038276332851259</v>
      </c>
    </row>
    <row r="17" spans="1:16" x14ac:dyDescent="0.25">
      <c r="A17" s="30">
        <v>22</v>
      </c>
      <c r="D17" s="44" t="str">
        <f>IF($A17&lt;=D$5,0.5*(E16+E17)*EXP(-'BDT Tree'!N45*E$4)+$C$6*SUM(B$4:D$4)," ")</f>
        <v xml:space="preserve"> </v>
      </c>
      <c r="E17" s="2" t="str">
        <f>IF($A17&lt;=E$5,0.5*(F16+F17)*EXP(-'BDT Tree'!O45*F$4)," ")</f>
        <v xml:space="preserve"> </v>
      </c>
      <c r="F17" s="2" t="str">
        <f>IF($A17&lt;=F$5,0.5*(G16+G17)*EXP(-'BDT Tree'!P45*G$4)," ")</f>
        <v xml:space="preserve"> </v>
      </c>
      <c r="G17" s="44" t="str">
        <f>IF($A17&lt;=G$5,0.5*(H16+H17)*EXP(-'BDT Tree'!Q45*H$4)+$C$6*SUM(E$4:G$4)," ")</f>
        <v xml:space="preserve"> </v>
      </c>
      <c r="H17" s="2" t="str">
        <f>IF($A17&lt;=H$5,0.5*(I16+I17)*EXP(-'BDT Tree'!R45*I$4)," ")</f>
        <v xml:space="preserve"> </v>
      </c>
      <c r="I17" s="2" t="str">
        <f>IF($A17&lt;=I$5,0.5*(J16+J17)*EXP(-'BDT Tree'!S45*J$4)," ")</f>
        <v xml:space="preserve"> </v>
      </c>
      <c r="J17" s="44" t="str">
        <f>IF($A17&lt;=J$5,0.5*(K16+K17)*EXP(-'BDT Tree'!T45*K$4)+$C$6*SUM(H$4:J$4)," ")</f>
        <v xml:space="preserve"> </v>
      </c>
      <c r="K17" s="2" t="str">
        <f>IF($A17&lt;=K$5,0.5*(L16+L17)*EXP(-'BDT Tree'!U45*L$4)," ")</f>
        <v xml:space="preserve"> </v>
      </c>
      <c r="L17" s="2" t="str">
        <f>IF($A17&lt;=L$5,0.5*(M16+M17)*EXP(-'BDT Tree'!V45*M$4)," ")</f>
        <v xml:space="preserve"> </v>
      </c>
      <c r="M17" s="44" t="str">
        <f>IF($A17&lt;=M$5,0.5*(N16+N17)*EXP(-'BDT Tree'!W45*N$4)+$C$6*SUM(K$4:M$4)," ")</f>
        <v xml:space="preserve"> </v>
      </c>
      <c r="N17" s="2">
        <f>IF($A17&lt;=N$5,0.5*(O16+O17)*EXP(-'BDT Tree'!X45*O$4)," ")</f>
        <v>0.95858734723158423</v>
      </c>
      <c r="O17" s="2">
        <f>IF($A17&lt;=O$5,0.5*(P16+P17)*EXP(-'BDT Tree'!Y45*P$4)," ")</f>
        <v>0.98500831670847155</v>
      </c>
      <c r="P17" s="44">
        <f t="shared" si="0"/>
        <v>1.0038276332851259</v>
      </c>
    </row>
    <row r="18" spans="1:16" x14ac:dyDescent="0.25">
      <c r="A18" s="30">
        <v>21</v>
      </c>
      <c r="D18" s="44" t="str">
        <f>IF($A18&lt;=D$5,0.5*(E17+E18)*EXP(-'BDT Tree'!N46*E$4)+$C$6*SUM(B$4:D$4)," ")</f>
        <v xml:space="preserve"> </v>
      </c>
      <c r="E18" s="2" t="str">
        <f>IF($A18&lt;=E$5,0.5*(F17+F18)*EXP(-'BDT Tree'!O46*F$4)," ")</f>
        <v xml:space="preserve"> </v>
      </c>
      <c r="F18" s="2" t="str">
        <f>IF($A18&lt;=F$5,0.5*(G17+G18)*EXP(-'BDT Tree'!P46*G$4)," ")</f>
        <v xml:space="preserve"> </v>
      </c>
      <c r="G18" s="44" t="str">
        <f>IF($A18&lt;=G$5,0.5*(H17+H18)*EXP(-'BDT Tree'!Q46*H$4)+$C$6*SUM(E$4:G$4)," ")</f>
        <v xml:space="preserve"> </v>
      </c>
      <c r="H18" s="2" t="str">
        <f>IF($A18&lt;=H$5,0.5*(I17+I18)*EXP(-'BDT Tree'!R46*I$4)," ")</f>
        <v xml:space="preserve"> </v>
      </c>
      <c r="I18" s="2" t="str">
        <f>IF($A18&lt;=I$5,0.5*(J17+J18)*EXP(-'BDT Tree'!S46*J$4)," ")</f>
        <v xml:space="preserve"> </v>
      </c>
      <c r="J18" s="44" t="str">
        <f>IF($A18&lt;=J$5,0.5*(K17+K18)*EXP(-'BDT Tree'!T46*K$4)+$C$6*SUM(H$4:J$4)," ")</f>
        <v xml:space="preserve"> </v>
      </c>
      <c r="K18" s="2" t="str">
        <f>IF($A18&lt;=K$5,0.5*(L17+L18)*EXP(-'BDT Tree'!U46*L$4)," ")</f>
        <v xml:space="preserve"> </v>
      </c>
      <c r="L18" s="2" t="str">
        <f>IF($A18&lt;=L$5,0.5*(M17+M18)*EXP(-'BDT Tree'!V46*M$4)," ")</f>
        <v xml:space="preserve"> </v>
      </c>
      <c r="M18" s="44">
        <f>IF($A18&lt;=M$5,0.5*(N17+N18)*EXP(-'BDT Tree'!W46*N$4)+$C$6*SUM(K$4:M$4)," ")</f>
        <v>0.9483353286306988</v>
      </c>
      <c r="N18" s="2">
        <f>IF($A18&lt;=N$5,0.5*(O17+O18)*EXP(-'BDT Tree'!X46*O$4)," ")</f>
        <v>0.9697872056353275</v>
      </c>
      <c r="O18" s="2">
        <f>IF($A18&lt;=O$5,0.5*(P17+P18)*EXP(-'BDT Tree'!Y46*P$4)," ")</f>
        <v>0.98964716247697171</v>
      </c>
      <c r="P18" s="44">
        <f t="shared" si="0"/>
        <v>1.0038276332851259</v>
      </c>
    </row>
    <row r="19" spans="1:16" x14ac:dyDescent="0.25">
      <c r="A19" s="30">
        <v>20</v>
      </c>
      <c r="D19" s="44" t="str">
        <f>IF($A19&lt;=D$5,0.5*(E18+E19)*EXP(-'BDT Tree'!N47*E$4)+$C$6*SUM(B$4:D$4)," ")</f>
        <v xml:space="preserve"> </v>
      </c>
      <c r="E19" s="2" t="str">
        <f>IF($A19&lt;=E$5,0.5*(F18+F19)*EXP(-'BDT Tree'!O47*F$4)," ")</f>
        <v xml:space="preserve"> </v>
      </c>
      <c r="F19" s="2" t="str">
        <f>IF($A19&lt;=F$5,0.5*(G18+G19)*EXP(-'BDT Tree'!P47*G$4)," ")</f>
        <v xml:space="preserve"> </v>
      </c>
      <c r="G19" s="44" t="str">
        <f>IF($A19&lt;=G$5,0.5*(H18+H19)*EXP(-'BDT Tree'!Q47*H$4)+$C$6*SUM(E$4:G$4)," ")</f>
        <v xml:space="preserve"> </v>
      </c>
      <c r="H19" s="2" t="str">
        <f>IF($A19&lt;=H$5,0.5*(I18+I19)*EXP(-'BDT Tree'!R47*I$4)," ")</f>
        <v xml:space="preserve"> </v>
      </c>
      <c r="I19" s="2" t="str">
        <f>IF($A19&lt;=I$5,0.5*(J18+J19)*EXP(-'BDT Tree'!S47*J$4)," ")</f>
        <v xml:space="preserve"> </v>
      </c>
      <c r="J19" s="44" t="str">
        <f>IF($A19&lt;=J$5,0.5*(K18+K19)*EXP(-'BDT Tree'!T47*K$4)+$C$6*SUM(H$4:J$4)," ")</f>
        <v xml:space="preserve"> </v>
      </c>
      <c r="K19" s="2" t="str">
        <f>IF($A19&lt;=K$5,0.5*(L18+L19)*EXP(-'BDT Tree'!U47*L$4)," ")</f>
        <v xml:space="preserve"> </v>
      </c>
      <c r="L19" s="2">
        <f>IF($A19&lt;=L$5,0.5*(M18+M19)*EXP(-'BDT Tree'!V47*M$4)," ")</f>
        <v>0.9419195849816927</v>
      </c>
      <c r="M19" s="44">
        <f>IF($A19&lt;=M$5,0.5*(N18+N19)*EXP(-'BDT Tree'!W47*N$4)+$C$6*SUM(K$4:M$4)," ")</f>
        <v>0.96285385726471973</v>
      </c>
      <c r="N19" s="2">
        <f>IF($A19&lt;=N$5,0.5*(O18+O19)*EXP(-'BDT Tree'!X47*O$4)," ")</f>
        <v>0.97825099721724507</v>
      </c>
      <c r="O19" s="2">
        <f>IF($A19&lt;=O$5,0.5*(P18+P19)*EXP(-'BDT Tree'!Y47*P$4)," ")</f>
        <v>0.99314876092551063</v>
      </c>
      <c r="P19" s="44">
        <f t="shared" si="0"/>
        <v>1.0038276332851259</v>
      </c>
    </row>
    <row r="20" spans="1:16" x14ac:dyDescent="0.25">
      <c r="A20" s="30">
        <v>19</v>
      </c>
      <c r="D20" s="44" t="str">
        <f>IF($A20&lt;=D$5,0.5*(E19+E20)*EXP(-'BDT Tree'!N48*E$4)+$C$6*SUM(B$4:D$4)," ")</f>
        <v xml:space="preserve"> </v>
      </c>
      <c r="E20" s="2" t="str">
        <f>IF($A20&lt;=E$5,0.5*(F19+F20)*EXP(-'BDT Tree'!O48*F$4)," ")</f>
        <v xml:space="preserve"> </v>
      </c>
      <c r="F20" s="2" t="str">
        <f>IF($A20&lt;=F$5,0.5*(G19+G20)*EXP(-'BDT Tree'!P48*G$4)," ")</f>
        <v xml:space="preserve"> </v>
      </c>
      <c r="G20" s="44" t="str">
        <f>IF($A20&lt;=G$5,0.5*(H19+H20)*EXP(-'BDT Tree'!Q48*H$4)+$C$6*SUM(E$4:G$4)," ")</f>
        <v xml:space="preserve"> </v>
      </c>
      <c r="H20" s="2" t="str">
        <f>IF($A20&lt;=H$5,0.5*(I19+I20)*EXP(-'BDT Tree'!R48*I$4)," ")</f>
        <v xml:space="preserve"> </v>
      </c>
      <c r="I20" s="2" t="str">
        <f>IF($A20&lt;=I$5,0.5*(J19+J20)*EXP(-'BDT Tree'!S48*J$4)," ")</f>
        <v xml:space="preserve"> </v>
      </c>
      <c r="J20" s="44" t="str">
        <f>IF($A20&lt;=J$5,0.5*(K19+K20)*EXP(-'BDT Tree'!T48*K$4)+$C$6*SUM(H$4:J$4)," ")</f>
        <v xml:space="preserve"> </v>
      </c>
      <c r="K20" s="2">
        <f>IF($A20&lt;=K$5,0.5*(L19+L20)*EXP(-'BDT Tree'!U48*L$4)," ")</f>
        <v>0.93684604615727174</v>
      </c>
      <c r="L20" s="2">
        <f>IF($A20&lt;=L$5,0.5*(M19+M20)*EXP(-'BDT Tree'!V48*M$4)," ")</f>
        <v>0.9576953259307468</v>
      </c>
      <c r="M20" s="44">
        <f>IF($A20&lt;=M$5,0.5*(N19+N20)*EXP(-'BDT Tree'!W48*N$4)+$C$6*SUM(K$4:M$4)," ")</f>
        <v>0.97388008566199435</v>
      </c>
      <c r="N20" s="2">
        <f>IF($A20&lt;=N$5,0.5*(O19+O20)*EXP(-'BDT Tree'!X48*O$4)," ")</f>
        <v>0.98463086667610278</v>
      </c>
      <c r="O20" s="2">
        <f>IF($A20&lt;=O$5,0.5*(P19+P20)*EXP(-'BDT Tree'!Y48*P$4)," ")</f>
        <v>0.99578921816389565</v>
      </c>
      <c r="P20" s="44">
        <f t="shared" si="0"/>
        <v>1.0038276332851259</v>
      </c>
    </row>
    <row r="21" spans="1:16" x14ac:dyDescent="0.25">
      <c r="A21" s="30">
        <v>18</v>
      </c>
      <c r="D21" s="44" t="str">
        <f>IF($A21&lt;=D$5,0.5*(E20+E21)*EXP(-'BDT Tree'!N49*E$4)+$C$6*SUM(B$4:D$4)," ")</f>
        <v xml:space="preserve"> </v>
      </c>
      <c r="E21" s="2" t="str">
        <f>IF($A21&lt;=E$5,0.5*(F20+F21)*EXP(-'BDT Tree'!O49*F$4)," ")</f>
        <v xml:space="preserve"> </v>
      </c>
      <c r="F21" s="2" t="str">
        <f>IF($A21&lt;=F$5,0.5*(G20+G21)*EXP(-'BDT Tree'!P49*G$4)," ")</f>
        <v xml:space="preserve"> </v>
      </c>
      <c r="G21" s="44" t="str">
        <f>IF($A21&lt;=G$5,0.5*(H20+H21)*EXP(-'BDT Tree'!Q49*H$4)+$C$6*SUM(E$4:G$4)," ")</f>
        <v xml:space="preserve"> </v>
      </c>
      <c r="H21" s="2" t="str">
        <f>IF($A21&lt;=H$5,0.5*(I20+I21)*EXP(-'BDT Tree'!R49*I$4)," ")</f>
        <v xml:space="preserve"> </v>
      </c>
      <c r="I21" s="2" t="str">
        <f>IF($A21&lt;=I$5,0.5*(J20+J21)*EXP(-'BDT Tree'!S49*J$4)," ")</f>
        <v xml:space="preserve"> </v>
      </c>
      <c r="J21" s="44">
        <f>IF($A21&lt;=J$5,0.5*(K20+K21)*EXP(-'BDT Tree'!T49*K$4)+$C$6*SUM(H$4:J$4)," ")</f>
        <v>0.93693504000887162</v>
      </c>
      <c r="K21" s="2">
        <f>IF($A21&lt;=K$5,0.5*(L20+L21)*EXP(-'BDT Tree'!U49*L$4)," ")</f>
        <v>0.95373155083752836</v>
      </c>
      <c r="L21" s="2">
        <f>IF($A21&lt;=L$5,0.5*(M20+M21)*EXP(-'BDT Tree'!V49*M$4)," ")</f>
        <v>0.96975595802123826</v>
      </c>
      <c r="M21" s="44">
        <f>IF($A21&lt;=M$5,0.5*(N20+N21)*EXP(-'BDT Tree'!W49*N$4)+$C$6*SUM(K$4:M$4)," ")</f>
        <v>0.98222596722685129</v>
      </c>
      <c r="N21" s="2">
        <f>IF($A21&lt;=N$5,0.5*(O20+O21)*EXP(-'BDT Tree'!X49*O$4)," ")</f>
        <v>0.98943078505122839</v>
      </c>
      <c r="O21" s="2">
        <f>IF($A21&lt;=O$5,0.5*(P20+P21)*EXP(-'BDT Tree'!Y49*P$4)," ")</f>
        <v>0.99777878457757818</v>
      </c>
      <c r="P21" s="44">
        <f t="shared" si="0"/>
        <v>1.0038276332851259</v>
      </c>
    </row>
    <row r="22" spans="1:16" x14ac:dyDescent="0.25">
      <c r="A22" s="30">
        <v>17</v>
      </c>
      <c r="D22" s="44" t="str">
        <f>IF($A22&lt;=D$5,0.5*(E21+E22)*EXP(-'BDT Tree'!N50*E$4)+$C$6*SUM(B$4:D$4)," ")</f>
        <v xml:space="preserve"> </v>
      </c>
      <c r="E22" s="2" t="str">
        <f>IF($A22&lt;=E$5,0.5*(F21+F22)*EXP(-'BDT Tree'!O50*F$4)," ")</f>
        <v xml:space="preserve"> </v>
      </c>
      <c r="F22" s="2" t="str">
        <f>IF($A22&lt;=F$5,0.5*(G21+G22)*EXP(-'BDT Tree'!P50*G$4)," ")</f>
        <v xml:space="preserve"> </v>
      </c>
      <c r="G22" s="44" t="str">
        <f>IF($A22&lt;=G$5,0.5*(H21+H22)*EXP(-'BDT Tree'!Q50*H$4)+$C$6*SUM(E$4:G$4)," ")</f>
        <v xml:space="preserve"> </v>
      </c>
      <c r="H22" s="2" t="str">
        <f>IF($A22&lt;=H$5,0.5*(I21+I22)*EXP(-'BDT Tree'!R50*I$4)," ")</f>
        <v xml:space="preserve"> </v>
      </c>
      <c r="I22" s="2">
        <f>IF($A22&lt;=I$5,0.5*(J21+J22)*EXP(-'BDT Tree'!S50*J$4)," ")</f>
        <v>0.93645232875367779</v>
      </c>
      <c r="J22" s="44">
        <f>IF($A22&lt;=J$5,0.5*(K21+K22)*EXP(-'BDT Tree'!T50*K$4)+$C$6*SUM(H$4:J$4)," ")</f>
        <v>0.95456901678436068</v>
      </c>
      <c r="K22" s="2">
        <f>IF($A22&lt;=K$5,0.5*(L21+L22)*EXP(-'BDT Tree'!U50*L$4)," ")</f>
        <v>0.96667435163485005</v>
      </c>
      <c r="L22" s="2">
        <f>IF($A22&lt;=L$5,0.5*(M21+M22)*EXP(-'BDT Tree'!V50*M$4)," ")</f>
        <v>0.97894368214395711</v>
      </c>
      <c r="M22" s="44">
        <f>IF($A22&lt;=M$5,0.5*(N21+N22)*EXP(-'BDT Tree'!W50*N$4)+$C$6*SUM(K$4:M$4)," ")</f>
        <v>0.98852720614997203</v>
      </c>
      <c r="N22" s="2">
        <f>IF($A22&lt;=N$5,0.5*(O21+O22)*EXP(-'BDT Tree'!X50*O$4)," ")</f>
        <v>0.99303691402233696</v>
      </c>
      <c r="O22" s="2">
        <f>IF($A22&lt;=O$5,0.5*(P21+P22)*EXP(-'BDT Tree'!Y50*P$4)," ")</f>
        <v>0.99927704405194762</v>
      </c>
      <c r="P22" s="44">
        <f t="shared" si="0"/>
        <v>1.0038276332851259</v>
      </c>
    </row>
    <row r="23" spans="1:16" x14ac:dyDescent="0.25">
      <c r="A23" s="30">
        <v>16</v>
      </c>
      <c r="D23" s="44" t="str">
        <f>IF($A23&lt;=D$5,0.5*(E22+E23)*EXP(-'BDT Tree'!N51*E$4)+$C$6*SUM(B$4:D$4)," ")</f>
        <v xml:space="preserve"> </v>
      </c>
      <c r="E23" s="2" t="str">
        <f>IF($A23&lt;=E$5,0.5*(F22+F23)*EXP(-'BDT Tree'!O51*F$4)," ")</f>
        <v xml:space="preserve"> </v>
      </c>
      <c r="F23" s="2" t="str">
        <f>IF($A23&lt;=F$5,0.5*(G22+G23)*EXP(-'BDT Tree'!P51*G$4)," ")</f>
        <v xml:space="preserve"> </v>
      </c>
      <c r="G23" s="44" t="str">
        <f>IF($A23&lt;=G$5,0.5*(H22+H23)*EXP(-'BDT Tree'!Q51*H$4)+$C$6*SUM(E$4:G$4)," ")</f>
        <v xml:space="preserve"> </v>
      </c>
      <c r="H23" s="2">
        <f>IF($A23&lt;=H$5,0.5*(I22+I23)*EXP(-'BDT Tree'!R51*I$4)," ")</f>
        <v>0.93765962878295106</v>
      </c>
      <c r="I23" s="2">
        <f>IF($A23&lt;=I$5,0.5*(J22+J23)*EXP(-'BDT Tree'!S51*J$4)," ")</f>
        <v>0.95399371640115604</v>
      </c>
      <c r="J23" s="44">
        <f>IF($A23&lt;=J$5,0.5*(K22+K23)*EXP(-'BDT Tree'!T51*K$4)+$C$6*SUM(H$4:J$4)," ")</f>
        <v>0.96812056919390466</v>
      </c>
      <c r="K23" s="2">
        <f>IF($A23&lt;=K$5,0.5*(L22+L23)*EXP(-'BDT Tree'!U51*L$4)," ")</f>
        <v>0.97655693724175896</v>
      </c>
      <c r="L23" s="2">
        <f>IF($A23&lt;=L$5,0.5*(M22+M23)*EXP(-'BDT Tree'!V51*M$4)," ")</f>
        <v>0.98592436280162477</v>
      </c>
      <c r="M23" s="44">
        <f>IF($A23&lt;=M$5,0.5*(N22+N23)*EXP(-'BDT Tree'!W51*N$4)+$C$6*SUM(K$4:M$4)," ")</f>
        <v>0.9932757863581978</v>
      </c>
      <c r="N23" s="2">
        <f>IF($A23&lt;=N$5,0.5*(O22+O23)*EXP(-'BDT Tree'!X51*O$4)," ")</f>
        <v>0.99574330915797749</v>
      </c>
      <c r="O23" s="2">
        <f>IF($A23&lt;=O$5,0.5*(P22+P23)*EXP(-'BDT Tree'!Y51*P$4)," ")</f>
        <v>1.0004048312230369</v>
      </c>
      <c r="P23" s="44">
        <f t="shared" si="0"/>
        <v>1.0038276332851259</v>
      </c>
    </row>
    <row r="24" spans="1:16" x14ac:dyDescent="0.25">
      <c r="A24" s="30">
        <v>15</v>
      </c>
      <c r="D24" s="44" t="str">
        <f>IF($A24&lt;=D$5,0.5*(E23+E24)*EXP(-'BDT Tree'!N52*E$4)+$C$6*SUM(B$4:D$4)," ")</f>
        <v xml:space="preserve"> </v>
      </c>
      <c r="E24" s="2" t="str">
        <f>IF($A24&lt;=E$5,0.5*(F23+F24)*EXP(-'BDT Tree'!O52*F$4)," ")</f>
        <v xml:space="preserve"> </v>
      </c>
      <c r="F24" s="2" t="str">
        <f>IF($A24&lt;=F$5,0.5*(G23+G24)*EXP(-'BDT Tree'!P52*G$4)," ")</f>
        <v xml:space="preserve"> </v>
      </c>
      <c r="G24" s="44">
        <f>IF($A24&lt;=G$5,0.5*(H23+H24)*EXP(-'BDT Tree'!Q52*H$4)+$C$6*SUM(E$4:G$4)," ")</f>
        <v>0.94337377283008106</v>
      </c>
      <c r="H24" s="2">
        <f>IF($A24&lt;=H$5,0.5*(I23+I24)*EXP(-'BDT Tree'!R52*I$4)," ")</f>
        <v>0.95470488964466838</v>
      </c>
      <c r="I24" s="2">
        <f>IF($A24&lt;=I$5,0.5*(J23+J24)*EXP(-'BDT Tree'!S52*J$4)," ")</f>
        <v>0.96752044841686569</v>
      </c>
      <c r="J24" s="44">
        <f>IF($A24&lt;=J$5,0.5*(K23+K24)*EXP(-'BDT Tree'!T52*K$4)+$C$6*SUM(H$4:J$4)," ")</f>
        <v>0.97849276816396813</v>
      </c>
      <c r="K24" s="2">
        <f>IF($A24&lt;=K$5,0.5*(L23+L24)*EXP(-'BDT Tree'!U52*L$4)," ")</f>
        <v>0.98408118963898461</v>
      </c>
      <c r="L24" s="2">
        <f>IF($A24&lt;=L$5,0.5*(M23+M24)*EXP(-'BDT Tree'!V52*M$4)," ")</f>
        <v>0.99121778808064054</v>
      </c>
      <c r="M24" s="44">
        <f>IF($A24&lt;=M$5,0.5*(N23+N24)*EXP(-'BDT Tree'!W52*N$4)+$C$6*SUM(K$4:M$4)," ")</f>
        <v>0.99684927403196766</v>
      </c>
      <c r="N24" s="2">
        <f>IF($A24&lt;=N$5,0.5*(O23+O24)*EXP(-'BDT Tree'!X52*O$4)," ")</f>
        <v>0.99777286642761565</v>
      </c>
      <c r="O24" s="2">
        <f>IF($A24&lt;=O$5,0.5*(P23+P24)*EXP(-'BDT Tree'!Y52*P$4)," ")</f>
        <v>1.00125347529245</v>
      </c>
      <c r="P24" s="44">
        <f t="shared" si="0"/>
        <v>1.0038276332851259</v>
      </c>
    </row>
    <row r="25" spans="1:16" x14ac:dyDescent="0.25">
      <c r="A25" s="30">
        <v>14</v>
      </c>
      <c r="D25" s="44" t="str">
        <f>IF($A25&lt;=D$5,0.5*(E24+E25)*EXP(-'BDT Tree'!N53*E$4)+$C$6*SUM(B$4:D$4)," ")</f>
        <v xml:space="preserve"> </v>
      </c>
      <c r="E25" s="2" t="str">
        <f>IF($A25&lt;=E$5,0.5*(F24+F25)*EXP(-'BDT Tree'!O53*F$4)," ")</f>
        <v xml:space="preserve"> </v>
      </c>
      <c r="F25" s="2">
        <f>IF($A25&lt;=F$5,0.5*(G24+G25)*EXP(-'BDT Tree'!P53*G$4)," ")</f>
        <v>0.94612652236356365</v>
      </c>
      <c r="G25" s="44">
        <f>IF($A25&lt;=G$5,0.5*(H24+H25)*EXP(-'BDT Tree'!Q53*H$4)+$C$6*SUM(E$4:G$4)," ")</f>
        <v>0.95988490284940065</v>
      </c>
      <c r="H25" s="2">
        <f>IF($A25&lt;=H$5,0.5*(I24+I25)*EXP(-'BDT Tree'!R53*I$4)," ")</f>
        <v>0.96789228187098275</v>
      </c>
      <c r="I25" s="2">
        <f>IF($A25&lt;=I$5,0.5*(J24+J25)*EXP(-'BDT Tree'!S53*J$4)," ")</f>
        <v>0.97791022876437461</v>
      </c>
      <c r="J25" s="44">
        <f>IF($A25&lt;=J$5,0.5*(K24+K25)*EXP(-'BDT Tree'!T53*K$4)+$C$6*SUM(H$4:J$4)," ")</f>
        <v>0.98640749152344531</v>
      </c>
      <c r="K25" s="2">
        <f>IF($A25&lt;=K$5,0.5*(L24+L25)*EXP(-'BDT Tree'!U53*L$4)," ")</f>
        <v>0.98979762656375625</v>
      </c>
      <c r="L25" s="2">
        <f>IF($A25&lt;=L$5,0.5*(M24+M25)*EXP(-'BDT Tree'!V53*M$4)," ")</f>
        <v>0.99522598476773538</v>
      </c>
      <c r="M25" s="44">
        <f>IF($A25&lt;=M$5,0.5*(N24+N25)*EXP(-'BDT Tree'!W53*N$4)+$C$6*SUM(K$4:M$4)," ")</f>
        <v>0.9995356469429203</v>
      </c>
      <c r="N25" s="2">
        <f>IF($A25&lt;=N$5,0.5*(O24+O25)*EXP(-'BDT Tree'!X53*O$4)," ")</f>
        <v>0.99929397271935427</v>
      </c>
      <c r="O25" s="2">
        <f>IF($A25&lt;=O$5,0.5*(P24+P25)*EXP(-'BDT Tree'!Y53*P$4)," ")</f>
        <v>1.0018919114830318</v>
      </c>
      <c r="P25" s="44">
        <f t="shared" si="0"/>
        <v>1.0038276332851259</v>
      </c>
    </row>
    <row r="26" spans="1:16" x14ac:dyDescent="0.25">
      <c r="A26" s="30">
        <v>13</v>
      </c>
      <c r="D26" s="44" t="str">
        <f>IF($A26&lt;=D$5,0.5*(E25+E26)*EXP(-'BDT Tree'!N54*E$4)+$C$6*SUM(B$4:D$4)," ")</f>
        <v xml:space="preserve"> </v>
      </c>
      <c r="E26" s="2">
        <f>IF($A26&lt;=E$5,0.5*(F25+F26)*EXP(-'BDT Tree'!O54*F$4)," ")</f>
        <v>0.94900931034031555</v>
      </c>
      <c r="F26" s="2">
        <f>IF($A26&lt;=F$5,0.5*(G25+G26)*EXP(-'BDT Tree'!P54*G$4)," ")</f>
        <v>0.96180557813016976</v>
      </c>
      <c r="G26" s="44">
        <f>IF($A26&lt;=G$5,0.5*(H25+H26)*EXP(-'BDT Tree'!Q54*H$4)+$C$6*SUM(E$4:G$4)," ")</f>
        <v>0.97267896230416551</v>
      </c>
      <c r="H26" s="2">
        <f>IF($A26&lt;=H$5,0.5*(I25+I26)*EXP(-'BDT Tree'!R54*I$4)," ")</f>
        <v>0.9780570768525787</v>
      </c>
      <c r="I26" s="2">
        <f>IF($A26&lt;=I$5,0.5*(J25+J26)*EXP(-'BDT Tree'!S54*J$4)," ")</f>
        <v>0.98586701413655731</v>
      </c>
      <c r="J26" s="44">
        <f>IF($A26&lt;=J$5,0.5*(K25+K26)*EXP(-'BDT Tree'!T54*K$4)+$C$6*SUM(H$4:J$4)," ")</f>
        <v>0.99243331782161892</v>
      </c>
      <c r="K26" s="2">
        <f>IF($A26&lt;=K$5,0.5*(L25+L26)*EXP(-'BDT Tree'!U54*L$4)," ")</f>
        <v>0.99413370779774024</v>
      </c>
      <c r="L26" s="2">
        <f>IF($A26&lt;=L$5,0.5*(M25+M26)*EXP(-'BDT Tree'!V54*M$4)," ")</f>
        <v>0.99825780432924849</v>
      </c>
      <c r="M26" s="44">
        <f>IF($A26&lt;=M$5,0.5*(N25+N26)*EXP(-'BDT Tree'!W54*N$4)+$C$6*SUM(K$4:M$4)," ")</f>
        <v>1.0015535571327525</v>
      </c>
      <c r="N26" s="2">
        <f>IF($A26&lt;=N$5,0.5*(O25+O26)*EXP(-'BDT Tree'!X54*O$4)," ")</f>
        <v>1.0004335185238618</v>
      </c>
      <c r="O26" s="2">
        <f>IF($A26&lt;=O$5,0.5*(P25+P26)*EXP(-'BDT Tree'!Y54*P$4)," ")</f>
        <v>1.0023721194300559</v>
      </c>
      <c r="P26" s="44">
        <f t="shared" si="0"/>
        <v>1.0038276332851259</v>
      </c>
    </row>
    <row r="27" spans="1:16" x14ac:dyDescent="0.25">
      <c r="A27" s="30">
        <v>12</v>
      </c>
      <c r="D27" s="44">
        <f>IF($A27&lt;=D$5,0.5*(E26+E27)*EXP(-'BDT Tree'!N55*E$4)," ")</f>
        <v>0.95173835752953617</v>
      </c>
      <c r="E27" s="2">
        <f>IF($A27&lt;=E$5,0.5*(F26+F27)*EXP(-'BDT Tree'!O55*F$4)," ")</f>
        <v>0.96391404426797911</v>
      </c>
      <c r="F27" s="2">
        <f>IF($A27&lt;=F$5,0.5*(G26+G27)*EXP(-'BDT Tree'!P55*G$4)," ")</f>
        <v>0.97399033774944466</v>
      </c>
      <c r="G27" s="44">
        <f>IF($A27&lt;=G$5,0.5*(H26+H27)*EXP(-'BDT Tree'!Q55*H$4)+$C$6*SUM(E$4:G$4)," ")</f>
        <v>0.98255731395598889</v>
      </c>
      <c r="H27" s="2">
        <f>IF($A27&lt;=H$5,0.5*(I26+I27)*EXP(-'BDT Tree'!R55*I$4)," ")</f>
        <v>0.9858704590602585</v>
      </c>
      <c r="I27" s="2">
        <f>IF($A27&lt;=I$5,0.5*(J26+J27)*EXP(-'BDT Tree'!S55*J$4)," ")</f>
        <v>0.99194718117725744</v>
      </c>
      <c r="J27" s="44">
        <f>IF($A27&lt;=J$5,0.5*(K26+K27)*EXP(-'BDT Tree'!T55*K$4)+$C$6*SUM(H$4:J$4)," ")</f>
        <v>0.99701331386799008</v>
      </c>
      <c r="K27" s="2">
        <f>IF($A27&lt;=K$5,0.5*(L26+L27)*EXP(-'BDT Tree'!U55*L$4)," ")</f>
        <v>0.99741890123958188</v>
      </c>
      <c r="L27" s="2">
        <f>IF($A27&lt;=L$5,0.5*(M26+M27)*EXP(-'BDT Tree'!V55*M$4)," ")</f>
        <v>1.0005493424083356</v>
      </c>
      <c r="M27" s="44">
        <f>IF($A27&lt;=M$5,0.5*(N26+N27)*EXP(-'BDT Tree'!W55*N$4)+$C$6*SUM(K$4:M$4)," ")</f>
        <v>1.0030684636383906</v>
      </c>
      <c r="N27" s="2">
        <f>IF($A27&lt;=N$5,0.5*(O26+O27)*EXP(-'BDT Tree'!X55*O$4)," ")</f>
        <v>1.0012869471931483</v>
      </c>
      <c r="O27" s="2">
        <f>IF($A27&lt;=O$5,0.5*(P26+P27)*EXP(-'BDT Tree'!Y55*P$4)," ")</f>
        <v>1.0027332639212572</v>
      </c>
      <c r="P27" s="44">
        <f t="shared" si="0"/>
        <v>1.0038276332851259</v>
      </c>
    </row>
    <row r="28" spans="1:16" x14ac:dyDescent="0.25">
      <c r="A28" s="30">
        <v>11</v>
      </c>
      <c r="D28" s="44">
        <f>IF($A28&lt;=D$5,0.5*(E27+E28)*EXP(-'BDT Tree'!N56*E$4)," ")</f>
        <v>0.96589486010388348</v>
      </c>
      <c r="E28" s="2">
        <f>IF($A28&lt;=E$5,0.5*(F27+F28)*EXP(-'BDT Tree'!O56*F$4)," ")</f>
        <v>0.97551885612630007</v>
      </c>
      <c r="F28" s="2">
        <f>IF($A28&lt;=F$5,0.5*(G27+G28)*EXP(-'BDT Tree'!P56*G$4)," ")</f>
        <v>0.98342901538458694</v>
      </c>
      <c r="G28" s="44">
        <f>IF($A28&lt;=G$5,0.5*(H27+H28)*EXP(-'BDT Tree'!Q56*H$4)+$C$6*SUM(E$4:G$4)," ")</f>
        <v>0.99016416938719176</v>
      </c>
      <c r="H28" s="2">
        <f>IF($A28&lt;=H$5,0.5*(I27+I28)*EXP(-'BDT Tree'!R56*I$4)," ")</f>
        <v>0.99186419162086159</v>
      </c>
      <c r="I28" s="2">
        <f>IF($A28&lt;=I$5,0.5*(J27+J28)*EXP(-'BDT Tree'!S56*J$4)," ")</f>
        <v>0.99658580763590809</v>
      </c>
      <c r="J28" s="44">
        <f>IF($A28&lt;=J$5,0.5*(K27+K28)*EXP(-'BDT Tree'!T56*K$4)+$C$6*SUM(H$4:J$4)," ")</f>
        <v>1.0004900477195162</v>
      </c>
      <c r="K28" s="2">
        <f>IF($A28&lt;=K$5,0.5*(L27+L28)*EXP(-'BDT Tree'!U56*L$4)," ")</f>
        <v>0.99990577126524605</v>
      </c>
      <c r="L28" s="2">
        <f>IF($A28&lt;=L$5,0.5*(M27+M28)*EXP(-'BDT Tree'!V56*M$4)," ")</f>
        <v>1.0022804187666576</v>
      </c>
      <c r="M28" s="44">
        <f>IF($A28&lt;=M$5,0.5*(N27+N28)*EXP(-'BDT Tree'!W56*N$4)+$C$6*SUM(K$4:M$4)," ")</f>
        <v>1.0042052619909532</v>
      </c>
      <c r="N28" s="2">
        <f>IF($A28&lt;=N$5,0.5*(O27+O28)*EXP(-'BDT Tree'!X56*O$4)," ")</f>
        <v>1.0019259499464079</v>
      </c>
      <c r="O28" s="2">
        <f>IF($A28&lt;=O$5,0.5*(P27+P28)*EXP(-'BDT Tree'!Y56*P$4)," ")</f>
        <v>1.0030048374252463</v>
      </c>
      <c r="P28" s="44">
        <f t="shared" si="0"/>
        <v>1.0038276332851259</v>
      </c>
    </row>
    <row r="29" spans="1:16" x14ac:dyDescent="0.25">
      <c r="A29" s="30">
        <v>10</v>
      </c>
      <c r="D29" s="44">
        <f>IF($A29&lt;=D$5,0.5*(E28+E29)*EXP(-'BDT Tree'!N57*E$4)," ")</f>
        <v>0.97694126328008002</v>
      </c>
      <c r="E29" s="2">
        <f>IF($A29&lt;=E$5,0.5*(F28+F29)*EXP(-'BDT Tree'!O57*F$4)," ")</f>
        <v>0.98452736700842869</v>
      </c>
      <c r="F29" s="2">
        <f>IF($A29&lt;=F$5,0.5*(G28+G29)*EXP(-'BDT Tree'!P57*G$4)," ")</f>
        <v>0.99072323302426502</v>
      </c>
      <c r="G29" s="44">
        <f>IF($A29&lt;=G$5,0.5*(H28+H29)*EXP(-'BDT Tree'!Q57*H$4)+$C$6*SUM(E$4:G$4)," ")</f>
        <v>0.99601039526762059</v>
      </c>
      <c r="H29" s="2">
        <f>IF($A29&lt;=H$5,0.5*(I28+I29)*EXP(-'BDT Tree'!R57*I$4)," ")</f>
        <v>0.99645527288653146</v>
      </c>
      <c r="I29" s="2">
        <f>IF($A29&lt;=I$5,0.5*(J28+J29)*EXP(-'BDT Tree'!S57*J$4)," ")</f>
        <v>1.0001204746663166</v>
      </c>
      <c r="J29" s="44">
        <f>IF($A29&lt;=J$5,0.5*(K28+K29)*EXP(-'BDT Tree'!T57*K$4)+$C$6*SUM(H$4:J$4)," ")</f>
        <v>1.0031268611542152</v>
      </c>
      <c r="K29" s="2">
        <f>IF($A29&lt;=K$5,0.5*(L28+L29)*EXP(-'BDT Tree'!U57*L$4)," ")</f>
        <v>1.0017871545484238</v>
      </c>
      <c r="L29" s="2">
        <f>IF($A29&lt;=L$5,0.5*(M28+M29)*EXP(-'BDT Tree'!V57*M$4)," ")</f>
        <v>1.0035876223787099</v>
      </c>
      <c r="M29" s="44">
        <f>IF($A29&lt;=M$5,0.5*(N28+N29)*EXP(-'BDT Tree'!W57*N$4)+$C$6*SUM(K$4:M$4)," ")</f>
        <v>1.0050580546595909</v>
      </c>
      <c r="N29" s="2">
        <f>IF($A29&lt;=N$5,0.5*(O28+O29)*EXP(-'BDT Tree'!X57*O$4)," ")</f>
        <v>1.0024043220581569</v>
      </c>
      <c r="O29" s="2">
        <f>IF($A29&lt;=O$5,0.5*(P28+P29)*EXP(-'BDT Tree'!Y57*P$4)," ")</f>
        <v>1.0032090393259394</v>
      </c>
      <c r="P29" s="44">
        <f t="shared" si="0"/>
        <v>1.0038276332851259</v>
      </c>
    </row>
    <row r="30" spans="1:16" x14ac:dyDescent="0.25">
      <c r="A30" s="30">
        <v>9</v>
      </c>
      <c r="D30" s="44">
        <f>IF($A30&lt;=D$5,0.5*(E29+E30)*EXP(-'BDT Tree'!N58*E$4)," ")</f>
        <v>0.9855372809682359</v>
      </c>
      <c r="E30" s="2">
        <f>IF($A30&lt;=E$5,0.5*(F29+F30)*EXP(-'BDT Tree'!O58*F$4)," ")</f>
        <v>0.99150522963680365</v>
      </c>
      <c r="F30" s="2">
        <f>IF($A30&lt;=F$5,0.5*(G29+G30)*EXP(-'BDT Tree'!P58*G$4)," ")</f>
        <v>0.99635063428411996</v>
      </c>
      <c r="G30" s="44">
        <f>IF($A30&lt;=G$5,0.5*(H29+H30)*EXP(-'BDT Tree'!Q58*H$4)+$C$6*SUM(E$4:G$4)," ")</f>
        <v>1.0004971106055707</v>
      </c>
      <c r="H30" s="2">
        <f>IF($A30&lt;=H$5,0.5*(I29+I30)*EXP(-'BDT Tree'!R58*I$4)," ")</f>
        <v>0.99996825410618506</v>
      </c>
      <c r="I30" s="2">
        <f>IF($A30&lt;=I$5,0.5*(J29+J30)*EXP(-'BDT Tree'!S58*J$4)," ")</f>
        <v>1.0028116149380764</v>
      </c>
      <c r="J30" s="44">
        <f>IF($A30&lt;=J$5,0.5*(K29+K30)*EXP(-'BDT Tree'!T58*K$4)+$C$6*SUM(H$4:J$4)," ")</f>
        <v>1.0051253310917805</v>
      </c>
      <c r="K30" s="2">
        <f>IF($A30&lt;=K$5,0.5*(L29+L30)*EXP(-'BDT Tree'!U58*L$4)," ")</f>
        <v>1.0032098489471861</v>
      </c>
      <c r="L30" s="2">
        <f>IF($A30&lt;=L$5,0.5*(M29+M30)*EXP(-'BDT Tree'!V58*M$4)," ")</f>
        <v>1.0045744989056575</v>
      </c>
      <c r="M30" s="44">
        <f>IF($A30&lt;=M$5,0.5*(N29+N30)*EXP(-'BDT Tree'!W58*N$4)+$C$6*SUM(K$4:M$4)," ")</f>
        <v>1.0056976458416853</v>
      </c>
      <c r="N30" s="2">
        <f>IF($A30&lt;=N$5,0.5*(O29+O30)*EXP(-'BDT Tree'!X58*O$4)," ")</f>
        <v>1.0027623997122685</v>
      </c>
      <c r="O30" s="2">
        <f>IF($A30&lt;=O$5,0.5*(P29+P30)*EXP(-'BDT Tree'!Y58*P$4)," ")</f>
        <v>1.0033625740428027</v>
      </c>
      <c r="P30" s="44">
        <f t="shared" si="0"/>
        <v>1.0038276332851259</v>
      </c>
    </row>
    <row r="31" spans="1:16" x14ac:dyDescent="0.25">
      <c r="A31" s="30">
        <v>8</v>
      </c>
      <c r="D31" s="44">
        <f>IF($A31&lt;=D$5,0.5*(E30+E31)*EXP(-'BDT Tree'!N59*E$4)," ")</f>
        <v>0.99221328295278544</v>
      </c>
      <c r="E31" s="2">
        <f>IF($A31&lt;=E$5,0.5*(F30+F31)*EXP(-'BDT Tree'!O59*F$4)," ")</f>
        <v>0.99690179643693189</v>
      </c>
      <c r="F31" s="2">
        <f>IF($A31&lt;=F$5,0.5*(G30+G31)*EXP(-'BDT Tree'!P59*G$4)," ")</f>
        <v>1.0006869356124686</v>
      </c>
      <c r="G31" s="44">
        <f>IF($A31&lt;=G$5,0.5*(H30+H31)*EXP(-'BDT Tree'!Q59*H$4)+$C$6*SUM(E$4:G$4)," ")</f>
        <v>1.0039369756817147</v>
      </c>
      <c r="H31" s="2">
        <f>IF($A31&lt;=H$5,0.5*(I30+I31)*EXP(-'BDT Tree'!R59*I$4)," ")</f>
        <v>1.0026543405604058</v>
      </c>
      <c r="I31" s="2">
        <f>IF($A31&lt;=I$5,0.5*(J30+J31)*EXP(-'BDT Tree'!S59*J$4)," ")</f>
        <v>1.0048592932432237</v>
      </c>
      <c r="J31" s="44">
        <f>IF($A31&lt;=J$5,0.5*(K30+K31)*EXP(-'BDT Tree'!T59*K$4)+$C$6*SUM(H$4:J$4)," ")</f>
        <v>1.0066392694844728</v>
      </c>
      <c r="K31" s="2">
        <f>IF($A31&lt;=K$5,0.5*(L30+L31)*EXP(-'BDT Tree'!U59*L$4)," ")</f>
        <v>1.0042853605061093</v>
      </c>
      <c r="L31" s="2">
        <f>IF($A31&lt;=L$5,0.5*(M30+M31)*EXP(-'BDT Tree'!V59*M$4)," ")</f>
        <v>1.0053194303326773</v>
      </c>
      <c r="M31" s="44">
        <f>IF($A31&lt;=M$5,0.5*(N30+N31)*EXP(-'BDT Tree'!W59*N$4)+$C$6*SUM(K$4:M$4)," ")</f>
        <v>1.0061772554338808</v>
      </c>
      <c r="N31" s="2">
        <f>IF($A31&lt;=N$5,0.5*(O30+O31)*EXP(-'BDT Tree'!X59*O$4)," ")</f>
        <v>1.0030304104880832</v>
      </c>
      <c r="O31" s="2">
        <f>IF($A31&lt;=O$5,0.5*(P30+P31)*EXP(-'BDT Tree'!Y59*P$4)," ")</f>
        <v>1.0034780081587074</v>
      </c>
      <c r="P31" s="44">
        <f t="shared" si="0"/>
        <v>1.0038276332851259</v>
      </c>
    </row>
    <row r="32" spans="1:16" x14ac:dyDescent="0.25">
      <c r="A32" s="30">
        <v>7</v>
      </c>
      <c r="D32" s="44">
        <f>IF($A32&lt;=D$5,0.5*(E31+E32)*EXP(-'BDT Tree'!N60*E$4)," ")</f>
        <v>0.99739093655148048</v>
      </c>
      <c r="E32" s="2">
        <f>IF($A32&lt;=E$5,0.5*(F31+F32)*EXP(-'BDT Tree'!O60*F$4)," ")</f>
        <v>1.0010709367370763</v>
      </c>
      <c r="F32" s="2">
        <f>IF($A32&lt;=F$5,0.5*(G31+G32)*EXP(-'BDT Tree'!P60*G$4)," ")</f>
        <v>1.0040256758772197</v>
      </c>
      <c r="G32" s="44">
        <f>IF($A32&lt;=G$5,0.5*(H31+H32)*EXP(-'BDT Tree'!Q60*H$4)+$C$6*SUM(E$4:G$4)," ")</f>
        <v>1.0065723941307743</v>
      </c>
      <c r="H32" s="2">
        <f>IF($A32&lt;=H$5,0.5*(I31+I32)*EXP(-'BDT Tree'!R60*I$4)," ")</f>
        <v>1.0047071763198403</v>
      </c>
      <c r="I32" s="2">
        <f>IF($A32&lt;=I$5,0.5*(J31+J32)*EXP(-'BDT Tree'!S60*J$4)," ")</f>
        <v>1.0064167187031956</v>
      </c>
      <c r="J32" s="44">
        <f>IF($A32&lt;=J$5,0.5*(K31+K32)*EXP(-'BDT Tree'!T60*K$4)+$C$6*SUM(H$4:J$4)," ")</f>
        <v>1.0077857672212502</v>
      </c>
      <c r="K32" s="2">
        <f>IF($A32&lt;=K$5,0.5*(L31+L32)*EXP(-'BDT Tree'!U60*L$4)," ")</f>
        <v>1.0050982513107602</v>
      </c>
      <c r="L32" s="2">
        <f>IF($A32&lt;=L$5,0.5*(M31+M32)*EXP(-'BDT Tree'!V60*M$4)," ")</f>
        <v>1.0058816874142174</v>
      </c>
      <c r="M32" s="44">
        <f>IF($A32&lt;=M$5,0.5*(N31+N32)*EXP(-'BDT Tree'!W60*N$4)+$C$6*SUM(K$4:M$4)," ")</f>
        <v>1.0065368558282495</v>
      </c>
      <c r="N32" s="2">
        <f>IF($A32&lt;=N$5,0.5*(O31+O32)*EXP(-'BDT Tree'!X60*O$4)," ")</f>
        <v>1.0032309973588927</v>
      </c>
      <c r="O32" s="2">
        <f>IF($A32&lt;=O$5,0.5*(P31+P32)*EXP(-'BDT Tree'!Y60*P$4)," ")</f>
        <v>1.0035647936883929</v>
      </c>
      <c r="P32" s="44">
        <f t="shared" si="0"/>
        <v>1.0038276332851259</v>
      </c>
    </row>
    <row r="33" spans="1:16" x14ac:dyDescent="0.25">
      <c r="A33" s="30">
        <v>6</v>
      </c>
      <c r="D33" s="44">
        <f>IF($A33&lt;=D$5,0.5*(E32+E33)*EXP(-'BDT Tree'!N61*E$4)," ")</f>
        <v>1.0014027668719081</v>
      </c>
      <c r="E33" s="2">
        <f>IF($A33&lt;=E$5,0.5*(F32+F33)*EXP(-'BDT Tree'!O61*F$4)," ")</f>
        <v>1.0042895508278964</v>
      </c>
      <c r="F33" s="2">
        <f>IF($A33&lt;=F$5,0.5*(G32+G33)*EXP(-'BDT Tree'!P61*G$4)," ")</f>
        <v>1.0065950490022992</v>
      </c>
      <c r="G33" s="44">
        <f>IF($A33&lt;=G$5,0.5*(H32+H33)*EXP(-'BDT Tree'!Q61*H$4)+$C$6*SUM(E$4:G$4)," ")</f>
        <v>1.0085905570232372</v>
      </c>
      <c r="H33" s="2">
        <f>IF($A33&lt;=H$5,0.5*(I32+I33)*EXP(-'BDT Tree'!R61*I$4)," ")</f>
        <v>1.006275587302812</v>
      </c>
      <c r="I33" s="2">
        <f>IF($A33&lt;=I$5,0.5*(J32+J33)*EXP(-'BDT Tree'!S61*J$4)," ")</f>
        <v>1.0076009475204097</v>
      </c>
      <c r="J33" s="44">
        <f>IF($A33&lt;=J$5,0.5*(K32+K33)*EXP(-'BDT Tree'!T61*K$4)+$C$6*SUM(H$4:J$4)," ")</f>
        <v>1.0086538067719049</v>
      </c>
      <c r="K33" s="2">
        <f>IF($A33&lt;=K$5,0.5*(L32+L33)*EXP(-'BDT Tree'!U61*L$4)," ")</f>
        <v>1.0057125741708188</v>
      </c>
      <c r="L33" s="2">
        <f>IF($A33&lt;=L$5,0.5*(M32+M33)*EXP(-'BDT Tree'!V61*M$4)," ")</f>
        <v>1.0063060552015912</v>
      </c>
      <c r="M33" s="44">
        <f>IF($A33&lt;=M$5,0.5*(N32+N33)*EXP(-'BDT Tree'!W61*N$4)+$C$6*SUM(K$4:M$4)," ")</f>
        <v>1.0068064526303704</v>
      </c>
      <c r="N33" s="2">
        <f>IF($A33&lt;=N$5,0.5*(O32+O33)*EXP(-'BDT Tree'!X61*O$4)," ")</f>
        <v>1.0033811166816788</v>
      </c>
      <c r="O33" s="2">
        <f>IF($A33&lt;=O$5,0.5*(P32+P33)*EXP(-'BDT Tree'!Y61*P$4)," ")</f>
        <v>1.0036300390424537</v>
      </c>
      <c r="P33" s="44">
        <f t="shared" si="0"/>
        <v>1.0038276332851259</v>
      </c>
    </row>
    <row r="34" spans="1:16" x14ac:dyDescent="0.25">
      <c r="A34" s="30">
        <v>5</v>
      </c>
      <c r="D34" s="44">
        <f>IF($A34&lt;=D$5,0.5*(E33+E34)*EXP(-'BDT Tree'!N62*E$4)," ")</f>
        <v>1.004509439205471</v>
      </c>
      <c r="E34" s="2">
        <f>IF($A34&lt;=E$5,0.5*(F33+F34)*EXP(-'BDT Tree'!O62*F$4)," ")</f>
        <v>1.0067732971996732</v>
      </c>
      <c r="F34" s="2">
        <f>IF($A34&lt;=F$5,0.5*(G33+G34)*EXP(-'BDT Tree'!P62*G$4)," ")</f>
        <v>1.0085718031830118</v>
      </c>
      <c r="G34" s="44">
        <f>IF($A34&lt;=G$5,0.5*(H33+H34)*EXP(-'BDT Tree'!Q62*H$4)+$C$6*SUM(E$4:G$4)," ")</f>
        <v>1.0101355979923565</v>
      </c>
      <c r="H34" s="2">
        <f>IF($A34&lt;=H$5,0.5*(I33+I34)*EXP(-'BDT Tree'!R62*I$4)," ")</f>
        <v>1.0074737039647454</v>
      </c>
      <c r="I34" s="2">
        <f>IF($A34&lt;=I$5,0.5*(J33+J34)*EXP(-'BDT Tree'!S62*J$4)," ")</f>
        <v>1.0085012622720648</v>
      </c>
      <c r="J34" s="44">
        <f>IF($A34&lt;=J$5,0.5*(K33+K34)*EXP(-'BDT Tree'!T62*K$4)+$C$6*SUM(H$4:J$4)," ")</f>
        <v>1.0093109235923174</v>
      </c>
      <c r="K34" s="2">
        <f>IF($A34&lt;=K$5,0.5*(L33+L34)*EXP(-'BDT Tree'!U62*L$4)," ")</f>
        <v>1.0061768049611342</v>
      </c>
      <c r="L34" s="2">
        <f>IF($A34&lt;=L$5,0.5*(M33+M34)*EXP(-'BDT Tree'!V62*M$4)," ")</f>
        <v>1.0066263550183929</v>
      </c>
      <c r="M34" s="44">
        <f>IF($A34&lt;=M$5,0.5*(N33+N34)*EXP(-'BDT Tree'!W62*N$4)+$C$6*SUM(K$4:M$4)," ")</f>
        <v>1.0070085604439702</v>
      </c>
      <c r="N34" s="2">
        <f>IF($A34&lt;=N$5,0.5*(O33+O34)*EXP(-'BDT Tree'!X62*O$4)," ")</f>
        <v>1.0034934635563035</v>
      </c>
      <c r="O34" s="2">
        <f>IF($A34&lt;=O$5,0.5*(P33+P34)*EXP(-'BDT Tree'!Y62*P$4)," ")</f>
        <v>1.0036790895718781</v>
      </c>
      <c r="P34" s="44">
        <f t="shared" si="0"/>
        <v>1.0038276332851259</v>
      </c>
    </row>
    <row r="35" spans="1:16" x14ac:dyDescent="0.25">
      <c r="A35" s="30">
        <v>4</v>
      </c>
      <c r="D35" s="44">
        <f>IF($A35&lt;=D$5,0.5*(E34+E35)*EXP(-'BDT Tree'!N63*E$4)," ")</f>
        <v>1.0069143950490276</v>
      </c>
      <c r="E35" s="2">
        <f>IF($A35&lt;=E$5,0.5*(F34+F35)*EXP(-'BDT Tree'!O63*F$4)," ")</f>
        <v>1.0086895621209331</v>
      </c>
      <c r="F35" s="2">
        <f>IF($A35&lt;=F$5,0.5*(G34+G35)*EXP(-'BDT Tree'!P63*G$4)," ")</f>
        <v>1.0100924754440304</v>
      </c>
      <c r="G35" s="44">
        <f>IF($A35&lt;=G$5,0.5*(H34+H35)*EXP(-'BDT Tree'!Q63*H$4)+$C$6*SUM(E$4:G$4)," ")</f>
        <v>1.0113182608335358</v>
      </c>
      <c r="H35" s="2">
        <f>IF($A35&lt;=H$5,0.5*(I34+I35)*EXP(-'BDT Tree'!R63*I$4)," ")</f>
        <v>1.0083889109845476</v>
      </c>
      <c r="I35" s="2">
        <f>IF($A35&lt;=I$5,0.5*(J34+J35)*EXP(-'BDT Tree'!S63*J$4)," ")</f>
        <v>1.0091856774343471</v>
      </c>
      <c r="J35" s="44">
        <f>IF($A35&lt;=J$5,0.5*(K34+K35)*EXP(-'BDT Tree'!T63*K$4)+$C$6*SUM(H$4:J$4)," ")</f>
        <v>1.009808327517693</v>
      </c>
      <c r="K35" s="2">
        <f>IF($A35&lt;=K$5,0.5*(L34+L35)*EXP(-'BDT Tree'!U63*L$4)," ")</f>
        <v>1.0065276079451739</v>
      </c>
      <c r="L35" s="2">
        <f>IF($A35&lt;=L$5,0.5*(M34+M35)*EXP(-'BDT Tree'!V63*M$4)," ")</f>
        <v>1.0068681189069704</v>
      </c>
      <c r="M35" s="44">
        <f>IF($A35&lt;=M$5,0.5*(N34+N35)*EXP(-'BDT Tree'!W63*N$4)+$C$6*SUM(K$4:M$4)," ")</f>
        <v>1.0071600678566608</v>
      </c>
      <c r="N35" s="2">
        <f>IF($A35&lt;=N$5,0.5*(O34+O35)*EXP(-'BDT Tree'!X63*O$4)," ")</f>
        <v>1.0035775412000252</v>
      </c>
      <c r="O35" s="2">
        <f>IF($A35&lt;=O$5,0.5*(P34+P35)*EXP(-'BDT Tree'!Y63*P$4)," ")</f>
        <v>1.00371596454115</v>
      </c>
      <c r="P35" s="44">
        <f t="shared" si="0"/>
        <v>1.0038276332851259</v>
      </c>
    </row>
    <row r="36" spans="1:16" x14ac:dyDescent="0.25">
      <c r="A36" s="30">
        <v>3</v>
      </c>
      <c r="D36" s="44">
        <f>IF($A36&lt;=D$5,0.5*(E35+E36)*EXP(-'BDT Tree'!N64*E$4)," ")</f>
        <v>1.0087759084452264</v>
      </c>
      <c r="E36" s="2">
        <f>IF($A36&lt;=E$5,0.5*(F35+F36)*EXP(-'BDT Tree'!O64*F$4)," ")</f>
        <v>1.0101679419336973</v>
      </c>
      <c r="F36" s="2">
        <f>IF($A36&lt;=F$5,0.5*(G35+G36)*EXP(-'BDT Tree'!P64*G$4)," ")</f>
        <v>1.0112623382647419</v>
      </c>
      <c r="G36" s="44">
        <f>IF($A36&lt;=G$5,0.5*(H35+H36)*EXP(-'BDT Tree'!Q64*H$4)+$C$6*SUM(E$4:G$4)," ")</f>
        <v>1.0122235031809983</v>
      </c>
      <c r="H36" s="2">
        <f>IF($A36&lt;=H$5,0.5*(I35+I36)*EXP(-'BDT Tree'!R64*I$4)," ")</f>
        <v>1.0090880392406225</v>
      </c>
      <c r="I36" s="2">
        <f>IF($A36&lt;=I$5,0.5*(J35+J36)*EXP(-'BDT Tree'!S64*J$4)," ")</f>
        <v>1.0097059594884965</v>
      </c>
      <c r="J36" s="44">
        <f>IF($A36&lt;=J$5,0.5*(K35+K36)*EXP(-'BDT Tree'!T64*K$4)+$C$6*SUM(H$4:J$4)," ")</f>
        <v>1.010184822890402</v>
      </c>
      <c r="K36" s="2">
        <f>IF($A36&lt;=K$5,0.5*(L35+L36)*EXP(-'BDT Tree'!U64*L$4)," ")</f>
        <v>1.0067927015732738</v>
      </c>
      <c r="L36" s="2">
        <f>IF($A36&lt;=L$5,0.5*(M35+M36)*EXP(-'BDT Tree'!V64*M$4)," ")</f>
        <v>1.0070506164613837</v>
      </c>
      <c r="M36" s="44">
        <f>IF($A36&lt;=M$5,0.5*(N35+N36)*EXP(-'BDT Tree'!W64*N$4)+$C$6*SUM(K$4:M$4)," ")</f>
        <v>1.0072736404447382</v>
      </c>
      <c r="N36" s="2">
        <f>IF($A36&lt;=N$5,0.5*(O35+O36)*EXP(-'BDT Tree'!X64*O$4)," ")</f>
        <v>1.003640462664477</v>
      </c>
      <c r="O36" s="2">
        <f>IF($A36&lt;=O$5,0.5*(P35+P36)*EXP(-'BDT Tree'!Y64*P$4)," ")</f>
        <v>1.0037436859322333</v>
      </c>
      <c r="P36" s="44">
        <f t="shared" si="0"/>
        <v>1.0038276332851259</v>
      </c>
    </row>
    <row r="37" spans="1:16" x14ac:dyDescent="0.25">
      <c r="A37" s="30">
        <v>2</v>
      </c>
      <c r="D37" s="44">
        <f>IF($A37&lt;=D$5,0.5*(E36+E37)*EXP(-'BDT Tree'!N65*E$4)," ")</f>
        <v>1.0102168310785955</v>
      </c>
      <c r="E37" s="2">
        <f>IF($A37&lt;=E$5,0.5*(F36+F37)*EXP(-'BDT Tree'!O65*F$4)," ")</f>
        <v>1.0113085964794153</v>
      </c>
      <c r="F37" s="2">
        <f>IF($A37&lt;=F$5,0.5*(G36+G37)*EXP(-'BDT Tree'!P65*G$4)," ")</f>
        <v>1.0121624491365118</v>
      </c>
      <c r="G37" s="44">
        <f>IF($A37&lt;=G$5,0.5*(H36+H37)*EXP(-'BDT Tree'!Q65*H$4)+$C$6*SUM(E$4:G$4)," ")</f>
        <v>1.0129164288843433</v>
      </c>
      <c r="H37" s="2">
        <f>IF($A37&lt;=H$5,0.5*(I36+I37)*EXP(-'BDT Tree'!R65*I$4)," ")</f>
        <v>1.0096221599568489</v>
      </c>
      <c r="I37" s="2">
        <f>IF($A37&lt;=I$5,0.5*(J36+J37)*EXP(-'BDT Tree'!S65*J$4)," ")</f>
        <v>1.0101014835527735</v>
      </c>
      <c r="J37" s="44">
        <f>IF($A37&lt;=J$5,0.5*(K36+K37)*EXP(-'BDT Tree'!T65*K$4)+$C$6*SUM(H$4:J$4)," ")</f>
        <v>1.0104697994925453</v>
      </c>
      <c r="K37" s="2">
        <f>IF($A37&lt;=K$5,0.5*(L36+L37)*EXP(-'BDT Tree'!U65*L$4)," ")</f>
        <v>1.0069930348286587</v>
      </c>
      <c r="L37" s="2">
        <f>IF($A37&lt;=L$5,0.5*(M36+M37)*EXP(-'BDT Tree'!V65*M$4)," ")</f>
        <v>1.0071883886332558</v>
      </c>
      <c r="M37" s="44">
        <f>IF($A37&lt;=M$5,0.5*(N36+N37)*EXP(-'BDT Tree'!W65*N$4)+$C$6*SUM(K$4:M$4)," ")</f>
        <v>1.0073587751926862</v>
      </c>
      <c r="N37" s="2">
        <f>IF($A37&lt;=N$5,0.5*(O36+O37)*EXP(-'BDT Tree'!X65*O$4)," ")</f>
        <v>1.0036875515670332</v>
      </c>
      <c r="O37" s="2">
        <f>IF($A37&lt;=O$5,0.5*(P36+P37)*EXP(-'BDT Tree'!Y65*P$4)," ")</f>
        <v>1.0037645257973165</v>
      </c>
      <c r="P37" s="44">
        <f t="shared" si="0"/>
        <v>1.0038276332851259</v>
      </c>
    </row>
    <row r="38" spans="1:16" x14ac:dyDescent="0.25">
      <c r="A38" s="30">
        <v>1</v>
      </c>
      <c r="D38" s="44">
        <f>IF($A38&lt;=D$5,0.5*(E37+E38)*EXP(-'BDT Tree'!N66*E$4)," ")</f>
        <v>1.0113323650107993</v>
      </c>
      <c r="E38" s="2">
        <f>IF($A38&lt;=E$5,0.5*(F37+F38)*EXP(-'BDT Tree'!O66*F$4)," ")</f>
        <v>1.0121888393364651</v>
      </c>
      <c r="F38" s="2">
        <f>IF($A38&lt;=F$5,0.5*(G37+G38)*EXP(-'BDT Tree'!P66*G$4)," ")</f>
        <v>1.012855163027248</v>
      </c>
      <c r="G38" s="44">
        <f>IF($A38&lt;=G$5,0.5*(H37+H38)*EXP(-'BDT Tree'!Q66*H$4)+$C$6*SUM(E$4:G$4)," ")</f>
        <v>1.0134468893741375</v>
      </c>
      <c r="H38" s="2">
        <f>IF($A38&lt;=H$5,0.5*(I37+I38)*EXP(-'BDT Tree'!R66*I$4)," ")</f>
        <v>1.0100302804003056</v>
      </c>
      <c r="I38" s="2">
        <f>IF($A38&lt;=I$5,0.5*(J37+J38)*EXP(-'BDT Tree'!S66*J$4)," ")</f>
        <v>1.0104021865113806</v>
      </c>
      <c r="J38" s="44">
        <f>IF($A38&lt;=J$5,0.5*(K37+K38)*EXP(-'BDT Tree'!T66*K$4)+$C$6*SUM(H$4:J$4)," ")</f>
        <v>1.0106855090921909</v>
      </c>
      <c r="K38" s="2">
        <f>IF($A38&lt;=K$5,0.5*(L37+L38)*EXP(-'BDT Tree'!U66*L$4)," ")</f>
        <v>1.0071444373029783</v>
      </c>
      <c r="L38" s="2">
        <f>IF($A38&lt;=L$5,0.5*(M37+M38)*EXP(-'BDT Tree'!V66*M$4)," ")</f>
        <v>1.0072924072123852</v>
      </c>
      <c r="M38" s="44">
        <f>IF($A38&lt;=M$5,0.5*(N37+N38)*EXP(-'BDT Tree'!W66*N$4)+$C$6*SUM(K$4:M$4)," ")</f>
        <v>1.0074225923550051</v>
      </c>
      <c r="N38" s="2">
        <f>IF($A38&lt;=N$5,0.5*(O37+O38)*EXP(-'BDT Tree'!X66*O$4)," ")</f>
        <v>1.0037227920454361</v>
      </c>
      <c r="O38" s="2">
        <f>IF($A38&lt;=O$5,0.5*(P37+P38)*EXP(-'BDT Tree'!Y66*P$4)," ")</f>
        <v>1.0037801923043566</v>
      </c>
      <c r="P38" s="44">
        <f t="shared" si="0"/>
        <v>1.0038276332851259</v>
      </c>
    </row>
    <row r="39" spans="1:16" x14ac:dyDescent="0.25">
      <c r="A39" s="30">
        <v>0</v>
      </c>
      <c r="D39" s="44">
        <f>IF($A39&lt;=D$5,0.5*(E38+E39)*EXP(-'BDT Tree'!N67*E$4)," ")</f>
        <v>1.012196203428694</v>
      </c>
      <c r="E39" s="2">
        <f>IF($A39&lt;=E$5,0.5*(F38+F39)*EXP(-'BDT Tree'!O67*F$4)," ")</f>
        <v>1.0128682993516387</v>
      </c>
      <c r="F39" s="2">
        <f>IF($A39&lt;=F$5,0.5*(G38+G39)*EXP(-'BDT Tree'!P67*G$4)," ")</f>
        <v>1.0133884190375619</v>
      </c>
      <c r="G39" s="44">
        <f>IF($A39&lt;=G$5,0.5*(H38+H39)*EXP(-'BDT Tree'!Q67*H$4)+$C$6*SUM(E$4:G$4)," ")</f>
        <v>1.0138530373741703</v>
      </c>
      <c r="H39" s="2">
        <f>IF($A39&lt;=H$5,0.5*(I38+I39)*EXP(-'BDT Tree'!R67*I$4)," ")</f>
        <v>1.0103421837263769</v>
      </c>
      <c r="I39" s="2">
        <f>IF($A39&lt;=I$5,0.5*(J38+J39)*EXP(-'BDT Tree'!S67*J$4)," ")</f>
        <v>1.0106308228775593</v>
      </c>
      <c r="J39" s="44">
        <f>IF($A39&lt;=J$5,0.5*(K38+K39)*EXP(-'BDT Tree'!T67*K$4)+$C$6*SUM(H$4:J$4)," ")</f>
        <v>1.0108487951888547</v>
      </c>
      <c r="K39" s="2">
        <f>IF($A39&lt;=K$5,0.5*(L38+L39)*EXP(-'BDT Tree'!U67*L$4)," ")</f>
        <v>1.0072588687709596</v>
      </c>
      <c r="L39" s="2">
        <f>IF($A39&lt;=L$5,0.5*(M38+M39)*EXP(-'BDT Tree'!V67*M$4)," ")</f>
        <v>1.0073709506687676</v>
      </c>
      <c r="M39" s="44">
        <f>IF($A39&lt;=M$5,0.5*(N38+N39)*EXP(-'BDT Tree'!W67*N$4)+$C$6*SUM(K$4:M$4)," ")</f>
        <v>1.0074704298164134</v>
      </c>
      <c r="N39" s="2">
        <f>IF($A39&lt;=N$5,0.5*(O38+O39)*EXP(-'BDT Tree'!X67*O$4)," ")</f>
        <v>1.0037491656817865</v>
      </c>
      <c r="O39" s="2">
        <f>IF($A39&lt;=O$5,0.5*(P38+P39)*EXP(-'BDT Tree'!Y67*P$4)," ")</f>
        <v>1.0037919696519462</v>
      </c>
      <c r="P39" s="44">
        <f t="shared" si="0"/>
        <v>1.0038276332851259</v>
      </c>
    </row>
    <row r="41" spans="1:16" x14ac:dyDescent="0.25">
      <c r="A41" s="25" t="s">
        <v>90</v>
      </c>
    </row>
    <row r="42" spans="1:16" x14ac:dyDescent="0.25">
      <c r="A42" s="25" t="s">
        <v>70</v>
      </c>
    </row>
    <row r="43" spans="1:16" x14ac:dyDescent="0.25">
      <c r="A43" s="30">
        <v>12</v>
      </c>
      <c r="B43" s="2">
        <f t="shared" ref="B43:B55" si="1">MAX(0,1-D27)</f>
        <v>4.8261642470463828E-2</v>
      </c>
    </row>
    <row r="44" spans="1:16" x14ac:dyDescent="0.25">
      <c r="A44" s="30">
        <v>11</v>
      </c>
      <c r="B44" s="2">
        <f t="shared" si="1"/>
        <v>3.4105139896116521E-2</v>
      </c>
    </row>
    <row r="45" spans="1:16" x14ac:dyDescent="0.25">
      <c r="A45" s="30">
        <v>10</v>
      </c>
      <c r="B45" s="2">
        <f t="shared" si="1"/>
        <v>2.3058736719919981E-2</v>
      </c>
    </row>
    <row r="46" spans="1:16" x14ac:dyDescent="0.25">
      <c r="A46" s="30">
        <v>9</v>
      </c>
      <c r="B46" s="2">
        <f t="shared" si="1"/>
        <v>1.4462719031764104E-2</v>
      </c>
    </row>
    <row r="47" spans="1:16" x14ac:dyDescent="0.25">
      <c r="A47" s="30">
        <v>8</v>
      </c>
      <c r="B47" s="2">
        <f t="shared" si="1"/>
        <v>7.7867170472145641E-3</v>
      </c>
    </row>
    <row r="48" spans="1:16" x14ac:dyDescent="0.25">
      <c r="A48" s="30">
        <v>7</v>
      </c>
      <c r="B48" s="2">
        <f t="shared" si="1"/>
        <v>2.6090634485195219E-3</v>
      </c>
    </row>
    <row r="49" spans="1:2" x14ac:dyDescent="0.25">
      <c r="A49" s="30">
        <v>6</v>
      </c>
      <c r="B49" s="2">
        <f t="shared" si="1"/>
        <v>0</v>
      </c>
    </row>
    <row r="50" spans="1:2" x14ac:dyDescent="0.25">
      <c r="A50" s="30">
        <v>5</v>
      </c>
      <c r="B50" s="2">
        <f t="shared" si="1"/>
        <v>0</v>
      </c>
    </row>
    <row r="51" spans="1:2" x14ac:dyDescent="0.25">
      <c r="A51" s="30">
        <v>4</v>
      </c>
      <c r="B51" s="2">
        <f t="shared" si="1"/>
        <v>0</v>
      </c>
    </row>
    <row r="52" spans="1:2" x14ac:dyDescent="0.25">
      <c r="A52" s="30">
        <v>3</v>
      </c>
      <c r="B52" s="2">
        <f t="shared" si="1"/>
        <v>0</v>
      </c>
    </row>
    <row r="53" spans="1:2" x14ac:dyDescent="0.25">
      <c r="A53" s="30">
        <v>2</v>
      </c>
      <c r="B53" s="2">
        <f t="shared" si="1"/>
        <v>0</v>
      </c>
    </row>
    <row r="54" spans="1:2" x14ac:dyDescent="0.25">
      <c r="A54" s="30">
        <v>1</v>
      </c>
      <c r="B54" s="2">
        <f t="shared" si="1"/>
        <v>0</v>
      </c>
    </row>
    <row r="55" spans="1:2" x14ac:dyDescent="0.25">
      <c r="A55" s="30">
        <v>0</v>
      </c>
      <c r="B55" s="2">
        <f t="shared" si="1"/>
        <v>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7"/>
  <sheetViews>
    <sheetView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ColWidth="8.77734375" defaultRowHeight="13.8" x14ac:dyDescent="0.25"/>
  <cols>
    <col min="1" max="1" width="12.109375" style="2" customWidth="1"/>
    <col min="2" max="3" width="12" style="2" customWidth="1"/>
    <col min="4" max="4" width="12.77734375" style="44" bestFit="1" customWidth="1"/>
    <col min="5" max="6" width="12.77734375" style="2" bestFit="1" customWidth="1"/>
    <col min="7" max="7" width="12.77734375" style="44" bestFit="1" customWidth="1"/>
    <col min="8" max="9" width="12.77734375" style="2" bestFit="1" customWidth="1"/>
    <col min="10" max="10" width="12.77734375" style="44" bestFit="1" customWidth="1"/>
    <col min="11" max="12" width="12.77734375" style="2" bestFit="1" customWidth="1"/>
    <col min="13" max="13" width="12.77734375" style="44" bestFit="1" customWidth="1"/>
    <col min="14" max="15" width="12.77734375" style="2" bestFit="1" customWidth="1"/>
    <col min="16" max="16" width="12.77734375" style="44" bestFit="1" customWidth="1"/>
    <col min="17" max="18" width="12.77734375" style="2" bestFit="1" customWidth="1"/>
    <col min="19" max="19" width="12.77734375" style="44" bestFit="1" customWidth="1"/>
    <col min="20" max="21" width="12.77734375" style="2" bestFit="1" customWidth="1"/>
    <col min="22" max="22" width="12.77734375" style="44" bestFit="1" customWidth="1"/>
    <col min="23" max="24" width="12.77734375" style="2" bestFit="1" customWidth="1"/>
    <col min="25" max="25" width="12.77734375" style="44" bestFit="1" customWidth="1"/>
    <col min="26" max="27" width="12.77734375" style="2" bestFit="1" customWidth="1"/>
    <col min="28" max="28" width="12.77734375" style="44" bestFit="1" customWidth="1"/>
    <col min="29" max="16384" width="8.77734375" style="2"/>
  </cols>
  <sheetData>
    <row r="1" spans="1:28" s="44" customFormat="1" x14ac:dyDescent="0.25">
      <c r="A1" s="46" t="s">
        <v>108</v>
      </c>
    </row>
    <row r="2" spans="1:28" x14ac:dyDescent="0.25">
      <c r="A2" s="31" t="s">
        <v>73</v>
      </c>
      <c r="B2" s="34"/>
      <c r="C2" s="34"/>
      <c r="D2" s="43">
        <v>44133</v>
      </c>
      <c r="E2" s="34">
        <v>44165</v>
      </c>
      <c r="F2" s="34">
        <v>44194</v>
      </c>
      <c r="G2" s="43">
        <v>44225</v>
      </c>
      <c r="H2" s="34">
        <v>44253</v>
      </c>
      <c r="I2" s="34">
        <v>44284</v>
      </c>
      <c r="J2" s="43">
        <v>44315</v>
      </c>
      <c r="K2" s="34">
        <v>44347</v>
      </c>
      <c r="L2" s="34">
        <v>44376</v>
      </c>
      <c r="M2" s="43">
        <v>44406</v>
      </c>
      <c r="N2" s="34">
        <v>44438</v>
      </c>
      <c r="O2" s="34">
        <v>44468</v>
      </c>
      <c r="P2" s="43">
        <v>44498</v>
      </c>
      <c r="Q2" s="34">
        <v>44529</v>
      </c>
      <c r="R2" s="34">
        <v>44559</v>
      </c>
      <c r="S2" s="43">
        <v>44592</v>
      </c>
      <c r="T2" s="34">
        <v>44620</v>
      </c>
      <c r="U2" s="34">
        <v>44649</v>
      </c>
      <c r="V2" s="43">
        <v>44680</v>
      </c>
      <c r="W2" s="34">
        <v>44711</v>
      </c>
      <c r="X2" s="34">
        <v>44741</v>
      </c>
      <c r="Y2" s="43">
        <v>44771</v>
      </c>
      <c r="Z2" s="34">
        <v>44802</v>
      </c>
      <c r="AA2" s="34">
        <v>44833</v>
      </c>
      <c r="AB2" s="43">
        <v>44865</v>
      </c>
    </row>
    <row r="3" spans="1:28" x14ac:dyDescent="0.25">
      <c r="A3" s="24" t="s">
        <v>61</v>
      </c>
      <c r="D3" s="44">
        <v>1.0166666666666666</v>
      </c>
      <c r="E3" s="2">
        <v>1.1055555555555556</v>
      </c>
      <c r="F3" s="2">
        <v>1.1861111111111111</v>
      </c>
      <c r="G3" s="44">
        <v>1.2722222222222221</v>
      </c>
      <c r="H3" s="2">
        <v>1.35</v>
      </c>
      <c r="I3" s="2">
        <v>1.4361111111111111</v>
      </c>
      <c r="J3" s="44">
        <v>1.5222222222222221</v>
      </c>
      <c r="K3" s="2">
        <v>1.6111111111111112</v>
      </c>
      <c r="L3" s="2">
        <v>1.6916666666666667</v>
      </c>
      <c r="M3" s="44">
        <v>1.7749999999999999</v>
      </c>
      <c r="N3" s="2">
        <v>1.8638888888888889</v>
      </c>
      <c r="O3" s="2">
        <v>1.9472222222222222</v>
      </c>
      <c r="P3" s="44">
        <v>2.0305555555555554</v>
      </c>
      <c r="Q3" s="2">
        <v>2.1166666666666667</v>
      </c>
      <c r="R3" s="2">
        <v>2.2000000000000002</v>
      </c>
      <c r="S3" s="44">
        <v>2.2916666666666665</v>
      </c>
      <c r="T3" s="2">
        <v>2.3694444444444445</v>
      </c>
      <c r="U3" s="2">
        <v>2.4500000000000002</v>
      </c>
      <c r="V3" s="44">
        <v>2.536111111111111</v>
      </c>
      <c r="W3" s="2">
        <v>2.6222222222222222</v>
      </c>
      <c r="X3" s="2">
        <v>2.7055555555555557</v>
      </c>
      <c r="Y3" s="44">
        <v>2.7888888888888888</v>
      </c>
      <c r="Z3" s="2">
        <v>2.875</v>
      </c>
      <c r="AA3" s="2">
        <v>2.9611111111111112</v>
      </c>
      <c r="AB3" s="44">
        <v>3.05</v>
      </c>
    </row>
    <row r="4" spans="1:28" x14ac:dyDescent="0.25">
      <c r="A4" s="38" t="s">
        <v>75</v>
      </c>
      <c r="D4" s="44">
        <v>8.3333333333333259E-2</v>
      </c>
      <c r="E4" s="2">
        <v>8.8888888888889017E-2</v>
      </c>
      <c r="F4" s="2">
        <v>8.0555555555555491E-2</v>
      </c>
      <c r="G4" s="44">
        <v>8.6111111111111027E-2</v>
      </c>
      <c r="H4" s="2">
        <v>7.7777777777777946E-2</v>
      </c>
      <c r="I4" s="2">
        <v>8.6111111111111027E-2</v>
      </c>
      <c r="J4" s="44">
        <v>8.6111111111111027E-2</v>
      </c>
      <c r="K4" s="2">
        <v>8.8888888888889017E-2</v>
      </c>
      <c r="L4" s="2">
        <v>8.0555555555555491E-2</v>
      </c>
      <c r="M4" s="44">
        <v>8.3333333333333259E-2</v>
      </c>
      <c r="N4" s="2">
        <v>8.8888888888889017E-2</v>
      </c>
      <c r="O4" s="2">
        <v>8.3333333333333259E-2</v>
      </c>
      <c r="P4" s="44">
        <v>8.3333333333333259E-2</v>
      </c>
      <c r="Q4" s="2">
        <v>8.6111111111111249E-2</v>
      </c>
      <c r="R4" s="2">
        <v>8.3333333333333481E-2</v>
      </c>
      <c r="S4" s="44">
        <v>9.1666666666666341E-2</v>
      </c>
      <c r="T4" s="2">
        <v>7.7777777777777946E-2</v>
      </c>
      <c r="U4" s="2">
        <v>8.0555555555555713E-2</v>
      </c>
      <c r="V4" s="44">
        <v>8.6111111111110805E-2</v>
      </c>
      <c r="W4" s="2">
        <v>8.6111111111111249E-2</v>
      </c>
      <c r="X4" s="2">
        <v>8.3333333333333481E-2</v>
      </c>
      <c r="Y4" s="44">
        <v>8.3333333333333037E-2</v>
      </c>
      <c r="Z4" s="2">
        <v>8.6111111111111249E-2</v>
      </c>
      <c r="AA4" s="2">
        <v>8.6111111111111249E-2</v>
      </c>
      <c r="AB4" s="44">
        <v>8.8888888888888573E-2</v>
      </c>
    </row>
    <row r="5" spans="1:28" x14ac:dyDescent="0.25">
      <c r="A5" s="24" t="s">
        <v>62</v>
      </c>
      <c r="D5" s="44">
        <v>12</v>
      </c>
      <c r="E5" s="2">
        <v>13</v>
      </c>
      <c r="F5" s="2">
        <v>14</v>
      </c>
      <c r="G5" s="44">
        <v>15</v>
      </c>
      <c r="H5" s="2">
        <v>16</v>
      </c>
      <c r="I5" s="2">
        <v>17</v>
      </c>
      <c r="J5" s="44">
        <v>18</v>
      </c>
      <c r="K5" s="2">
        <v>19</v>
      </c>
      <c r="L5" s="2">
        <v>20</v>
      </c>
      <c r="M5" s="44">
        <v>21</v>
      </c>
      <c r="N5" s="2">
        <v>22</v>
      </c>
      <c r="O5" s="2">
        <v>23</v>
      </c>
      <c r="P5" s="44">
        <v>24</v>
      </c>
      <c r="Q5" s="2">
        <v>25</v>
      </c>
      <c r="R5" s="2">
        <v>26</v>
      </c>
      <c r="S5" s="44">
        <v>27</v>
      </c>
      <c r="T5" s="2">
        <v>28</v>
      </c>
      <c r="U5" s="2">
        <v>29</v>
      </c>
      <c r="V5" s="44">
        <v>30</v>
      </c>
      <c r="W5" s="2">
        <v>31</v>
      </c>
      <c r="X5" s="2">
        <v>32</v>
      </c>
      <c r="Y5" s="44">
        <v>33</v>
      </c>
      <c r="Z5" s="2">
        <v>34</v>
      </c>
      <c r="AA5" s="2">
        <v>35</v>
      </c>
      <c r="AB5" s="44">
        <v>36</v>
      </c>
    </row>
    <row r="6" spans="1:28" x14ac:dyDescent="0.25">
      <c r="A6" s="47" t="s">
        <v>88</v>
      </c>
      <c r="B6" s="47"/>
      <c r="C6" s="47">
        <f>('Caplet Strip'!E7-'Caplet Strip'!E15)/SUM('Caplet Strip'!F8:F15)</f>
        <v>1.4988013517784777E-2</v>
      </c>
    </row>
    <row r="7" spans="1:28" x14ac:dyDescent="0.25">
      <c r="A7" s="47" t="s">
        <v>92</v>
      </c>
      <c r="B7" s="47"/>
      <c r="C7" s="47">
        <f>SUMPRODUCT(B55:B67,'BDT Tree'!N108:N120)</f>
        <v>5.465774730452528E-3</v>
      </c>
    </row>
    <row r="8" spans="1:28" x14ac:dyDescent="0.25">
      <c r="A8" s="47" t="s">
        <v>93</v>
      </c>
      <c r="B8" s="47"/>
      <c r="C8" s="47">
        <f>SUM('Caplet Strip'!F8:F15)*'European Swaption5_1_2'!C6*(NORMSDIST('European Swaption5_1_2'!C10)-NORMSDIST('European Swaption5_1_2'!C11))</f>
        <v>5.2776026401473971E-3</v>
      </c>
    </row>
    <row r="9" spans="1:28" x14ac:dyDescent="0.25">
      <c r="A9" s="48" t="s">
        <v>94</v>
      </c>
      <c r="C9" s="49">
        <v>0.4496</v>
      </c>
    </row>
    <row r="10" spans="1:28" x14ac:dyDescent="0.25">
      <c r="A10" s="48" t="s">
        <v>95</v>
      </c>
      <c r="C10" s="2">
        <f>0.5*C9*SQRT(D3)</f>
        <v>0.22666559215431589</v>
      </c>
    </row>
    <row r="11" spans="1:28" x14ac:dyDescent="0.25">
      <c r="A11" s="48" t="s">
        <v>96</v>
      </c>
      <c r="C11" s="2">
        <f>-C10</f>
        <v>-0.22666559215431589</v>
      </c>
    </row>
    <row r="12" spans="1:28" x14ac:dyDescent="0.25">
      <c r="A12" s="48"/>
    </row>
    <row r="13" spans="1:28" ht="13.2" customHeight="1" x14ac:dyDescent="0.25">
      <c r="A13" s="25" t="s">
        <v>89</v>
      </c>
    </row>
    <row r="14" spans="1:28" x14ac:dyDescent="0.25">
      <c r="A14" s="25" t="s">
        <v>70</v>
      </c>
    </row>
    <row r="15" spans="1:28" x14ac:dyDescent="0.25">
      <c r="A15" s="30">
        <v>36</v>
      </c>
      <c r="D15" s="44" t="str">
        <f>IF($A15&lt;=D$5,0.5*(E14+E15)*EXP(-'BDT Tree'!N31*E$4)+$C$6*SUM(B$4:D$4)," ")</f>
        <v xml:space="preserve"> </v>
      </c>
      <c r="E15" s="2" t="str">
        <f>IF($A15&lt;=E$5,0.5*(F14+F15)*EXP(-'BDT Tree'!O31*F$4)," ")</f>
        <v xml:space="preserve"> </v>
      </c>
      <c r="F15" s="2" t="str">
        <f>IF($A15&lt;=F$5,0.5*(G14+G15)*EXP(-'BDT Tree'!P31*G$4)," ")</f>
        <v xml:space="preserve"> </v>
      </c>
      <c r="G15" s="44" t="str">
        <f>IF($A15&lt;=G$5,0.5*(H14+H15)*EXP(-'BDT Tree'!Q31*H$4)+$C$6*SUM(E$4:G$4)," ")</f>
        <v xml:space="preserve"> </v>
      </c>
      <c r="H15" s="2" t="str">
        <f>IF($A15&lt;=H$5,0.5*(I14+I15)*EXP(-'BDT Tree'!R31*I$4)," ")</f>
        <v xml:space="preserve"> </v>
      </c>
      <c r="I15" s="2" t="str">
        <f>IF($A15&lt;=I$5,0.5*(J14+J15)*EXP(-'BDT Tree'!S31*J$4)," ")</f>
        <v xml:space="preserve"> </v>
      </c>
      <c r="J15" s="44" t="str">
        <f>IF($A15&lt;=J$5,0.5*(K14+K15)*EXP(-'BDT Tree'!T31*K$4)+$C$6*SUM(H$4:J$4)," ")</f>
        <v xml:space="preserve"> </v>
      </c>
      <c r="K15" s="2" t="str">
        <f>IF($A15&lt;=K$5,0.5*(L14+L15)*EXP(-'BDT Tree'!U31*L$4)," ")</f>
        <v xml:space="preserve"> </v>
      </c>
      <c r="L15" s="2" t="str">
        <f>IF($A15&lt;=L$5,0.5*(M14+M15)*EXP(-'BDT Tree'!V31*M$4)," ")</f>
        <v xml:space="preserve"> </v>
      </c>
      <c r="M15" s="44" t="str">
        <f>IF($A15&lt;=M$5,0.5*(N14+N15)*EXP(-'BDT Tree'!W31*N$4)+$C$6*SUM(K$4:M$4)," ")</f>
        <v xml:space="preserve"> </v>
      </c>
      <c r="N15" s="2" t="str">
        <f>IF($A15&lt;=N$5,0.5*(O14+O15)*EXP(-'BDT Tree'!X31*O$4)," ")</f>
        <v xml:space="preserve"> </v>
      </c>
      <c r="O15" s="2" t="str">
        <f>IF($A15&lt;=O$5,0.5*(P14+P15)*EXP(-'BDT Tree'!Y31*P$4)," ")</f>
        <v xml:space="preserve"> </v>
      </c>
      <c r="P15" s="44" t="str">
        <f>IF($A15&lt;=P$5,0.5*(Q14+Q15)*EXP(-'BDT Tree'!Z31*Q$4)+$C$6*SUM(N$4:P$4)," ")</f>
        <v xml:space="preserve"> </v>
      </c>
      <c r="Q15" s="2" t="str">
        <f>IF($A15&lt;=Q$5,0.5*(R14+R15)*EXP(-'BDT Tree'!AA31*R$4)," ")</f>
        <v xml:space="preserve"> </v>
      </c>
      <c r="R15" s="2" t="str">
        <f>IF($A15&lt;=R$5,0.5*(S14+S15)*EXP(-'BDT Tree'!AB31*S$4)," ")</f>
        <v xml:space="preserve"> </v>
      </c>
      <c r="S15" s="44" t="str">
        <f>IF($A15&lt;=S$5,0.5*(T14+T15)*EXP(-'BDT Tree'!AC31*T$4)+$C$6*SUM(Q$4:S$4)," ")</f>
        <v xml:space="preserve"> </v>
      </c>
      <c r="T15" s="2" t="str">
        <f>IF($A15&lt;=T$5,0.5*(U14+U15)*EXP(-'BDT Tree'!AD31*U$4)," ")</f>
        <v xml:space="preserve"> </v>
      </c>
      <c r="U15" s="2" t="str">
        <f>IF($A15&lt;=U$5,0.5*(V14+V15)*EXP(-'BDT Tree'!AE31*V$4)," ")</f>
        <v xml:space="preserve"> </v>
      </c>
      <c r="V15" s="44" t="str">
        <f>IF($A15&lt;=V$5,0.5*(W14+W15)*EXP(-'BDT Tree'!AF31*W$4)+$C$6*SUM(T$4:V$4)," ")</f>
        <v xml:space="preserve"> </v>
      </c>
      <c r="W15" s="2" t="str">
        <f>IF($A15&lt;=W$5,0.5*(X14+X15)*EXP(-'BDT Tree'!AG31*X$4)," ")</f>
        <v xml:space="preserve"> </v>
      </c>
      <c r="X15" s="2" t="str">
        <f>IF($A15&lt;=X$5,0.5*(Y14+Y15)*EXP(-'BDT Tree'!AH31*Y$4)," ")</f>
        <v xml:space="preserve"> </v>
      </c>
      <c r="Y15" s="44" t="str">
        <f>IF($A15&lt;=Y$5,0.5*(Z14+Z15)*EXP(-'BDT Tree'!AI31*Z$4)+$C$6*SUM(W$4:Y$4)," ")</f>
        <v xml:space="preserve"> </v>
      </c>
      <c r="Z15" s="2" t="str">
        <f>IF($A15&lt;=Z$5,0.5*(AA14+AA15)*EXP(-'BDT Tree'!AJ31*AA$4)," ")</f>
        <v xml:space="preserve"> </v>
      </c>
      <c r="AA15" s="2" t="str">
        <f>IF($A15&lt;=AA$5,0.5*(AB14+AB15)*EXP(-'BDT Tree'!AK31*AB$4)," ")</f>
        <v xml:space="preserve"> </v>
      </c>
      <c r="AB15" s="44">
        <f>1+1*$C$6*SUM(Z$4:AB$4)</f>
        <v>1.0039135368629772</v>
      </c>
    </row>
    <row r="16" spans="1:28" x14ac:dyDescent="0.25">
      <c r="A16" s="30">
        <v>35</v>
      </c>
      <c r="D16" s="44" t="str">
        <f>IF($A16&lt;=D$5,0.5*(E15+E16)*EXP(-'BDT Tree'!N32*E$4)+$C$6*SUM(B$4:D$4)," ")</f>
        <v xml:space="preserve"> </v>
      </c>
      <c r="E16" s="2" t="str">
        <f>IF($A16&lt;=E$5,0.5*(F15+F16)*EXP(-'BDT Tree'!O32*F$4)," ")</f>
        <v xml:space="preserve"> </v>
      </c>
      <c r="F16" s="2" t="str">
        <f>IF($A16&lt;=F$5,0.5*(G15+G16)*EXP(-'BDT Tree'!P32*G$4)," ")</f>
        <v xml:space="preserve"> </v>
      </c>
      <c r="G16" s="44" t="str">
        <f>IF($A16&lt;=G$5,0.5*(H15+H16)*EXP(-'BDT Tree'!Q32*H$4)+$C$6*SUM(E$4:G$4)," ")</f>
        <v xml:space="preserve"> </v>
      </c>
      <c r="H16" s="2" t="str">
        <f>IF($A16&lt;=H$5,0.5*(I15+I16)*EXP(-'BDT Tree'!R32*I$4)," ")</f>
        <v xml:space="preserve"> </v>
      </c>
      <c r="I16" s="2" t="str">
        <f>IF($A16&lt;=I$5,0.5*(J15+J16)*EXP(-'BDT Tree'!S32*J$4)," ")</f>
        <v xml:space="preserve"> </v>
      </c>
      <c r="J16" s="44" t="str">
        <f>IF($A16&lt;=J$5,0.5*(K15+K16)*EXP(-'BDT Tree'!T32*K$4)+$C$6*SUM(H$4:J$4)," ")</f>
        <v xml:space="preserve"> </v>
      </c>
      <c r="K16" s="2" t="str">
        <f>IF($A16&lt;=K$5,0.5*(L15+L16)*EXP(-'BDT Tree'!U32*L$4)," ")</f>
        <v xml:space="preserve"> </v>
      </c>
      <c r="L16" s="2" t="str">
        <f>IF($A16&lt;=L$5,0.5*(M15+M16)*EXP(-'BDT Tree'!V32*M$4)," ")</f>
        <v xml:space="preserve"> </v>
      </c>
      <c r="M16" s="44" t="str">
        <f>IF($A16&lt;=M$5,0.5*(N15+N16)*EXP(-'BDT Tree'!W32*N$4)+$C$6*SUM(K$4:M$4)," ")</f>
        <v xml:space="preserve"> </v>
      </c>
      <c r="N16" s="2" t="str">
        <f>IF($A16&lt;=N$5,0.5*(O15+O16)*EXP(-'BDT Tree'!X32*O$4)," ")</f>
        <v xml:space="preserve"> </v>
      </c>
      <c r="O16" s="2" t="str">
        <f>IF($A16&lt;=O$5,0.5*(P15+P16)*EXP(-'BDT Tree'!Y32*P$4)," ")</f>
        <v xml:space="preserve"> </v>
      </c>
      <c r="P16" s="44" t="str">
        <f>IF($A16&lt;=P$5,0.5*(Q15+Q16)*EXP(-'BDT Tree'!Z32*Q$4)+$C$6*SUM(N$4:P$4)," ")</f>
        <v xml:space="preserve"> </v>
      </c>
      <c r="Q16" s="2" t="str">
        <f>IF($A16&lt;=Q$5,0.5*(R15+R16)*EXP(-'BDT Tree'!AA32*R$4)," ")</f>
        <v xml:space="preserve"> </v>
      </c>
      <c r="R16" s="2" t="str">
        <f>IF($A16&lt;=R$5,0.5*(S15+S16)*EXP(-'BDT Tree'!AB32*S$4)," ")</f>
        <v xml:space="preserve"> </v>
      </c>
      <c r="S16" s="44" t="str">
        <f>IF($A16&lt;=S$5,0.5*(T15+T16)*EXP(-'BDT Tree'!AC32*T$4)+$C$6*SUM(Q$4:S$4)," ")</f>
        <v xml:space="preserve"> </v>
      </c>
      <c r="T16" s="2" t="str">
        <f>IF($A16&lt;=T$5,0.5*(U15+U16)*EXP(-'BDT Tree'!AD32*U$4)," ")</f>
        <v xml:space="preserve"> </v>
      </c>
      <c r="U16" s="2" t="str">
        <f>IF($A16&lt;=U$5,0.5*(V15+V16)*EXP(-'BDT Tree'!AE32*V$4)," ")</f>
        <v xml:space="preserve"> </v>
      </c>
      <c r="V16" s="44" t="str">
        <f>IF($A16&lt;=V$5,0.5*(W15+W16)*EXP(-'BDT Tree'!AF32*W$4)+$C$6*SUM(T$4:V$4)," ")</f>
        <v xml:space="preserve"> </v>
      </c>
      <c r="W16" s="2" t="str">
        <f>IF($A16&lt;=W$5,0.5*(X15+X16)*EXP(-'BDT Tree'!AG32*X$4)," ")</f>
        <v xml:space="preserve"> </v>
      </c>
      <c r="X16" s="2" t="str">
        <f>IF($A16&lt;=X$5,0.5*(Y15+Y16)*EXP(-'BDT Tree'!AH32*Y$4)," ")</f>
        <v xml:space="preserve"> </v>
      </c>
      <c r="Y16" s="44" t="str">
        <f>IF($A16&lt;=Y$5,0.5*(Z15+Z16)*EXP(-'BDT Tree'!AI32*Z$4)+$C$6*SUM(W$4:Y$4)," ")</f>
        <v xml:space="preserve"> </v>
      </c>
      <c r="Z16" s="2" t="str">
        <f>IF($A16&lt;=Z$5,0.5*(AA15+AA16)*EXP(-'BDT Tree'!AJ32*AA$4)," ")</f>
        <v xml:space="preserve"> </v>
      </c>
      <c r="AA16" s="2">
        <f>IF($A16&lt;=AA$5,0.5*(AB15+AB16)*EXP(-'BDT Tree'!AK32*AB$4)," ")</f>
        <v>0.8629587989072538</v>
      </c>
      <c r="AB16" s="44">
        <f t="shared" ref="AB16:AB51" si="0">1+1*$C$6*SUM(Z$4:AB$4)</f>
        <v>1.0039135368629772</v>
      </c>
    </row>
    <row r="17" spans="1:28" x14ac:dyDescent="0.25">
      <c r="A17" s="30">
        <v>34</v>
      </c>
      <c r="D17" s="44" t="str">
        <f>IF($A17&lt;=D$5,0.5*(E16+E17)*EXP(-'BDT Tree'!N33*E$4)+$C$6*SUM(B$4:D$4)," ")</f>
        <v xml:space="preserve"> </v>
      </c>
      <c r="E17" s="2" t="str">
        <f>IF($A17&lt;=E$5,0.5*(F16+F17)*EXP(-'BDT Tree'!O33*F$4)," ")</f>
        <v xml:space="preserve"> </v>
      </c>
      <c r="F17" s="2" t="str">
        <f>IF($A17&lt;=F$5,0.5*(G16+G17)*EXP(-'BDT Tree'!P33*G$4)," ")</f>
        <v xml:space="preserve"> </v>
      </c>
      <c r="G17" s="44" t="str">
        <f>IF($A17&lt;=G$5,0.5*(H16+H17)*EXP(-'BDT Tree'!Q33*H$4)+$C$6*SUM(E$4:G$4)," ")</f>
        <v xml:space="preserve"> </v>
      </c>
      <c r="H17" s="2" t="str">
        <f>IF($A17&lt;=H$5,0.5*(I16+I17)*EXP(-'BDT Tree'!R33*I$4)," ")</f>
        <v xml:space="preserve"> </v>
      </c>
      <c r="I17" s="2" t="str">
        <f>IF($A17&lt;=I$5,0.5*(J16+J17)*EXP(-'BDT Tree'!S33*J$4)," ")</f>
        <v xml:space="preserve"> </v>
      </c>
      <c r="J17" s="44" t="str">
        <f>IF($A17&lt;=J$5,0.5*(K16+K17)*EXP(-'BDT Tree'!T33*K$4)+$C$6*SUM(H$4:J$4)," ")</f>
        <v xml:space="preserve"> </v>
      </c>
      <c r="K17" s="2" t="str">
        <f>IF($A17&lt;=K$5,0.5*(L16+L17)*EXP(-'BDT Tree'!U33*L$4)," ")</f>
        <v xml:space="preserve"> </v>
      </c>
      <c r="L17" s="2" t="str">
        <f>IF($A17&lt;=L$5,0.5*(M16+M17)*EXP(-'BDT Tree'!V33*M$4)," ")</f>
        <v xml:space="preserve"> </v>
      </c>
      <c r="M17" s="44" t="str">
        <f>IF($A17&lt;=M$5,0.5*(N16+N17)*EXP(-'BDT Tree'!W33*N$4)+$C$6*SUM(K$4:M$4)," ")</f>
        <v xml:space="preserve"> </v>
      </c>
      <c r="N17" s="2" t="str">
        <f>IF($A17&lt;=N$5,0.5*(O16+O17)*EXP(-'BDT Tree'!X33*O$4)," ")</f>
        <v xml:space="preserve"> </v>
      </c>
      <c r="O17" s="2" t="str">
        <f>IF($A17&lt;=O$5,0.5*(P16+P17)*EXP(-'BDT Tree'!Y33*P$4)," ")</f>
        <v xml:space="preserve"> </v>
      </c>
      <c r="P17" s="44" t="str">
        <f>IF($A17&lt;=P$5,0.5*(Q16+Q17)*EXP(-'BDT Tree'!Z33*Q$4)+$C$6*SUM(N$4:P$4)," ")</f>
        <v xml:space="preserve"> </v>
      </c>
      <c r="Q17" s="2" t="str">
        <f>IF($A17&lt;=Q$5,0.5*(R16+R17)*EXP(-'BDT Tree'!AA33*R$4)," ")</f>
        <v xml:space="preserve"> </v>
      </c>
      <c r="R17" s="2" t="str">
        <f>IF($A17&lt;=R$5,0.5*(S16+S17)*EXP(-'BDT Tree'!AB33*S$4)," ")</f>
        <v xml:space="preserve"> </v>
      </c>
      <c r="S17" s="44" t="str">
        <f>IF($A17&lt;=S$5,0.5*(T16+T17)*EXP(-'BDT Tree'!AC33*T$4)+$C$6*SUM(Q$4:S$4)," ")</f>
        <v xml:space="preserve"> </v>
      </c>
      <c r="T17" s="2" t="str">
        <f>IF($A17&lt;=T$5,0.5*(U16+U17)*EXP(-'BDT Tree'!AD33*U$4)," ")</f>
        <v xml:space="preserve"> </v>
      </c>
      <c r="U17" s="2" t="str">
        <f>IF($A17&lt;=U$5,0.5*(V16+V17)*EXP(-'BDT Tree'!AE33*V$4)," ")</f>
        <v xml:space="preserve"> </v>
      </c>
      <c r="V17" s="44" t="str">
        <f>IF($A17&lt;=V$5,0.5*(W16+W17)*EXP(-'BDT Tree'!AF33*W$4)+$C$6*SUM(T$4:V$4)," ")</f>
        <v xml:space="preserve"> </v>
      </c>
      <c r="W17" s="2" t="str">
        <f>IF($A17&lt;=W$5,0.5*(X16+X17)*EXP(-'BDT Tree'!AG33*X$4)," ")</f>
        <v xml:space="preserve"> </v>
      </c>
      <c r="X17" s="2" t="str">
        <f>IF($A17&lt;=X$5,0.5*(Y16+Y17)*EXP(-'BDT Tree'!AH33*Y$4)," ")</f>
        <v xml:space="preserve"> </v>
      </c>
      <c r="Y17" s="44" t="str">
        <f>IF($A17&lt;=Y$5,0.5*(Z16+Z17)*EXP(-'BDT Tree'!AI33*Z$4)+$C$6*SUM(W$4:Y$4)," ")</f>
        <v xml:space="preserve"> </v>
      </c>
      <c r="Z17" s="2">
        <f>IF($A17&lt;=Z$5,0.5*(AA16+AA17)*EXP(-'BDT Tree'!AJ33*AA$4)," ")</f>
        <v>0.77420597912582922</v>
      </c>
      <c r="AA17" s="2">
        <f>IF($A17&lt;=AA$5,0.5*(AB16+AB17)*EXP(-'BDT Tree'!AK33*AB$4)," ")</f>
        <v>0.89663612791558289</v>
      </c>
      <c r="AB17" s="44">
        <f t="shared" si="0"/>
        <v>1.0039135368629772</v>
      </c>
    </row>
    <row r="18" spans="1:28" x14ac:dyDescent="0.25">
      <c r="A18" s="30">
        <v>33</v>
      </c>
      <c r="D18" s="44" t="str">
        <f>IF($A18&lt;=D$5,0.5*(E17+E18)*EXP(-'BDT Tree'!N34*E$4)+$C$6*SUM(B$4:D$4)," ")</f>
        <v xml:space="preserve"> </v>
      </c>
      <c r="E18" s="2" t="str">
        <f>IF($A18&lt;=E$5,0.5*(F17+F18)*EXP(-'BDT Tree'!O34*F$4)," ")</f>
        <v xml:space="preserve"> </v>
      </c>
      <c r="F18" s="2" t="str">
        <f>IF($A18&lt;=F$5,0.5*(G17+G18)*EXP(-'BDT Tree'!P34*G$4)," ")</f>
        <v xml:space="preserve"> </v>
      </c>
      <c r="G18" s="44" t="str">
        <f>IF($A18&lt;=G$5,0.5*(H17+H18)*EXP(-'BDT Tree'!Q34*H$4)+$C$6*SUM(E$4:G$4)," ")</f>
        <v xml:space="preserve"> </v>
      </c>
      <c r="H18" s="2" t="str">
        <f>IF($A18&lt;=H$5,0.5*(I17+I18)*EXP(-'BDT Tree'!R34*I$4)," ")</f>
        <v xml:space="preserve"> </v>
      </c>
      <c r="I18" s="2" t="str">
        <f>IF($A18&lt;=I$5,0.5*(J17+J18)*EXP(-'BDT Tree'!S34*J$4)," ")</f>
        <v xml:space="preserve"> </v>
      </c>
      <c r="J18" s="44" t="str">
        <f>IF($A18&lt;=J$5,0.5*(K17+K18)*EXP(-'BDT Tree'!T34*K$4)+$C$6*SUM(H$4:J$4)," ")</f>
        <v xml:space="preserve"> </v>
      </c>
      <c r="K18" s="2" t="str">
        <f>IF($A18&lt;=K$5,0.5*(L17+L18)*EXP(-'BDT Tree'!U34*L$4)," ")</f>
        <v xml:space="preserve"> </v>
      </c>
      <c r="L18" s="2" t="str">
        <f>IF($A18&lt;=L$5,0.5*(M17+M18)*EXP(-'BDT Tree'!V34*M$4)," ")</f>
        <v xml:space="preserve"> </v>
      </c>
      <c r="M18" s="44" t="str">
        <f>IF($A18&lt;=M$5,0.5*(N17+N18)*EXP(-'BDT Tree'!W34*N$4)+$C$6*SUM(K$4:M$4)," ")</f>
        <v xml:space="preserve"> </v>
      </c>
      <c r="N18" s="2" t="str">
        <f>IF($A18&lt;=N$5,0.5*(O17+O18)*EXP(-'BDT Tree'!X34*O$4)," ")</f>
        <v xml:space="preserve"> </v>
      </c>
      <c r="O18" s="2" t="str">
        <f>IF($A18&lt;=O$5,0.5*(P17+P18)*EXP(-'BDT Tree'!Y34*P$4)," ")</f>
        <v xml:space="preserve"> </v>
      </c>
      <c r="P18" s="44" t="str">
        <f>IF($A18&lt;=P$5,0.5*(Q17+Q18)*EXP(-'BDT Tree'!Z34*Q$4)+$C$6*SUM(N$4:P$4)," ")</f>
        <v xml:space="preserve"> </v>
      </c>
      <c r="Q18" s="2" t="str">
        <f>IF($A18&lt;=Q$5,0.5*(R17+R18)*EXP(-'BDT Tree'!AA34*R$4)," ")</f>
        <v xml:space="preserve"> </v>
      </c>
      <c r="R18" s="2" t="str">
        <f>IF($A18&lt;=R$5,0.5*(S17+S18)*EXP(-'BDT Tree'!AB34*S$4)," ")</f>
        <v xml:space="preserve"> </v>
      </c>
      <c r="S18" s="44" t="str">
        <f>IF($A18&lt;=S$5,0.5*(T17+T18)*EXP(-'BDT Tree'!AC34*T$4)+$C$6*SUM(Q$4:S$4)," ")</f>
        <v xml:space="preserve"> </v>
      </c>
      <c r="T18" s="2" t="str">
        <f>IF($A18&lt;=T$5,0.5*(U17+U18)*EXP(-'BDT Tree'!AD34*U$4)," ")</f>
        <v xml:space="preserve"> </v>
      </c>
      <c r="U18" s="2" t="str">
        <f>IF($A18&lt;=U$5,0.5*(V17+V18)*EXP(-'BDT Tree'!AE34*V$4)," ")</f>
        <v xml:space="preserve"> </v>
      </c>
      <c r="V18" s="44" t="str">
        <f>IF($A18&lt;=V$5,0.5*(W17+W18)*EXP(-'BDT Tree'!AF34*W$4)+$C$6*SUM(T$4:V$4)," ")</f>
        <v xml:space="preserve"> </v>
      </c>
      <c r="W18" s="2" t="str">
        <f>IF($A18&lt;=W$5,0.5*(X17+X18)*EXP(-'BDT Tree'!AG34*X$4)," ")</f>
        <v xml:space="preserve"> </v>
      </c>
      <c r="X18" s="2" t="str">
        <f>IF($A18&lt;=X$5,0.5*(Y17+Y18)*EXP(-'BDT Tree'!AH34*Y$4)," ")</f>
        <v xml:space="preserve"> </v>
      </c>
      <c r="Y18" s="44">
        <f>IF($A18&lt;=Y$5,0.5*(Z17+Z18)*EXP(-'BDT Tree'!AI34*Z$4)+$C$6*SUM(W$4:Y$4)," ")</f>
        <v>0.72501820631730152</v>
      </c>
      <c r="Z18" s="2">
        <f>IF($A18&lt;=Z$5,0.5*(AA17+AA18)*EXP(-'BDT Tree'!AJ34*AA$4)," ")</f>
        <v>0.82678812526389467</v>
      </c>
      <c r="AA18" s="2">
        <f>IF($A18&lt;=AA$5,0.5*(AB17+AB18)*EXP(-'BDT Tree'!AK34*AB$4)," ")</f>
        <v>0.92264653316399092</v>
      </c>
      <c r="AB18" s="44">
        <f t="shared" si="0"/>
        <v>1.0039135368629772</v>
      </c>
    </row>
    <row r="19" spans="1:28" x14ac:dyDescent="0.25">
      <c r="A19" s="30">
        <v>32</v>
      </c>
      <c r="D19" s="44" t="str">
        <f>IF($A19&lt;=D$5,0.5*(E18+E19)*EXP(-'BDT Tree'!N35*E$4)+$C$6*SUM(B$4:D$4)," ")</f>
        <v xml:space="preserve"> </v>
      </c>
      <c r="E19" s="2" t="str">
        <f>IF($A19&lt;=E$5,0.5*(F18+F19)*EXP(-'BDT Tree'!O35*F$4)," ")</f>
        <v xml:space="preserve"> </v>
      </c>
      <c r="F19" s="2" t="str">
        <f>IF($A19&lt;=F$5,0.5*(G18+G19)*EXP(-'BDT Tree'!P35*G$4)," ")</f>
        <v xml:space="preserve"> </v>
      </c>
      <c r="G19" s="44" t="str">
        <f>IF($A19&lt;=G$5,0.5*(H18+H19)*EXP(-'BDT Tree'!Q35*H$4)+$C$6*SUM(E$4:G$4)," ")</f>
        <v xml:space="preserve"> </v>
      </c>
      <c r="H19" s="2" t="str">
        <f>IF($A19&lt;=H$5,0.5*(I18+I19)*EXP(-'BDT Tree'!R35*I$4)," ")</f>
        <v xml:space="preserve"> </v>
      </c>
      <c r="I19" s="2" t="str">
        <f>IF($A19&lt;=I$5,0.5*(J18+J19)*EXP(-'BDT Tree'!S35*J$4)," ")</f>
        <v xml:space="preserve"> </v>
      </c>
      <c r="J19" s="44" t="str">
        <f>IF($A19&lt;=J$5,0.5*(K18+K19)*EXP(-'BDT Tree'!T35*K$4)+$C$6*SUM(H$4:J$4)," ")</f>
        <v xml:space="preserve"> </v>
      </c>
      <c r="K19" s="2" t="str">
        <f>IF($A19&lt;=K$5,0.5*(L18+L19)*EXP(-'BDT Tree'!U35*L$4)," ")</f>
        <v xml:space="preserve"> </v>
      </c>
      <c r="L19" s="2" t="str">
        <f>IF($A19&lt;=L$5,0.5*(M18+M19)*EXP(-'BDT Tree'!V35*M$4)," ")</f>
        <v xml:space="preserve"> </v>
      </c>
      <c r="M19" s="44" t="str">
        <f>IF($A19&lt;=M$5,0.5*(N18+N19)*EXP(-'BDT Tree'!W35*N$4)+$C$6*SUM(K$4:M$4)," ")</f>
        <v xml:space="preserve"> </v>
      </c>
      <c r="N19" s="2" t="str">
        <f>IF($A19&lt;=N$5,0.5*(O18+O19)*EXP(-'BDT Tree'!X35*O$4)," ")</f>
        <v xml:space="preserve"> </v>
      </c>
      <c r="O19" s="2" t="str">
        <f>IF($A19&lt;=O$5,0.5*(P18+P19)*EXP(-'BDT Tree'!Y35*P$4)," ")</f>
        <v xml:space="preserve"> </v>
      </c>
      <c r="P19" s="44" t="str">
        <f>IF($A19&lt;=P$5,0.5*(Q18+Q19)*EXP(-'BDT Tree'!Z35*Q$4)+$C$6*SUM(N$4:P$4)," ")</f>
        <v xml:space="preserve"> </v>
      </c>
      <c r="Q19" s="2" t="str">
        <f>IF($A19&lt;=Q$5,0.5*(R18+R19)*EXP(-'BDT Tree'!AA35*R$4)," ")</f>
        <v xml:space="preserve"> </v>
      </c>
      <c r="R19" s="2" t="str">
        <f>IF($A19&lt;=R$5,0.5*(S18+S19)*EXP(-'BDT Tree'!AB35*S$4)," ")</f>
        <v xml:space="preserve"> </v>
      </c>
      <c r="S19" s="44" t="str">
        <f>IF($A19&lt;=S$5,0.5*(T18+T19)*EXP(-'BDT Tree'!AC35*T$4)+$C$6*SUM(Q$4:S$4)," ")</f>
        <v xml:space="preserve"> </v>
      </c>
      <c r="T19" s="2" t="str">
        <f>IF($A19&lt;=T$5,0.5*(U18+U19)*EXP(-'BDT Tree'!AD35*U$4)," ")</f>
        <v xml:space="preserve"> </v>
      </c>
      <c r="U19" s="2" t="str">
        <f>IF($A19&lt;=U$5,0.5*(V18+V19)*EXP(-'BDT Tree'!AE35*V$4)," ")</f>
        <v xml:space="preserve"> </v>
      </c>
      <c r="V19" s="44" t="str">
        <f>IF($A19&lt;=V$5,0.5*(W18+W19)*EXP(-'BDT Tree'!AF35*W$4)+$C$6*SUM(T$4:V$4)," ")</f>
        <v xml:space="preserve"> </v>
      </c>
      <c r="W19" s="2" t="str">
        <f>IF($A19&lt;=W$5,0.5*(X18+X19)*EXP(-'BDT Tree'!AG35*X$4)," ")</f>
        <v xml:space="preserve"> </v>
      </c>
      <c r="X19" s="2">
        <f>IF($A19&lt;=X$5,0.5*(Y18+Y19)*EXP(-'BDT Tree'!AH35*Y$4)," ")</f>
        <v>0.69811123611032533</v>
      </c>
      <c r="Y19" s="44">
        <f>IF($A19&lt;=Y$5,0.5*(Z18+Z19)*EXP(-'BDT Tree'!AI35*Z$4)+$C$6*SUM(W$4:Y$4)," ")</f>
        <v>0.78757690390783364</v>
      </c>
      <c r="Z19" s="2">
        <f>IF($A19&lt;=Z$5,0.5*(AA18+AA19)*EXP(-'BDT Tree'!AJ35*AA$4)," ")</f>
        <v>0.86839529826844408</v>
      </c>
      <c r="AA19" s="2">
        <f>IF($A19&lt;=AA$5,0.5*(AB18+AB19)*EXP(-'BDT Tree'!AK35*AB$4)," ")</f>
        <v>0.94256642608413532</v>
      </c>
      <c r="AB19" s="44">
        <f t="shared" si="0"/>
        <v>1.0039135368629772</v>
      </c>
    </row>
    <row r="20" spans="1:28" x14ac:dyDescent="0.25">
      <c r="A20" s="30">
        <v>31</v>
      </c>
      <c r="D20" s="44" t="str">
        <f>IF($A20&lt;=D$5,0.5*(E19+E20)*EXP(-'BDT Tree'!N36*E$4)+$C$6*SUM(B$4:D$4)," ")</f>
        <v xml:space="preserve"> </v>
      </c>
      <c r="E20" s="2" t="str">
        <f>IF($A20&lt;=E$5,0.5*(F19+F20)*EXP(-'BDT Tree'!O36*F$4)," ")</f>
        <v xml:space="preserve"> </v>
      </c>
      <c r="F20" s="2" t="str">
        <f>IF($A20&lt;=F$5,0.5*(G19+G20)*EXP(-'BDT Tree'!P36*G$4)," ")</f>
        <v xml:space="preserve"> </v>
      </c>
      <c r="G20" s="44" t="str">
        <f>IF($A20&lt;=G$5,0.5*(H19+H20)*EXP(-'BDT Tree'!Q36*H$4)+$C$6*SUM(E$4:G$4)," ")</f>
        <v xml:space="preserve"> </v>
      </c>
      <c r="H20" s="2" t="str">
        <f>IF($A20&lt;=H$5,0.5*(I19+I20)*EXP(-'BDT Tree'!R36*I$4)," ")</f>
        <v xml:space="preserve"> </v>
      </c>
      <c r="I20" s="2" t="str">
        <f>IF($A20&lt;=I$5,0.5*(J19+J20)*EXP(-'BDT Tree'!S36*J$4)," ")</f>
        <v xml:space="preserve"> </v>
      </c>
      <c r="J20" s="44" t="str">
        <f>IF($A20&lt;=J$5,0.5*(K19+K20)*EXP(-'BDT Tree'!T36*K$4)+$C$6*SUM(H$4:J$4)," ")</f>
        <v xml:space="preserve"> </v>
      </c>
      <c r="K20" s="2" t="str">
        <f>IF($A20&lt;=K$5,0.5*(L19+L20)*EXP(-'BDT Tree'!U36*L$4)," ")</f>
        <v xml:space="preserve"> </v>
      </c>
      <c r="L20" s="2" t="str">
        <f>IF($A20&lt;=L$5,0.5*(M19+M20)*EXP(-'BDT Tree'!V36*M$4)," ")</f>
        <v xml:space="preserve"> </v>
      </c>
      <c r="M20" s="44" t="str">
        <f>IF($A20&lt;=M$5,0.5*(N19+N20)*EXP(-'BDT Tree'!W36*N$4)+$C$6*SUM(K$4:M$4)," ")</f>
        <v xml:space="preserve"> </v>
      </c>
      <c r="N20" s="2" t="str">
        <f>IF($A20&lt;=N$5,0.5*(O19+O20)*EXP(-'BDT Tree'!X36*O$4)," ")</f>
        <v xml:space="preserve"> </v>
      </c>
      <c r="O20" s="2" t="str">
        <f>IF($A20&lt;=O$5,0.5*(P19+P20)*EXP(-'BDT Tree'!Y36*P$4)," ")</f>
        <v xml:space="preserve"> </v>
      </c>
      <c r="P20" s="44" t="str">
        <f>IF($A20&lt;=P$5,0.5*(Q19+Q20)*EXP(-'BDT Tree'!Z36*Q$4)+$C$6*SUM(N$4:P$4)," ")</f>
        <v xml:space="preserve"> </v>
      </c>
      <c r="Q20" s="2" t="str">
        <f>IF($A20&lt;=Q$5,0.5*(R19+R20)*EXP(-'BDT Tree'!AA36*R$4)," ")</f>
        <v xml:space="preserve"> </v>
      </c>
      <c r="R20" s="2" t="str">
        <f>IF($A20&lt;=R$5,0.5*(S19+S20)*EXP(-'BDT Tree'!AB36*S$4)," ")</f>
        <v xml:space="preserve"> </v>
      </c>
      <c r="S20" s="44" t="str">
        <f>IF($A20&lt;=S$5,0.5*(T19+T20)*EXP(-'BDT Tree'!AC36*T$4)+$C$6*SUM(Q$4:S$4)," ")</f>
        <v xml:space="preserve"> </v>
      </c>
      <c r="T20" s="2" t="str">
        <f>IF($A20&lt;=T$5,0.5*(U19+U20)*EXP(-'BDT Tree'!AD36*U$4)," ")</f>
        <v xml:space="preserve"> </v>
      </c>
      <c r="U20" s="2" t="str">
        <f>IF($A20&lt;=U$5,0.5*(V19+V20)*EXP(-'BDT Tree'!AE36*V$4)," ")</f>
        <v xml:space="preserve"> </v>
      </c>
      <c r="V20" s="44" t="str">
        <f>IF($A20&lt;=V$5,0.5*(W19+W20)*EXP(-'BDT Tree'!AF36*W$4)+$C$6*SUM(T$4:V$4)," ")</f>
        <v xml:space="preserve"> </v>
      </c>
      <c r="W20" s="2">
        <f>IF($A20&lt;=W$5,0.5*(X19+X20)*EXP(-'BDT Tree'!AG36*X$4)," ")</f>
        <v>0.6788888878701973</v>
      </c>
      <c r="X20" s="2">
        <f>IF($A20&lt;=X$5,0.5*(Y19+Y20)*EXP(-'BDT Tree'!AH36*Y$4)," ")</f>
        <v>0.76499723364081296</v>
      </c>
      <c r="Y20" s="44">
        <f>IF($A20&lt;=Y$5,0.5*(Z19+Z20)*EXP(-'BDT Tree'!AI36*Z$4)+$C$6*SUM(W$4:Y$4)," ")</f>
        <v>0.83794555617851141</v>
      </c>
      <c r="Z20" s="2">
        <f>IF($A20&lt;=Z$5,0.5*(AA19+AA20)*EXP(-'BDT Tree'!AJ36*AA$4)," ")</f>
        <v>0.90084239892856044</v>
      </c>
      <c r="AA20" s="2">
        <f>IF($A20&lt;=AA$5,0.5*(AB19+AB20)*EXP(-'BDT Tree'!AK36*AB$4)," ")</f>
        <v>0.95772592514179877</v>
      </c>
      <c r="AB20" s="44">
        <f t="shared" si="0"/>
        <v>1.0039135368629772</v>
      </c>
    </row>
    <row r="21" spans="1:28" x14ac:dyDescent="0.25">
      <c r="A21" s="30">
        <v>30</v>
      </c>
      <c r="D21" s="44" t="str">
        <f>IF($A21&lt;=D$5,0.5*(E20+E21)*EXP(-'BDT Tree'!N37*E$4)+$C$6*SUM(B$4:D$4)," ")</f>
        <v xml:space="preserve"> </v>
      </c>
      <c r="E21" s="2" t="str">
        <f>IF($A21&lt;=E$5,0.5*(F20+F21)*EXP(-'BDT Tree'!O37*F$4)," ")</f>
        <v xml:space="preserve"> </v>
      </c>
      <c r="F21" s="2" t="str">
        <f>IF($A21&lt;=F$5,0.5*(G20+G21)*EXP(-'BDT Tree'!P37*G$4)," ")</f>
        <v xml:space="preserve"> </v>
      </c>
      <c r="G21" s="44" t="str">
        <f>IF($A21&lt;=G$5,0.5*(H20+H21)*EXP(-'BDT Tree'!Q37*H$4)+$C$6*SUM(E$4:G$4)," ")</f>
        <v xml:space="preserve"> </v>
      </c>
      <c r="H21" s="2" t="str">
        <f>IF($A21&lt;=H$5,0.5*(I20+I21)*EXP(-'BDT Tree'!R37*I$4)," ")</f>
        <v xml:space="preserve"> </v>
      </c>
      <c r="I21" s="2" t="str">
        <f>IF($A21&lt;=I$5,0.5*(J20+J21)*EXP(-'BDT Tree'!S37*J$4)," ")</f>
        <v xml:space="preserve"> </v>
      </c>
      <c r="J21" s="44" t="str">
        <f>IF($A21&lt;=J$5,0.5*(K20+K21)*EXP(-'BDT Tree'!T37*K$4)+$C$6*SUM(H$4:J$4)," ")</f>
        <v xml:space="preserve"> </v>
      </c>
      <c r="K21" s="2" t="str">
        <f>IF($A21&lt;=K$5,0.5*(L20+L21)*EXP(-'BDT Tree'!U37*L$4)," ")</f>
        <v xml:space="preserve"> </v>
      </c>
      <c r="L21" s="2" t="str">
        <f>IF($A21&lt;=L$5,0.5*(M20+M21)*EXP(-'BDT Tree'!V37*M$4)," ")</f>
        <v xml:space="preserve"> </v>
      </c>
      <c r="M21" s="44" t="str">
        <f>IF($A21&lt;=M$5,0.5*(N20+N21)*EXP(-'BDT Tree'!W37*N$4)+$C$6*SUM(K$4:M$4)," ")</f>
        <v xml:space="preserve"> </v>
      </c>
      <c r="N21" s="2" t="str">
        <f>IF($A21&lt;=N$5,0.5*(O20+O21)*EXP(-'BDT Tree'!X37*O$4)," ")</f>
        <v xml:space="preserve"> </v>
      </c>
      <c r="O21" s="2" t="str">
        <f>IF($A21&lt;=O$5,0.5*(P20+P21)*EXP(-'BDT Tree'!Y37*P$4)," ")</f>
        <v xml:space="preserve"> </v>
      </c>
      <c r="P21" s="44" t="str">
        <f>IF($A21&lt;=P$5,0.5*(Q20+Q21)*EXP(-'BDT Tree'!Z37*Q$4)+$C$6*SUM(N$4:P$4)," ")</f>
        <v xml:space="preserve"> </v>
      </c>
      <c r="Q21" s="2" t="str">
        <f>IF($A21&lt;=Q$5,0.5*(R20+R21)*EXP(-'BDT Tree'!AA37*R$4)," ")</f>
        <v xml:space="preserve"> </v>
      </c>
      <c r="R21" s="2" t="str">
        <f>IF($A21&lt;=R$5,0.5*(S20+S21)*EXP(-'BDT Tree'!AB37*S$4)," ")</f>
        <v xml:space="preserve"> </v>
      </c>
      <c r="S21" s="44" t="str">
        <f>IF($A21&lt;=S$5,0.5*(T20+T21)*EXP(-'BDT Tree'!AC37*T$4)+$C$6*SUM(Q$4:S$4)," ")</f>
        <v xml:space="preserve"> </v>
      </c>
      <c r="T21" s="2" t="str">
        <f>IF($A21&lt;=T$5,0.5*(U20+U21)*EXP(-'BDT Tree'!AD37*U$4)," ")</f>
        <v xml:space="preserve"> </v>
      </c>
      <c r="U21" s="2" t="str">
        <f>IF($A21&lt;=U$5,0.5*(V20+V21)*EXP(-'BDT Tree'!AE37*V$4)," ")</f>
        <v xml:space="preserve"> </v>
      </c>
      <c r="V21" s="44">
        <f>IF($A21&lt;=V$5,0.5*(W20+W21)*EXP(-'BDT Tree'!AF37*W$4)+$C$6*SUM(T$4:V$4)," ")</f>
        <v>0.67087972293984499</v>
      </c>
      <c r="W21" s="2">
        <f>IF($A21&lt;=W$5,0.5*(X20+X21)*EXP(-'BDT Tree'!AG37*X$4)," ")</f>
        <v>0.74887295910973106</v>
      </c>
      <c r="X21" s="2">
        <f>IF($A21&lt;=X$5,0.5*(Y20+Y21)*EXP(-'BDT Tree'!AH37*Y$4)," ")</f>
        <v>0.81943245083579508</v>
      </c>
      <c r="Y21" s="44">
        <f>IF($A21&lt;=Y$5,0.5*(Z20+Z21)*EXP(-'BDT Tree'!AI37*Z$4)+$C$6*SUM(W$4:Y$4)," ")</f>
        <v>0.87775807397980687</v>
      </c>
      <c r="Z21" s="2">
        <f>IF($A21&lt;=Z$5,0.5*(AA20+AA21)*EXP(-'BDT Tree'!AJ37*AA$4)," ")</f>
        <v>0.92587211811121439</v>
      </c>
      <c r="AA21" s="2">
        <f>IF($A21&lt;=AA$5,0.5*(AB20+AB21)*EXP(-'BDT Tree'!AK37*AB$4)," ")</f>
        <v>0.96920835925872095</v>
      </c>
      <c r="AB21" s="44">
        <f t="shared" si="0"/>
        <v>1.0039135368629772</v>
      </c>
    </row>
    <row r="22" spans="1:28" x14ac:dyDescent="0.25">
      <c r="A22" s="30">
        <v>29</v>
      </c>
      <c r="D22" s="44" t="str">
        <f>IF($A22&lt;=D$5,0.5*(E21+E22)*EXP(-'BDT Tree'!N38*E$4)+$C$6*SUM(B$4:D$4)," ")</f>
        <v xml:space="preserve"> </v>
      </c>
      <c r="E22" s="2" t="str">
        <f>IF($A22&lt;=E$5,0.5*(F21+F22)*EXP(-'BDT Tree'!O38*F$4)," ")</f>
        <v xml:space="preserve"> </v>
      </c>
      <c r="F22" s="2" t="str">
        <f>IF($A22&lt;=F$5,0.5*(G21+G22)*EXP(-'BDT Tree'!P38*G$4)," ")</f>
        <v xml:space="preserve"> </v>
      </c>
      <c r="G22" s="44" t="str">
        <f>IF($A22&lt;=G$5,0.5*(H21+H22)*EXP(-'BDT Tree'!Q38*H$4)+$C$6*SUM(E$4:G$4)," ")</f>
        <v xml:space="preserve"> </v>
      </c>
      <c r="H22" s="2" t="str">
        <f>IF($A22&lt;=H$5,0.5*(I21+I22)*EXP(-'BDT Tree'!R38*I$4)," ")</f>
        <v xml:space="preserve"> </v>
      </c>
      <c r="I22" s="2" t="str">
        <f>IF($A22&lt;=I$5,0.5*(J21+J22)*EXP(-'BDT Tree'!S38*J$4)," ")</f>
        <v xml:space="preserve"> </v>
      </c>
      <c r="J22" s="44" t="str">
        <f>IF($A22&lt;=J$5,0.5*(K21+K22)*EXP(-'BDT Tree'!T38*K$4)+$C$6*SUM(H$4:J$4)," ")</f>
        <v xml:space="preserve"> </v>
      </c>
      <c r="K22" s="2" t="str">
        <f>IF($A22&lt;=K$5,0.5*(L21+L22)*EXP(-'BDT Tree'!U38*L$4)," ")</f>
        <v xml:space="preserve"> </v>
      </c>
      <c r="L22" s="2" t="str">
        <f>IF($A22&lt;=L$5,0.5*(M21+M22)*EXP(-'BDT Tree'!V38*M$4)," ")</f>
        <v xml:space="preserve"> </v>
      </c>
      <c r="M22" s="44" t="str">
        <f>IF($A22&lt;=M$5,0.5*(N21+N22)*EXP(-'BDT Tree'!W38*N$4)+$C$6*SUM(K$4:M$4)," ")</f>
        <v xml:space="preserve"> </v>
      </c>
      <c r="N22" s="2" t="str">
        <f>IF($A22&lt;=N$5,0.5*(O21+O22)*EXP(-'BDT Tree'!X38*O$4)," ")</f>
        <v xml:space="preserve"> </v>
      </c>
      <c r="O22" s="2" t="str">
        <f>IF($A22&lt;=O$5,0.5*(P21+P22)*EXP(-'BDT Tree'!Y38*P$4)," ")</f>
        <v xml:space="preserve"> </v>
      </c>
      <c r="P22" s="44" t="str">
        <f>IF($A22&lt;=P$5,0.5*(Q21+Q22)*EXP(-'BDT Tree'!Z38*Q$4)+$C$6*SUM(N$4:P$4)," ")</f>
        <v xml:space="preserve"> </v>
      </c>
      <c r="Q22" s="2" t="str">
        <f>IF($A22&lt;=Q$5,0.5*(R21+R22)*EXP(-'BDT Tree'!AA38*R$4)," ")</f>
        <v xml:space="preserve"> </v>
      </c>
      <c r="R22" s="2" t="str">
        <f>IF($A22&lt;=R$5,0.5*(S21+S22)*EXP(-'BDT Tree'!AB38*S$4)," ")</f>
        <v xml:space="preserve"> </v>
      </c>
      <c r="S22" s="44" t="str">
        <f>IF($A22&lt;=S$5,0.5*(T21+T22)*EXP(-'BDT Tree'!AC38*T$4)+$C$6*SUM(Q$4:S$4)," ")</f>
        <v xml:space="preserve"> </v>
      </c>
      <c r="T22" s="2" t="str">
        <f>IF($A22&lt;=T$5,0.5*(U21+U22)*EXP(-'BDT Tree'!AD38*U$4)," ")</f>
        <v xml:space="preserve"> </v>
      </c>
      <c r="U22" s="2">
        <f>IF($A22&lt;=U$5,0.5*(V21+V22)*EXP(-'BDT Tree'!AE38*V$4)," ")</f>
        <v>0.67289755739773038</v>
      </c>
      <c r="V22" s="44">
        <f>IF($A22&lt;=V$5,0.5*(W21+W22)*EXP(-'BDT Tree'!AF38*W$4)+$C$6*SUM(T$4:V$4)," ")</f>
        <v>0.7426288677048607</v>
      </c>
      <c r="W22" s="2">
        <f>IF($A22&lt;=W$5,0.5*(X21+X22)*EXP(-'BDT Tree'!AG38*X$4)," ")</f>
        <v>0.80624371300595132</v>
      </c>
      <c r="X22" s="2">
        <f>IF($A22&lt;=X$5,0.5*(Y21+Y22)*EXP(-'BDT Tree'!AH38*Y$4)," ")</f>
        <v>0.86284248122349005</v>
      </c>
      <c r="Y22" s="44">
        <f>IF($A22&lt;=Y$5,0.5*(Z21+Z22)*EXP(-'BDT Tree'!AI38*Z$4)+$C$6*SUM(W$4:Y$4)," ")</f>
        <v>0.90879453083157558</v>
      </c>
      <c r="Z22" s="2">
        <f>IF($A22&lt;=Z$5,0.5*(AA21+AA22)*EXP(-'BDT Tree'!AJ38*AA$4)," ")</f>
        <v>0.9450235759175768</v>
      </c>
      <c r="AA22" s="2">
        <f>IF($A22&lt;=AA$5,0.5*(AB21+AB22)*EXP(-'BDT Tree'!AK38*AB$4)," ")</f>
        <v>0.97787503282210353</v>
      </c>
      <c r="AB22" s="44">
        <f t="shared" si="0"/>
        <v>1.0039135368629772</v>
      </c>
    </row>
    <row r="23" spans="1:28" x14ac:dyDescent="0.25">
      <c r="A23" s="30">
        <v>28</v>
      </c>
      <c r="D23" s="44" t="str">
        <f>IF($A23&lt;=D$5,0.5*(E22+E23)*EXP(-'BDT Tree'!N39*E$4)+$C$6*SUM(B$4:D$4)," ")</f>
        <v xml:space="preserve"> </v>
      </c>
      <c r="E23" s="2" t="str">
        <f>IF($A23&lt;=E$5,0.5*(F22+F23)*EXP(-'BDT Tree'!O39*F$4)," ")</f>
        <v xml:space="preserve"> </v>
      </c>
      <c r="F23" s="2" t="str">
        <f>IF($A23&lt;=F$5,0.5*(G22+G23)*EXP(-'BDT Tree'!P39*G$4)," ")</f>
        <v xml:space="preserve"> </v>
      </c>
      <c r="G23" s="44" t="str">
        <f>IF($A23&lt;=G$5,0.5*(H22+H23)*EXP(-'BDT Tree'!Q39*H$4)+$C$6*SUM(E$4:G$4)," ")</f>
        <v xml:space="preserve"> </v>
      </c>
      <c r="H23" s="2" t="str">
        <f>IF($A23&lt;=H$5,0.5*(I22+I23)*EXP(-'BDT Tree'!R39*I$4)," ")</f>
        <v xml:space="preserve"> </v>
      </c>
      <c r="I23" s="2" t="str">
        <f>IF($A23&lt;=I$5,0.5*(J22+J23)*EXP(-'BDT Tree'!S39*J$4)," ")</f>
        <v xml:space="preserve"> </v>
      </c>
      <c r="J23" s="44" t="str">
        <f>IF($A23&lt;=J$5,0.5*(K22+K23)*EXP(-'BDT Tree'!T39*K$4)+$C$6*SUM(H$4:J$4)," ")</f>
        <v xml:space="preserve"> </v>
      </c>
      <c r="K23" s="2" t="str">
        <f>IF($A23&lt;=K$5,0.5*(L22+L23)*EXP(-'BDT Tree'!U39*L$4)," ")</f>
        <v xml:space="preserve"> </v>
      </c>
      <c r="L23" s="2" t="str">
        <f>IF($A23&lt;=L$5,0.5*(M22+M23)*EXP(-'BDT Tree'!V39*M$4)," ")</f>
        <v xml:space="preserve"> </v>
      </c>
      <c r="M23" s="44" t="str">
        <f>IF($A23&lt;=M$5,0.5*(N22+N23)*EXP(-'BDT Tree'!W39*N$4)+$C$6*SUM(K$4:M$4)," ")</f>
        <v xml:space="preserve"> </v>
      </c>
      <c r="N23" s="2" t="str">
        <f>IF($A23&lt;=N$5,0.5*(O22+O23)*EXP(-'BDT Tree'!X39*O$4)," ")</f>
        <v xml:space="preserve"> </v>
      </c>
      <c r="O23" s="2" t="str">
        <f>IF($A23&lt;=O$5,0.5*(P22+P23)*EXP(-'BDT Tree'!Y39*P$4)," ")</f>
        <v xml:space="preserve"> </v>
      </c>
      <c r="P23" s="44" t="str">
        <f>IF($A23&lt;=P$5,0.5*(Q22+Q23)*EXP(-'BDT Tree'!Z39*Q$4)+$C$6*SUM(N$4:P$4)," ")</f>
        <v xml:space="preserve"> </v>
      </c>
      <c r="Q23" s="2" t="str">
        <f>IF($A23&lt;=Q$5,0.5*(R22+R23)*EXP(-'BDT Tree'!AA39*R$4)," ")</f>
        <v xml:space="preserve"> </v>
      </c>
      <c r="R23" s="2" t="str">
        <f>IF($A23&lt;=R$5,0.5*(S22+S23)*EXP(-'BDT Tree'!AB39*S$4)," ")</f>
        <v xml:space="preserve"> </v>
      </c>
      <c r="S23" s="44" t="str">
        <f>IF($A23&lt;=S$5,0.5*(T22+T23)*EXP(-'BDT Tree'!AC39*T$4)+$C$6*SUM(Q$4:S$4)," ")</f>
        <v xml:space="preserve"> </v>
      </c>
      <c r="T23" s="2">
        <f>IF($A23&lt;=T$5,0.5*(U22+U23)*EXP(-'BDT Tree'!AD39*U$4)," ")</f>
        <v>0.68171469362760151</v>
      </c>
      <c r="U23" s="2">
        <f>IF($A23&lt;=U$5,0.5*(V22+V23)*EXP(-'BDT Tree'!AE39*V$4)," ")</f>
        <v>0.74370883508017527</v>
      </c>
      <c r="V23" s="44">
        <f>IF($A23&lt;=V$5,0.5*(W22+W23)*EXP(-'BDT Tree'!AF39*W$4)+$C$6*SUM(T$4:V$4)," ")</f>
        <v>0.8017259293045953</v>
      </c>
      <c r="W23" s="2">
        <f>IF($A23&lt;=W$5,0.5*(X22+X23)*EXP(-'BDT Tree'!AG39*X$4)," ")</f>
        <v>0.85225803661887178</v>
      </c>
      <c r="X23" s="2">
        <f>IF($A23&lt;=X$5,0.5*(Y22+Y23)*EXP(-'BDT Tree'!AH39*Y$4)," ")</f>
        <v>0.89693474784228999</v>
      </c>
      <c r="Y23" s="44">
        <f>IF($A23&lt;=Y$5,0.5*(Z22+Z23)*EXP(-'BDT Tree'!AI39*Z$4)+$C$6*SUM(W$4:Y$4)," ")</f>
        <v>0.93274006293362433</v>
      </c>
      <c r="Z23" s="2">
        <f>IF($A23&lt;=Z$5,0.5*(AA22+AA23)*EXP(-'BDT Tree'!AJ39*AA$4)," ")</f>
        <v>0.95958843086766044</v>
      </c>
      <c r="AA23" s="2">
        <f>IF($A23&lt;=AA$5,0.5*(AB22+AB23)*EXP(-'BDT Tree'!AK39*AB$4)," ")</f>
        <v>0.98439923511948968</v>
      </c>
      <c r="AB23" s="44">
        <f t="shared" si="0"/>
        <v>1.0039135368629772</v>
      </c>
    </row>
    <row r="24" spans="1:28" x14ac:dyDescent="0.25">
      <c r="A24" s="30">
        <v>27</v>
      </c>
      <c r="D24" s="44" t="str">
        <f>IF($A24&lt;=D$5,0.5*(E23+E24)*EXP(-'BDT Tree'!N40*E$4)+$C$6*SUM(B$4:D$4)," ")</f>
        <v xml:space="preserve"> </v>
      </c>
      <c r="E24" s="2" t="str">
        <f>IF($A24&lt;=E$5,0.5*(F23+F24)*EXP(-'BDT Tree'!O40*F$4)," ")</f>
        <v xml:space="preserve"> </v>
      </c>
      <c r="F24" s="2" t="str">
        <f>IF($A24&lt;=F$5,0.5*(G23+G24)*EXP(-'BDT Tree'!P40*G$4)," ")</f>
        <v xml:space="preserve"> </v>
      </c>
      <c r="G24" s="44" t="str">
        <f>IF($A24&lt;=G$5,0.5*(H23+H24)*EXP(-'BDT Tree'!Q40*H$4)+$C$6*SUM(E$4:G$4)," ")</f>
        <v xml:space="preserve"> </v>
      </c>
      <c r="H24" s="2" t="str">
        <f>IF($A24&lt;=H$5,0.5*(I23+I24)*EXP(-'BDT Tree'!R40*I$4)," ")</f>
        <v xml:space="preserve"> </v>
      </c>
      <c r="I24" s="2" t="str">
        <f>IF($A24&lt;=I$5,0.5*(J23+J24)*EXP(-'BDT Tree'!S40*J$4)," ")</f>
        <v xml:space="preserve"> </v>
      </c>
      <c r="J24" s="44" t="str">
        <f>IF($A24&lt;=J$5,0.5*(K23+K24)*EXP(-'BDT Tree'!T40*K$4)+$C$6*SUM(H$4:J$4)," ")</f>
        <v xml:space="preserve"> </v>
      </c>
      <c r="K24" s="2" t="str">
        <f>IF($A24&lt;=K$5,0.5*(L23+L24)*EXP(-'BDT Tree'!U40*L$4)," ")</f>
        <v xml:space="preserve"> </v>
      </c>
      <c r="L24" s="2" t="str">
        <f>IF($A24&lt;=L$5,0.5*(M23+M24)*EXP(-'BDT Tree'!V40*M$4)," ")</f>
        <v xml:space="preserve"> </v>
      </c>
      <c r="M24" s="44" t="str">
        <f>IF($A24&lt;=M$5,0.5*(N23+N24)*EXP(-'BDT Tree'!W40*N$4)+$C$6*SUM(K$4:M$4)," ")</f>
        <v xml:space="preserve"> </v>
      </c>
      <c r="N24" s="2" t="str">
        <f>IF($A24&lt;=N$5,0.5*(O23+O24)*EXP(-'BDT Tree'!X40*O$4)," ")</f>
        <v xml:space="preserve"> </v>
      </c>
      <c r="O24" s="2" t="str">
        <f>IF($A24&lt;=O$5,0.5*(P23+P24)*EXP(-'BDT Tree'!Y40*P$4)," ")</f>
        <v xml:space="preserve"> </v>
      </c>
      <c r="P24" s="44" t="str">
        <f>IF($A24&lt;=P$5,0.5*(Q23+Q24)*EXP(-'BDT Tree'!Z40*Q$4)+$C$6*SUM(N$4:P$4)," ")</f>
        <v xml:space="preserve"> </v>
      </c>
      <c r="Q24" s="2" t="str">
        <f>IF($A24&lt;=Q$5,0.5*(R23+R24)*EXP(-'BDT Tree'!AA40*R$4)," ")</f>
        <v xml:space="preserve"> </v>
      </c>
      <c r="R24" s="2" t="str">
        <f>IF($A24&lt;=R$5,0.5*(S23+S24)*EXP(-'BDT Tree'!AB40*S$4)," ")</f>
        <v xml:space="preserve"> </v>
      </c>
      <c r="S24" s="44">
        <f>IF($A24&lt;=S$5,0.5*(T23+T24)*EXP(-'BDT Tree'!AC40*T$4)+$C$6*SUM(Q$4:S$4)," ")</f>
        <v>0.69023425009650352</v>
      </c>
      <c r="T24" s="2">
        <f>IF($A24&lt;=T$5,0.5*(U23+U24)*EXP(-'BDT Tree'!AD40*U$4)," ")</f>
        <v>0.75051212342576379</v>
      </c>
      <c r="U24" s="2">
        <f>IF($A24&lt;=U$5,0.5*(V23+V24)*EXP(-'BDT Tree'!AE40*V$4)," ")</f>
        <v>0.80212341633033157</v>
      </c>
      <c r="V24" s="44">
        <f>IF($A24&lt;=V$5,0.5*(W23+W24)*EXP(-'BDT Tree'!AF40*W$4)+$C$6*SUM(T$4:V$4)," ")</f>
        <v>0.8493046844089972</v>
      </c>
      <c r="W24" s="2">
        <f>IF($A24&lt;=W$5,0.5*(X23+X24)*EXP(-'BDT Tree'!AG40*X$4)," ")</f>
        <v>0.88856119146853429</v>
      </c>
      <c r="X24" s="2">
        <f>IF($A24&lt;=X$5,0.5*(Y23+Y24)*EXP(-'BDT Tree'!AH40*Y$4)," ")</f>
        <v>0.92340326885253887</v>
      </c>
      <c r="Y24" s="44">
        <f>IF($A24&lt;=Y$5,0.5*(Z23+Z24)*EXP(-'BDT Tree'!AI40*Z$4)+$C$6*SUM(W$4:Y$4)," ")</f>
        <v>0.95107194228658498</v>
      </c>
      <c r="Z24" s="2">
        <f>IF($A24&lt;=Z$5,0.5*(AA23+AA24)*EXP(-'BDT Tree'!AJ40*AA$4)," ")</f>
        <v>0.97061490001252915</v>
      </c>
      <c r="AA24" s="2">
        <f>IF($A24&lt;=AA$5,0.5*(AB23+AB24)*EXP(-'BDT Tree'!AK40*AB$4)," ")</f>
        <v>0.98930095123439343</v>
      </c>
      <c r="AB24" s="44">
        <f t="shared" si="0"/>
        <v>1.0039135368629772</v>
      </c>
    </row>
    <row r="25" spans="1:28" x14ac:dyDescent="0.25">
      <c r="A25" s="30">
        <v>26</v>
      </c>
      <c r="D25" s="44" t="str">
        <f>IF($A25&lt;=D$5,0.5*(E24+E25)*EXP(-'BDT Tree'!N41*E$4)+$C$6*SUM(B$4:D$4)," ")</f>
        <v xml:space="preserve"> </v>
      </c>
      <c r="E25" s="2" t="str">
        <f>IF($A25&lt;=E$5,0.5*(F24+F25)*EXP(-'BDT Tree'!O41*F$4)," ")</f>
        <v xml:space="preserve"> </v>
      </c>
      <c r="F25" s="2" t="str">
        <f>IF($A25&lt;=F$5,0.5*(G24+G25)*EXP(-'BDT Tree'!P41*G$4)," ")</f>
        <v xml:space="preserve"> </v>
      </c>
      <c r="G25" s="44" t="str">
        <f>IF($A25&lt;=G$5,0.5*(H24+H25)*EXP(-'BDT Tree'!Q41*H$4)+$C$6*SUM(E$4:G$4)," ")</f>
        <v xml:space="preserve"> </v>
      </c>
      <c r="H25" s="2" t="str">
        <f>IF($A25&lt;=H$5,0.5*(I24+I25)*EXP(-'BDT Tree'!R41*I$4)," ")</f>
        <v xml:space="preserve"> </v>
      </c>
      <c r="I25" s="2" t="str">
        <f>IF($A25&lt;=I$5,0.5*(J24+J25)*EXP(-'BDT Tree'!S41*J$4)," ")</f>
        <v xml:space="preserve"> </v>
      </c>
      <c r="J25" s="44" t="str">
        <f>IF($A25&lt;=J$5,0.5*(K24+K25)*EXP(-'BDT Tree'!T41*K$4)+$C$6*SUM(H$4:J$4)," ")</f>
        <v xml:space="preserve"> </v>
      </c>
      <c r="K25" s="2" t="str">
        <f>IF($A25&lt;=K$5,0.5*(L24+L25)*EXP(-'BDT Tree'!U41*L$4)," ")</f>
        <v xml:space="preserve"> </v>
      </c>
      <c r="L25" s="2" t="str">
        <f>IF($A25&lt;=L$5,0.5*(M24+M25)*EXP(-'BDT Tree'!V41*M$4)," ")</f>
        <v xml:space="preserve"> </v>
      </c>
      <c r="M25" s="44" t="str">
        <f>IF($A25&lt;=M$5,0.5*(N24+N25)*EXP(-'BDT Tree'!W41*N$4)+$C$6*SUM(K$4:M$4)," ")</f>
        <v xml:space="preserve"> </v>
      </c>
      <c r="N25" s="2" t="str">
        <f>IF($A25&lt;=N$5,0.5*(O24+O25)*EXP(-'BDT Tree'!X41*O$4)," ")</f>
        <v xml:space="preserve"> </v>
      </c>
      <c r="O25" s="2" t="str">
        <f>IF($A25&lt;=O$5,0.5*(P24+P25)*EXP(-'BDT Tree'!Y41*P$4)," ")</f>
        <v xml:space="preserve"> </v>
      </c>
      <c r="P25" s="44" t="str">
        <f>IF($A25&lt;=P$5,0.5*(Q24+Q25)*EXP(-'BDT Tree'!Z41*Q$4)+$C$6*SUM(N$4:P$4)," ")</f>
        <v xml:space="preserve"> </v>
      </c>
      <c r="Q25" s="2" t="str">
        <f>IF($A25&lt;=Q$5,0.5*(R24+R25)*EXP(-'BDT Tree'!AA41*R$4)," ")</f>
        <v xml:space="preserve"> </v>
      </c>
      <c r="R25" s="2">
        <f>IF($A25&lt;=R$5,0.5*(S24+S25)*EXP(-'BDT Tree'!AB41*S$4)," ")</f>
        <v>0.6992933183325204</v>
      </c>
      <c r="S25" s="44">
        <f>IF($A25&lt;=S$5,0.5*(T24+T25)*EXP(-'BDT Tree'!AC41*T$4)+$C$6*SUM(Q$4:S$4)," ")</f>
        <v>0.75829512983757752</v>
      </c>
      <c r="T25" s="2">
        <f>IF($A25&lt;=T$5,0.5*(U24+U25)*EXP(-'BDT Tree'!AD41*U$4)," ")</f>
        <v>0.80722099756078192</v>
      </c>
      <c r="U25" s="2">
        <f>IF($A25&lt;=U$5,0.5*(V24+V25)*EXP(-'BDT Tree'!AE41*V$4)," ")</f>
        <v>0.84924316039199665</v>
      </c>
      <c r="V25" s="44">
        <f>IF($A25&lt;=V$5,0.5*(W24+W25)*EXP(-'BDT Tree'!AF41*W$4)+$C$6*SUM(T$4:V$4)," ")</f>
        <v>0.88695639593938136</v>
      </c>
      <c r="W25" s="2">
        <f>IF($A25&lt;=W$5,0.5*(X24+X25)*EXP(-'BDT Tree'!AG41*X$4)," ")</f>
        <v>0.91684990984949744</v>
      </c>
      <c r="X25" s="2">
        <f>IF($A25&lt;=X$5,0.5*(Y24+Y25)*EXP(-'BDT Tree'!AH41*Y$4)," ")</f>
        <v>0.94377631952919583</v>
      </c>
      <c r="Y25" s="44">
        <f>IF($A25&lt;=Y$5,0.5*(Z24+Z25)*EXP(-'BDT Tree'!AI41*Z$4)+$C$6*SUM(W$4:Y$4)," ")</f>
        <v>0.96502492079505287</v>
      </c>
      <c r="Z25" s="2">
        <f>IF($A25&lt;=Z$5,0.5*(AA24+AA25)*EXP(-'BDT Tree'!AJ41*AA$4)," ")</f>
        <v>0.97893429507542329</v>
      </c>
      <c r="AA25" s="2">
        <f>IF($A25&lt;=AA$5,0.5*(AB24+AB25)*EXP(-'BDT Tree'!AK41*AB$4)," ")</f>
        <v>0.9929782655396634</v>
      </c>
      <c r="AB25" s="44">
        <f t="shared" si="0"/>
        <v>1.0039135368629772</v>
      </c>
    </row>
    <row r="26" spans="1:28" x14ac:dyDescent="0.25">
      <c r="A26" s="30">
        <v>25</v>
      </c>
      <c r="D26" s="44" t="str">
        <f>IF($A26&lt;=D$5,0.5*(E25+E26)*EXP(-'BDT Tree'!N42*E$4)+$C$6*SUM(B$4:D$4)," ")</f>
        <v xml:space="preserve"> </v>
      </c>
      <c r="E26" s="2" t="str">
        <f>IF($A26&lt;=E$5,0.5*(F25+F26)*EXP(-'BDT Tree'!O42*F$4)," ")</f>
        <v xml:space="preserve"> </v>
      </c>
      <c r="F26" s="2" t="str">
        <f>IF($A26&lt;=F$5,0.5*(G25+G26)*EXP(-'BDT Tree'!P42*G$4)," ")</f>
        <v xml:space="preserve"> </v>
      </c>
      <c r="G26" s="44" t="str">
        <f>IF($A26&lt;=G$5,0.5*(H25+H26)*EXP(-'BDT Tree'!Q42*H$4)+$C$6*SUM(E$4:G$4)," ")</f>
        <v xml:space="preserve"> </v>
      </c>
      <c r="H26" s="2" t="str">
        <f>IF($A26&lt;=H$5,0.5*(I25+I26)*EXP(-'BDT Tree'!R42*I$4)," ")</f>
        <v xml:space="preserve"> </v>
      </c>
      <c r="I26" s="2" t="str">
        <f>IF($A26&lt;=I$5,0.5*(J25+J26)*EXP(-'BDT Tree'!S42*J$4)," ")</f>
        <v xml:space="preserve"> </v>
      </c>
      <c r="J26" s="44" t="str">
        <f>IF($A26&lt;=J$5,0.5*(K25+K26)*EXP(-'BDT Tree'!T42*K$4)+$C$6*SUM(H$4:J$4)," ")</f>
        <v xml:space="preserve"> </v>
      </c>
      <c r="K26" s="2" t="str">
        <f>IF($A26&lt;=K$5,0.5*(L25+L26)*EXP(-'BDT Tree'!U42*L$4)," ")</f>
        <v xml:space="preserve"> </v>
      </c>
      <c r="L26" s="2" t="str">
        <f>IF($A26&lt;=L$5,0.5*(M25+M26)*EXP(-'BDT Tree'!V42*M$4)," ")</f>
        <v xml:space="preserve"> </v>
      </c>
      <c r="M26" s="44" t="str">
        <f>IF($A26&lt;=M$5,0.5*(N25+N26)*EXP(-'BDT Tree'!W42*N$4)+$C$6*SUM(K$4:M$4)," ")</f>
        <v xml:space="preserve"> </v>
      </c>
      <c r="N26" s="2" t="str">
        <f>IF($A26&lt;=N$5,0.5*(O25+O26)*EXP(-'BDT Tree'!X42*O$4)," ")</f>
        <v xml:space="preserve"> </v>
      </c>
      <c r="O26" s="2" t="str">
        <f>IF($A26&lt;=O$5,0.5*(P25+P26)*EXP(-'BDT Tree'!Y42*P$4)," ")</f>
        <v xml:space="preserve"> </v>
      </c>
      <c r="P26" s="44" t="str">
        <f>IF($A26&lt;=P$5,0.5*(Q25+Q26)*EXP(-'BDT Tree'!Z42*Q$4)+$C$6*SUM(N$4:P$4)," ")</f>
        <v xml:space="preserve"> </v>
      </c>
      <c r="Q26" s="2">
        <f>IF($A26&lt;=Q$5,0.5*(R25+R26)*EXP(-'BDT Tree'!AA42*R$4)," ")</f>
        <v>0.71103506744833067</v>
      </c>
      <c r="R26" s="2">
        <f>IF($A26&lt;=R$5,0.5*(S25+S26)*EXP(-'BDT Tree'!AB42*S$4)," ")</f>
        <v>0.76541246922258477</v>
      </c>
      <c r="S26" s="44">
        <f>IF($A26&lt;=S$5,0.5*(T25+T26)*EXP(-'BDT Tree'!AC42*T$4)+$C$6*SUM(Q$4:S$4)," ")</f>
        <v>0.81431561274848996</v>
      </c>
      <c r="T26" s="2">
        <f>IF($A26&lt;=T$5,0.5*(U25+U26)*EXP(-'BDT Tree'!AD42*U$4)," ")</f>
        <v>0.85296897767870228</v>
      </c>
      <c r="U26" s="2">
        <f>IF($A26&lt;=U$5,0.5*(V25+V26)*EXP(-'BDT Tree'!AE42*V$4)," ")</f>
        <v>0.88661232106803101</v>
      </c>
      <c r="V26" s="44">
        <f>IF($A26&lt;=V$5,0.5*(W25+W26)*EXP(-'BDT Tree'!AF42*W$4)+$C$6*SUM(T$4:V$4)," ")</f>
        <v>0.91636818215397198</v>
      </c>
      <c r="W26" s="2">
        <f>IF($A26&lt;=W$5,0.5*(X25+X26)*EXP(-'BDT Tree'!AG42*X$4)," ")</f>
        <v>0.93868903297119644</v>
      </c>
      <c r="X26" s="2">
        <f>IF($A26&lt;=X$5,0.5*(Y25+Y26)*EXP(-'BDT Tree'!AH42*Y$4)," ")</f>
        <v>0.95935646081069781</v>
      </c>
      <c r="Y26" s="44">
        <f>IF($A26&lt;=Y$5,0.5*(Z25+Z26)*EXP(-'BDT Tree'!AI42*Z$4)+$C$6*SUM(W$4:Y$4)," ")</f>
        <v>0.97559891615997085</v>
      </c>
      <c r="Z26" s="2">
        <f>IF($A26&lt;=Z$5,0.5*(AA25+AA26)*EXP(-'BDT Tree'!AJ42*AA$4)," ")</f>
        <v>0.98519531326587773</v>
      </c>
      <c r="AA26" s="2">
        <f>IF($A26&lt;=AA$5,0.5*(AB25+AB26)*EXP(-'BDT Tree'!AK42*AB$4)," ")</f>
        <v>0.99573399545518448</v>
      </c>
      <c r="AB26" s="44">
        <f t="shared" si="0"/>
        <v>1.0039135368629772</v>
      </c>
    </row>
    <row r="27" spans="1:28" x14ac:dyDescent="0.25">
      <c r="A27" s="30">
        <v>24</v>
      </c>
      <c r="D27" s="44" t="str">
        <f>IF($A27&lt;=D$5,0.5*(E26+E27)*EXP(-'BDT Tree'!N43*E$4)+$C$6*SUM(B$4:D$4)," ")</f>
        <v xml:space="preserve"> </v>
      </c>
      <c r="E27" s="2" t="str">
        <f>IF($A27&lt;=E$5,0.5*(F26+F27)*EXP(-'BDT Tree'!O43*F$4)," ")</f>
        <v xml:space="preserve"> </v>
      </c>
      <c r="F27" s="2" t="str">
        <f>IF($A27&lt;=F$5,0.5*(G26+G27)*EXP(-'BDT Tree'!P43*G$4)," ")</f>
        <v xml:space="preserve"> </v>
      </c>
      <c r="G27" s="44" t="str">
        <f>IF($A27&lt;=G$5,0.5*(H26+H27)*EXP(-'BDT Tree'!Q43*H$4)+$C$6*SUM(E$4:G$4)," ")</f>
        <v xml:space="preserve"> </v>
      </c>
      <c r="H27" s="2" t="str">
        <f>IF($A27&lt;=H$5,0.5*(I26+I27)*EXP(-'BDT Tree'!R43*I$4)," ")</f>
        <v xml:space="preserve"> </v>
      </c>
      <c r="I27" s="2" t="str">
        <f>IF($A27&lt;=I$5,0.5*(J26+J27)*EXP(-'BDT Tree'!S43*J$4)," ")</f>
        <v xml:space="preserve"> </v>
      </c>
      <c r="J27" s="44" t="str">
        <f>IF($A27&lt;=J$5,0.5*(K26+K27)*EXP(-'BDT Tree'!T43*K$4)+$C$6*SUM(H$4:J$4)," ")</f>
        <v xml:space="preserve"> </v>
      </c>
      <c r="K27" s="2" t="str">
        <f>IF($A27&lt;=K$5,0.5*(L26+L27)*EXP(-'BDT Tree'!U43*L$4)," ")</f>
        <v xml:space="preserve"> </v>
      </c>
      <c r="L27" s="2" t="str">
        <f>IF($A27&lt;=L$5,0.5*(M26+M27)*EXP(-'BDT Tree'!V43*M$4)," ")</f>
        <v xml:space="preserve"> </v>
      </c>
      <c r="M27" s="44" t="str">
        <f>IF($A27&lt;=M$5,0.5*(N26+N27)*EXP(-'BDT Tree'!W43*N$4)+$C$6*SUM(K$4:M$4)," ")</f>
        <v xml:space="preserve"> </v>
      </c>
      <c r="N27" s="2" t="str">
        <f>IF($A27&lt;=N$5,0.5*(O26+O27)*EXP(-'BDT Tree'!X43*O$4)," ")</f>
        <v xml:space="preserve"> </v>
      </c>
      <c r="O27" s="2" t="str">
        <f>IF($A27&lt;=O$5,0.5*(P26+P27)*EXP(-'BDT Tree'!Y43*P$4)," ")</f>
        <v xml:space="preserve"> </v>
      </c>
      <c r="P27" s="44">
        <f>IF($A27&lt;=P$5,0.5*(Q26+Q27)*EXP(-'BDT Tree'!Z43*Q$4)+$C$6*SUM(N$4:P$4)," ")</f>
        <v>0.7279418674862641</v>
      </c>
      <c r="Q27" s="2">
        <f>IF($A27&lt;=Q$5,0.5*(R26+R27)*EXP(-'BDT Tree'!AA43*R$4)," ")</f>
        <v>0.77489651528768877</v>
      </c>
      <c r="R27" s="2">
        <f>IF($A27&lt;=R$5,0.5*(S26+S27)*EXP(-'BDT Tree'!AB43*S$4)," ")</f>
        <v>0.81976461388558441</v>
      </c>
      <c r="S27" s="44">
        <f>IF($A27&lt;=S$5,0.5*(T26+T27)*EXP(-'BDT Tree'!AC43*T$4)+$C$6*SUM(Q$4:S$4)," ")</f>
        <v>0.85945553361067939</v>
      </c>
      <c r="T27" s="2">
        <f>IF($A27&lt;=T$5,0.5*(U26+U27)*EXP(-'BDT Tree'!AD43*U$4)," ")</f>
        <v>0.88927612112979471</v>
      </c>
      <c r="U27" s="2">
        <f>IF($A27&lt;=U$5,0.5*(V26+V27)*EXP(-'BDT Tree'!AE43*V$4)," ")</f>
        <v>0.91587100868947136</v>
      </c>
      <c r="V27" s="44">
        <f>IF($A27&lt;=V$5,0.5*(W26+W27)*EXP(-'BDT Tree'!AF43*W$4)+$C$6*SUM(T$4:V$4)," ")</f>
        <v>0.93911997761947319</v>
      </c>
      <c r="W27" s="2">
        <f>IF($A27&lt;=W$5,0.5*(X26+X27)*EXP(-'BDT Tree'!AG43*X$4)," ")</f>
        <v>0.95543139994161985</v>
      </c>
      <c r="X27" s="2">
        <f>IF($A27&lt;=X$5,0.5*(Y26+Y27)*EXP(-'BDT Tree'!AH43*Y$4)," ")</f>
        <v>0.97121358836398208</v>
      </c>
      <c r="Y27" s="44">
        <f>IF($A27&lt;=Y$5,0.5*(Z26+Z27)*EXP(-'BDT Tree'!AI43*Z$4)+$C$6*SUM(W$4:Y$4)," ")</f>
        <v>0.98358619777395007</v>
      </c>
      <c r="Z27" s="2">
        <f>IF($A27&lt;=Z$5,0.5*(AA26+AA27)*EXP(-'BDT Tree'!AJ43*AA$4)," ")</f>
        <v>0.98989831162257413</v>
      </c>
      <c r="AA27" s="2">
        <f>IF($A27&lt;=AA$5,0.5*(AB26+AB27)*EXP(-'BDT Tree'!AK43*AB$4)," ")</f>
        <v>0.99779740986884424</v>
      </c>
      <c r="AB27" s="44">
        <f t="shared" si="0"/>
        <v>1.0039135368629772</v>
      </c>
    </row>
    <row r="28" spans="1:28" x14ac:dyDescent="0.25">
      <c r="A28" s="30">
        <v>23</v>
      </c>
      <c r="D28" s="44" t="str">
        <f>IF($A28&lt;=D$5,0.5*(E27+E28)*EXP(-'BDT Tree'!N44*E$4)+$C$6*SUM(B$4:D$4)," ")</f>
        <v xml:space="preserve"> </v>
      </c>
      <c r="E28" s="2" t="str">
        <f>IF($A28&lt;=E$5,0.5*(F27+F28)*EXP(-'BDT Tree'!O44*F$4)," ")</f>
        <v xml:space="preserve"> </v>
      </c>
      <c r="F28" s="2" t="str">
        <f>IF($A28&lt;=F$5,0.5*(G27+G28)*EXP(-'BDT Tree'!P44*G$4)," ")</f>
        <v xml:space="preserve"> </v>
      </c>
      <c r="G28" s="44" t="str">
        <f>IF($A28&lt;=G$5,0.5*(H27+H28)*EXP(-'BDT Tree'!Q44*H$4)+$C$6*SUM(E$4:G$4)," ")</f>
        <v xml:space="preserve"> </v>
      </c>
      <c r="H28" s="2" t="str">
        <f>IF($A28&lt;=H$5,0.5*(I27+I28)*EXP(-'BDT Tree'!R44*I$4)," ")</f>
        <v xml:space="preserve"> </v>
      </c>
      <c r="I28" s="2" t="str">
        <f>IF($A28&lt;=I$5,0.5*(J27+J28)*EXP(-'BDT Tree'!S44*J$4)," ")</f>
        <v xml:space="preserve"> </v>
      </c>
      <c r="J28" s="44" t="str">
        <f>IF($A28&lt;=J$5,0.5*(K27+K28)*EXP(-'BDT Tree'!T44*K$4)+$C$6*SUM(H$4:J$4)," ")</f>
        <v xml:space="preserve"> </v>
      </c>
      <c r="K28" s="2" t="str">
        <f>IF($A28&lt;=K$5,0.5*(L27+L28)*EXP(-'BDT Tree'!U44*L$4)," ")</f>
        <v xml:space="preserve"> </v>
      </c>
      <c r="L28" s="2" t="str">
        <f>IF($A28&lt;=L$5,0.5*(M27+M28)*EXP(-'BDT Tree'!V44*M$4)," ")</f>
        <v xml:space="preserve"> </v>
      </c>
      <c r="M28" s="44" t="str">
        <f>IF($A28&lt;=M$5,0.5*(N27+N28)*EXP(-'BDT Tree'!W44*N$4)+$C$6*SUM(K$4:M$4)," ")</f>
        <v xml:space="preserve"> </v>
      </c>
      <c r="N28" s="2" t="str">
        <f>IF($A28&lt;=N$5,0.5*(O27+O28)*EXP(-'BDT Tree'!X44*O$4)," ")</f>
        <v xml:space="preserve"> </v>
      </c>
      <c r="O28" s="2">
        <f>IF($A28&lt;=O$5,0.5*(P27+P28)*EXP(-'BDT Tree'!Y44*P$4)," ")</f>
        <v>0.73974002554622109</v>
      </c>
      <c r="P28" s="44">
        <f>IF($A28&lt;=P$5,0.5*(Q27+Q28)*EXP(-'BDT Tree'!Z44*Q$4)+$C$6*SUM(N$4:P$4)," ")</f>
        <v>0.78925767642455269</v>
      </c>
      <c r="Q28" s="2">
        <f>IF($A28&lt;=Q$5,0.5*(R27+R28)*EXP(-'BDT Tree'!AA44*R$4)," ")</f>
        <v>0.82725773729062579</v>
      </c>
      <c r="R28" s="2">
        <f>IF($A28&lt;=R$5,0.5*(S27+S28)*EXP(-'BDT Tree'!AB44*S$4)," ")</f>
        <v>0.86354115473189053</v>
      </c>
      <c r="S28" s="44">
        <f>IF($A28&lt;=S$5,0.5*(T27+T28)*EXP(-'BDT Tree'!AC44*T$4)+$C$6*SUM(Q$4:S$4)," ")</f>
        <v>0.89524564400997486</v>
      </c>
      <c r="T28" s="2">
        <f>IF($A28&lt;=T$5,0.5*(U27+U28)*EXP(-'BDT Tree'!AD44*U$4)," ")</f>
        <v>0.91773628280176933</v>
      </c>
      <c r="U28" s="2">
        <f>IF($A28&lt;=U$5,0.5*(V27+V28)*EXP(-'BDT Tree'!AE44*V$4)," ")</f>
        <v>0.93855900140046011</v>
      </c>
      <c r="V28" s="44">
        <f>IF($A28&lt;=V$5,0.5*(W27+W28)*EXP(-'BDT Tree'!AF44*W$4)+$C$6*SUM(T$4:V$4)," ")</f>
        <v>0.95659103219309871</v>
      </c>
      <c r="W28" s="2">
        <f>IF($A28&lt;=W$5,0.5*(X27+X28)*EXP(-'BDT Tree'!AG44*X$4)," ")</f>
        <v>0.96819920596459963</v>
      </c>
      <c r="X28" s="2">
        <f>IF($A28&lt;=X$5,0.5*(Y27+Y28)*EXP(-'BDT Tree'!AH44*Y$4)," ")</f>
        <v>0.9802046111608067</v>
      </c>
      <c r="Y28" s="44">
        <f>IF($A28&lt;=Y$5,0.5*(Z27+Z28)*EXP(-'BDT Tree'!AI44*Z$4)+$C$6*SUM(W$4:Y$4)," ")</f>
        <v>0.98960489548677133</v>
      </c>
      <c r="Z28" s="2">
        <f>IF($A28&lt;=Z$5,0.5*(AA27+AA28)*EXP(-'BDT Tree'!AJ44*AA$4)," ")</f>
        <v>0.99342599489468109</v>
      </c>
      <c r="AA28" s="2">
        <f>IF($A28&lt;=AA$5,0.5*(AB27+AB28)*EXP(-'BDT Tree'!AK44*AB$4)," ")</f>
        <v>0.99934149156089769</v>
      </c>
      <c r="AB28" s="44">
        <f t="shared" si="0"/>
        <v>1.0039135368629772</v>
      </c>
    </row>
    <row r="29" spans="1:28" x14ac:dyDescent="0.25">
      <c r="A29" s="30">
        <v>22</v>
      </c>
      <c r="D29" s="44" t="str">
        <f>IF($A29&lt;=D$5,0.5*(E28+E29)*EXP(-'BDT Tree'!N45*E$4)+$C$6*SUM(B$4:D$4)," ")</f>
        <v xml:space="preserve"> </v>
      </c>
      <c r="E29" s="2" t="str">
        <f>IF($A29&lt;=E$5,0.5*(F28+F29)*EXP(-'BDT Tree'!O45*F$4)," ")</f>
        <v xml:space="preserve"> </v>
      </c>
      <c r="F29" s="2" t="str">
        <f>IF($A29&lt;=F$5,0.5*(G28+G29)*EXP(-'BDT Tree'!P45*G$4)," ")</f>
        <v xml:space="preserve"> </v>
      </c>
      <c r="G29" s="44" t="str">
        <f>IF($A29&lt;=G$5,0.5*(H28+H29)*EXP(-'BDT Tree'!Q45*H$4)+$C$6*SUM(E$4:G$4)," ")</f>
        <v xml:space="preserve"> </v>
      </c>
      <c r="H29" s="2" t="str">
        <f>IF($A29&lt;=H$5,0.5*(I28+I29)*EXP(-'BDT Tree'!R45*I$4)," ")</f>
        <v xml:space="preserve"> </v>
      </c>
      <c r="I29" s="2" t="str">
        <f>IF($A29&lt;=I$5,0.5*(J28+J29)*EXP(-'BDT Tree'!S45*J$4)," ")</f>
        <v xml:space="preserve"> </v>
      </c>
      <c r="J29" s="44" t="str">
        <f>IF($A29&lt;=J$5,0.5*(K28+K29)*EXP(-'BDT Tree'!T45*K$4)+$C$6*SUM(H$4:J$4)," ")</f>
        <v xml:space="preserve"> </v>
      </c>
      <c r="K29" s="2" t="str">
        <f>IF($A29&lt;=K$5,0.5*(L28+L29)*EXP(-'BDT Tree'!U45*L$4)," ")</f>
        <v xml:space="preserve"> </v>
      </c>
      <c r="L29" s="2" t="str">
        <f>IF($A29&lt;=L$5,0.5*(M28+M29)*EXP(-'BDT Tree'!V45*M$4)," ")</f>
        <v xml:space="preserve"> </v>
      </c>
      <c r="M29" s="44" t="str">
        <f>IF($A29&lt;=M$5,0.5*(N28+N29)*EXP(-'BDT Tree'!W45*N$4)+$C$6*SUM(K$4:M$4)," ")</f>
        <v xml:space="preserve"> </v>
      </c>
      <c r="N29" s="2">
        <f>IF($A29&lt;=N$5,0.5*(O28+O29)*EXP(-'BDT Tree'!X45*O$4)," ")</f>
        <v>0.7511010968153401</v>
      </c>
      <c r="O29" s="2">
        <f>IF($A29&lt;=O$5,0.5*(P28+P29)*EXP(-'BDT Tree'!Y45*P$4)," ")</f>
        <v>0.79905774094918947</v>
      </c>
      <c r="P29" s="44">
        <f>IF($A29&lt;=P$5,0.5*(Q28+Q29)*EXP(-'BDT Tree'!Z45*Q$4)+$C$6*SUM(N$4:P$4)," ")</f>
        <v>0.8393909904934197</v>
      </c>
      <c r="Q29" s="2">
        <f>IF($A29&lt;=Q$5,0.5*(R28+R29)*EXP(-'BDT Tree'!AA45*R$4)," ")</f>
        <v>0.86936194457584626</v>
      </c>
      <c r="R29" s="2">
        <f>IF($A29&lt;=R$5,0.5*(S28+S29)*EXP(-'BDT Tree'!AB45*S$4)," ")</f>
        <v>0.89825665899500151</v>
      </c>
      <c r="S29" s="44">
        <f>IF($A29&lt;=S$5,0.5*(T28+T29)*EXP(-'BDT Tree'!AC45*T$4)+$C$6*SUM(Q$4:S$4)," ")</f>
        <v>0.9232777249937234</v>
      </c>
      <c r="T29" s="2">
        <f>IF($A29&lt;=T$5,0.5*(U28+U29)*EXP(-'BDT Tree'!AD45*U$4)," ")</f>
        <v>0.93983782873673316</v>
      </c>
      <c r="U29" s="2">
        <f>IF($A29&lt;=U$5,0.5*(V28+V29)*EXP(-'BDT Tree'!AE45*V$4)," ")</f>
        <v>0.95602421692107897</v>
      </c>
      <c r="V29" s="44">
        <f>IF($A29&lt;=V$5,0.5*(W28+W29)*EXP(-'BDT Tree'!AF45*W$4)+$C$6*SUM(T$4:V$4)," ")</f>
        <v>0.9699331468741571</v>
      </c>
      <c r="W29" s="2">
        <f>IF($A29&lt;=W$5,0.5*(X28+X29)*EXP(-'BDT Tree'!AG45*X$4)," ")</f>
        <v>0.97789768715092329</v>
      </c>
      <c r="X29" s="2">
        <f>IF($A29&lt;=X$5,0.5*(Y28+Y29)*EXP(-'BDT Tree'!AH45*Y$4)," ")</f>
        <v>0.98700380181456482</v>
      </c>
      <c r="Y29" s="44">
        <f>IF($A29&lt;=Y$5,0.5*(Z28+Z29)*EXP(-'BDT Tree'!AI45*Z$4)+$C$6*SUM(W$4:Y$4)," ")</f>
        <v>0.99413195467770599</v>
      </c>
      <c r="Z29" s="2">
        <f>IF($A29&lt;=Z$5,0.5*(AA28+AA29)*EXP(-'BDT Tree'!AJ45*AA$4)," ")</f>
        <v>0.99606928504396564</v>
      </c>
      <c r="AA29" s="2">
        <f>IF($A29&lt;=AA$5,0.5*(AB28+AB29)*EXP(-'BDT Tree'!AK45*AB$4)," ")</f>
        <v>1.0004964208461682</v>
      </c>
      <c r="AB29" s="44">
        <f t="shared" si="0"/>
        <v>1.0039135368629772</v>
      </c>
    </row>
    <row r="30" spans="1:28" x14ac:dyDescent="0.25">
      <c r="A30" s="30">
        <v>21</v>
      </c>
      <c r="D30" s="44" t="str">
        <f>IF($A30&lt;=D$5,0.5*(E29+E30)*EXP(-'BDT Tree'!N46*E$4)+$C$6*SUM(B$4:D$4)," ")</f>
        <v xml:space="preserve"> </v>
      </c>
      <c r="E30" s="2" t="str">
        <f>IF($A30&lt;=E$5,0.5*(F29+F30)*EXP(-'BDT Tree'!O46*F$4)," ")</f>
        <v xml:space="preserve"> </v>
      </c>
      <c r="F30" s="2" t="str">
        <f>IF($A30&lt;=F$5,0.5*(G29+G30)*EXP(-'BDT Tree'!P46*G$4)," ")</f>
        <v xml:space="preserve"> </v>
      </c>
      <c r="G30" s="44" t="str">
        <f>IF($A30&lt;=G$5,0.5*(H29+H30)*EXP(-'BDT Tree'!Q46*H$4)+$C$6*SUM(E$4:G$4)," ")</f>
        <v xml:space="preserve"> </v>
      </c>
      <c r="H30" s="2" t="str">
        <f>IF($A30&lt;=H$5,0.5*(I29+I30)*EXP(-'BDT Tree'!R46*I$4)," ")</f>
        <v xml:space="preserve"> </v>
      </c>
      <c r="I30" s="2" t="str">
        <f>IF($A30&lt;=I$5,0.5*(J29+J30)*EXP(-'BDT Tree'!S46*J$4)," ")</f>
        <v xml:space="preserve"> </v>
      </c>
      <c r="J30" s="44" t="str">
        <f>IF($A30&lt;=J$5,0.5*(K29+K30)*EXP(-'BDT Tree'!T46*K$4)+$C$6*SUM(H$4:J$4)," ")</f>
        <v xml:space="preserve"> </v>
      </c>
      <c r="K30" s="2" t="str">
        <f>IF($A30&lt;=K$5,0.5*(L29+L30)*EXP(-'BDT Tree'!U46*L$4)," ")</f>
        <v xml:space="preserve"> </v>
      </c>
      <c r="L30" s="2" t="str">
        <f>IF($A30&lt;=L$5,0.5*(M29+M30)*EXP(-'BDT Tree'!V46*M$4)," ")</f>
        <v xml:space="preserve"> </v>
      </c>
      <c r="M30" s="44">
        <f>IF($A30&lt;=M$5,0.5*(N29+N30)*EXP(-'BDT Tree'!W46*N$4)+$C$6*SUM(K$4:M$4)," ")</f>
        <v>0.76775024049981355</v>
      </c>
      <c r="N30" s="2">
        <f>IF($A30&lt;=N$5,0.5*(O29+O30)*EXP(-'BDT Tree'!X46*O$4)," ")</f>
        <v>0.80858892248996883</v>
      </c>
      <c r="O30" s="2">
        <f>IF($A30&lt;=O$5,0.5*(P29+P30)*EXP(-'BDT Tree'!Y46*P$4)," ")</f>
        <v>0.84736998765489102</v>
      </c>
      <c r="P30" s="44">
        <f>IF($A30&lt;=P$5,0.5*(Q29+Q30)*EXP(-'BDT Tree'!Z46*Q$4)+$C$6*SUM(N$4:P$4)," ")</f>
        <v>0.87963259988493137</v>
      </c>
      <c r="Q30" s="2">
        <f>IF($A30&lt;=Q$5,0.5*(R29+R30)*EXP(-'BDT Tree'!AA46*R$4)," ")</f>
        <v>0.90272001492597886</v>
      </c>
      <c r="R30" s="2">
        <f>IF($A30&lt;=R$5,0.5*(S29+S30)*EXP(-'BDT Tree'!AB46*S$4)," ")</f>
        <v>0.92546431974279109</v>
      </c>
      <c r="S30" s="44">
        <f>IF($A30&lt;=S$5,0.5*(T29+T30)*EXP(-'BDT Tree'!AC46*T$4)+$C$6*SUM(Q$4:S$4)," ")</f>
        <v>0.94503152326643713</v>
      </c>
      <c r="T30" s="2">
        <f>IF($A30&lt;=T$5,0.5*(U29+U30)*EXP(-'BDT Tree'!AD46*U$4)," ")</f>
        <v>0.95688086746789935</v>
      </c>
      <c r="U30" s="2">
        <f>IF($A30&lt;=U$5,0.5*(V29+V30)*EXP(-'BDT Tree'!AE46*V$4)," ")</f>
        <v>0.96939548755523564</v>
      </c>
      <c r="V30" s="44">
        <f>IF($A30&lt;=V$5,0.5*(W29+W30)*EXP(-'BDT Tree'!AF46*W$4)+$C$6*SUM(T$4:V$4)," ")</f>
        <v>0.98007995811783055</v>
      </c>
      <c r="W30" s="2">
        <f>IF($A30&lt;=W$5,0.5*(X29+X30)*EXP(-'BDT Tree'!AG46*X$4)," ")</f>
        <v>0.98524296053209925</v>
      </c>
      <c r="X30" s="2">
        <f>IF($A30&lt;=X$5,0.5*(Y29+Y30)*EXP(-'BDT Tree'!AH46*Y$4)," ")</f>
        <v>0.99213503618549748</v>
      </c>
      <c r="Y30" s="44">
        <f>IF($A30&lt;=Y$5,0.5*(Z29+Z30)*EXP(-'BDT Tree'!AI46*Z$4)+$C$6*SUM(W$4:Y$4)," ")</f>
        <v>0.99753242775310091</v>
      </c>
      <c r="Z30" s="2">
        <f>IF($A30&lt;=Z$5,0.5*(AA29+AA30)*EXP(-'BDT Tree'!AJ46*AA$4)," ")</f>
        <v>0.99804833532314174</v>
      </c>
      <c r="AA30" s="2">
        <f>IF($A30&lt;=AA$5,0.5*(AB29+AB30)*EXP(-'BDT Tree'!AK46*AB$4)," ")</f>
        <v>1.0013599800047872</v>
      </c>
      <c r="AB30" s="44">
        <f t="shared" si="0"/>
        <v>1.0039135368629772</v>
      </c>
    </row>
    <row r="31" spans="1:28" x14ac:dyDescent="0.25">
      <c r="A31" s="30">
        <v>20</v>
      </c>
      <c r="D31" s="44" t="str">
        <f>IF($A31&lt;=D$5,0.5*(E30+E31)*EXP(-'BDT Tree'!N47*E$4)+$C$6*SUM(B$4:D$4)," ")</f>
        <v xml:space="preserve"> </v>
      </c>
      <c r="E31" s="2" t="str">
        <f>IF($A31&lt;=E$5,0.5*(F30+F31)*EXP(-'BDT Tree'!O47*F$4)," ")</f>
        <v xml:space="preserve"> </v>
      </c>
      <c r="F31" s="2" t="str">
        <f>IF($A31&lt;=F$5,0.5*(G30+G31)*EXP(-'BDT Tree'!P47*G$4)," ")</f>
        <v xml:space="preserve"> </v>
      </c>
      <c r="G31" s="44" t="str">
        <f>IF($A31&lt;=G$5,0.5*(H30+H31)*EXP(-'BDT Tree'!Q47*H$4)+$C$6*SUM(E$4:G$4)," ")</f>
        <v xml:space="preserve"> </v>
      </c>
      <c r="H31" s="2" t="str">
        <f>IF($A31&lt;=H$5,0.5*(I30+I31)*EXP(-'BDT Tree'!R47*I$4)," ")</f>
        <v xml:space="preserve"> </v>
      </c>
      <c r="I31" s="2" t="str">
        <f>IF($A31&lt;=I$5,0.5*(J30+J31)*EXP(-'BDT Tree'!S47*J$4)," ")</f>
        <v xml:space="preserve"> </v>
      </c>
      <c r="J31" s="44" t="str">
        <f>IF($A31&lt;=J$5,0.5*(K30+K31)*EXP(-'BDT Tree'!T47*K$4)+$C$6*SUM(H$4:J$4)," ")</f>
        <v xml:space="preserve"> </v>
      </c>
      <c r="K31" s="2" t="str">
        <f>IF($A31&lt;=K$5,0.5*(L30+L31)*EXP(-'BDT Tree'!U47*L$4)," ")</f>
        <v xml:space="preserve"> </v>
      </c>
      <c r="L31" s="2">
        <f>IF($A31&lt;=L$5,0.5*(M30+M31)*EXP(-'BDT Tree'!V47*M$4)," ")</f>
        <v>0.78395199209269728</v>
      </c>
      <c r="M31" s="44">
        <f>IF($A31&lt;=M$5,0.5*(N30+N31)*EXP(-'BDT Tree'!W47*N$4)+$C$6*SUM(K$4:M$4)," ")</f>
        <v>0.82291693898966967</v>
      </c>
      <c r="N31" s="2">
        <f>IF($A31&lt;=N$5,0.5*(O30+O31)*EXP(-'BDT Tree'!X47*O$4)," ")</f>
        <v>0.85520708657946642</v>
      </c>
      <c r="O31" s="2">
        <f>IF($A31&lt;=O$5,0.5*(P30+P31)*EXP(-'BDT Tree'!Y47*P$4)," ")</f>
        <v>0.88603087752010956</v>
      </c>
      <c r="P31" s="44">
        <f>IF($A31&lt;=P$5,0.5*(Q30+Q31)*EXP(-'BDT Tree'!Z47*Q$4)+$C$6*SUM(N$4:P$4)," ")</f>
        <v>0.91148332109694941</v>
      </c>
      <c r="Q31" s="2">
        <f>IF($A31&lt;=Q$5,0.5*(R30+R31)*EXP(-'BDT Tree'!AA47*R$4)," ")</f>
        <v>0.92885277916028297</v>
      </c>
      <c r="R31" s="2">
        <f>IF($A31&lt;=R$5,0.5*(S30+S31)*EXP(-'BDT Tree'!AB47*S$4)," ")</f>
        <v>0.94659868146395409</v>
      </c>
      <c r="S31" s="44">
        <f>IF($A31&lt;=S$5,0.5*(T30+T31)*EXP(-'BDT Tree'!AC47*T$4)+$C$6*SUM(Q$4:S$4)," ")</f>
        <v>0.96179594593132511</v>
      </c>
      <c r="T31" s="2">
        <f>IF($A31&lt;=T$5,0.5*(U30+U31)*EXP(-'BDT Tree'!AD47*U$4)," ")</f>
        <v>0.96995365236379527</v>
      </c>
      <c r="U31" s="2">
        <f>IF($A31&lt;=U$5,0.5*(V30+V31)*EXP(-'BDT Tree'!AE47*V$4)," ")</f>
        <v>0.97959042576941002</v>
      </c>
      <c r="V31" s="44">
        <f>IF($A31&lt;=V$5,0.5*(W30+W31)*EXP(-'BDT Tree'!AF47*W$4)+$C$6*SUM(T$4:V$4)," ")</f>
        <v>0.98777273911653796</v>
      </c>
      <c r="W31" s="2">
        <f>IF($A31&lt;=W$5,0.5*(X30+X31)*EXP(-'BDT Tree'!AG47*X$4)," ")</f>
        <v>0.99079370437400338</v>
      </c>
      <c r="X31" s="2">
        <f>IF($A31&lt;=X$5,0.5*(Y30+Y31)*EXP(-'BDT Tree'!AH47*Y$4)," ")</f>
        <v>0.99600161284184707</v>
      </c>
      <c r="Y31" s="44">
        <f>IF($A31&lt;=Y$5,0.5*(Z30+Z31)*EXP(-'BDT Tree'!AI47*Z$4)+$C$6*SUM(W$4:Y$4)," ")</f>
        <v>1.0000840787098098</v>
      </c>
      <c r="Z31" s="2">
        <f>IF($A31&lt;=Z$5,0.5*(AA30+AA31)*EXP(-'BDT Tree'!AJ47*AA$4)," ")</f>
        <v>0.99952918985924488</v>
      </c>
      <c r="AA31" s="2">
        <f>IF($A31&lt;=AA$5,0.5*(AB30+AB31)*EXP(-'BDT Tree'!AK47*AB$4)," ")</f>
        <v>1.0020055122339766</v>
      </c>
      <c r="AB31" s="44">
        <f t="shared" si="0"/>
        <v>1.0039135368629772</v>
      </c>
    </row>
    <row r="32" spans="1:28" x14ac:dyDescent="0.25">
      <c r="A32" s="30">
        <v>19</v>
      </c>
      <c r="D32" s="44" t="str">
        <f>IF($A32&lt;=D$5,0.5*(E31+E32)*EXP(-'BDT Tree'!N48*E$4)+$C$6*SUM(B$4:D$4)," ")</f>
        <v xml:space="preserve"> </v>
      </c>
      <c r="E32" s="2" t="str">
        <f>IF($A32&lt;=E$5,0.5*(F31+F32)*EXP(-'BDT Tree'!O48*F$4)," ")</f>
        <v xml:space="preserve"> </v>
      </c>
      <c r="F32" s="2" t="str">
        <f>IF($A32&lt;=F$5,0.5*(G31+G32)*EXP(-'BDT Tree'!P48*G$4)," ")</f>
        <v xml:space="preserve"> </v>
      </c>
      <c r="G32" s="44" t="str">
        <f>IF($A32&lt;=G$5,0.5*(H31+H32)*EXP(-'BDT Tree'!Q48*H$4)+$C$6*SUM(E$4:G$4)," ")</f>
        <v xml:space="preserve"> </v>
      </c>
      <c r="H32" s="2" t="str">
        <f>IF($A32&lt;=H$5,0.5*(I31+I32)*EXP(-'BDT Tree'!R48*I$4)," ")</f>
        <v xml:space="preserve"> </v>
      </c>
      <c r="I32" s="2" t="str">
        <f>IF($A32&lt;=I$5,0.5*(J31+J32)*EXP(-'BDT Tree'!S48*J$4)," ")</f>
        <v xml:space="preserve"> </v>
      </c>
      <c r="J32" s="44" t="str">
        <f>IF($A32&lt;=J$5,0.5*(K31+K32)*EXP(-'BDT Tree'!T48*K$4)+$C$6*SUM(H$4:J$4)," ")</f>
        <v xml:space="preserve"> </v>
      </c>
      <c r="K32" s="2">
        <f>IF($A32&lt;=K$5,0.5*(L31+L32)*EXP(-'BDT Tree'!U48*L$4)," ")</f>
        <v>0.79886522305986585</v>
      </c>
      <c r="L32" s="2">
        <f>IF($A32&lt;=L$5,0.5*(M31+M32)*EXP(-'BDT Tree'!V48*M$4)," ")</f>
        <v>0.83588330075878003</v>
      </c>
      <c r="M32" s="44">
        <f>IF($A32&lt;=M$5,0.5*(N31+N32)*EXP(-'BDT Tree'!W48*N$4)+$C$6*SUM(K$4:M$4)," ")</f>
        <v>0.86747823896718057</v>
      </c>
      <c r="N32" s="2">
        <f>IF($A32&lt;=N$5,0.5*(O31+O32)*EXP(-'BDT Tree'!X48*O$4)," ")</f>
        <v>0.89237671093015014</v>
      </c>
      <c r="O32" s="2">
        <f>IF($A32&lt;=O$5,0.5*(P31+P32)*EXP(-'BDT Tree'!Y48*P$4)," ")</f>
        <v>0.91655524088533435</v>
      </c>
      <c r="P32" s="44">
        <f>IF($A32&lt;=P$5,0.5*(Q31+Q32)*EXP(-'BDT Tree'!Z48*Q$4)+$C$6*SUM(N$4:P$4)," ")</f>
        <v>0.93642477320734452</v>
      </c>
      <c r="Q32" s="2">
        <f>IF($A32&lt;=Q$5,0.5*(R31+R32)*EXP(-'BDT Tree'!AA48*R$4)," ")</f>
        <v>0.94915132121447854</v>
      </c>
      <c r="R32" s="2">
        <f>IF($A32&lt;=R$5,0.5*(S31+S32)*EXP(-'BDT Tree'!AB48*S$4)," ")</f>
        <v>0.96290535784215858</v>
      </c>
      <c r="S32" s="44">
        <f>IF($A32&lt;=S$5,0.5*(T31+T32)*EXP(-'BDT Tree'!AC48*T$4)+$C$6*SUM(Q$4:S$4)," ")</f>
        <v>0.97464774815883792</v>
      </c>
      <c r="T32" s="2">
        <f>IF($A32&lt;=T$5,0.5*(U31+U32)*EXP(-'BDT Tree'!AD48*U$4)," ")</f>
        <v>0.97994121637738341</v>
      </c>
      <c r="U32" s="2">
        <f>IF($A32&lt;=U$5,0.5*(V31+V32)*EXP(-'BDT Tree'!AE48*V$4)," ")</f>
        <v>0.98733962260759012</v>
      </c>
      <c r="V32" s="44">
        <f>IF($A32&lt;=V$5,0.5*(W31+W32)*EXP(-'BDT Tree'!AF48*W$4)+$C$6*SUM(T$4:V$4)," ")</f>
        <v>0.99359141469247481</v>
      </c>
      <c r="W32" s="2">
        <f>IF($A32&lt;=W$5,0.5*(X31+X32)*EXP(-'BDT Tree'!AG48*X$4)," ")</f>
        <v>0.99498140316613592</v>
      </c>
      <c r="X32" s="2">
        <f>IF($A32&lt;=X$5,0.5*(Y31+Y32)*EXP(-'BDT Tree'!AH48*Y$4)," ")</f>
        <v>0.99891192336427814</v>
      </c>
      <c r="Y32" s="44">
        <f>IF($A32&lt;=Y$5,0.5*(Z31+Z32)*EXP(-'BDT Tree'!AI48*Z$4)+$C$6*SUM(W$4:Y$4)," ")</f>
        <v>1.0019973370549984</v>
      </c>
      <c r="Z32" s="2">
        <f>IF($A32&lt;=Z$5,0.5*(AA31+AA32)*EXP(-'BDT Tree'!AJ48*AA$4)," ")</f>
        <v>1.0006367732357717</v>
      </c>
      <c r="AA32" s="2">
        <f>IF($A32&lt;=AA$5,0.5*(AB31+AB32)*EXP(-'BDT Tree'!AK48*AB$4)," ")</f>
        <v>1.0024879718338928</v>
      </c>
      <c r="AB32" s="44">
        <f t="shared" si="0"/>
        <v>1.0039135368629772</v>
      </c>
    </row>
    <row r="33" spans="1:28" x14ac:dyDescent="0.25">
      <c r="A33" s="30">
        <v>18</v>
      </c>
      <c r="D33" s="44" t="str">
        <f>IF($A33&lt;=D$5,0.5*(E32+E33)*EXP(-'BDT Tree'!N49*E$4)+$C$6*SUM(B$4:D$4)," ")</f>
        <v xml:space="preserve"> </v>
      </c>
      <c r="E33" s="2" t="str">
        <f>IF($A33&lt;=E$5,0.5*(F32+F33)*EXP(-'BDT Tree'!O49*F$4)," ")</f>
        <v xml:space="preserve"> </v>
      </c>
      <c r="F33" s="2" t="str">
        <f>IF($A33&lt;=F$5,0.5*(G32+G33)*EXP(-'BDT Tree'!P49*G$4)," ")</f>
        <v xml:space="preserve"> </v>
      </c>
      <c r="G33" s="44" t="str">
        <f>IF($A33&lt;=G$5,0.5*(H32+H33)*EXP(-'BDT Tree'!Q49*H$4)+$C$6*SUM(E$4:G$4)," ")</f>
        <v xml:space="preserve"> </v>
      </c>
      <c r="H33" s="2" t="str">
        <f>IF($A33&lt;=H$5,0.5*(I32+I33)*EXP(-'BDT Tree'!R49*I$4)," ")</f>
        <v xml:space="preserve"> </v>
      </c>
      <c r="I33" s="2" t="str">
        <f>IF($A33&lt;=I$5,0.5*(J32+J33)*EXP(-'BDT Tree'!S49*J$4)," ")</f>
        <v xml:space="preserve"> </v>
      </c>
      <c r="J33" s="44">
        <f>IF($A33&lt;=J$5,0.5*(K32+K33)*EXP(-'BDT Tree'!T49*K$4)+$C$6*SUM(H$4:J$4)," ")</f>
        <v>0.81658983944205665</v>
      </c>
      <c r="K33" s="2">
        <f>IF($A33&lt;=K$5,0.5*(L32+L33)*EXP(-'BDT Tree'!U49*L$4)," ")</f>
        <v>0.84789635935859875</v>
      </c>
      <c r="L33" s="2">
        <f>IF($A33&lt;=L$5,0.5*(M32+M33)*EXP(-'BDT Tree'!V49*M$4)," ")</f>
        <v>0.87767952000434479</v>
      </c>
      <c r="M33" s="44">
        <f>IF($A33&lt;=M$5,0.5*(N32+N33)*EXP(-'BDT Tree'!W49*N$4)+$C$6*SUM(K$4:M$4)," ")</f>
        <v>0.90289935693873258</v>
      </c>
      <c r="N33" s="2">
        <f>IF($A33&lt;=N$5,0.5*(O32+O33)*EXP(-'BDT Tree'!X49*O$4)," ")</f>
        <v>0.9216334528693183</v>
      </c>
      <c r="O33" s="2">
        <f>IF($A33&lt;=O$5,0.5*(P32+P33)*EXP(-'BDT Tree'!Y49*P$4)," ")</f>
        <v>0.94041038991549608</v>
      </c>
      <c r="P33" s="44">
        <f>IF($A33&lt;=P$5,0.5*(Q32+Q33)*EXP(-'BDT Tree'!Z49*Q$4)+$C$6*SUM(N$4:P$4)," ")</f>
        <v>0.9557981335470277</v>
      </c>
      <c r="Q33" s="2">
        <f>IF($A33&lt;=Q$5,0.5*(R32+R33)*EXP(-'BDT Tree'!AA49*R$4)," ")</f>
        <v>0.96481682641857325</v>
      </c>
      <c r="R33" s="2">
        <f>IF($A33&lt;=R$5,0.5*(S32+S33)*EXP(-'BDT Tree'!AB49*S$4)," ")</f>
        <v>0.97542352874189908</v>
      </c>
      <c r="S33" s="44">
        <f>IF($A33&lt;=S$5,0.5*(T32+T33)*EXP(-'BDT Tree'!AC49*T$4)+$C$6*SUM(Q$4:S$4)," ")</f>
        <v>0.98446134133244123</v>
      </c>
      <c r="T33" s="2">
        <f>IF($A33&lt;=T$5,0.5*(U32+U33)*EXP(-'BDT Tree'!AD49*U$4)," ")</f>
        <v>0.98754895073161264</v>
      </c>
      <c r="U33" s="2">
        <f>IF($A33&lt;=U$5,0.5*(V32+V33)*EXP(-'BDT Tree'!AE49*V$4)," ")</f>
        <v>0.99321622135885734</v>
      </c>
      <c r="V33" s="44">
        <f>IF($A33&lt;=V$5,0.5*(W32+W33)*EXP(-'BDT Tree'!AF49*W$4)+$C$6*SUM(T$4:V$4)," ")</f>
        <v>0.99798486898304972</v>
      </c>
      <c r="W33" s="2">
        <f>IF($A33&lt;=W$5,0.5*(X32+X33)*EXP(-'BDT Tree'!AG49*X$4)," ")</f>
        <v>0.99813686187632422</v>
      </c>
      <c r="X33" s="2">
        <f>IF($A33&lt;=X$5,0.5*(Y32+Y33)*EXP(-'BDT Tree'!AH49*Y$4)," ")</f>
        <v>1.0011006214038725</v>
      </c>
      <c r="Y33" s="44">
        <f>IF($A33&lt;=Y$5,0.5*(Z32+Z33)*EXP(-'BDT Tree'!AI49*Z$4)+$C$6*SUM(W$4:Y$4)," ")</f>
        <v>1.0034311085450598</v>
      </c>
      <c r="Z33" s="2">
        <f>IF($A33&lt;=Z$5,0.5*(AA32+AA33)*EXP(-'BDT Tree'!AJ49*AA$4)," ")</f>
        <v>1.0014649010616135</v>
      </c>
      <c r="AA33" s="2">
        <f>IF($A33&lt;=AA$5,0.5*(AB32+AB33)*EXP(-'BDT Tree'!AK49*AB$4)," ")</f>
        <v>1.0028485024212093</v>
      </c>
      <c r="AB33" s="44">
        <f t="shared" si="0"/>
        <v>1.0039135368629772</v>
      </c>
    </row>
    <row r="34" spans="1:28" x14ac:dyDescent="0.25">
      <c r="A34" s="30">
        <v>17</v>
      </c>
      <c r="D34" s="44" t="str">
        <f>IF($A34&lt;=D$5,0.5*(E33+E34)*EXP(-'BDT Tree'!N50*E$4)+$C$6*SUM(B$4:D$4)," ")</f>
        <v xml:space="preserve"> </v>
      </c>
      <c r="E34" s="2" t="str">
        <f>IF($A34&lt;=E$5,0.5*(F33+F34)*EXP(-'BDT Tree'!O50*F$4)," ")</f>
        <v xml:space="preserve"> </v>
      </c>
      <c r="F34" s="2" t="str">
        <f>IF($A34&lt;=F$5,0.5*(G33+G34)*EXP(-'BDT Tree'!P50*G$4)," ")</f>
        <v xml:space="preserve"> </v>
      </c>
      <c r="G34" s="44" t="str">
        <f>IF($A34&lt;=G$5,0.5*(H33+H34)*EXP(-'BDT Tree'!Q50*H$4)+$C$6*SUM(E$4:G$4)," ")</f>
        <v xml:space="preserve"> </v>
      </c>
      <c r="H34" s="2" t="str">
        <f>IF($A34&lt;=H$5,0.5*(I33+I34)*EXP(-'BDT Tree'!R50*I$4)," ")</f>
        <v xml:space="preserve"> </v>
      </c>
      <c r="I34" s="2">
        <f>IF($A34&lt;=I$5,0.5*(J33+J34)*EXP(-'BDT Tree'!S50*J$4)," ")</f>
        <v>0.83145027286826512</v>
      </c>
      <c r="J34" s="44">
        <f>IF($A34&lt;=J$5,0.5*(K33+K34)*EXP(-'BDT Tree'!T50*K$4)+$C$6*SUM(H$4:J$4)," ")</f>
        <v>0.86282460148870066</v>
      </c>
      <c r="K34" s="2">
        <f>IF($A34&lt;=K$5,0.5*(L33+L34)*EXP(-'BDT Tree'!U50*L$4)," ")</f>
        <v>0.88720567983766485</v>
      </c>
      <c r="L34" s="2">
        <f>IF($A34&lt;=L$5,0.5*(M33+M34)*EXP(-'BDT Tree'!V50*M$4)," ")</f>
        <v>0.91082080187576442</v>
      </c>
      <c r="M34" s="44">
        <f>IF($A34&lt;=M$5,0.5*(N33+N34)*EXP(-'BDT Tree'!W50*N$4)+$C$6*SUM(K$4:M$4)," ")</f>
        <v>0.93071274804273063</v>
      </c>
      <c r="N34" s="2">
        <f>IF($A34&lt;=N$5,0.5*(O33+O34)*EXP(-'BDT Tree'!X50*O$4)," ")</f>
        <v>0.94443770570239327</v>
      </c>
      <c r="O34" s="2">
        <f>IF($A34&lt;=O$5,0.5*(P33+P34)*EXP(-'BDT Tree'!Y50*P$4)," ")</f>
        <v>0.9589095631673723</v>
      </c>
      <c r="P34" s="44">
        <f>IF($A34&lt;=P$5,0.5*(Q33+Q34)*EXP(-'BDT Tree'!Z50*Q$4)+$C$6*SUM(N$4:P$4)," ")</f>
        <v>0.97075451380616695</v>
      </c>
      <c r="Q34" s="2">
        <f>IF($A34&lt;=Q$5,0.5*(R33+R34)*EXP(-'BDT Tree'!AA50*R$4)," ")</f>
        <v>0.97684813499505441</v>
      </c>
      <c r="R34" s="2">
        <f>IF($A34&lt;=R$5,0.5*(S33+S34)*EXP(-'BDT Tree'!AB50*S$4)," ")</f>
        <v>0.984996842697616</v>
      </c>
      <c r="S34" s="44">
        <f>IF($A34&lt;=S$5,0.5*(T33+T34)*EXP(-'BDT Tree'!AC50*T$4)+$C$6*SUM(Q$4:S$4)," ")</f>
        <v>0.99193286767527844</v>
      </c>
      <c r="T34" s="2">
        <f>IF($A34&lt;=T$5,0.5*(U33+U34)*EXP(-'BDT Tree'!AD50*U$4)," ")</f>
        <v>0.99333102125158579</v>
      </c>
      <c r="U34" s="2">
        <f>IF($A34&lt;=U$5,0.5*(V33+V34)*EXP(-'BDT Tree'!AE50*V$4)," ")</f>
        <v>0.99766506054881043</v>
      </c>
      <c r="V34" s="44">
        <f>IF($A34&lt;=V$5,0.5*(W33+W34)*EXP(-'BDT Tree'!AF50*W$4)+$C$6*SUM(T$4:V$4)," ")</f>
        <v>1.0012978606050762</v>
      </c>
      <c r="W34" s="2">
        <f>IF($A34&lt;=W$5,0.5*(X33+X34)*EXP(-'BDT Tree'!AG50*X$4)," ")</f>
        <v>1.0005123282332351</v>
      </c>
      <c r="X34" s="2">
        <f>IF($A34&lt;=X$5,0.5*(Y33+Y34)*EXP(-'BDT Tree'!AH50*Y$4)," ")</f>
        <v>1.0027456013906462</v>
      </c>
      <c r="Y34" s="44">
        <f>IF($A34&lt;=Y$5,0.5*(Z33+Z34)*EXP(-'BDT Tree'!AI50*Z$4)+$C$6*SUM(W$4:Y$4)," ")</f>
        <v>1.0045051047581479</v>
      </c>
      <c r="Z34" s="2">
        <f>IF($A34&lt;=Z$5,0.5*(AA33+AA34)*EXP(-'BDT Tree'!AJ50*AA$4)," ")</f>
        <v>1.0020839307073059</v>
      </c>
      <c r="AA34" s="2">
        <f>IF($A34&lt;=AA$5,0.5*(AB33+AB34)*EXP(-'BDT Tree'!AK50*AB$4)," ")</f>
        <v>1.0031178896938304</v>
      </c>
      <c r="AB34" s="44">
        <f t="shared" si="0"/>
        <v>1.0039135368629772</v>
      </c>
    </row>
    <row r="35" spans="1:28" x14ac:dyDescent="0.25">
      <c r="A35" s="30">
        <v>16</v>
      </c>
      <c r="D35" s="44" t="str">
        <f>IF($A35&lt;=D$5,0.5*(E34+E35)*EXP(-'BDT Tree'!N51*E$4)+$C$6*SUM(B$4:D$4)," ")</f>
        <v xml:space="preserve"> </v>
      </c>
      <c r="E35" s="2" t="str">
        <f>IF($A35&lt;=E$5,0.5*(F34+F35)*EXP(-'BDT Tree'!O51*F$4)," ")</f>
        <v xml:space="preserve"> </v>
      </c>
      <c r="F35" s="2" t="str">
        <f>IF($A35&lt;=F$5,0.5*(G34+G35)*EXP(-'BDT Tree'!P51*G$4)," ")</f>
        <v xml:space="preserve"> </v>
      </c>
      <c r="G35" s="44" t="str">
        <f>IF($A35&lt;=G$5,0.5*(H34+H35)*EXP(-'BDT Tree'!Q51*H$4)+$C$6*SUM(E$4:G$4)," ")</f>
        <v xml:space="preserve"> </v>
      </c>
      <c r="H35" s="2">
        <f>IF($A35&lt;=H$5,0.5*(I34+I35)*EXP(-'BDT Tree'!R51*I$4)," ")</f>
        <v>0.84617785432475667</v>
      </c>
      <c r="I35" s="2">
        <f>IF($A35&lt;=I$5,0.5*(J34+J35)*EXP(-'BDT Tree'!S51*J$4)," ")</f>
        <v>0.87455639426545051</v>
      </c>
      <c r="J35" s="44">
        <f>IF($A35&lt;=J$5,0.5*(K34+K35)*EXP(-'BDT Tree'!T51*K$4)+$C$6*SUM(H$4:J$4)," ")</f>
        <v>0.89976611865584344</v>
      </c>
      <c r="K35" s="2">
        <f>IF($A35&lt;=K$5,0.5*(L34+L35)*EXP(-'BDT Tree'!U51*L$4)," ")</f>
        <v>0.91828524678038626</v>
      </c>
      <c r="L35" s="2">
        <f>IF($A35&lt;=L$5,0.5*(M34+M35)*EXP(-'BDT Tree'!V51*M$4)," ")</f>
        <v>0.93680248431985591</v>
      </c>
      <c r="M35" s="44">
        <f>IF($A35&lt;=M$5,0.5*(N34+N35)*EXP(-'BDT Tree'!W51*N$4)+$C$6*SUM(K$4:M$4)," ")</f>
        <v>0.95235053435607486</v>
      </c>
      <c r="N35" s="2">
        <f>IF($A35&lt;=N$5,0.5*(O34+O35)*EXP(-'BDT Tree'!X51*O$4)," ")</f>
        <v>0.9620814144631723</v>
      </c>
      <c r="O35" s="2">
        <f>IF($A35&lt;=O$5,0.5*(P34+P35)*EXP(-'BDT Tree'!Y51*P$4)," ")</f>
        <v>0.97317147553705219</v>
      </c>
      <c r="P35" s="44">
        <f>IF($A35&lt;=P$5,0.5*(Q34+Q35)*EXP(-'BDT Tree'!Z51*Q$4)+$C$6*SUM(N$4:P$4)," ")</f>
        <v>0.98224768806176299</v>
      </c>
      <c r="Q35" s="2">
        <f>IF($A35&lt;=Q$5,0.5*(R34+R35)*EXP(-'BDT Tree'!AA51*R$4)," ")</f>
        <v>0.9860546140704527</v>
      </c>
      <c r="R35" s="2">
        <f>IF($A35&lt;=R$5,0.5*(S34+S35)*EXP(-'BDT Tree'!AB51*S$4)," ")</f>
        <v>0.99229720134460242</v>
      </c>
      <c r="S35" s="44">
        <f>IF($A35&lt;=S$5,0.5*(T34+T35)*EXP(-'BDT Tree'!AC51*T$4)+$C$6*SUM(Q$4:S$4)," ")</f>
        <v>0.99760873079109214</v>
      </c>
      <c r="T35" s="2">
        <f>IF($A35&lt;=T$5,0.5*(U34+U35)*EXP(-'BDT Tree'!AD51*U$4)," ")</f>
        <v>0.99771826214690329</v>
      </c>
      <c r="U35" s="2">
        <f>IF($A35&lt;=U$5,0.5*(V34+V35)*EXP(-'BDT Tree'!AE51*V$4)," ")</f>
        <v>1.0010287055013358</v>
      </c>
      <c r="V35" s="44">
        <f>IF($A35&lt;=V$5,0.5*(W34+W35)*EXP(-'BDT Tree'!AF51*W$4)+$C$6*SUM(T$4:V$4)," ")</f>
        <v>1.0037936640937595</v>
      </c>
      <c r="W35" s="2">
        <f>IF($A35&lt;=W$5,0.5*(X34+X35)*EXP(-'BDT Tree'!AG51*X$4)," ")</f>
        <v>1.0022993797490831</v>
      </c>
      <c r="X35" s="2">
        <f>IF($A35&lt;=X$5,0.5*(Y34+Y35)*EXP(-'BDT Tree'!AH51*Y$4)," ")</f>
        <v>1.0039813623815206</v>
      </c>
      <c r="Y35" s="44">
        <f>IF($A35&lt;=Y$5,0.5*(Z34+Z35)*EXP(-'BDT Tree'!AI51*Z$4)+$C$6*SUM(W$4:Y$4)," ")</f>
        <v>1.005309350581395</v>
      </c>
      <c r="Z35" s="2">
        <f>IF($A35&lt;=Z$5,0.5*(AA34+AA35)*EXP(-'BDT Tree'!AJ51*AA$4)," ")</f>
        <v>1.0025465733747809</v>
      </c>
      <c r="AA35" s="2">
        <f>IF($A35&lt;=AA$5,0.5*(AB34+AB35)*EXP(-'BDT Tree'!AK51*AB$4)," ")</f>
        <v>1.0033191589845225</v>
      </c>
      <c r="AB35" s="44">
        <f t="shared" si="0"/>
        <v>1.0039135368629772</v>
      </c>
    </row>
    <row r="36" spans="1:28" x14ac:dyDescent="0.25">
      <c r="A36" s="30">
        <v>15</v>
      </c>
      <c r="D36" s="44" t="str">
        <f>IF($A36&lt;=D$5,0.5*(E35+E36)*EXP(-'BDT Tree'!N52*E$4)+$C$6*SUM(B$4:D$4)," ")</f>
        <v xml:space="preserve"> </v>
      </c>
      <c r="E36" s="2" t="str">
        <f>IF($A36&lt;=E$5,0.5*(F35+F36)*EXP(-'BDT Tree'!O52*F$4)," ")</f>
        <v xml:space="preserve"> </v>
      </c>
      <c r="F36" s="2" t="str">
        <f>IF($A36&lt;=F$5,0.5*(G35+G36)*EXP(-'BDT Tree'!P52*G$4)," ")</f>
        <v xml:space="preserve"> </v>
      </c>
      <c r="G36" s="44">
        <f>IF($A36&lt;=G$5,0.5*(H35+H36)*EXP(-'BDT Tree'!Q52*H$4)+$C$6*SUM(E$4:G$4)," ")</f>
        <v>0.86389942886648485</v>
      </c>
      <c r="H36" s="2">
        <f>IF($A36&lt;=H$5,0.5*(I35+I36)*EXP(-'BDT Tree'!R52*I$4)," ")</f>
        <v>0.88610999286039116</v>
      </c>
      <c r="I36" s="2">
        <f>IF($A36&lt;=I$5,0.5*(J35+J36)*EXP(-'BDT Tree'!S52*J$4)," ")</f>
        <v>0.90889828511904036</v>
      </c>
      <c r="J36" s="44">
        <f>IF($A36&lt;=J$5,0.5*(K35+K36)*EXP(-'BDT Tree'!T52*K$4)+$C$6*SUM(H$4:J$4)," ")</f>
        <v>0.9289017167469632</v>
      </c>
      <c r="K36" s="2">
        <f>IF($A36&lt;=K$5,0.5*(L35+L36)*EXP(-'BDT Tree'!U52*L$4)," ")</f>
        <v>0.9425987597453841</v>
      </c>
      <c r="L36" s="2">
        <f>IF($A36&lt;=L$5,0.5*(M35+M36)*EXP(-'BDT Tree'!V52*M$4)," ")</f>
        <v>0.95699627830625933</v>
      </c>
      <c r="M36" s="44">
        <f>IF($A36&lt;=M$5,0.5*(N35+N36)*EXP(-'BDT Tree'!W52*N$4)+$C$6*SUM(K$4:M$4)," ")</f>
        <v>0.96906602924827401</v>
      </c>
      <c r="N36" s="2">
        <f>IF($A36&lt;=N$5,0.5*(O35+O36)*EXP(-'BDT Tree'!X52*O$4)," ")</f>
        <v>0.97565629224978967</v>
      </c>
      <c r="O36" s="2">
        <f>IF($A36&lt;=O$5,0.5*(P35+P36)*EXP(-'BDT Tree'!Y52*P$4)," ")</f>
        <v>0.98411819167757519</v>
      </c>
      <c r="P36" s="44">
        <f>IF($A36&lt;=P$5,0.5*(Q35+Q36)*EXP(-'BDT Tree'!Z52*Q$4)+$C$6*SUM(N$4:P$4)," ")</f>
        <v>0.99104890386465794</v>
      </c>
      <c r="Q36" s="2">
        <f>IF($A36&lt;=Q$5,0.5*(R35+R36)*EXP(-'BDT Tree'!AA52*R$4)," ")</f>
        <v>0.99308021684247472</v>
      </c>
      <c r="R36" s="2">
        <f>IF($A36&lt;=R$5,0.5*(S35+S36)*EXP(-'BDT Tree'!AB52*S$4)," ")</f>
        <v>0.99785241011008796</v>
      </c>
      <c r="S36" s="44">
        <f>IF($A36&lt;=S$5,0.5*(T35+T36)*EXP(-'BDT Tree'!AC52*T$4)+$C$6*SUM(Q$4:S$4)," ")</f>
        <v>1.0019134079662413</v>
      </c>
      <c r="T36" s="2">
        <f>IF($A36&lt;=T$5,0.5*(U35+U36)*EXP(-'BDT Tree'!AD52*U$4)," ")</f>
        <v>1.0010430715274052</v>
      </c>
      <c r="U36" s="2">
        <f>IF($A36&lt;=U$5,0.5*(V35+V36)*EXP(-'BDT Tree'!AE52*V$4)," ")</f>
        <v>1.0035694476398982</v>
      </c>
      <c r="V36" s="44">
        <f>IF($A36&lt;=V$5,0.5*(W35+W36)*EXP(-'BDT Tree'!AF52*W$4)+$C$6*SUM(T$4:V$4)," ")</f>
        <v>1.0056724795467769</v>
      </c>
      <c r="W36" s="2">
        <f>IF($A36&lt;=W$5,0.5*(X35+X36)*EXP(-'BDT Tree'!AG52*X$4)," ")</f>
        <v>1.0036430849878</v>
      </c>
      <c r="X36" s="2">
        <f>IF($A36&lt;=X$5,0.5*(Y35+Y36)*EXP(-'BDT Tree'!AH52*Y$4)," ")</f>
        <v>1.0049093893222369</v>
      </c>
      <c r="Y36" s="44">
        <f>IF($A36&lt;=Y$5,0.5*(Z35+Z36)*EXP(-'BDT Tree'!AI52*Z$4)+$C$6*SUM(W$4:Y$4)," ")</f>
        <v>1.0059114568140439</v>
      </c>
      <c r="Z36" s="2">
        <f>IF($A36&lt;=Z$5,0.5*(AA35+AA36)*EXP(-'BDT Tree'!AJ52*AA$4)," ")</f>
        <v>1.0028922900149793</v>
      </c>
      <c r="AA36" s="2">
        <f>IF($A36&lt;=AA$5,0.5*(AB35+AB36)*EXP(-'BDT Tree'!AK52*AB$4)," ")</f>
        <v>1.0034695258607473</v>
      </c>
      <c r="AB36" s="44">
        <f t="shared" si="0"/>
        <v>1.0039135368629772</v>
      </c>
    </row>
    <row r="37" spans="1:28" x14ac:dyDescent="0.25">
      <c r="A37" s="30">
        <v>14</v>
      </c>
      <c r="D37" s="44" t="str">
        <f>IF($A37&lt;=D$5,0.5*(E36+E37)*EXP(-'BDT Tree'!N53*E$4)+$C$6*SUM(B$4:D$4)," ")</f>
        <v xml:space="preserve"> </v>
      </c>
      <c r="E37" s="2" t="str">
        <f>IF($A37&lt;=E$5,0.5*(F36+F37)*EXP(-'BDT Tree'!O53*F$4)," ")</f>
        <v xml:space="preserve"> </v>
      </c>
      <c r="F37" s="2">
        <f>IF($A37&lt;=F$5,0.5*(G36+G37)*EXP(-'BDT Tree'!P53*G$4)," ")</f>
        <v>0.87729146455236195</v>
      </c>
      <c r="G37" s="44">
        <f>IF($A37&lt;=G$5,0.5*(H36+H37)*EXP(-'BDT Tree'!Q53*H$4)+$C$6*SUM(E$4:G$4)," ")</f>
        <v>0.90088842089979471</v>
      </c>
      <c r="H37" s="2">
        <f>IF($A37&lt;=H$5,0.5*(I36+I37)*EXP(-'BDT Tree'!R53*I$4)," ")</f>
        <v>0.91784204879710474</v>
      </c>
      <c r="I37" s="2">
        <f>IF($A37&lt;=I$5,0.5*(J36+J37)*EXP(-'BDT Tree'!S53*J$4)," ")</f>
        <v>0.93593312017445052</v>
      </c>
      <c r="J37" s="44">
        <f>IF($A37&lt;=J$5,0.5*(K36+K37)*EXP(-'BDT Tree'!T53*K$4)+$C$6*SUM(H$4:J$4)," ")</f>
        <v>0.95165457235586359</v>
      </c>
      <c r="K37" s="2">
        <f>IF($A37&lt;=K$5,0.5*(L36+L37)*EXP(-'BDT Tree'!U53*L$4)," ")</f>
        <v>0.96146656203468972</v>
      </c>
      <c r="L37" s="2">
        <f>IF($A37&lt;=L$5,0.5*(M36+M37)*EXP(-'BDT Tree'!V53*M$4)," ")</f>
        <v>0.97258933970160832</v>
      </c>
      <c r="M37" s="44">
        <f>IF($A37&lt;=M$5,0.5*(N36+N37)*EXP(-'BDT Tree'!W53*N$4)+$C$6*SUM(K$4:M$4)," ")</f>
        <v>0.98191065524249166</v>
      </c>
      <c r="N37" s="2">
        <f>IF($A37&lt;=N$5,0.5*(O36+O37)*EXP(-'BDT Tree'!X53*O$4)," ")</f>
        <v>0.98605678475129455</v>
      </c>
      <c r="O37" s="2">
        <f>IF($A37&lt;=O$5,0.5*(P36+P37)*EXP(-'BDT Tree'!Y53*P$4)," ")</f>
        <v>0.99249244883105836</v>
      </c>
      <c r="P37" s="44">
        <f>IF($A37&lt;=P$5,0.5*(Q36+Q37)*EXP(-'BDT Tree'!Z53*Q$4)+$C$6*SUM(N$4:P$4)," ")</f>
        <v>0.99777111662776929</v>
      </c>
      <c r="Q37" s="2">
        <f>IF($A37&lt;=Q$5,0.5*(R36+R37)*EXP(-'BDT Tree'!AA53*R$4)," ")</f>
        <v>0.99843058784080774</v>
      </c>
      <c r="R37" s="2">
        <f>IF($A37&lt;=R$5,0.5*(S36+S37)*EXP(-'BDT Tree'!AB53*S$4)," ")</f>
        <v>1.0020729531793402</v>
      </c>
      <c r="S37" s="44">
        <f>IF($A37&lt;=S$5,0.5*(T36+T37)*EXP(-'BDT Tree'!AC53*T$4)+$C$6*SUM(Q$4:S$4)," ")</f>
        <v>1.0051741783702051</v>
      </c>
      <c r="T37" s="2">
        <f>IF($A37&lt;=T$5,0.5*(U36+U37)*EXP(-'BDT Tree'!AD53*U$4)," ")</f>
        <v>1.003560461427436</v>
      </c>
      <c r="U37" s="2">
        <f>IF($A37&lt;=U$5,0.5*(V36+V37)*EXP(-'BDT Tree'!AE53*V$4)," ")</f>
        <v>1.005487262536519</v>
      </c>
      <c r="V37" s="44">
        <f>IF($A37&lt;=V$5,0.5*(W36+W37)*EXP(-'BDT Tree'!AF53*W$4)+$C$6*SUM(T$4:V$4)," ")</f>
        <v>1.0070860666418608</v>
      </c>
      <c r="W37" s="2">
        <f>IF($A37&lt;=W$5,0.5*(X36+X37)*EXP(-'BDT Tree'!AG53*X$4)," ")</f>
        <v>1.0046530526349675</v>
      </c>
      <c r="X37" s="2">
        <f>IF($A37&lt;=X$5,0.5*(Y36+Y37)*EXP(-'BDT Tree'!AH53*Y$4)," ")</f>
        <v>1.0056061422402507</v>
      </c>
      <c r="Y37" s="44">
        <f>IF($A37&lt;=Y$5,0.5*(Z36+Z37)*EXP(-'BDT Tree'!AI53*Z$4)+$C$6*SUM(W$4:Y$4)," ")</f>
        <v>1.0063621508943095</v>
      </c>
      <c r="Z37" s="2">
        <f>IF($A37&lt;=Z$5,0.5*(AA36+AA37)*EXP(-'BDT Tree'!AJ53*AA$4)," ")</f>
        <v>1.0031506054390125</v>
      </c>
      <c r="AA37" s="2">
        <f>IF($A37&lt;=AA$5,0.5*(AB36+AB37)*EXP(-'BDT Tree'!AK53*AB$4)," ")</f>
        <v>1.0035818589187253</v>
      </c>
      <c r="AB37" s="44">
        <f t="shared" si="0"/>
        <v>1.0039135368629772</v>
      </c>
    </row>
    <row r="38" spans="1:28" x14ac:dyDescent="0.25">
      <c r="A38" s="30">
        <v>13</v>
      </c>
      <c r="D38" s="44" t="str">
        <f>IF($A38&lt;=D$5,0.5*(E37+E38)*EXP(-'BDT Tree'!N54*E$4)+$C$6*SUM(B$4:D$4)," ")</f>
        <v xml:space="preserve"> </v>
      </c>
      <c r="E38" s="2">
        <f>IF($A38&lt;=E$5,0.5*(F37+F38)*EXP(-'BDT Tree'!O54*F$4)," ")</f>
        <v>0.88965073462690258</v>
      </c>
      <c r="F38" s="2">
        <f>IF($A38&lt;=F$5,0.5*(G37+G38)*EXP(-'BDT Tree'!P54*G$4)," ")</f>
        <v>0.91130341679165006</v>
      </c>
      <c r="G38" s="44">
        <f>IF($A38&lt;=G$5,0.5*(H37+H38)*EXP(-'BDT Tree'!Q54*H$4)+$C$6*SUM(E$4:G$4)," ")</f>
        <v>0.93020103577225832</v>
      </c>
      <c r="H38" s="2">
        <f>IF($A38&lt;=H$5,0.5*(I37+I38)*EXP(-'BDT Tree'!R54*I$4)," ")</f>
        <v>0.94278459573060636</v>
      </c>
      <c r="I38" s="2">
        <f>IF($A38&lt;=I$5,0.5*(J37+J38)*EXP(-'BDT Tree'!S54*J$4)," ")</f>
        <v>0.95702280016022923</v>
      </c>
      <c r="J38" s="44">
        <f>IF($A38&lt;=J$5,0.5*(K37+K38)*EXP(-'BDT Tree'!T54*K$4)+$C$6*SUM(H$4:J$4)," ")</f>
        <v>0.96928988087688117</v>
      </c>
      <c r="K38" s="2">
        <f>IF($A38&lt;=K$5,0.5*(L37+L38)*EXP(-'BDT Tree'!U54*L$4)," ")</f>
        <v>0.976019315522349</v>
      </c>
      <c r="L38" s="2">
        <f>IF($A38&lt;=L$5,0.5*(M37+M38)*EXP(-'BDT Tree'!V54*M$4)," ")</f>
        <v>0.9845706158234</v>
      </c>
      <c r="M38" s="44">
        <f>IF($A38&lt;=M$5,0.5*(N37+N38)*EXP(-'BDT Tree'!W54*N$4)+$C$6*SUM(K$4:M$4)," ")</f>
        <v>0.99174146290766163</v>
      </c>
      <c r="N38" s="2">
        <f>IF($A38&lt;=N$5,0.5*(O37+O38)*EXP(-'BDT Tree'!X54*O$4)," ")</f>
        <v>0.99400006213264824</v>
      </c>
      <c r="O38" s="2">
        <f>IF($A38&lt;=O$5,0.5*(P37+P38)*EXP(-'BDT Tree'!Y54*P$4)," ")</f>
        <v>0.99888282435789488</v>
      </c>
      <c r="P38" s="44">
        <f>IF($A38&lt;=P$5,0.5*(Q37+Q38)*EXP(-'BDT Tree'!Z54*Q$4)+$C$6*SUM(N$4:P$4)," ")</f>
        <v>1.0028954264011443</v>
      </c>
      <c r="Q38" s="2">
        <f>IF($A38&lt;=Q$5,0.5*(R37+R38)*EXP(-'BDT Tree'!AA54*R$4)," ")</f>
        <v>1.0024989766919923</v>
      </c>
      <c r="R38" s="2">
        <f>IF($A38&lt;=R$5,0.5*(S37+S38)*EXP(-'BDT Tree'!AB54*S$4)," ")</f>
        <v>1.0052757373350867</v>
      </c>
      <c r="S38" s="44">
        <f>IF($A38&lt;=S$5,0.5*(T37+T38)*EXP(-'BDT Tree'!AC54*T$4)+$C$6*SUM(Q$4:S$4)," ")</f>
        <v>1.0076419808285235</v>
      </c>
      <c r="T38" s="2">
        <f>IF($A38&lt;=T$5,0.5*(U37+U38)*EXP(-'BDT Tree'!AD54*U$4)," ")</f>
        <v>1.0054652613652317</v>
      </c>
      <c r="U38" s="2">
        <f>IF($A38&lt;=U$5,0.5*(V37+V38)*EXP(-'BDT Tree'!AE54*V$4)," ")</f>
        <v>1.0069341351283549</v>
      </c>
      <c r="V38" s="44">
        <f>IF($A38&lt;=V$5,0.5*(W37+W38)*EXP(-'BDT Tree'!AF54*W$4)+$C$6*SUM(T$4:V$4)," ")</f>
        <v>1.0081491971806338</v>
      </c>
      <c r="W38" s="2">
        <f>IF($A38&lt;=W$5,0.5*(X37+X38)*EXP(-'BDT Tree'!AG54*X$4)," ")</f>
        <v>1.0054119635356817</v>
      </c>
      <c r="X38" s="2">
        <f>IF($A38&lt;=X$5,0.5*(Y37+Y38)*EXP(-'BDT Tree'!AH54*Y$4)," ")</f>
        <v>1.0061291631272156</v>
      </c>
      <c r="Y38" s="44">
        <f>IF($A38&lt;=Y$5,0.5*(Z37+Z38)*EXP(-'BDT Tree'!AI54*Z$4)+$C$6*SUM(W$4:Y$4)," ")</f>
        <v>1.0066994650691821</v>
      </c>
      <c r="Z38" s="2">
        <f>IF($A38&lt;=Z$5,0.5*(AA37+AA38)*EXP(-'BDT Tree'!AJ54*AA$4)," ")</f>
        <v>1.003343600910954</v>
      </c>
      <c r="AA38" s="2">
        <f>IF($A38&lt;=AA$5,0.5*(AB37+AB38)*EXP(-'BDT Tree'!AK54*AB$4)," ")</f>
        <v>1.0036657756581073</v>
      </c>
      <c r="AB38" s="44">
        <f t="shared" si="0"/>
        <v>1.0039135368629772</v>
      </c>
    </row>
    <row r="39" spans="1:28" x14ac:dyDescent="0.25">
      <c r="A39" s="30">
        <v>12</v>
      </c>
      <c r="D39" s="44">
        <f>IF($A39&lt;=D$5,0.5*(E38+E39)*EXP(-'BDT Tree'!N55*E$4)," ")</f>
        <v>0.90082884481248271</v>
      </c>
      <c r="E39" s="2">
        <f>IF($A39&lt;=E$5,0.5*(F38+F39)*EXP(-'BDT Tree'!O55*F$4)," ")</f>
        <v>0.92094828359447978</v>
      </c>
      <c r="F39" s="2">
        <f>IF($A39&lt;=F$5,0.5*(G38+G39)*EXP(-'BDT Tree'!P55*G$4)," ")</f>
        <v>0.93820581768829192</v>
      </c>
      <c r="G39" s="44">
        <f>IF($A39&lt;=G$5,0.5*(H38+H39)*EXP(-'BDT Tree'!Q55*H$4)+$C$6*SUM(E$4:G$4)," ")</f>
        <v>0.95319962873655673</v>
      </c>
      <c r="H39" s="2">
        <f>IF($A39&lt;=H$5,0.5*(I38+I39)*EXP(-'BDT Tree'!R55*I$4)," ")</f>
        <v>0.96222826119898297</v>
      </c>
      <c r="I39" s="2">
        <f>IF($A39&lt;=I$5,0.5*(J38+J39)*EXP(-'BDT Tree'!S55*J$4)," ")</f>
        <v>0.97336135593421325</v>
      </c>
      <c r="J39" s="44">
        <f>IF($A39&lt;=J$5,0.5*(K38+K39)*EXP(-'BDT Tree'!T55*K$4)+$C$6*SUM(H$4:J$4)," ")</f>
        <v>0.98288106907424766</v>
      </c>
      <c r="K39" s="2">
        <f>IF($A39&lt;=K$5,0.5*(L38+L39)*EXP(-'BDT Tree'!U55*L$4)," ")</f>
        <v>0.98719228081353128</v>
      </c>
      <c r="L39" s="2">
        <f>IF($A39&lt;=L$5,0.5*(M38+M39)*EXP(-'BDT Tree'!V55*M$4)," ")</f>
        <v>0.99374259203939574</v>
      </c>
      <c r="M39" s="44">
        <f>IF($A39&lt;=M$5,0.5*(N38+N39)*EXP(-'BDT Tree'!W55*N$4)+$C$6*SUM(K$4:M$4)," ")</f>
        <v>0.99924308782464755</v>
      </c>
      <c r="N39" s="2">
        <f>IF($A39&lt;=N$5,0.5*(O38+O39)*EXP(-'BDT Tree'!X55*O$4)," ")</f>
        <v>1.0000523473637302</v>
      </c>
      <c r="O39" s="2">
        <f>IF($A39&lt;=O$5,0.5*(P38+P39)*EXP(-'BDT Tree'!Y55*P$4)," ")</f>
        <v>1.0037502379757615</v>
      </c>
      <c r="P39" s="44">
        <f>IF($A39&lt;=P$5,0.5*(Q38+Q39)*EXP(-'BDT Tree'!Z55*Q$4)+$C$6*SUM(N$4:P$4)," ")</f>
        <v>1.0067960081012521</v>
      </c>
      <c r="Q39" s="2">
        <f>IF($A39&lt;=Q$5,0.5*(R38+R39)*EXP(-'BDT Tree'!AA55*R$4)," ")</f>
        <v>1.0055890718408314</v>
      </c>
      <c r="R39" s="2">
        <f>IF($A39&lt;=R$5,0.5*(S38+S39)*EXP(-'BDT Tree'!AB55*S$4)," ")</f>
        <v>1.0077041037433305</v>
      </c>
      <c r="S39" s="44">
        <f>IF($A39&lt;=S$5,0.5*(T38+T39)*EXP(-'BDT Tree'!AC55*T$4)+$C$6*SUM(Q$4:S$4)," ")</f>
        <v>1.0095084313741867</v>
      </c>
      <c r="T39" s="2">
        <f>IF($A39&lt;=T$5,0.5*(U38+U39)*EXP(-'BDT Tree'!AD55*U$4)," ")</f>
        <v>1.0069058631864807</v>
      </c>
      <c r="U39" s="2">
        <f>IF($A39&lt;=U$5,0.5*(V38+V39)*EXP(-'BDT Tree'!AE55*V$4)," ")</f>
        <v>1.0080253067520022</v>
      </c>
      <c r="V39" s="44">
        <f>IF($A39&lt;=V$5,0.5*(W38+W39)*EXP(-'BDT Tree'!AF55*W$4)+$C$6*SUM(T$4:V$4)," ")</f>
        <v>1.0089485194297292</v>
      </c>
      <c r="W39" s="2">
        <f>IF($A39&lt;=W$5,0.5*(X38+X39)*EXP(-'BDT Tree'!AG55*X$4)," ")</f>
        <v>1.0059821101514759</v>
      </c>
      <c r="X39" s="2">
        <f>IF($A39&lt;=X$5,0.5*(Y38+Y39)*EXP(-'BDT Tree'!AH55*Y$4)," ")</f>
        <v>1.0065217210446709</v>
      </c>
      <c r="Y39" s="44">
        <f>IF($A39&lt;=Y$5,0.5*(Z38+Z39)*EXP(-'BDT Tree'!AI55*Z$4)+$C$6*SUM(W$4:Y$4)," ")</f>
        <v>1.00695189798818</v>
      </c>
      <c r="Z39" s="2">
        <f>IF($A39&lt;=Z$5,0.5*(AA38+AA39)*EXP(-'BDT Tree'!AJ55*AA$4)," ")</f>
        <v>1.0034877855671416</v>
      </c>
      <c r="AA39" s="2">
        <f>IF($A39&lt;=AA$5,0.5*(AB38+AB39)*EXP(-'BDT Tree'!AK55*AB$4)," ")</f>
        <v>1.0037284628585734</v>
      </c>
      <c r="AB39" s="44">
        <f t="shared" si="0"/>
        <v>1.0039135368629772</v>
      </c>
    </row>
    <row r="40" spans="1:28" x14ac:dyDescent="0.25">
      <c r="A40" s="30">
        <v>11</v>
      </c>
      <c r="D40" s="44">
        <f>IF($A40&lt;=D$5,0.5*(E39+E40)*EXP(-'BDT Tree'!N56*E$4)," ")</f>
        <v>0.92962440075461106</v>
      </c>
      <c r="E40" s="2">
        <f>IF($A40&lt;=E$5,0.5*(F39+F40)*EXP(-'BDT Tree'!O56*F$4)," ")</f>
        <v>0.94565668792270952</v>
      </c>
      <c r="F40" s="2">
        <f>IF($A40&lt;=F$5,0.5*(G39+G40)*EXP(-'BDT Tree'!P56*G$4)," ")</f>
        <v>0.95929384696287134</v>
      </c>
      <c r="G40" s="44">
        <f>IF($A40&lt;=G$5,0.5*(H39+H40)*EXP(-'BDT Tree'!Q56*H$4)+$C$6*SUM(E$4:G$4)," ")</f>
        <v>0.97110761778343546</v>
      </c>
      <c r="H40" s="2">
        <f>IF($A40&lt;=H$5,0.5*(I39+I40)*EXP(-'BDT Tree'!R56*I$4)," ")</f>
        <v>0.97729020665644473</v>
      </c>
      <c r="I40" s="2">
        <f>IF($A40&lt;=I$5,0.5*(J39+J40)*EXP(-'BDT Tree'!S56*J$4)," ")</f>
        <v>0.98595306634027058</v>
      </c>
      <c r="J40" s="44">
        <f>IF($A40&lt;=J$5,0.5*(K39+K40)*EXP(-'BDT Tree'!T56*K$4)+$C$6*SUM(H$4:J$4)," ")</f>
        <v>0.99331059379329667</v>
      </c>
      <c r="K40" s="2">
        <f>IF($A40&lt;=K$5,0.5*(L39+L40)*EXP(-'BDT Tree'!U56*L$4)," ")</f>
        <v>0.9957407031353237</v>
      </c>
      <c r="L40" s="2">
        <f>IF($A40&lt;=L$5,0.5*(M39+M40)*EXP(-'BDT Tree'!V56*M$4)," ")</f>
        <v>1.0007444606047986</v>
      </c>
      <c r="M40" s="44">
        <f>IF($A40&lt;=M$5,0.5*(N39+N40)*EXP(-'BDT Tree'!W56*N$4)+$C$6*SUM(K$4:M$4)," ")</f>
        <v>1.0049545640789823</v>
      </c>
      <c r="N40" s="2">
        <f>IF($A40&lt;=N$5,0.5*(O39+O40)*EXP(-'BDT Tree'!X56*O$4)," ")</f>
        <v>1.0046557098319173</v>
      </c>
      <c r="O40" s="2">
        <f>IF($A40&lt;=O$5,0.5*(P39+P40)*EXP(-'BDT Tree'!Y56*P$4)," ")</f>
        <v>1.0074525221214075</v>
      </c>
      <c r="P40" s="44">
        <f>IF($A40&lt;=P$5,0.5*(Q39+Q40)*EXP(-'BDT Tree'!Z56*Q$4)+$C$6*SUM(N$4:P$4)," ")</f>
        <v>1.0097619250076915</v>
      </c>
      <c r="Q40" s="2">
        <f>IF($A40&lt;=Q$5,0.5*(R39+R40)*EXP(-'BDT Tree'!AA56*R$4)," ")</f>
        <v>1.0079341790699754</v>
      </c>
      <c r="R40" s="2">
        <f>IF($A40&lt;=R$5,0.5*(S39+S40)*EXP(-'BDT Tree'!AB56*S$4)," ")</f>
        <v>1.0095441581888596</v>
      </c>
      <c r="S40" s="44">
        <f>IF($A40&lt;=S$5,0.5*(T39+T40)*EXP(-'BDT Tree'!AC56*T$4)+$C$6*SUM(Q$4:S$4)," ")</f>
        <v>1.0109194023353771</v>
      </c>
      <c r="T40" s="2">
        <f>IF($A40&lt;=T$5,0.5*(U39+U40)*EXP(-'BDT Tree'!AD56*U$4)," ")</f>
        <v>1.007995031766612</v>
      </c>
      <c r="U40" s="2">
        <f>IF($A40&lt;=U$5,0.5*(V39+V40)*EXP(-'BDT Tree'!AE56*V$4)," ")</f>
        <v>1.0088480067143182</v>
      </c>
      <c r="V40" s="44">
        <f>IF($A40&lt;=V$5,0.5*(W39+W40)*EXP(-'BDT Tree'!AF56*W$4)+$C$6*SUM(T$4:V$4)," ")</f>
        <v>1.0095493649525384</v>
      </c>
      <c r="W40" s="2">
        <f>IF($A40&lt;=W$5,0.5*(X39+X40)*EXP(-'BDT Tree'!AG56*X$4)," ")</f>
        <v>1.0064103816579304</v>
      </c>
      <c r="X40" s="2">
        <f>IF($A40&lt;=X$5,0.5*(Y39+Y40)*EXP(-'BDT Tree'!AH56*Y$4)," ")</f>
        <v>1.0068163325934669</v>
      </c>
      <c r="Y40" s="44">
        <f>IF($A40&lt;=Y$5,0.5*(Z39+Z40)*EXP(-'BDT Tree'!AI56*Z$4)+$C$6*SUM(W$4:Y$4)," ")</f>
        <v>1.0071407958353678</v>
      </c>
      <c r="Z40" s="2">
        <f>IF($A40&lt;=Z$5,0.5*(AA39+AA40)*EXP(-'BDT Tree'!AJ56*AA$4)," ")</f>
        <v>1.0035954996299641</v>
      </c>
      <c r="AA40" s="2">
        <f>IF($A40&lt;=AA$5,0.5*(AB39+AB40)*EXP(-'BDT Tree'!AK56*AB$4)," ")</f>
        <v>1.0037752903748598</v>
      </c>
      <c r="AB40" s="44">
        <f t="shared" si="0"/>
        <v>1.0039135368629772</v>
      </c>
    </row>
    <row r="41" spans="1:28" x14ac:dyDescent="0.25">
      <c r="A41" s="30">
        <v>10</v>
      </c>
      <c r="D41" s="44">
        <f>IF($A41&lt;=D$5,0.5*(E40+E41)*EXP(-'BDT Tree'!N57*E$4)," ")</f>
        <v>0.95232635292678924</v>
      </c>
      <c r="E41" s="2">
        <f>IF($A41&lt;=E$5,0.5*(F40+F41)*EXP(-'BDT Tree'!O57*F$4)," ")</f>
        <v>0.96500441464829134</v>
      </c>
      <c r="F41" s="2">
        <f>IF($A41&lt;=F$5,0.5*(G40+G41)*EXP(-'BDT Tree'!P57*G$4)," ")</f>
        <v>0.97571141418197482</v>
      </c>
      <c r="G41" s="44">
        <f>IF($A41&lt;=G$5,0.5*(H40+H41)*EXP(-'BDT Tree'!Q57*H$4)+$C$6*SUM(E$4:G$4)," ")</f>
        <v>0.98497166722123031</v>
      </c>
      <c r="H41" s="2">
        <f>IF($A41&lt;=H$5,0.5*(I40+I41)*EXP(-'BDT Tree'!R57*I$4)," ")</f>
        <v>0.98890252722050542</v>
      </c>
      <c r="I41" s="2">
        <f>IF($A41&lt;=I$5,0.5*(J40+J41)*EXP(-'BDT Tree'!S57*J$4)," ")</f>
        <v>0.99561895441472026</v>
      </c>
      <c r="J41" s="44">
        <f>IF($A41&lt;=J$5,0.5*(K40+K41)*EXP(-'BDT Tree'!T57*K$4)+$C$6*SUM(H$4:J$4)," ")</f>
        <v>1.0012880794576262</v>
      </c>
      <c r="K41" s="2">
        <f>IF($A41&lt;=K$5,0.5*(L40+L41)*EXP(-'BDT Tree'!U57*L$4)," ")</f>
        <v>1.0022641053263666</v>
      </c>
      <c r="L41" s="2">
        <f>IF($A41&lt;=L$5,0.5*(M40+M41)*EXP(-'BDT Tree'!V57*M$4)," ")</f>
        <v>1.0060785741420846</v>
      </c>
      <c r="M41" s="44">
        <f>IF($A41&lt;=M$5,0.5*(N40+N41)*EXP(-'BDT Tree'!W57*N$4)+$C$6*SUM(K$4:M$4)," ")</f>
        <v>1.0092958387911302</v>
      </c>
      <c r="N41" s="2">
        <f>IF($A41&lt;=N$5,0.5*(O40+O41)*EXP(-'BDT Tree'!X57*O$4)," ")</f>
        <v>1.0081524694307868</v>
      </c>
      <c r="O41" s="2">
        <f>IF($A41&lt;=O$5,0.5*(P40+P41)*EXP(-'BDT Tree'!Y57*P$4)," ")</f>
        <v>1.010265707485025</v>
      </c>
      <c r="P41" s="44">
        <f>IF($A41&lt;=P$5,0.5*(Q40+Q41)*EXP(-'BDT Tree'!Z57*Q$4)+$C$6*SUM(N$4:P$4)," ")</f>
        <v>1.0120153803786636</v>
      </c>
      <c r="Q41" s="2">
        <f>IF($A41&lt;=Q$5,0.5*(R40+R41)*EXP(-'BDT Tree'!AA57*R$4)," ")</f>
        <v>1.0097128428080335</v>
      </c>
      <c r="R41" s="2">
        <f>IF($A41&lt;=R$5,0.5*(S40+S41)*EXP(-'BDT Tree'!AB57*S$4)," ")</f>
        <v>1.0109378113278791</v>
      </c>
      <c r="S41" s="44">
        <f>IF($A41&lt;=S$5,0.5*(T40+T41)*EXP(-'BDT Tree'!AC57*T$4)+$C$6*SUM(Q$4:S$4)," ")</f>
        <v>1.0119856921295078</v>
      </c>
      <c r="T41" s="2">
        <f>IF($A41&lt;=T$5,0.5*(U40+U41)*EXP(-'BDT Tree'!AD57*U$4)," ")</f>
        <v>1.0088183140565725</v>
      </c>
      <c r="U41" s="2">
        <f>IF($A41&lt;=U$5,0.5*(V40+V41)*EXP(-'BDT Tree'!AE57*V$4)," ")</f>
        <v>1.0094681764360454</v>
      </c>
      <c r="V41" s="44">
        <f>IF($A41&lt;=V$5,0.5*(W40+W41)*EXP(-'BDT Tree'!AF57*W$4)+$C$6*SUM(T$4:V$4)," ")</f>
        <v>1.010000945434377</v>
      </c>
      <c r="W41" s="2">
        <f>IF($A41&lt;=W$5,0.5*(X40+X41)*EXP(-'BDT Tree'!AG57*X$4)," ")</f>
        <v>1.0067320490441456</v>
      </c>
      <c r="X41" s="2">
        <f>IF($A41&lt;=X$5,0.5*(Y40+Y41)*EXP(-'BDT Tree'!AH57*Y$4)," ")</f>
        <v>1.0070374229284245</v>
      </c>
      <c r="Y41" s="44">
        <f>IF($A41&lt;=Y$5,0.5*(Z40+Z41)*EXP(-'BDT Tree'!AI57*Z$4)+$C$6*SUM(W$4:Y$4)," ")</f>
        <v>1.0072821425931531</v>
      </c>
      <c r="Z41" s="2">
        <f>IF($A41&lt;=Z$5,0.5*(AA40+AA41)*EXP(-'BDT Tree'!AJ57*AA$4)," ")</f>
        <v>1.0036759655350111</v>
      </c>
      <c r="AA41" s="2">
        <f>IF($A41&lt;=AA$5,0.5*(AB40+AB41)*EXP(-'BDT Tree'!AK57*AB$4)," ")</f>
        <v>1.0038102701792722</v>
      </c>
      <c r="AB41" s="44">
        <f t="shared" si="0"/>
        <v>1.0039135368629772</v>
      </c>
    </row>
    <row r="42" spans="1:28" x14ac:dyDescent="0.25">
      <c r="A42" s="30">
        <v>9</v>
      </c>
      <c r="D42" s="44">
        <f>IF($A42&lt;=D$5,0.5*(E41+E42)*EXP(-'BDT Tree'!N58*E$4)," ")</f>
        <v>0.97009253058179767</v>
      </c>
      <c r="E42" s="2">
        <f>IF($A42&lt;=E$5,0.5*(F41+F42)*EXP(-'BDT Tree'!O58*F$4)," ")</f>
        <v>0.98006098187167801</v>
      </c>
      <c r="F42" s="2">
        <f>IF($A42&lt;=F$5,0.5*(G41+G42)*EXP(-'BDT Tree'!P58*G$4)," ")</f>
        <v>0.98842705653408591</v>
      </c>
      <c r="G42" s="44">
        <f>IF($A42&lt;=G$5,0.5*(H41+H42)*EXP(-'BDT Tree'!Q58*H$4)+$C$6*SUM(E$4:G$4)," ")</f>
        <v>0.9956584136702632</v>
      </c>
      <c r="H42" s="2">
        <f>IF($A42&lt;=H$5,0.5*(I41+I42)*EXP(-'BDT Tree'!R58*I$4)," ")</f>
        <v>0.9978233488827517</v>
      </c>
      <c r="I42" s="2">
        <f>IF($A42&lt;=I$5,0.5*(J41+J42)*EXP(-'BDT Tree'!S58*J$4)," ")</f>
        <v>1.0030168993006494</v>
      </c>
      <c r="J42" s="44">
        <f>IF($A42&lt;=J$5,0.5*(K41+K42)*EXP(-'BDT Tree'!T58*K$4)+$C$6*SUM(H$4:J$4)," ")</f>
        <v>1.0073752196852479</v>
      </c>
      <c r="K42" s="2">
        <f>IF($A42&lt;=K$5,0.5*(L41+L42)*EXP(-'BDT Tree'!U58*L$4)," ")</f>
        <v>1.0072325325627343</v>
      </c>
      <c r="L42" s="2">
        <f>IF($A42&lt;=L$5,0.5*(M41+M42)*EXP(-'BDT Tree'!V58*M$4)," ")</f>
        <v>1.0101359011648563</v>
      </c>
      <c r="M42" s="44">
        <f>IF($A42&lt;=M$5,0.5*(N41+N42)*EXP(-'BDT Tree'!W58*N$4)+$C$6*SUM(K$4:M$4)," ")</f>
        <v>1.0125915610591205</v>
      </c>
      <c r="N42" s="2">
        <f>IF($A42&lt;=N$5,0.5*(O41+O42)*EXP(-'BDT Tree'!X58*O$4)," ")</f>
        <v>1.0108061071432093</v>
      </c>
      <c r="O42" s="2">
        <f>IF($A42&lt;=O$5,0.5*(P41+P42)*EXP(-'BDT Tree'!Y58*P$4)," ")</f>
        <v>1.0124017178146396</v>
      </c>
      <c r="P42" s="44">
        <f>IF($A42&lt;=P$5,0.5*(Q41+Q42)*EXP(-'BDT Tree'!Z58*Q$4)+$C$6*SUM(N$4:P$4)," ")</f>
        <v>1.0137265530339576</v>
      </c>
      <c r="Q42" s="2">
        <f>IF($A42&lt;=Q$5,0.5*(R41+R42)*EXP(-'BDT Tree'!AA58*R$4)," ")</f>
        <v>1.0110613090213192</v>
      </c>
      <c r="R42" s="2">
        <f>IF($A42&lt;=R$5,0.5*(S41+S42)*EXP(-'BDT Tree'!AB58*S$4)," ")</f>
        <v>1.011993036181851</v>
      </c>
      <c r="S42" s="44">
        <f>IF($A42&lt;=S$5,0.5*(T41+T42)*EXP(-'BDT Tree'!AC58*T$4)+$C$6*SUM(Q$4:S$4)," ")</f>
        <v>1.0127913180248669</v>
      </c>
      <c r="T42" s="2">
        <f>IF($A42&lt;=T$5,0.5*(U41+U42)*EXP(-'BDT Tree'!AD58*U$4)," ")</f>
        <v>1.0094405279619798</v>
      </c>
      <c r="U42" s="2">
        <f>IF($A42&lt;=U$5,0.5*(V41+V42)*EXP(-'BDT Tree'!AE58*V$4)," ")</f>
        <v>1.0099356173499174</v>
      </c>
      <c r="V42" s="44">
        <f>IF($A42&lt;=V$5,0.5*(W41+W42)*EXP(-'BDT Tree'!AF58*W$4)+$C$6*SUM(T$4:V$4)," ")</f>
        <v>1.0103403035720591</v>
      </c>
      <c r="W42" s="2">
        <f>IF($A42&lt;=W$5,0.5*(X41+X42)*EXP(-'BDT Tree'!AG58*X$4)," ")</f>
        <v>1.0069736306559069</v>
      </c>
      <c r="X42" s="2">
        <f>IF($A42&lt;=X$5,0.5*(Y41+Y42)*EXP(-'BDT Tree'!AH58*Y$4)," ")</f>
        <v>1.0072033331748051</v>
      </c>
      <c r="Y42" s="44">
        <f>IF($A42&lt;=Y$5,0.5*(Z41+Z42)*EXP(-'BDT Tree'!AI58*Z$4)+$C$6*SUM(W$4:Y$4)," ")</f>
        <v>1.0073879043493779</v>
      </c>
      <c r="Z42" s="2">
        <f>IF($A42&lt;=Z$5,0.5*(AA41+AA42)*EXP(-'BDT Tree'!AJ58*AA$4)," ")</f>
        <v>1.0037360747470532</v>
      </c>
      <c r="AA42" s="2">
        <f>IF($A42&lt;=AA$5,0.5*(AB41+AB42)*EXP(-'BDT Tree'!AK58*AB$4)," ")</f>
        <v>1.0038363995621025</v>
      </c>
      <c r="AB42" s="44">
        <f>1+1*$C$6*SUM(Z$4:AB$4)</f>
        <v>1.0039135368629772</v>
      </c>
    </row>
    <row r="43" spans="1:28" x14ac:dyDescent="0.25">
      <c r="A43" s="30">
        <v>8</v>
      </c>
      <c r="D43" s="44">
        <f>IF($A43&lt;=D$5,0.5*(E42+E43)*EXP(-'BDT Tree'!N59*E$4)," ")</f>
        <v>0.98391872730453167</v>
      </c>
      <c r="E43" s="2">
        <f>IF($A43&lt;=E$5,0.5*(F42+F43)*EXP(-'BDT Tree'!O59*F$4)," ")</f>
        <v>0.99172365765219705</v>
      </c>
      <c r="F43" s="2">
        <f>IF($A43&lt;=F$5,0.5*(G42+G43)*EXP(-'BDT Tree'!P59*G$4)," ")</f>
        <v>0.9982374377674802</v>
      </c>
      <c r="G43" s="44">
        <f>IF($A43&lt;=G$5,0.5*(H42+H43)*EXP(-'BDT Tree'!Q59*H$4)+$C$6*SUM(E$4:G$4)," ")</f>
        <v>1.0038691860825733</v>
      </c>
      <c r="H43" s="2">
        <f>IF($A43&lt;=H$5,0.5*(I42+I43)*EXP(-'BDT Tree'!R59*I$4)," ")</f>
        <v>1.0046582236330917</v>
      </c>
      <c r="I43" s="2">
        <f>IF($A43&lt;=I$5,0.5*(J42+J43)*EXP(-'BDT Tree'!S59*J$4)," ")</f>
        <v>1.0086664961214475</v>
      </c>
      <c r="J43" s="44">
        <f>IF($A43&lt;=J$5,0.5*(K42+K43)*EXP(-'BDT Tree'!T59*K$4)+$C$6*SUM(H$4:J$4)," ")</f>
        <v>1.0120115385693234</v>
      </c>
      <c r="K43" s="2">
        <f>IF($A43&lt;=K$5,0.5*(L42+L43)*EXP(-'BDT Tree'!U59*L$4)," ")</f>
        <v>1.011011187701746</v>
      </c>
      <c r="L43" s="2">
        <f>IF($A43&lt;=L$5,0.5*(M42+M43)*EXP(-'BDT Tree'!V59*M$4)," ")</f>
        <v>1.0132185441590704</v>
      </c>
      <c r="M43" s="44">
        <f>IF($A43&lt;=M$5,0.5*(N42+N43)*EXP(-'BDT Tree'!W59*N$4)+$C$6*SUM(K$4:M$4)," ")</f>
        <v>1.0150912798325935</v>
      </c>
      <c r="N43" s="2">
        <f>IF($A43&lt;=N$5,0.5*(O42+O43)*EXP(-'BDT Tree'!X59*O$4)," ")</f>
        <v>1.0128185177335327</v>
      </c>
      <c r="O43" s="2">
        <f>IF($A43&lt;=O$5,0.5*(P42+P43)*EXP(-'BDT Tree'!Y59*P$4)," ")</f>
        <v>1.0140226882048844</v>
      </c>
      <c r="P43" s="44">
        <f>IF($A43&lt;=P$5,0.5*(Q42+Q43)*EXP(-'BDT Tree'!Z59*Q$4)+$C$6*SUM(N$4:P$4)," ")</f>
        <v>1.0150254214430781</v>
      </c>
      <c r="Q43" s="2">
        <f>IF($A43&lt;=Q$5,0.5*(R42+R43)*EXP(-'BDT Tree'!AA59*R$4)," ")</f>
        <v>1.0120833255958654</v>
      </c>
      <c r="R43" s="2">
        <f>IF($A43&lt;=R$5,0.5*(S42+S43)*EXP(-'BDT Tree'!AB59*S$4)," ")</f>
        <v>1.0127918508561013</v>
      </c>
      <c r="S43" s="44">
        <f>IF($A43&lt;=S$5,0.5*(T42+T43)*EXP(-'BDT Tree'!AC59*T$4)+$C$6*SUM(Q$4:S$4)," ")</f>
        <v>1.013399910932441</v>
      </c>
      <c r="T43" s="2">
        <f>IF($A43&lt;=T$5,0.5*(U42+U43)*EXP(-'BDT Tree'!AD59*U$4)," ")</f>
        <v>1.0099107404975798</v>
      </c>
      <c r="U43" s="2">
        <f>IF($A43&lt;=U$5,0.5*(V42+V43)*EXP(-'BDT Tree'!AE59*V$4)," ")</f>
        <v>1.0102879151225801</v>
      </c>
      <c r="V43" s="44">
        <f>IF($A43&lt;=V$5,0.5*(W42+W43)*EXP(-'BDT Tree'!AF59*W$4)+$C$6*SUM(T$4:V$4)," ")</f>
        <v>1.0105953073943177</v>
      </c>
      <c r="W43" s="2">
        <f>IF($A43&lt;=W$5,0.5*(X42+X43)*EXP(-'BDT Tree'!AG59*X$4)," ")</f>
        <v>1.0071550568787158</v>
      </c>
      <c r="X43" s="2">
        <f>IF($A43&lt;=X$5,0.5*(Y42+Y43)*EXP(-'BDT Tree'!AH59*Y$4)," ")</f>
        <v>1.0073278325730259</v>
      </c>
      <c r="Y43" s="44">
        <f>IF($A43&lt;=Y$5,0.5*(Z42+Z43)*EXP(-'BDT Tree'!AI59*Z$4)+$C$6*SUM(W$4:Y$4)," ")</f>
        <v>1.0074670377826638</v>
      </c>
      <c r="Z43" s="2">
        <f>IF($A43&lt;=Z$5,0.5*(AA42+AA43)*EXP(-'BDT Tree'!AJ59*AA$4)," ")</f>
        <v>1.0037809764106573</v>
      </c>
      <c r="AA43" s="2">
        <f>IF($A43&lt;=AA$5,0.5*(AB42+AB43)*EXP(-'BDT Tree'!AK59*AB$4)," ")</f>
        <v>1.0038559176640469</v>
      </c>
      <c r="AB43" s="44">
        <f t="shared" si="0"/>
        <v>1.0039135368629772</v>
      </c>
    </row>
    <row r="44" spans="1:28" x14ac:dyDescent="0.25">
      <c r="A44" s="30">
        <v>7</v>
      </c>
      <c r="D44" s="44">
        <f>IF($A44&lt;=D$5,0.5*(E43+E44)*EXP(-'BDT Tree'!N60*E$4)," ")</f>
        <v>0.99463385092855539</v>
      </c>
      <c r="E44" s="2">
        <f>IF($A44&lt;=E$5,0.5*(F43+F44)*EXP(-'BDT Tree'!O60*F$4)," ")</f>
        <v>1.0007260837883223</v>
      </c>
      <c r="F44" s="2">
        <f>IF($A44&lt;=F$5,0.5*(G43+G44)*EXP(-'BDT Tree'!P60*G$4)," ")</f>
        <v>1.0057845822465135</v>
      </c>
      <c r="G44" s="44">
        <f>IF($A44&lt;=G$5,0.5*(H43+H44)*EXP(-'BDT Tree'!Q60*H$4)+$C$6*SUM(E$4:G$4)," ")</f>
        <v>1.0101623025572044</v>
      </c>
      <c r="H44" s="2">
        <f>IF($A44&lt;=H$5,0.5*(I43+I44)*EXP(-'BDT Tree'!R60*I$4)," ")</f>
        <v>1.009884533401411</v>
      </c>
      <c r="I44" s="2">
        <f>IF($A44&lt;=I$5,0.5*(J43+J44)*EXP(-'BDT Tree'!S60*J$4)," ")</f>
        <v>1.0129738233056711</v>
      </c>
      <c r="J44" s="44">
        <f>IF($A44&lt;=J$5,0.5*(K43+K44)*EXP(-'BDT Tree'!T60*K$4)+$C$6*SUM(H$4:J$4)," ")</f>
        <v>1.0155380770847156</v>
      </c>
      <c r="K44" s="2">
        <f>IF($A44&lt;=K$5,0.5*(L43+L44)*EXP(-'BDT Tree'!U60*L$4)," ")</f>
        <v>1.0138819260536154</v>
      </c>
      <c r="L44" s="2">
        <f>IF($A44&lt;=L$5,0.5*(M43+M44)*EXP(-'BDT Tree'!V60*M$4)," ")</f>
        <v>1.0155587025261816</v>
      </c>
      <c r="M44" s="44">
        <f>IF($A44&lt;=M$5,0.5*(N43+N44)*EXP(-'BDT Tree'!W60*N$4)+$C$6*SUM(K$4:M$4)," ")</f>
        <v>1.0169860081474826</v>
      </c>
      <c r="N44" s="2">
        <f>IF($A44&lt;=N$5,0.5*(O43+O44)*EXP(-'BDT Tree'!X60*O$4)," ")</f>
        <v>1.0143438934262183</v>
      </c>
      <c r="O44" s="2">
        <f>IF($A44&lt;=O$5,0.5*(P43+P44)*EXP(-'BDT Tree'!Y60*P$4)," ")</f>
        <v>1.0152523394389852</v>
      </c>
      <c r="P44" s="44">
        <f>IF($A44&lt;=P$5,0.5*(Q43+Q44)*EXP(-'BDT Tree'!Z60*Q$4)+$C$6*SUM(N$4:P$4)," ")</f>
        <v>1.0160110587040456</v>
      </c>
      <c r="Q44" s="2">
        <f>IF($A44&lt;=Q$5,0.5*(R43+R44)*EXP(-'BDT Tree'!AA60*R$4)," ")</f>
        <v>1.0128577700424788</v>
      </c>
      <c r="R44" s="2">
        <f>IF($A44&lt;=R$5,0.5*(S43+S44)*EXP(-'BDT Tree'!AB60*S$4)," ")</f>
        <v>1.0133964831959728</v>
      </c>
      <c r="S44" s="44">
        <f>IF($A44&lt;=S$5,0.5*(T43+T44)*EXP(-'BDT Tree'!AC60*T$4)+$C$6*SUM(Q$4:S$4)," ")</f>
        <v>1.013859618461872</v>
      </c>
      <c r="T44" s="2">
        <f>IF($A44&lt;=T$5,0.5*(U43+U44)*EXP(-'BDT Tree'!AD60*U$4)," ")</f>
        <v>1.0102660707108992</v>
      </c>
      <c r="U44" s="2">
        <f>IF($A44&lt;=U$5,0.5*(V43+V44)*EXP(-'BDT Tree'!AE60*V$4)," ")</f>
        <v>1.0105534216077063</v>
      </c>
      <c r="V44" s="44">
        <f>IF($A44&lt;=V$5,0.5*(W43+W44)*EXP(-'BDT Tree'!AF60*W$4)+$C$6*SUM(T$4:V$4)," ")</f>
        <v>1.0107869143864918</v>
      </c>
      <c r="W44" s="2">
        <f>IF($A44&lt;=W$5,0.5*(X43+X44)*EXP(-'BDT Tree'!AG60*X$4)," ")</f>
        <v>1.0072913027506341</v>
      </c>
      <c r="X44" s="2">
        <f>IF($A44&lt;=X$5,0.5*(Y43+Y44)*EXP(-'BDT Tree'!AH60*Y$4)," ")</f>
        <v>1.0074212563133256</v>
      </c>
      <c r="Y44" s="44">
        <f>IF($A44&lt;=Y$5,0.5*(Z43+Z44)*EXP(-'BDT Tree'!AI60*Z$4)+$C$6*SUM(W$4:Y$4)," ")</f>
        <v>1.0075262461861414</v>
      </c>
      <c r="Z44" s="2">
        <f>IF($A44&lt;=Z$5,0.5*(AA43+AA44)*EXP(-'BDT Tree'!AJ60*AA$4)," ")</f>
        <v>1.0038145175684039</v>
      </c>
      <c r="AA44" s="2">
        <f>IF($A44&lt;=AA$5,0.5*(AB43+AB44)*EXP(-'BDT Tree'!AK60*AB$4)," ")</f>
        <v>1.0038704971937</v>
      </c>
      <c r="AB44" s="44">
        <f t="shared" si="0"/>
        <v>1.0039135368629772</v>
      </c>
    </row>
    <row r="45" spans="1:28" x14ac:dyDescent="0.25">
      <c r="A45" s="30">
        <v>6</v>
      </c>
      <c r="D45" s="44">
        <f>IF($A45&lt;=D$5,0.5*(E44+E45)*EXP(-'BDT Tree'!N61*E$4)," ")</f>
        <v>1.0029122482985653</v>
      </c>
      <c r="E45" s="2">
        <f>IF($A45&lt;=E$5,0.5*(F44+F45)*EXP(-'BDT Tree'!O61*F$4)," ")</f>
        <v>1.0076572178828942</v>
      </c>
      <c r="F45" s="2">
        <f>IF($A45&lt;=F$5,0.5*(G44+G45)*EXP(-'BDT Tree'!P61*G$4)," ")</f>
        <v>1.0115783228834028</v>
      </c>
      <c r="G45" s="44">
        <f>IF($A45&lt;=G$5,0.5*(H44+H45)*EXP(-'BDT Tree'!Q61*H$4)+$C$6*SUM(E$4:G$4)," ")</f>
        <v>1.0149769632136996</v>
      </c>
      <c r="H45" s="2">
        <f>IF($A45&lt;=H$5,0.5*(I44+I45)*EXP(-'BDT Tree'!R61*I$4)," ")</f>
        <v>1.0138750254585032</v>
      </c>
      <c r="I45" s="2">
        <f>IF($A45&lt;=I$5,0.5*(J44+J45)*EXP(-'BDT Tree'!S61*J$4)," ")</f>
        <v>1.01625379423948</v>
      </c>
      <c r="J45" s="44">
        <f>IF($A45&lt;=J$5,0.5*(K44+K45)*EXP(-'BDT Tree'!T61*K$4)+$C$6*SUM(H$4:J$4)," ")</f>
        <v>1.0182178190049678</v>
      </c>
      <c r="K45" s="2">
        <f>IF($A45&lt;=K$5,0.5*(L44+L45)*EXP(-'BDT Tree'!U61*L$4)," ")</f>
        <v>1.0160612040382435</v>
      </c>
      <c r="L45" s="2">
        <f>IF($A45&lt;=L$5,0.5*(M44+M45)*EXP(-'BDT Tree'!V61*M$4)," ")</f>
        <v>1.017334146803907</v>
      </c>
      <c r="M45" s="44">
        <f>IF($A45&lt;=M$5,0.5*(N44+N45)*EXP(-'BDT Tree'!W61*N$4)+$C$6*SUM(K$4:M$4)," ")</f>
        <v>1.0184214967033007</v>
      </c>
      <c r="N45" s="2">
        <f>IF($A45&lt;=N$5,0.5*(O44+O45)*EXP(-'BDT Tree'!X61*O$4)," ")</f>
        <v>1.0154997062230497</v>
      </c>
      <c r="O45" s="2">
        <f>IF($A45&lt;=O$5,0.5*(P44+P45)*EXP(-'BDT Tree'!Y61*P$4)," ")</f>
        <v>1.0161848972030194</v>
      </c>
      <c r="P45" s="44">
        <f>IF($A45&lt;=P$5,0.5*(Q44+Q45)*EXP(-'BDT Tree'!Z61*Q$4)+$C$6*SUM(N$4:P$4)," ")</f>
        <v>1.0167588677772932</v>
      </c>
      <c r="Q45" s="2">
        <f>IF($A45&lt;=Q$5,0.5*(R44+R45)*EXP(-'BDT Tree'!AA61*R$4)," ")</f>
        <v>1.0134445421445355</v>
      </c>
      <c r="R45" s="2">
        <f>IF($A45&lt;=R$5,0.5*(S44+S45)*EXP(-'BDT Tree'!AB61*S$4)," ")</f>
        <v>1.0138541047438594</v>
      </c>
      <c r="S45" s="44">
        <f>IF($A45&lt;=S$5,0.5*(T44+T45)*EXP(-'BDT Tree'!AC61*T$4)+$C$6*SUM(Q$4:S$4)," ")</f>
        <v>1.0142068484760534</v>
      </c>
      <c r="T45" s="2">
        <f>IF($A45&lt;=T$5,0.5*(U44+U45)*EXP(-'BDT Tree'!AD61*U$4)," ")</f>
        <v>1.0105345857322217</v>
      </c>
      <c r="U45" s="2">
        <f>IF($A45&lt;=U$5,0.5*(V44+V45)*EXP(-'BDT Tree'!AE61*V$4)," ")</f>
        <v>1.0107535154874439</v>
      </c>
      <c r="V45" s="44">
        <f>IF($A45&lt;=V$5,0.5*(W44+W45)*EXP(-'BDT Tree'!AF61*W$4)+$C$6*SUM(T$4:V$4)," ")</f>
        <v>1.0109308805602069</v>
      </c>
      <c r="W45" s="2">
        <f>IF($A45&lt;=W$5,0.5*(X44+X45)*EXP(-'BDT Tree'!AG61*X$4)," ")</f>
        <v>1.0073936178171592</v>
      </c>
      <c r="X45" s="2">
        <f>IF($A45&lt;=X$5,0.5*(Y44+Y45)*EXP(-'BDT Tree'!AH61*Y$4)," ")</f>
        <v>1.0074913610295051</v>
      </c>
      <c r="Y45" s="44">
        <f>IF($A45&lt;=Y$5,0.5*(Z44+Z45)*EXP(-'BDT Tree'!AI61*Z$4)+$C$6*SUM(W$4:Y$4)," ")</f>
        <v>1.0075705459337532</v>
      </c>
      <c r="Z45" s="2">
        <f>IF($A45&lt;=Z$5,0.5*(AA44+AA45)*EXP(-'BDT Tree'!AJ61*AA$4)," ")</f>
        <v>1.0038395722766107</v>
      </c>
      <c r="AA45" s="2">
        <f>IF($A45&lt;=AA$5,0.5*(AB44+AB45)*EXP(-'BDT Tree'!AK61*AB$4)," ")</f>
        <v>1.0038813876876651</v>
      </c>
      <c r="AB45" s="44">
        <f t="shared" si="0"/>
        <v>1.0039135368629772</v>
      </c>
    </row>
    <row r="46" spans="1:28" x14ac:dyDescent="0.25">
      <c r="A46" s="30">
        <v>5</v>
      </c>
      <c r="D46" s="44">
        <f>IF($A46&lt;=D$5,0.5*(E45+E46)*EXP(-'BDT Tree'!N62*E$4)," ")</f>
        <v>1.0092935723084269</v>
      </c>
      <c r="E46" s="2">
        <f>IF($A46&lt;=E$5,0.5*(F45+F46)*EXP(-'BDT Tree'!O62*F$4)," ")</f>
        <v>1.012983631075143</v>
      </c>
      <c r="F46" s="2">
        <f>IF($A46&lt;=F$5,0.5*(G45+G46)*EXP(-'BDT Tree'!P62*G$4)," ")</f>
        <v>1.0160191916979613</v>
      </c>
      <c r="G46" s="44">
        <f>IF($A46&lt;=G$5,0.5*(H45+H46)*EXP(-'BDT Tree'!Q62*H$4)+$C$6*SUM(E$4:G$4)," ")</f>
        <v>1.0186556545190197</v>
      </c>
      <c r="H46" s="2">
        <f>IF($A46&lt;=H$5,0.5*(I45+I46)*EXP(-'BDT Tree'!R62*I$4)," ")</f>
        <v>1.0169186979976821</v>
      </c>
      <c r="I46" s="2">
        <f>IF($A46&lt;=I$5,0.5*(J45+J46)*EXP(-'BDT Tree'!S62*J$4)," ")</f>
        <v>1.0187492298038712</v>
      </c>
      <c r="J46" s="44">
        <f>IF($A46&lt;=J$5,0.5*(K45+K46)*EXP(-'BDT Tree'!T62*K$4)+$C$6*SUM(H$4:J$4)," ")</f>
        <v>1.0202526239555012</v>
      </c>
      <c r="K46" s="2">
        <f>IF($A46&lt;=K$5,0.5*(L45+L46)*EXP(-'BDT Tree'!U62*L$4)," ")</f>
        <v>1.0177146451186974</v>
      </c>
      <c r="L46" s="2">
        <f>IF($A46&lt;=L$5,0.5*(M45+M46)*EXP(-'BDT Tree'!V62*M$4)," ")</f>
        <v>1.0186805808403931</v>
      </c>
      <c r="M46" s="44">
        <f>IF($A46&lt;=M$5,0.5*(N45+N46)*EXP(-'BDT Tree'!W62*N$4)+$C$6*SUM(K$4:M$4)," ")</f>
        <v>1.0195087015242128</v>
      </c>
      <c r="N46" s="2">
        <f>IF($A46&lt;=N$5,0.5*(O45+O46)*EXP(-'BDT Tree'!X62*O$4)," ")</f>
        <v>1.0163752904797219</v>
      </c>
      <c r="O46" s="2">
        <f>IF($A46&lt;=O$5,0.5*(P45+P46)*EXP(-'BDT Tree'!Y62*P$4)," ")</f>
        <v>1.016892021352833</v>
      </c>
      <c r="P46" s="44">
        <f>IF($A46&lt;=P$5,0.5*(Q45+Q46)*EXP(-'BDT Tree'!Z62*Q$4)+$C$6*SUM(N$4:P$4)," ")</f>
        <v>1.0173261733618226</v>
      </c>
      <c r="Q46" s="2">
        <f>IF($A46&lt;=Q$5,0.5*(R45+R46)*EXP(-'BDT Tree'!AA62*R$4)," ")</f>
        <v>1.0138890915351166</v>
      </c>
      <c r="R46" s="2">
        <f>IF($A46&lt;=R$5,0.5*(S45+S46)*EXP(-'BDT Tree'!AB62*S$4)," ")</f>
        <v>1.0142004510669207</v>
      </c>
      <c r="S46" s="44">
        <f>IF($A46&lt;=S$5,0.5*(T45+T46)*EXP(-'BDT Tree'!AC62*T$4)+$C$6*SUM(Q$4:S$4)," ")</f>
        <v>1.0144691185290104</v>
      </c>
      <c r="T46" s="2">
        <f>IF($A46&lt;=T$5,0.5*(U45+U46)*EXP(-'BDT Tree'!AD62*U$4)," ")</f>
        <v>1.0107375011222202</v>
      </c>
      <c r="U46" s="2">
        <f>IF($A46&lt;=U$5,0.5*(V45+V46)*EXP(-'BDT Tree'!AE62*V$4)," ")</f>
        <v>1.0109043131192783</v>
      </c>
      <c r="V46" s="44">
        <f>IF($A46&lt;=V$5,0.5*(W45+W46)*EXP(-'BDT Tree'!AF62*W$4)+$C$6*SUM(T$4:V$4)," ")</f>
        <v>1.0110390489036754</v>
      </c>
      <c r="W46" s="2">
        <f>IF($A46&lt;=W$5,0.5*(X45+X46)*EXP(-'BDT Tree'!AG62*X$4)," ")</f>
        <v>1.0074704517667465</v>
      </c>
      <c r="X46" s="2">
        <f>IF($A46&lt;=X$5,0.5*(Y45+Y46)*EXP(-'BDT Tree'!AH62*Y$4)," ")</f>
        <v>1.0075439676303983</v>
      </c>
      <c r="Y46" s="44">
        <f>IF($A46&lt;=Y$5,0.5*(Z45+Z46)*EXP(-'BDT Tree'!AI62*Z$4)+$C$6*SUM(W$4:Y$4)," ")</f>
        <v>1.0076036907515904</v>
      </c>
      <c r="Z46" s="2">
        <f>IF($A46&lt;=Z$5,0.5*(AA45+AA46)*EXP(-'BDT Tree'!AJ62*AA$4)," ")</f>
        <v>1.0038582876038185</v>
      </c>
      <c r="AA46" s="2">
        <f>IF($A46&lt;=AA$5,0.5*(AB45+AB46)*EXP(-'BDT Tree'!AK62*AB$4)," ")</f>
        <v>1.0038895225507853</v>
      </c>
      <c r="AB46" s="44">
        <f t="shared" si="0"/>
        <v>1.0039135368629772</v>
      </c>
    </row>
    <row r="47" spans="1:28" x14ac:dyDescent="0.25">
      <c r="A47" s="30">
        <v>4</v>
      </c>
      <c r="D47" s="44">
        <f>IF($A47&lt;=D$5,0.5*(E46+E47)*EXP(-'BDT Tree'!N63*E$4)," ")</f>
        <v>1.0142045497645638</v>
      </c>
      <c r="E47" s="2">
        <f>IF($A47&lt;=E$5,0.5*(F46+F47)*EXP(-'BDT Tree'!O63*F$4)," ")</f>
        <v>1.0170713684910584</v>
      </c>
      <c r="F47" s="2">
        <f>IF($A47&lt;=F$5,0.5*(G46+G47)*EXP(-'BDT Tree'!P63*G$4)," ")</f>
        <v>1.0194193787876813</v>
      </c>
      <c r="G47" s="44">
        <f>IF($A47&lt;=G$5,0.5*(H46+H47)*EXP(-'BDT Tree'!Q63*H$4)+$C$6*SUM(E$4:G$4)," ")</f>
        <v>1.0214637277250442</v>
      </c>
      <c r="H47" s="2">
        <f>IF($A47&lt;=H$5,0.5*(I46+I47)*EXP(-'BDT Tree'!R63*I$4)," ")</f>
        <v>1.0192384500811791</v>
      </c>
      <c r="I47" s="2">
        <f>IF($A47&lt;=I$5,0.5*(J46+J47)*EXP(-'BDT Tree'!S63*J$4)," ")</f>
        <v>1.0206465695485019</v>
      </c>
      <c r="J47" s="44">
        <f>IF($A47&lt;=J$5,0.5*(K46+K47)*EXP(-'BDT Tree'!T63*K$4)+$C$6*SUM(H$4:J$4)," ")</f>
        <v>1.0217969049220421</v>
      </c>
      <c r="K47" s="2">
        <f>IF($A47&lt;=K$5,0.5*(L46+L47)*EXP(-'BDT Tree'!U63*L$4)," ")</f>
        <v>1.01896863310651</v>
      </c>
      <c r="L47" s="2">
        <f>IF($A47&lt;=L$5,0.5*(M46+M47)*EXP(-'BDT Tree'!V63*M$4)," ")</f>
        <v>1.0197013727870483</v>
      </c>
      <c r="M47" s="44">
        <f>IF($A47&lt;=M$5,0.5*(N46+N47)*EXP(-'BDT Tree'!W63*N$4)+$C$6*SUM(K$4:M$4)," ")</f>
        <v>1.0203319456623974</v>
      </c>
      <c r="N47" s="2">
        <f>IF($A47&lt;=N$5,0.5*(O46+O47)*EXP(-'BDT Tree'!X63*O$4)," ")</f>
        <v>1.0170384919400184</v>
      </c>
      <c r="O47" s="2">
        <f>IF($A47&lt;=O$5,0.5*(P46+P47)*EXP(-'BDT Tree'!Y63*P$4)," ")</f>
        <v>1.0174281529724416</v>
      </c>
      <c r="P47" s="44">
        <f>IF($A47&lt;=P$5,0.5*(Q46+Q47)*EXP(-'BDT Tree'!Z63*Q$4)+$C$6*SUM(N$4:P$4)," ")</f>
        <v>1.0177565211789221</v>
      </c>
      <c r="Q47" s="2">
        <f>IF($A47&lt;=Q$5,0.5*(R46+R47)*EXP(-'BDT Tree'!AA63*R$4)," ")</f>
        <v>1.0142258825648642</v>
      </c>
      <c r="R47" s="2">
        <f>IF($A47&lt;=R$5,0.5*(S46+S47)*EXP(-'BDT Tree'!AB63*S$4)," ")</f>
        <v>1.0144625820295479</v>
      </c>
      <c r="S47" s="44">
        <f>IF($A47&lt;=S$5,0.5*(T46+T47)*EXP(-'BDT Tree'!AC63*T$4)+$C$6*SUM(Q$4:S$4)," ")</f>
        <v>1.0146672197993811</v>
      </c>
      <c r="T47" s="2">
        <f>IF($A47&lt;=T$5,0.5*(U46+U47)*EXP(-'BDT Tree'!AD63*U$4)," ")</f>
        <v>1.0108908497980937</v>
      </c>
      <c r="U47" s="2">
        <f>IF($A47&lt;=U$5,0.5*(V46+V47)*EXP(-'BDT Tree'!AE63*V$4)," ")</f>
        <v>1.0110179616455512</v>
      </c>
      <c r="V47" s="44">
        <f>IF($A47&lt;=V$5,0.5*(W46+W47)*EXP(-'BDT Tree'!AF63*W$4)+$C$6*SUM(T$4:V$4)," ")</f>
        <v>1.0111203198152852</v>
      </c>
      <c r="W47" s="2">
        <f>IF($A47&lt;=W$5,0.5*(X46+X47)*EXP(-'BDT Tree'!AG63*X$4)," ")</f>
        <v>1.0075281506422678</v>
      </c>
      <c r="X47" s="2">
        <f>IF($A47&lt;=X$5,0.5*(Y46+Y47)*EXP(-'BDT Tree'!AH63*Y$4)," ")</f>
        <v>1.0075834441226212</v>
      </c>
      <c r="Y47" s="44">
        <f>IF($A47&lt;=Y$5,0.5*(Z46+Z47)*EXP(-'BDT Tree'!AI63*Z$4)+$C$6*SUM(W$4:Y$4)," ")</f>
        <v>1.0076284893962084</v>
      </c>
      <c r="Z47" s="2">
        <f>IF($A47&lt;=Z$5,0.5*(AA46+AA47)*EXP(-'BDT Tree'!AJ63*AA$4)," ")</f>
        <v>1.0038722674724678</v>
      </c>
      <c r="AA47" s="2">
        <f>IF($A47&lt;=AA$5,0.5*(AB46+AB47)*EXP(-'BDT Tree'!AK63*AB$4)," ")</f>
        <v>1.0038955990280805</v>
      </c>
      <c r="AB47" s="44">
        <f t="shared" si="0"/>
        <v>1.0039135368629772</v>
      </c>
    </row>
    <row r="48" spans="1:28" x14ac:dyDescent="0.25">
      <c r="A48" s="30">
        <v>3</v>
      </c>
      <c r="D48" s="44">
        <f>IF($A48&lt;=D$5,0.5*(E47+E48)*EXP(-'BDT Tree'!N64*E$4)," ")</f>
        <v>1.0179796668643484</v>
      </c>
      <c r="E48" s="2">
        <f>IF($A48&lt;=E$5,0.5*(F47+F48)*EXP(-'BDT Tree'!O64*F$4)," ")</f>
        <v>1.0202055650864168</v>
      </c>
      <c r="F48" s="2">
        <f>IF($A48&lt;=F$5,0.5*(G47+G48)*EXP(-'BDT Tree'!P64*G$4)," ")</f>
        <v>1.022020805913072</v>
      </c>
      <c r="G48" s="44">
        <f>IF($A48&lt;=G$5,0.5*(H47+H48)*EXP(-'BDT Tree'!Q64*H$4)+$C$6*SUM(E$4:G$4)," ")</f>
        <v>1.0236057920255059</v>
      </c>
      <c r="H48" s="2">
        <f>IF($A48&lt;=H$5,0.5*(I47+I48)*EXP(-'BDT Tree'!R64*I$4)," ")</f>
        <v>1.021005536695762</v>
      </c>
      <c r="I48" s="2">
        <f>IF($A48&lt;=I$5,0.5*(J47+J48)*EXP(-'BDT Tree'!S64*J$4)," ")</f>
        <v>1.0220885131487425</v>
      </c>
      <c r="J48" s="44">
        <f>IF($A48&lt;=J$5,0.5*(K47+K48)*EXP(-'BDT Tree'!T64*K$4)+$C$6*SUM(H$4:J$4)," ")</f>
        <v>1.0229684807523765</v>
      </c>
      <c r="K48" s="2">
        <f>IF($A48&lt;=K$5,0.5*(L47+L48)*EXP(-'BDT Tree'!U64*L$4)," ")</f>
        <v>1.0199194145923067</v>
      </c>
      <c r="L48" s="2">
        <f>IF($A48&lt;=L$5,0.5*(M47+M48)*EXP(-'BDT Tree'!V64*M$4)," ")</f>
        <v>1.0204751346544678</v>
      </c>
      <c r="M48" s="44">
        <f>IF($A48&lt;=M$5,0.5*(N47+N48)*EXP(-'BDT Tree'!W64*N$4)+$C$6*SUM(K$4:M$4)," ")</f>
        <v>1.0209552310980927</v>
      </c>
      <c r="N48" s="2">
        <f>IF($A48&lt;=N$5,0.5*(O47+O48)*EXP(-'BDT Tree'!X64*O$4)," ")</f>
        <v>1.0175407863245824</v>
      </c>
      <c r="O48" s="2">
        <f>IF($A48&lt;=O$5,0.5*(P47+P48)*EXP(-'BDT Tree'!Y64*P$4)," ")</f>
        <v>1.0178346201471746</v>
      </c>
      <c r="P48" s="44">
        <f>IF($A48&lt;=P$5,0.5*(Q47+Q48)*EXP(-'BDT Tree'!Z64*Q$4)+$C$6*SUM(N$4:P$4)," ")</f>
        <v>1.0180829707907133</v>
      </c>
      <c r="Q48" s="2">
        <f>IF($A48&lt;=Q$5,0.5*(R47+R48)*EXP(-'BDT Tree'!AA64*R$4)," ")</f>
        <v>1.0144810381033185</v>
      </c>
      <c r="R48" s="2">
        <f>IF($A48&lt;=R$5,0.5*(S47+S48)*EXP(-'BDT Tree'!AB64*S$4)," ")</f>
        <v>1.0146609816177401</v>
      </c>
      <c r="S48" s="44">
        <f>IF($A48&lt;=S$5,0.5*(T47+T48)*EXP(-'BDT Tree'!AC64*T$4)+$C$6*SUM(Q$4:S$4)," ")</f>
        <v>1.0148168576725802</v>
      </c>
      <c r="T48" s="2">
        <f>IF($A48&lt;=T$5,0.5*(U47+U48)*EXP(-'BDT Tree'!AD64*U$4)," ")</f>
        <v>1.011006746301726</v>
      </c>
      <c r="U48" s="2">
        <f>IF($A48&lt;=U$5,0.5*(V47+V48)*EXP(-'BDT Tree'!AE64*V$4)," ")</f>
        <v>1.0111036154435507</v>
      </c>
      <c r="V48" s="44">
        <f>IF($A48&lt;=V$5,0.5*(W47+W48)*EXP(-'BDT Tree'!AF64*W$4)+$C$6*SUM(T$4:V$4)," ")</f>
        <v>1.0111813815018571</v>
      </c>
      <c r="W48" s="2">
        <f>IF($A48&lt;=W$5,0.5*(X47+X48)*EXP(-'BDT Tree'!AG64*X$4)," ")</f>
        <v>1.0075714802383973</v>
      </c>
      <c r="X48" s="2">
        <f>IF($A48&lt;=X$5,0.5*(Y47+Y48)*EXP(-'BDT Tree'!AH64*Y$4)," ")</f>
        <v>1.0076130681365769</v>
      </c>
      <c r="Y48" s="44">
        <f>IF($A48&lt;=Y$5,0.5*(Z47+Z48)*EXP(-'BDT Tree'!AI64*Z$4)+$C$6*SUM(W$4:Y$4)," ")</f>
        <v>1.007647043468981</v>
      </c>
      <c r="Z48" s="2">
        <f>IF($A48&lt;=Z$5,0.5*(AA47+AA48)*EXP(-'BDT Tree'!AJ64*AA$4)," ")</f>
        <v>1.0038827100319589</v>
      </c>
      <c r="AA48" s="2">
        <f>IF($A48&lt;=AA$5,0.5*(AB47+AB48)*EXP(-'BDT Tree'!AK64*AB$4)," ")</f>
        <v>1.0039001379502037</v>
      </c>
      <c r="AB48" s="44">
        <f t="shared" si="0"/>
        <v>1.0039135368629772</v>
      </c>
    </row>
    <row r="49" spans="1:28" x14ac:dyDescent="0.25">
      <c r="A49" s="30">
        <v>2</v>
      </c>
      <c r="D49" s="44">
        <f>IF($A49&lt;=D$5,0.5*(E48+E49)*EXP(-'BDT Tree'!N65*E$4)," ")</f>
        <v>1.0208794230531963</v>
      </c>
      <c r="E49" s="2">
        <f>IF($A49&lt;=E$5,0.5*(F48+F49)*EXP(-'BDT Tree'!O65*F$4)," ")</f>
        <v>1.0226071645801265</v>
      </c>
      <c r="F49" s="2">
        <f>IF($A49&lt;=F$5,0.5*(G48+G49)*EXP(-'BDT Tree'!P65*G$4)," ")</f>
        <v>1.0240101403171555</v>
      </c>
      <c r="G49" s="44">
        <f>IF($A49&lt;=G$5,0.5*(H48+H49)*EXP(-'BDT Tree'!Q65*H$4)+$C$6*SUM(E$4:G$4)," ")</f>
        <v>1.0252390626371608</v>
      </c>
      <c r="H49" s="2">
        <f>IF($A49&lt;=H$5,0.5*(I48+I49)*EXP(-'BDT Tree'!R65*I$4)," ")</f>
        <v>1.0223511589630239</v>
      </c>
      <c r="I49" s="2">
        <f>IF($A49&lt;=I$5,0.5*(J48+J49)*EXP(-'BDT Tree'!S65*J$4)," ")</f>
        <v>1.0231840275843573</v>
      </c>
      <c r="J49" s="44">
        <f>IF($A49&lt;=J$5,0.5*(K48+K49)*EXP(-'BDT Tree'!T65*K$4)+$C$6*SUM(H$4:J$4)," ")</f>
        <v>1.0238570794030497</v>
      </c>
      <c r="K49" s="2">
        <f>IF($A49&lt;=K$5,0.5*(L48+L49)*EXP(-'BDT Tree'!U65*L$4)," ")</f>
        <v>1.0206401763264028</v>
      </c>
      <c r="L49" s="2">
        <f>IF($A49&lt;=L$5,0.5*(M48+M49)*EXP(-'BDT Tree'!V65*M$4)," ")</f>
        <v>1.0210615813101176</v>
      </c>
      <c r="M49" s="44">
        <f>IF($A49&lt;=M$5,0.5*(N48+N49)*EXP(-'BDT Tree'!W65*N$4)+$C$6*SUM(K$4:M$4)," ")</f>
        <v>1.0214270911016154</v>
      </c>
      <c r="N49" s="2">
        <f>IF($A49&lt;=N$5,0.5*(O48+O49)*EXP(-'BDT Tree'!X65*O$4)," ")</f>
        <v>1.0179212015225272</v>
      </c>
      <c r="O49" s="2">
        <f>IF($A49&lt;=O$5,0.5*(P48+P49)*EXP(-'BDT Tree'!Y65*P$4)," ")</f>
        <v>1.0181427791536726</v>
      </c>
      <c r="P49" s="44">
        <f>IF($A49&lt;=P$5,0.5*(Q48+Q49)*EXP(-'BDT Tree'!Z65*Q$4)+$C$6*SUM(N$4:P$4)," ")</f>
        <v>1.0183306104370928</v>
      </c>
      <c r="Q49" s="2">
        <f>IF($A49&lt;=Q$5,0.5*(R48+R49)*EXP(-'BDT Tree'!AA65*R$4)," ")</f>
        <v>1.0146743524622035</v>
      </c>
      <c r="R49" s="2">
        <f>IF($A49&lt;=R$5,0.5*(S48+S49)*EXP(-'BDT Tree'!AB65*S$4)," ")</f>
        <v>1.0148111527051922</v>
      </c>
      <c r="S49" s="44">
        <f>IF($A49&lt;=S$5,0.5*(T48+T49)*EXP(-'BDT Tree'!AC65*T$4)+$C$6*SUM(Q$4:S$4)," ")</f>
        <v>1.0149298940054234</v>
      </c>
      <c r="T49" s="2">
        <f>IF($A49&lt;=T$5,0.5*(U48+U49)*EXP(-'BDT Tree'!AD65*U$4)," ")</f>
        <v>1.0110943436487017</v>
      </c>
      <c r="U49" s="2">
        <f>IF($A49&lt;=U$5,0.5*(V48+V49)*EXP(-'BDT Tree'!AE65*V$4)," ")</f>
        <v>1.0111681729502002</v>
      </c>
      <c r="V49" s="44">
        <f>IF($A49&lt;=V$5,0.5*(W48+W49)*EXP(-'BDT Tree'!AF65*W$4)+$C$6*SUM(T$4:V$4)," ")</f>
        <v>1.0112272594285412</v>
      </c>
      <c r="W49" s="2">
        <f>IF($A49&lt;=W$5,0.5*(X48+X49)*EXP(-'BDT Tree'!AG65*X$4)," ")</f>
        <v>1.0076040194402642</v>
      </c>
      <c r="X49" s="2">
        <f>IF($A49&lt;=X$5,0.5*(Y48+Y49)*EXP(-'BDT Tree'!AH65*Y$4)," ")</f>
        <v>1.0076352990645141</v>
      </c>
      <c r="Y49" s="44">
        <f>IF($A49&lt;=Y$5,0.5*(Z48+Z49)*EXP(-'BDT Tree'!AI65*Z$4)+$C$6*SUM(W$4:Y$4)," ")</f>
        <v>1.0076609254158027</v>
      </c>
      <c r="Z49" s="2">
        <f>IF($A49&lt;=Z$5,0.5*(AA48+AA49)*EXP(-'BDT Tree'!AJ65*AA$4)," ")</f>
        <v>1.0038905102991855</v>
      </c>
      <c r="AA49" s="2">
        <f>IF($A49&lt;=AA$5,0.5*(AB48+AB49)*EXP(-'BDT Tree'!AK65*AB$4)," ")</f>
        <v>1.0039035283663083</v>
      </c>
      <c r="AB49" s="44">
        <f t="shared" si="0"/>
        <v>1.0039135368629772</v>
      </c>
    </row>
    <row r="50" spans="1:28" x14ac:dyDescent="0.25">
      <c r="A50" s="30">
        <v>1</v>
      </c>
      <c r="D50" s="44">
        <f>IF($A50&lt;=D$5,0.5*(E49+E50)*EXP(-'BDT Tree'!N66*E$4)," ")</f>
        <v>1.0231057369863787</v>
      </c>
      <c r="E50" s="2">
        <f>IF($A50&lt;=E$5,0.5*(F49+F50)*EXP(-'BDT Tree'!O66*F$4)," ")</f>
        <v>1.024446709087159</v>
      </c>
      <c r="F50" s="2">
        <f>IF($A50&lt;=F$5,0.5*(G49+G50)*EXP(-'BDT Tree'!P66*G$4)," ")</f>
        <v>1.0255309611087824</v>
      </c>
      <c r="G50" s="44">
        <f>IF($A50&lt;=G$5,0.5*(H49+H50)*EXP(-'BDT Tree'!Q66*H$4)+$C$6*SUM(E$4:G$4)," ")</f>
        <v>1.0264840239274833</v>
      </c>
      <c r="H50" s="2">
        <f>IF($A50&lt;=H$5,0.5*(I49+I50)*EXP(-'BDT Tree'!R66*I$4)," ")</f>
        <v>1.0233756207698184</v>
      </c>
      <c r="I50" s="2">
        <f>IF($A50&lt;=I$5,0.5*(J49+J50)*EXP(-'BDT Tree'!S66*J$4)," ")</f>
        <v>1.0240161779382873</v>
      </c>
      <c r="J50" s="44">
        <f>IF($A50&lt;=J$5,0.5*(K49+K50)*EXP(-'BDT Tree'!T66*K$4)+$C$6*SUM(H$4:J$4)," ")</f>
        <v>1.0245309404830389</v>
      </c>
      <c r="K50" s="2">
        <f>IF($A50&lt;=K$5,0.5*(L49+L50)*EXP(-'BDT Tree'!U66*L$4)," ")</f>
        <v>1.0211865093017147</v>
      </c>
      <c r="L50" s="2">
        <f>IF($A50&lt;=L$5,0.5*(M49+M50)*EXP(-'BDT Tree'!V66*M$4)," ")</f>
        <v>1.0215060343873881</v>
      </c>
      <c r="M50" s="44">
        <f>IF($A50&lt;=M$5,0.5*(N49+N50)*EXP(-'BDT Tree'!W66*N$4)+$C$6*SUM(K$4:M$4)," ")</f>
        <v>1.0217843043033461</v>
      </c>
      <c r="N50" s="2">
        <f>IF($A50&lt;=N$5,0.5*(O49+O50)*EXP(-'BDT Tree'!X66*O$4)," ")</f>
        <v>1.0182093127973686</v>
      </c>
      <c r="O50" s="2">
        <f>IF($A50&lt;=O$5,0.5*(P49+P50)*EXP(-'BDT Tree'!Y66*P$4)," ")</f>
        <v>1.0183764112322717</v>
      </c>
      <c r="P50" s="44">
        <f>IF($A50&lt;=P$5,0.5*(Q49+Q50)*EXP(-'BDT Tree'!Z66*Q$4)+$C$6*SUM(N$4:P$4)," ")</f>
        <v>1.018518473691332</v>
      </c>
      <c r="Q50" s="2">
        <f>IF($A50&lt;=Q$5,0.5*(R49+R50)*EXP(-'BDT Tree'!AA66*R$4)," ")</f>
        <v>1.0148208215305901</v>
      </c>
      <c r="R50" s="2">
        <f>IF($A50&lt;=R$5,0.5*(S49+S50)*EXP(-'BDT Tree'!AB66*S$4)," ")</f>
        <v>1.014924826771828</v>
      </c>
      <c r="S50" s="44">
        <f>IF($A50&lt;=S$5,0.5*(T49+T50)*EXP(-'BDT Tree'!AC66*T$4)+$C$6*SUM(Q$4:S$4)," ")</f>
        <v>1.0150152869271545</v>
      </c>
      <c r="T50" s="2">
        <f>IF($A50&lt;=T$5,0.5*(U49+U50)*EXP(-'BDT Tree'!AD66*U$4)," ")</f>
        <v>1.0111605570287525</v>
      </c>
      <c r="U50" s="2">
        <f>IF($A50&lt;=U$5,0.5*(V49+V50)*EXP(-'BDT Tree'!AE66*V$4)," ")</f>
        <v>1.0112168323859376</v>
      </c>
      <c r="V50" s="44">
        <f>IF($A50&lt;=V$5,0.5*(W49+W50)*EXP(-'BDT Tree'!AF66*W$4)+$C$6*SUM(T$4:V$4)," ")</f>
        <v>1.0112617294897204</v>
      </c>
      <c r="W50" s="2">
        <f>IF($A50&lt;=W$5,0.5*(X49+X50)*EXP(-'BDT Tree'!AG66*X$4)," ")</f>
        <v>1.0076284557441213</v>
      </c>
      <c r="X50" s="2">
        <f>IF($A50&lt;=X$5,0.5*(Y49+Y50)*EXP(-'BDT Tree'!AH66*Y$4)," ")</f>
        <v>1.0076519823125367</v>
      </c>
      <c r="Y50" s="44">
        <f>IF($A50&lt;=Y$5,0.5*(Z49+Z50)*EXP(-'BDT Tree'!AI66*Z$4)+$C$6*SUM(W$4:Y$4)," ")</f>
        <v>1.0076713117409013</v>
      </c>
      <c r="Z50" s="2">
        <f>IF($A50&lt;=Z$5,0.5*(AA49+AA50)*EXP(-'BDT Tree'!AJ66*AA$4)," ")</f>
        <v>1.0038963368427845</v>
      </c>
      <c r="AA50" s="2">
        <f>IF($A50&lt;=AA$5,0.5*(AB49+AB50)*EXP(-'BDT Tree'!AK66*AB$4)," ")</f>
        <v>1.0039060608860479</v>
      </c>
      <c r="AB50" s="44">
        <f t="shared" si="0"/>
        <v>1.0039135368629772</v>
      </c>
    </row>
    <row r="51" spans="1:28" x14ac:dyDescent="0.25">
      <c r="A51" s="30">
        <v>0</v>
      </c>
      <c r="D51" s="44">
        <f>IF($A51&lt;=D$5,0.5*(E50+E51)*EXP(-'BDT Tree'!N67*E$4)," ")</f>
        <v>1.0248145772162354</v>
      </c>
      <c r="E51" s="2">
        <f>IF($A51&lt;=E$5,0.5*(F50+F51)*EXP(-'BDT Tree'!O67*F$4)," ")</f>
        <v>1.0258554639436328</v>
      </c>
      <c r="F51" s="2">
        <f>IF($A51&lt;=F$5,0.5*(G50+G51)*EXP(-'BDT Tree'!P67*G$4)," ")</f>
        <v>1.0266934507643963</v>
      </c>
      <c r="G51" s="44">
        <f>IF($A51&lt;=G$5,0.5*(H50+H51)*EXP(-'BDT Tree'!Q67*H$4)+$C$6*SUM(E$4:G$4)," ")</f>
        <v>1.0274328340373982</v>
      </c>
      <c r="H51" s="2">
        <f>IF($A51&lt;=H$5,0.5*(I50+I51)*EXP(-'BDT Tree'!R67*I$4)," ")</f>
        <v>1.024155486837268</v>
      </c>
      <c r="I51" s="2">
        <f>IF($A51&lt;=I$5,0.5*(J50+J51)*EXP(-'BDT Tree'!S67*J$4)," ")</f>
        <v>1.024648204272127</v>
      </c>
      <c r="J51" s="44">
        <f>IF($A51&lt;=J$5,0.5*(K50+K51)*EXP(-'BDT Tree'!T67*K$4)+$C$6*SUM(H$4:J$4)," ")</f>
        <v>1.0250419083425188</v>
      </c>
      <c r="K51" s="2">
        <f>IF($A51&lt;=K$5,0.5*(L50+L51)*EXP(-'BDT Tree'!U67*L$4)," ")</f>
        <v>1.0216006055347886</v>
      </c>
      <c r="L51" s="2">
        <f>IF($A51&lt;=L$5,0.5*(M50+M51)*EXP(-'BDT Tree'!V67*M$4)," ")</f>
        <v>1.0218428704194711</v>
      </c>
      <c r="M51" s="44">
        <f>IF($A51&lt;=M$5,0.5*(N50+N51)*EXP(-'BDT Tree'!W67*N$4)+$C$6*SUM(K$4:M$4)," ")</f>
        <v>1.0220547283756802</v>
      </c>
      <c r="N51" s="2">
        <f>IF($A51&lt;=N$5,0.5*(O50+O51)*EXP(-'BDT Tree'!X67*O$4)," ")</f>
        <v>1.0184275243549383</v>
      </c>
      <c r="O51" s="2">
        <f>IF($A51&lt;=O$5,0.5*(P50+P51)*EXP(-'BDT Tree'!Y67*P$4)," ")</f>
        <v>1.0185535477344165</v>
      </c>
      <c r="P51" s="44">
        <f>IF($A51&lt;=P$5,0.5*(Q50+Q51)*EXP(-'BDT Tree'!Z67*Q$4)+$C$6*SUM(N$4:P$4)," ")</f>
        <v>1.018660997969379</v>
      </c>
      <c r="Q51" s="2">
        <f>IF($A51&lt;=Q$5,0.5*(R50+R51)*EXP(-'BDT Tree'!AA67*R$4)," ")</f>
        <v>1.0149318045472429</v>
      </c>
      <c r="R51" s="2">
        <f>IF($A51&lt;=R$5,0.5*(S50+S51)*EXP(-'BDT Tree'!AB67*S$4)," ")</f>
        <v>1.0150108807301426</v>
      </c>
      <c r="S51" s="44">
        <f>IF($A51&lt;=S$5,0.5*(T50+T51)*EXP(-'BDT Tree'!AC67*T$4)+$C$6*SUM(Q$4:S$4)," ")</f>
        <v>1.0150798013503914</v>
      </c>
      <c r="T51" s="2">
        <f>IF($A51&lt;=T$5,0.5*(U50+U51)*EXP(-'BDT Tree'!AD67*U$4)," ")</f>
        <v>1.0112106109064667</v>
      </c>
      <c r="U51" s="2">
        <f>IF($A51&lt;=U$5,0.5*(V50+V51)*EXP(-'BDT Tree'!AE67*V$4)," ")</f>
        <v>1.0112535107370462</v>
      </c>
      <c r="V51" s="44">
        <f>IF($A51&lt;=V$5,0.5*(W50+W51)*EXP(-'BDT Tree'!AF67*W$4)+$C$6*SUM(T$4:V$4)," ")</f>
        <v>1.0112876286141401</v>
      </c>
      <c r="W51" s="2">
        <f>IF($A51&lt;=W$5,0.5*(X50+X51)*EXP(-'BDT Tree'!AG67*X$4)," ")</f>
        <v>1.0076468072437219</v>
      </c>
      <c r="X51" s="2">
        <f>IF($A51&lt;=X$5,0.5*(Y50+Y51)*EXP(-'BDT Tree'!AH67*Y$4)," ")</f>
        <v>1.0076645025827513</v>
      </c>
      <c r="Y51" s="44">
        <f>IF($A51&lt;=Y$5,0.5*(Z50+Z51)*EXP(-'BDT Tree'!AI67*Z$4)+$C$6*SUM(W$4:Y$4)," ")</f>
        <v>1.0076790826945121</v>
      </c>
      <c r="Z51" s="2">
        <f>IF($A51&lt;=Z$5,0.5*(AA50+AA51)*EXP(-'BDT Tree'!AJ67*AA$4)," ")</f>
        <v>1.0039006890721001</v>
      </c>
      <c r="AA51" s="2">
        <f>IF($A51&lt;=AA$5,0.5*(AB50+AB51)*EXP(-'BDT Tree'!AK67*AB$4)," ")</f>
        <v>1.0039079525864312</v>
      </c>
      <c r="AB51" s="44">
        <f t="shared" si="0"/>
        <v>1.0039135368629772</v>
      </c>
    </row>
    <row r="53" spans="1:28" x14ac:dyDescent="0.25">
      <c r="A53" s="25" t="s">
        <v>90</v>
      </c>
    </row>
    <row r="54" spans="1:28" x14ac:dyDescent="0.25">
      <c r="A54" s="25" t="s">
        <v>70</v>
      </c>
    </row>
    <row r="55" spans="1:28" x14ac:dyDescent="0.25">
      <c r="A55" s="30">
        <v>12</v>
      </c>
      <c r="B55" s="2">
        <f>MAX(0,1-D39)</f>
        <v>9.917115518751729E-2</v>
      </c>
    </row>
    <row r="56" spans="1:28" x14ac:dyDescent="0.25">
      <c r="A56" s="30">
        <v>11</v>
      </c>
      <c r="B56" s="2">
        <f t="shared" ref="B56:B67" si="1">MAX(0,1-D40)</f>
        <v>7.0375599245388942E-2</v>
      </c>
    </row>
    <row r="57" spans="1:28" x14ac:dyDescent="0.25">
      <c r="A57" s="30">
        <v>10</v>
      </c>
      <c r="B57" s="2">
        <f t="shared" si="1"/>
        <v>4.7673647073210756E-2</v>
      </c>
    </row>
    <row r="58" spans="1:28" x14ac:dyDescent="0.25">
      <c r="A58" s="30">
        <v>9</v>
      </c>
      <c r="B58" s="2">
        <f t="shared" si="1"/>
        <v>2.9907469418202326E-2</v>
      </c>
    </row>
    <row r="59" spans="1:28" x14ac:dyDescent="0.25">
      <c r="A59" s="30">
        <v>8</v>
      </c>
      <c r="B59" s="2">
        <f t="shared" si="1"/>
        <v>1.6081272695468329E-2</v>
      </c>
    </row>
    <row r="60" spans="1:28" x14ac:dyDescent="0.25">
      <c r="A60" s="30">
        <v>7</v>
      </c>
      <c r="B60" s="2">
        <f t="shared" si="1"/>
        <v>5.3661490714446147E-3</v>
      </c>
    </row>
    <row r="61" spans="1:28" x14ac:dyDescent="0.25">
      <c r="A61" s="30">
        <v>6</v>
      </c>
      <c r="B61" s="2">
        <f t="shared" si="1"/>
        <v>0</v>
      </c>
    </row>
    <row r="62" spans="1:28" x14ac:dyDescent="0.25">
      <c r="A62" s="30">
        <v>5</v>
      </c>
      <c r="B62" s="2">
        <f t="shared" si="1"/>
        <v>0</v>
      </c>
    </row>
    <row r="63" spans="1:28" x14ac:dyDescent="0.25">
      <c r="A63" s="30">
        <v>4</v>
      </c>
      <c r="B63" s="2">
        <f t="shared" si="1"/>
        <v>0</v>
      </c>
    </row>
    <row r="64" spans="1:28" x14ac:dyDescent="0.25">
      <c r="A64" s="30">
        <v>3</v>
      </c>
      <c r="B64" s="2">
        <f t="shared" si="1"/>
        <v>0</v>
      </c>
    </row>
    <row r="65" spans="1:2" x14ac:dyDescent="0.25">
      <c r="A65" s="30">
        <v>2</v>
      </c>
      <c r="B65" s="2">
        <f t="shared" si="1"/>
        <v>0</v>
      </c>
    </row>
    <row r="66" spans="1:2" x14ac:dyDescent="0.25">
      <c r="A66" s="30">
        <v>1</v>
      </c>
      <c r="B66" s="2">
        <f t="shared" si="1"/>
        <v>0</v>
      </c>
    </row>
    <row r="67" spans="1:2" x14ac:dyDescent="0.25">
      <c r="A67" s="30">
        <v>0</v>
      </c>
      <c r="B67" s="2">
        <f t="shared" si="1"/>
        <v>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"/>
  <sheetViews>
    <sheetView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ColWidth="8.77734375" defaultRowHeight="13.8" x14ac:dyDescent="0.25"/>
  <cols>
    <col min="1" max="1" width="12.109375" style="2" customWidth="1"/>
    <col min="2" max="3" width="12" style="2" customWidth="1"/>
    <col min="4" max="4" width="12.77734375" style="44" bestFit="1" customWidth="1"/>
    <col min="5" max="6" width="12.77734375" style="2" bestFit="1" customWidth="1"/>
    <col min="7" max="7" width="12.77734375" style="44" bestFit="1" customWidth="1"/>
    <col min="8" max="9" width="12.77734375" style="2" bestFit="1" customWidth="1"/>
    <col min="10" max="10" width="12.77734375" style="44" bestFit="1" customWidth="1"/>
    <col min="11" max="12" width="12.77734375" style="2" bestFit="1" customWidth="1"/>
    <col min="13" max="13" width="12.77734375" style="44" bestFit="1" customWidth="1"/>
    <col min="14" max="15" width="12.77734375" style="2" bestFit="1" customWidth="1"/>
    <col min="16" max="16" width="12.77734375" style="44" bestFit="1" customWidth="1"/>
    <col min="17" max="16384" width="8.77734375" style="2"/>
  </cols>
  <sheetData>
    <row r="1" spans="1:16" s="44" customFormat="1" x14ac:dyDescent="0.25">
      <c r="A1" s="46" t="s">
        <v>109</v>
      </c>
    </row>
    <row r="2" spans="1:16" x14ac:dyDescent="0.25">
      <c r="A2" s="31" t="s">
        <v>73</v>
      </c>
      <c r="B2" s="34"/>
      <c r="C2" s="34"/>
      <c r="D2" s="43">
        <v>44498</v>
      </c>
      <c r="E2" s="34">
        <v>44529</v>
      </c>
      <c r="F2" s="34">
        <v>44559</v>
      </c>
      <c r="G2" s="43">
        <v>44592</v>
      </c>
      <c r="H2" s="34">
        <v>44620</v>
      </c>
      <c r="I2" s="34">
        <v>44649</v>
      </c>
      <c r="J2" s="43">
        <v>44680</v>
      </c>
      <c r="K2" s="34">
        <v>44711</v>
      </c>
      <c r="L2" s="34">
        <v>44741</v>
      </c>
      <c r="M2" s="43">
        <v>44771</v>
      </c>
      <c r="N2" s="34">
        <v>44802</v>
      </c>
      <c r="O2" s="34">
        <v>44833</v>
      </c>
      <c r="P2" s="43">
        <v>44865</v>
      </c>
    </row>
    <row r="3" spans="1:16" x14ac:dyDescent="0.25">
      <c r="A3" s="24" t="s">
        <v>61</v>
      </c>
      <c r="D3" s="44">
        <v>2.0305555555555554</v>
      </c>
      <c r="E3" s="2">
        <v>2.1166666666666667</v>
      </c>
      <c r="F3" s="2">
        <v>2.2000000000000002</v>
      </c>
      <c r="G3" s="44">
        <v>2.2916666666666665</v>
      </c>
      <c r="H3" s="2">
        <v>2.3694444444444445</v>
      </c>
      <c r="I3" s="2">
        <v>2.4500000000000002</v>
      </c>
      <c r="J3" s="44">
        <v>2.536111111111111</v>
      </c>
      <c r="K3" s="2">
        <v>2.6222222222222222</v>
      </c>
      <c r="L3" s="2">
        <v>2.7055555555555557</v>
      </c>
      <c r="M3" s="44">
        <v>2.7888888888888888</v>
      </c>
      <c r="N3" s="2">
        <v>2.875</v>
      </c>
      <c r="O3" s="2">
        <v>2.9611111111111112</v>
      </c>
      <c r="P3" s="44">
        <v>3.05</v>
      </c>
    </row>
    <row r="4" spans="1:16" x14ac:dyDescent="0.25">
      <c r="A4" s="38" t="s">
        <v>75</v>
      </c>
      <c r="D4" s="44">
        <v>8.3333333333333259E-2</v>
      </c>
      <c r="E4" s="2">
        <v>8.6111111111111249E-2</v>
      </c>
      <c r="F4" s="2">
        <v>8.3333333333333481E-2</v>
      </c>
      <c r="G4" s="44">
        <v>9.1666666666666341E-2</v>
      </c>
      <c r="H4" s="2">
        <v>7.7777777777777946E-2</v>
      </c>
      <c r="I4" s="2">
        <v>8.0555555555555713E-2</v>
      </c>
      <c r="J4" s="44">
        <v>8.6111111111110805E-2</v>
      </c>
      <c r="K4" s="2">
        <v>8.6111111111111249E-2</v>
      </c>
      <c r="L4" s="2">
        <v>8.3333333333333481E-2</v>
      </c>
      <c r="M4" s="44">
        <v>8.3333333333333037E-2</v>
      </c>
      <c r="N4" s="2">
        <v>8.6111111111111249E-2</v>
      </c>
      <c r="O4" s="2">
        <v>8.6111111111111249E-2</v>
      </c>
      <c r="P4" s="44">
        <v>8.8888888888888573E-2</v>
      </c>
    </row>
    <row r="5" spans="1:16" x14ac:dyDescent="0.25">
      <c r="A5" s="24" t="s">
        <v>62</v>
      </c>
      <c r="D5" s="44">
        <v>24</v>
      </c>
      <c r="E5" s="2">
        <v>25</v>
      </c>
      <c r="F5" s="2">
        <v>26</v>
      </c>
      <c r="G5" s="44">
        <v>27</v>
      </c>
      <c r="H5" s="2">
        <v>28</v>
      </c>
      <c r="I5" s="2">
        <v>29</v>
      </c>
      <c r="J5" s="44">
        <v>30</v>
      </c>
      <c r="K5" s="2">
        <v>31</v>
      </c>
      <c r="L5" s="2">
        <v>32</v>
      </c>
      <c r="M5" s="44">
        <v>33</v>
      </c>
      <c r="N5" s="2">
        <v>34</v>
      </c>
      <c r="O5" s="2">
        <v>35</v>
      </c>
      <c r="P5" s="44">
        <v>36</v>
      </c>
    </row>
    <row r="6" spans="1:16" x14ac:dyDescent="0.25">
      <c r="A6" s="47" t="s">
        <v>88</v>
      </c>
      <c r="B6" s="47"/>
      <c r="C6" s="47">
        <f>('Caplet Strip'!E11-'Caplet Strip'!E15)/SUM('Caplet Strip'!F12:F15)</f>
        <v>1.4998432002146832E-2</v>
      </c>
    </row>
    <row r="7" spans="1:16" x14ac:dyDescent="0.25">
      <c r="A7" s="47" t="s">
        <v>92</v>
      </c>
      <c r="B7" s="47"/>
      <c r="C7" s="47">
        <f>SUMPRODUCT(B55:B79,'BDT Tree'!Z96:Z120)</f>
        <v>3.8973773576949644E-3</v>
      </c>
    </row>
    <row r="8" spans="1:16" x14ac:dyDescent="0.25">
      <c r="A8" s="47" t="s">
        <v>93</v>
      </c>
      <c r="B8" s="47"/>
      <c r="C8" s="47">
        <f>SUM('Caplet Strip'!F12:F15)*'European Swaption6_2_1'!C6*(NORMSDIST('European Swaption6_2_1'!C10)-NORMSDIST('European Swaption6_2_1'!C11))</f>
        <v>3.7323641219793075E-3</v>
      </c>
    </row>
    <row r="9" spans="1:16" x14ac:dyDescent="0.25">
      <c r="A9" s="48" t="s">
        <v>94</v>
      </c>
      <c r="C9" s="49">
        <v>0.45590000000000003</v>
      </c>
    </row>
    <row r="10" spans="1:16" x14ac:dyDescent="0.25">
      <c r="A10" s="48" t="s">
        <v>95</v>
      </c>
      <c r="C10" s="2">
        <f>0.5*C9*SQRT(D3)</f>
        <v>0.32482319561527967</v>
      </c>
    </row>
    <row r="11" spans="1:16" x14ac:dyDescent="0.25">
      <c r="A11" s="48" t="s">
        <v>96</v>
      </c>
      <c r="C11" s="2">
        <f>-C10</f>
        <v>-0.32482319561527967</v>
      </c>
    </row>
    <row r="12" spans="1:16" x14ac:dyDescent="0.25">
      <c r="A12" s="48"/>
    </row>
    <row r="13" spans="1:16" ht="13.2" customHeight="1" x14ac:dyDescent="0.25">
      <c r="A13" s="25" t="s">
        <v>89</v>
      </c>
    </row>
    <row r="14" spans="1:16" x14ac:dyDescent="0.25">
      <c r="A14" s="25" t="s">
        <v>70</v>
      </c>
    </row>
    <row r="15" spans="1:16" x14ac:dyDescent="0.25">
      <c r="A15" s="30">
        <v>36</v>
      </c>
      <c r="D15" s="44" t="str">
        <f>IF($A15&lt;=D$5,0.5*(E14+E15)*EXP(-'BDT Tree'!Z31*E$4)+$C$6*SUM(B$4:D$4)," ")</f>
        <v xml:space="preserve"> </v>
      </c>
      <c r="E15" s="2" t="str">
        <f>IF($A15&lt;=E$5,0.5*(F14+F15)*EXP(-'BDT Tree'!AA31*F$4)," ")</f>
        <v xml:space="preserve"> </v>
      </c>
      <c r="F15" s="2" t="str">
        <f>IF($A15&lt;=F$5,0.5*(G14+G15)*EXP(-'BDT Tree'!AB31*G$4)," ")</f>
        <v xml:space="preserve"> </v>
      </c>
      <c r="G15" s="44" t="str">
        <f>IF($A15&lt;=G$5,0.5*(H14+H15)*EXP(-'BDT Tree'!AC31*H$4)+$C$6*SUM(E$4:G$4)," ")</f>
        <v xml:space="preserve"> </v>
      </c>
      <c r="H15" s="2" t="str">
        <f>IF($A15&lt;=H$5,0.5*(I14+I15)*EXP(-'BDT Tree'!AD31*I$4)," ")</f>
        <v xml:space="preserve"> </v>
      </c>
      <c r="I15" s="2" t="str">
        <f>IF($A15&lt;=I$5,0.5*(J14+J15)*EXP(-'BDT Tree'!AE31*J$4)," ")</f>
        <v xml:space="preserve"> </v>
      </c>
      <c r="J15" s="44" t="str">
        <f>IF($A15&lt;=J$5,0.5*(K14+K15)*EXP(-'BDT Tree'!AF31*K$4)+$C$6*SUM(H$4:J$4)," ")</f>
        <v xml:space="preserve"> </v>
      </c>
      <c r="K15" s="2" t="str">
        <f>IF($A15&lt;=K$5,0.5*(L14+L15)*EXP(-'BDT Tree'!AG31*L$4)," ")</f>
        <v xml:space="preserve"> </v>
      </c>
      <c r="L15" s="2" t="str">
        <f>IF($A15&lt;=L$5,0.5*(M14+M15)*EXP(-'BDT Tree'!AH31*M$4)," ")</f>
        <v xml:space="preserve"> </v>
      </c>
      <c r="M15" s="44" t="str">
        <f>IF($A15&lt;=M$5,0.5*(N14+N15)*EXP(-'BDT Tree'!AI31*N$4)+$C$6*SUM(K$4:M$4)," ")</f>
        <v xml:space="preserve"> </v>
      </c>
      <c r="N15" s="2" t="str">
        <f>IF($A15&lt;=N$5,0.5*(O14+O15)*EXP(-'BDT Tree'!AJ31*O$4)," ")</f>
        <v xml:space="preserve"> </v>
      </c>
      <c r="O15" s="2" t="str">
        <f>IF($A15&lt;=O$5,0.5*(P14+P15)*EXP(-'BDT Tree'!AK31*P$4)," ")</f>
        <v xml:space="preserve"> </v>
      </c>
      <c r="P15" s="44">
        <f>1+1*$C$6*SUM(N$4:P$4)</f>
        <v>1.0039162572450051</v>
      </c>
    </row>
    <row r="16" spans="1:16" x14ac:dyDescent="0.25">
      <c r="A16" s="30">
        <v>35</v>
      </c>
      <c r="D16" s="44" t="str">
        <f>IF($A16&lt;=D$5,0.5*(E15+E16)*EXP(-'BDT Tree'!Z32*E$4)+$C$6*SUM(B$4:D$4)," ")</f>
        <v xml:space="preserve"> </v>
      </c>
      <c r="E16" s="2" t="str">
        <f>IF($A16&lt;=E$5,0.5*(F15+F16)*EXP(-'BDT Tree'!AA32*F$4)," ")</f>
        <v xml:space="preserve"> </v>
      </c>
      <c r="F16" s="2" t="str">
        <f>IF($A16&lt;=F$5,0.5*(G15+G16)*EXP(-'BDT Tree'!AB32*G$4)," ")</f>
        <v xml:space="preserve"> </v>
      </c>
      <c r="G16" s="44" t="str">
        <f>IF($A16&lt;=G$5,0.5*(H15+H16)*EXP(-'BDT Tree'!AC32*H$4)+$C$6*SUM(E$4:G$4)," ")</f>
        <v xml:space="preserve"> </v>
      </c>
      <c r="H16" s="2" t="str">
        <f>IF($A16&lt;=H$5,0.5*(I15+I16)*EXP(-'BDT Tree'!AD32*I$4)," ")</f>
        <v xml:space="preserve"> </v>
      </c>
      <c r="I16" s="2" t="str">
        <f>IF($A16&lt;=I$5,0.5*(J15+J16)*EXP(-'BDT Tree'!AE32*J$4)," ")</f>
        <v xml:space="preserve"> </v>
      </c>
      <c r="J16" s="44" t="str">
        <f>IF($A16&lt;=J$5,0.5*(K15+K16)*EXP(-'BDT Tree'!AF32*K$4)+$C$6*SUM(H$4:J$4)," ")</f>
        <v xml:space="preserve"> </v>
      </c>
      <c r="K16" s="2" t="str">
        <f>IF($A16&lt;=K$5,0.5*(L15+L16)*EXP(-'BDT Tree'!AG32*L$4)," ")</f>
        <v xml:space="preserve"> </v>
      </c>
      <c r="L16" s="2" t="str">
        <f>IF($A16&lt;=L$5,0.5*(M15+M16)*EXP(-'BDT Tree'!AH32*M$4)," ")</f>
        <v xml:space="preserve"> </v>
      </c>
      <c r="M16" s="44" t="str">
        <f>IF($A16&lt;=M$5,0.5*(N15+N16)*EXP(-'BDT Tree'!AI32*N$4)+$C$6*SUM(K$4:M$4)," ")</f>
        <v xml:space="preserve"> </v>
      </c>
      <c r="N16" s="2" t="str">
        <f>IF($A16&lt;=N$5,0.5*(O15+O16)*EXP(-'BDT Tree'!AJ32*O$4)," ")</f>
        <v xml:space="preserve"> </v>
      </c>
      <c r="O16" s="2">
        <f>IF($A16&lt;=O$5,0.5*(P15+P16)*EXP(-'BDT Tree'!AK32*P$4)," ")</f>
        <v>0.86296113733334445</v>
      </c>
      <c r="P16" s="44">
        <f t="shared" ref="P16:P51" si="0">1+1*$C$6*SUM(N$4:P$4)</f>
        <v>1.0039162572450051</v>
      </c>
    </row>
    <row r="17" spans="1:16" x14ac:dyDescent="0.25">
      <c r="A17" s="30">
        <v>34</v>
      </c>
      <c r="D17" s="44" t="str">
        <f>IF($A17&lt;=D$5,0.5*(E16+E17)*EXP(-'BDT Tree'!Z33*E$4)+$C$6*SUM(B$4:D$4)," ")</f>
        <v xml:space="preserve"> </v>
      </c>
      <c r="E17" s="2" t="str">
        <f>IF($A17&lt;=E$5,0.5*(F16+F17)*EXP(-'BDT Tree'!AA33*F$4)," ")</f>
        <v xml:space="preserve"> </v>
      </c>
      <c r="F17" s="2" t="str">
        <f>IF($A17&lt;=F$5,0.5*(G16+G17)*EXP(-'BDT Tree'!AB33*G$4)," ")</f>
        <v xml:space="preserve"> </v>
      </c>
      <c r="G17" s="44" t="str">
        <f>IF($A17&lt;=G$5,0.5*(H16+H17)*EXP(-'BDT Tree'!AC33*H$4)+$C$6*SUM(E$4:G$4)," ")</f>
        <v xml:space="preserve"> </v>
      </c>
      <c r="H17" s="2" t="str">
        <f>IF($A17&lt;=H$5,0.5*(I16+I17)*EXP(-'BDT Tree'!AD33*I$4)," ")</f>
        <v xml:space="preserve"> </v>
      </c>
      <c r="I17" s="2" t="str">
        <f>IF($A17&lt;=I$5,0.5*(J16+J17)*EXP(-'BDT Tree'!AE33*J$4)," ")</f>
        <v xml:space="preserve"> </v>
      </c>
      <c r="J17" s="44" t="str">
        <f>IF($A17&lt;=J$5,0.5*(K16+K17)*EXP(-'BDT Tree'!AF33*K$4)+$C$6*SUM(H$4:J$4)," ")</f>
        <v xml:space="preserve"> </v>
      </c>
      <c r="K17" s="2" t="str">
        <f>IF($A17&lt;=K$5,0.5*(L16+L17)*EXP(-'BDT Tree'!AG33*L$4)," ")</f>
        <v xml:space="preserve"> </v>
      </c>
      <c r="L17" s="2" t="str">
        <f>IF($A17&lt;=L$5,0.5*(M16+M17)*EXP(-'BDT Tree'!AH33*M$4)," ")</f>
        <v xml:space="preserve"> </v>
      </c>
      <c r="M17" s="44" t="str">
        <f>IF($A17&lt;=M$5,0.5*(N16+N17)*EXP(-'BDT Tree'!AI33*N$4)+$C$6*SUM(K$4:M$4)," ")</f>
        <v xml:space="preserve"> </v>
      </c>
      <c r="N17" s="2">
        <f>IF($A17&lt;=N$5,0.5*(O16+O17)*EXP(-'BDT Tree'!AJ33*O$4)," ")</f>
        <v>0.77420807705155115</v>
      </c>
      <c r="O17" s="2">
        <f>IF($A17&lt;=O$5,0.5*(P16+P17)*EXP(-'BDT Tree'!AK33*P$4)," ")</f>
        <v>0.89663855759973232</v>
      </c>
      <c r="P17" s="44">
        <f t="shared" si="0"/>
        <v>1.0039162572450051</v>
      </c>
    </row>
    <row r="18" spans="1:16" x14ac:dyDescent="0.25">
      <c r="A18" s="30">
        <v>33</v>
      </c>
      <c r="D18" s="44" t="str">
        <f>IF($A18&lt;=D$5,0.5*(E17+E18)*EXP(-'BDT Tree'!Z34*E$4)+$C$6*SUM(B$4:D$4)," ")</f>
        <v xml:space="preserve"> </v>
      </c>
      <c r="E18" s="2" t="str">
        <f>IF($A18&lt;=E$5,0.5*(F17+F18)*EXP(-'BDT Tree'!AA34*F$4)," ")</f>
        <v xml:space="preserve"> </v>
      </c>
      <c r="F18" s="2" t="str">
        <f>IF($A18&lt;=F$5,0.5*(G17+G18)*EXP(-'BDT Tree'!AB34*G$4)," ")</f>
        <v xml:space="preserve"> </v>
      </c>
      <c r="G18" s="44" t="str">
        <f>IF($A18&lt;=G$5,0.5*(H17+H18)*EXP(-'BDT Tree'!AC34*H$4)+$C$6*SUM(E$4:G$4)," ")</f>
        <v xml:space="preserve"> </v>
      </c>
      <c r="H18" s="2" t="str">
        <f>IF($A18&lt;=H$5,0.5*(I17+I18)*EXP(-'BDT Tree'!AD34*I$4)," ")</f>
        <v xml:space="preserve"> </v>
      </c>
      <c r="I18" s="2" t="str">
        <f>IF($A18&lt;=I$5,0.5*(J17+J18)*EXP(-'BDT Tree'!AE34*J$4)," ")</f>
        <v xml:space="preserve"> </v>
      </c>
      <c r="J18" s="44" t="str">
        <f>IF($A18&lt;=J$5,0.5*(K17+K18)*EXP(-'BDT Tree'!AF34*K$4)+$C$6*SUM(H$4:J$4)," ")</f>
        <v xml:space="preserve"> </v>
      </c>
      <c r="K18" s="2" t="str">
        <f>IF($A18&lt;=K$5,0.5*(L17+L18)*EXP(-'BDT Tree'!AG34*L$4)," ")</f>
        <v xml:space="preserve"> </v>
      </c>
      <c r="L18" s="2" t="str">
        <f>IF($A18&lt;=L$5,0.5*(M17+M18)*EXP(-'BDT Tree'!AH34*M$4)," ")</f>
        <v xml:space="preserve"> </v>
      </c>
      <c r="M18" s="44">
        <f>IF($A18&lt;=M$5,0.5*(N17+N18)*EXP(-'BDT Tree'!AI34*N$4)+$C$6*SUM(K$4:M$4)," ")</f>
        <v>0.72502279425008065</v>
      </c>
      <c r="N18" s="2">
        <f>IF($A18&lt;=N$5,0.5*(O17+O18)*EXP(-'BDT Tree'!AJ34*O$4)," ")</f>
        <v>0.826790365675518</v>
      </c>
      <c r="O18" s="2">
        <f>IF($A18&lt;=O$5,0.5*(P17+P18)*EXP(-'BDT Tree'!AK34*P$4)," ")</f>
        <v>0.92264903333054382</v>
      </c>
      <c r="P18" s="44">
        <f t="shared" si="0"/>
        <v>1.0039162572450051</v>
      </c>
    </row>
    <row r="19" spans="1:16" x14ac:dyDescent="0.25">
      <c r="A19" s="30">
        <v>32</v>
      </c>
      <c r="D19" s="44" t="str">
        <f>IF($A19&lt;=D$5,0.5*(E18+E19)*EXP(-'BDT Tree'!Z35*E$4)+$C$6*SUM(B$4:D$4)," ")</f>
        <v xml:space="preserve"> </v>
      </c>
      <c r="E19" s="2" t="str">
        <f>IF($A19&lt;=E$5,0.5*(F18+F19)*EXP(-'BDT Tree'!AA35*F$4)," ")</f>
        <v xml:space="preserve"> </v>
      </c>
      <c r="F19" s="2" t="str">
        <f>IF($A19&lt;=F$5,0.5*(G18+G19)*EXP(-'BDT Tree'!AB35*G$4)," ")</f>
        <v xml:space="preserve"> </v>
      </c>
      <c r="G19" s="44" t="str">
        <f>IF($A19&lt;=G$5,0.5*(H18+H19)*EXP(-'BDT Tree'!AC35*H$4)+$C$6*SUM(E$4:G$4)," ")</f>
        <v xml:space="preserve"> </v>
      </c>
      <c r="H19" s="2" t="str">
        <f>IF($A19&lt;=H$5,0.5*(I18+I19)*EXP(-'BDT Tree'!AD35*I$4)," ")</f>
        <v xml:space="preserve"> </v>
      </c>
      <c r="I19" s="2" t="str">
        <f>IF($A19&lt;=I$5,0.5*(J18+J19)*EXP(-'BDT Tree'!AE35*J$4)," ")</f>
        <v xml:space="preserve"> </v>
      </c>
      <c r="J19" s="44" t="str">
        <f>IF($A19&lt;=J$5,0.5*(K18+K19)*EXP(-'BDT Tree'!AF35*K$4)+$C$6*SUM(H$4:J$4)," ")</f>
        <v xml:space="preserve"> </v>
      </c>
      <c r="K19" s="2" t="str">
        <f>IF($A19&lt;=K$5,0.5*(L18+L19)*EXP(-'BDT Tree'!AG35*L$4)," ")</f>
        <v xml:space="preserve"> </v>
      </c>
      <c r="L19" s="2">
        <f>IF($A19&lt;=L$5,0.5*(M18+M19)*EXP(-'BDT Tree'!AH35*M$4)," ")</f>
        <v>0.69811554930604647</v>
      </c>
      <c r="M19" s="44">
        <f>IF($A19&lt;=M$5,0.5*(N18+N19)*EXP(-'BDT Tree'!AI35*N$4)+$C$6*SUM(K$4:M$4)," ")</f>
        <v>0.78758166136074614</v>
      </c>
      <c r="N19" s="2">
        <f>IF($A19&lt;=N$5,0.5*(O18+O19)*EXP(-'BDT Tree'!AJ35*O$4)," ")</f>
        <v>0.86839765142623671</v>
      </c>
      <c r="O19" s="2">
        <f>IF($A19&lt;=O$5,0.5*(P18+P19)*EXP(-'BDT Tree'!AK35*P$4)," ")</f>
        <v>0.94256898022916025</v>
      </c>
      <c r="P19" s="44">
        <f t="shared" si="0"/>
        <v>1.0039162572450051</v>
      </c>
    </row>
    <row r="20" spans="1:16" x14ac:dyDescent="0.25">
      <c r="A20" s="30">
        <v>31</v>
      </c>
      <c r="D20" s="44" t="str">
        <f>IF($A20&lt;=D$5,0.5*(E19+E20)*EXP(-'BDT Tree'!Z36*E$4)+$C$6*SUM(B$4:D$4)," ")</f>
        <v xml:space="preserve"> </v>
      </c>
      <c r="E20" s="2" t="str">
        <f>IF($A20&lt;=E$5,0.5*(F19+F20)*EXP(-'BDT Tree'!AA36*F$4)," ")</f>
        <v xml:space="preserve"> </v>
      </c>
      <c r="F20" s="2" t="str">
        <f>IF($A20&lt;=F$5,0.5*(G19+G20)*EXP(-'BDT Tree'!AB36*G$4)," ")</f>
        <v xml:space="preserve"> </v>
      </c>
      <c r="G20" s="44" t="str">
        <f>IF($A20&lt;=G$5,0.5*(H19+H20)*EXP(-'BDT Tree'!AC36*H$4)+$C$6*SUM(E$4:G$4)," ")</f>
        <v xml:space="preserve"> </v>
      </c>
      <c r="H20" s="2" t="str">
        <f>IF($A20&lt;=H$5,0.5*(I19+I20)*EXP(-'BDT Tree'!AD36*I$4)," ")</f>
        <v xml:space="preserve"> </v>
      </c>
      <c r="I20" s="2" t="str">
        <f>IF($A20&lt;=I$5,0.5*(J19+J20)*EXP(-'BDT Tree'!AE36*J$4)," ")</f>
        <v xml:space="preserve"> </v>
      </c>
      <c r="J20" s="44" t="str">
        <f>IF($A20&lt;=J$5,0.5*(K19+K20)*EXP(-'BDT Tree'!AF36*K$4)+$C$6*SUM(H$4:J$4)," ")</f>
        <v xml:space="preserve"> </v>
      </c>
      <c r="K20" s="2">
        <f>IF($A20&lt;=K$5,0.5*(L19+L20)*EXP(-'BDT Tree'!AG36*L$4)," ")</f>
        <v>0.6788929967682098</v>
      </c>
      <c r="L20" s="2">
        <f>IF($A20&lt;=L$5,0.5*(M19+M20)*EXP(-'BDT Tree'!AH36*M$4)," ")</f>
        <v>0.76500177574319861</v>
      </c>
      <c r="M20" s="44">
        <f>IF($A20&lt;=M$5,0.5*(N19+N20)*EXP(-'BDT Tree'!AI36*N$4)+$C$6*SUM(K$4:M$4)," ")</f>
        <v>0.83795045011925007</v>
      </c>
      <c r="N20" s="2">
        <f>IF($A20&lt;=N$5,0.5*(O19+O20)*EXP(-'BDT Tree'!AJ36*O$4)," ")</f>
        <v>0.90084484001076726</v>
      </c>
      <c r="O20" s="2">
        <f>IF($A20&lt;=O$5,0.5*(P19+P20)*EXP(-'BDT Tree'!AK36*P$4)," ")</f>
        <v>0.95772852036568878</v>
      </c>
      <c r="P20" s="44">
        <f t="shared" si="0"/>
        <v>1.0039162572450051</v>
      </c>
    </row>
    <row r="21" spans="1:16" x14ac:dyDescent="0.25">
      <c r="A21" s="30">
        <v>30</v>
      </c>
      <c r="D21" s="44" t="str">
        <f>IF($A21&lt;=D$5,0.5*(E20+E21)*EXP(-'BDT Tree'!Z37*E$4)+$C$6*SUM(B$4:D$4)," ")</f>
        <v xml:space="preserve"> </v>
      </c>
      <c r="E21" s="2" t="str">
        <f>IF($A21&lt;=E$5,0.5*(F20+F21)*EXP(-'BDT Tree'!AA37*F$4)," ")</f>
        <v xml:space="preserve"> </v>
      </c>
      <c r="F21" s="2" t="str">
        <f>IF($A21&lt;=F$5,0.5*(G20+G21)*EXP(-'BDT Tree'!AB37*G$4)," ")</f>
        <v xml:space="preserve"> </v>
      </c>
      <c r="G21" s="44" t="str">
        <f>IF($A21&lt;=G$5,0.5*(H20+H21)*EXP(-'BDT Tree'!AC37*H$4)+$C$6*SUM(E$4:G$4)," ")</f>
        <v xml:space="preserve"> </v>
      </c>
      <c r="H21" s="2" t="str">
        <f>IF($A21&lt;=H$5,0.5*(I20+I21)*EXP(-'BDT Tree'!AD37*I$4)," ")</f>
        <v xml:space="preserve"> </v>
      </c>
      <c r="I21" s="2" t="str">
        <f>IF($A21&lt;=I$5,0.5*(J20+J21)*EXP(-'BDT Tree'!AE37*J$4)," ")</f>
        <v xml:space="preserve"> </v>
      </c>
      <c r="J21" s="44">
        <f>IF($A21&lt;=J$5,0.5*(K20+K21)*EXP(-'BDT Tree'!AF37*K$4)+$C$6*SUM(H$4:J$4)," ")</f>
        <v>0.67088623698684735</v>
      </c>
      <c r="K21" s="2">
        <f>IF($A21&lt;=K$5,0.5*(L20+L21)*EXP(-'BDT Tree'!AG37*L$4)," ")</f>
        <v>0.74887733976952553</v>
      </c>
      <c r="L21" s="2">
        <f>IF($A21&lt;=L$5,0.5*(M20+M21)*EXP(-'BDT Tree'!AH37*M$4)," ")</f>
        <v>0.81943717712443831</v>
      </c>
      <c r="M21" s="44">
        <f>IF($A21&lt;=M$5,0.5*(N20+N21)*EXP(-'BDT Tree'!AI37*N$4)+$C$6*SUM(K$4:M$4)," ")</f>
        <v>0.87776307580359925</v>
      </c>
      <c r="N21" s="2">
        <f>IF($A21&lt;=N$5,0.5*(O20+O21)*EXP(-'BDT Tree'!AJ37*O$4)," ")</f>
        <v>0.92587462701838386</v>
      </c>
      <c r="O21" s="2">
        <f>IF($A21&lt;=O$5,0.5*(P20+P21)*EXP(-'BDT Tree'!AK37*P$4)," ")</f>
        <v>0.96921098559744923</v>
      </c>
      <c r="P21" s="44">
        <f t="shared" si="0"/>
        <v>1.0039162572450051</v>
      </c>
    </row>
    <row r="22" spans="1:16" x14ac:dyDescent="0.25">
      <c r="A22" s="30">
        <v>29</v>
      </c>
      <c r="D22" s="44" t="str">
        <f>IF($A22&lt;=D$5,0.5*(E21+E22)*EXP(-'BDT Tree'!Z38*E$4)+$C$6*SUM(B$4:D$4)," ")</f>
        <v xml:space="preserve"> </v>
      </c>
      <c r="E22" s="2" t="str">
        <f>IF($A22&lt;=E$5,0.5*(F21+F22)*EXP(-'BDT Tree'!AA38*F$4)," ")</f>
        <v xml:space="preserve"> </v>
      </c>
      <c r="F22" s="2" t="str">
        <f>IF($A22&lt;=F$5,0.5*(G21+G22)*EXP(-'BDT Tree'!AB38*G$4)," ")</f>
        <v xml:space="preserve"> </v>
      </c>
      <c r="G22" s="44" t="str">
        <f>IF($A22&lt;=G$5,0.5*(H21+H22)*EXP(-'BDT Tree'!AC38*H$4)+$C$6*SUM(E$4:G$4)," ")</f>
        <v xml:space="preserve"> </v>
      </c>
      <c r="H22" s="2" t="str">
        <f>IF($A22&lt;=H$5,0.5*(I21+I22)*EXP(-'BDT Tree'!AD38*I$4)," ")</f>
        <v xml:space="preserve"> </v>
      </c>
      <c r="I22" s="2">
        <f>IF($A22&lt;=I$5,0.5*(J21+J22)*EXP(-'BDT Tree'!AE38*J$4)," ")</f>
        <v>0.67290390229472841</v>
      </c>
      <c r="J22" s="44">
        <f>IF($A22&lt;=J$5,0.5*(K21+K22)*EXP(-'BDT Tree'!AF38*K$4)+$C$6*SUM(H$4:J$4)," ")</f>
        <v>0.7426356819369031</v>
      </c>
      <c r="K22" s="2">
        <f>IF($A22&lt;=K$5,0.5*(L21+L22)*EXP(-'BDT Tree'!AG38*L$4)," ")</f>
        <v>0.80624831307715106</v>
      </c>
      <c r="L22" s="2">
        <f>IF($A22&lt;=L$5,0.5*(M21+M22)*EXP(-'BDT Tree'!AH38*M$4)," ")</f>
        <v>0.86284735325399042</v>
      </c>
      <c r="M22" s="44">
        <f>IF($A22&lt;=M$5,0.5*(N21+N22)*EXP(-'BDT Tree'!AI38*N$4)+$C$6*SUM(K$4:M$4)," ")</f>
        <v>0.90879961675725141</v>
      </c>
      <c r="N22" s="2">
        <f>IF($A22&lt;=N$5,0.5*(O21+O22)*EXP(-'BDT Tree'!AJ38*O$4)," ")</f>
        <v>0.94502613672093017</v>
      </c>
      <c r="O22" s="2">
        <f>IF($A22&lt;=O$5,0.5*(P21+P22)*EXP(-'BDT Tree'!AK38*P$4)," ")</f>
        <v>0.97787768264558639</v>
      </c>
      <c r="P22" s="44">
        <f t="shared" si="0"/>
        <v>1.0039162572450051</v>
      </c>
    </row>
    <row r="23" spans="1:16" x14ac:dyDescent="0.25">
      <c r="A23" s="30">
        <v>28</v>
      </c>
      <c r="D23" s="44" t="str">
        <f>IF($A23&lt;=D$5,0.5*(E22+E23)*EXP(-'BDT Tree'!Z39*E$4)+$C$6*SUM(B$4:D$4)," ")</f>
        <v xml:space="preserve"> </v>
      </c>
      <c r="E23" s="2" t="str">
        <f>IF($A23&lt;=E$5,0.5*(F22+F23)*EXP(-'BDT Tree'!AA39*F$4)," ")</f>
        <v xml:space="preserve"> </v>
      </c>
      <c r="F23" s="2" t="str">
        <f>IF($A23&lt;=F$5,0.5*(G22+G23)*EXP(-'BDT Tree'!AB39*G$4)," ")</f>
        <v xml:space="preserve"> </v>
      </c>
      <c r="G23" s="44" t="str">
        <f>IF($A23&lt;=G$5,0.5*(H22+H23)*EXP(-'BDT Tree'!AC39*H$4)+$C$6*SUM(E$4:G$4)," ")</f>
        <v xml:space="preserve"> </v>
      </c>
      <c r="H23" s="2">
        <f>IF($A23&lt;=H$5,0.5*(I22+I23)*EXP(-'BDT Tree'!AD39*I$4)," ")</f>
        <v>0.68172096170293228</v>
      </c>
      <c r="I23" s="2">
        <f>IF($A23&lt;=I$5,0.5*(J22+J23)*EXP(-'BDT Tree'!AE39*J$4)," ")</f>
        <v>0.74371551527368052</v>
      </c>
      <c r="J23" s="44">
        <f>IF($A23&lt;=J$5,0.5*(K22+K23)*EXP(-'BDT Tree'!AF39*K$4)+$C$6*SUM(H$4:J$4)," ")</f>
        <v>0.80173298688420569</v>
      </c>
      <c r="K23" s="2">
        <f>IF($A23&lt;=K$5,0.5*(L22+L23)*EXP(-'BDT Tree'!AG39*L$4)," ")</f>
        <v>0.85226281079747812</v>
      </c>
      <c r="L23" s="2">
        <f>IF($A23&lt;=L$5,0.5*(M22+M23)*EXP(-'BDT Tree'!AH39*M$4)," ")</f>
        <v>0.89693973373091496</v>
      </c>
      <c r="M23" s="44">
        <f>IF($A23&lt;=M$5,0.5*(N22+N23)*EXP(-'BDT Tree'!AI39*N$4)+$C$6*SUM(K$4:M$4)," ")</f>
        <v>0.93274521374635755</v>
      </c>
      <c r="N23" s="2">
        <f>IF($A23&lt;=N$5,0.5*(O22+O23)*EXP(-'BDT Tree'!AJ39*O$4)," ")</f>
        <v>0.95959103113852595</v>
      </c>
      <c r="O23" s="2">
        <f>IF($A23&lt;=O$5,0.5*(P22+P23)*EXP(-'BDT Tree'!AK39*P$4)," ")</f>
        <v>0.98440190262210736</v>
      </c>
      <c r="P23" s="44">
        <f t="shared" si="0"/>
        <v>1.0039162572450051</v>
      </c>
    </row>
    <row r="24" spans="1:16" x14ac:dyDescent="0.25">
      <c r="A24" s="30">
        <v>27</v>
      </c>
      <c r="D24" s="44" t="str">
        <f>IF($A24&lt;=D$5,0.5*(E23+E24)*EXP(-'BDT Tree'!Z40*E$4)+$C$6*SUM(B$4:D$4)," ")</f>
        <v xml:space="preserve"> </v>
      </c>
      <c r="E24" s="2" t="str">
        <f>IF($A24&lt;=E$5,0.5*(F23+F24)*EXP(-'BDT Tree'!AA40*F$4)," ")</f>
        <v xml:space="preserve"> </v>
      </c>
      <c r="F24" s="2" t="str">
        <f>IF($A24&lt;=F$5,0.5*(G23+G24)*EXP(-'BDT Tree'!AB40*G$4)," ")</f>
        <v xml:space="preserve"> </v>
      </c>
      <c r="G24" s="44">
        <f>IF($A24&lt;=G$5,0.5*(H23+H24)*EXP(-'BDT Tree'!AC40*H$4)+$C$6*SUM(E$4:G$4)," ")</f>
        <v>0.6902431456472955</v>
      </c>
      <c r="H24" s="2">
        <f>IF($A24&lt;=H$5,0.5*(I23+I24)*EXP(-'BDT Tree'!AD40*I$4)," ")</f>
        <v>0.75051874180735256</v>
      </c>
      <c r="I24" s="2">
        <f>IF($A24&lt;=I$5,0.5*(J23+J24)*EXP(-'BDT Tree'!AE40*J$4)," ")</f>
        <v>0.80213036803882076</v>
      </c>
      <c r="J24" s="44">
        <f>IF($A24&lt;=J$5,0.5*(K23+K24)*EXP(-'BDT Tree'!AF40*K$4)+$C$6*SUM(H$4:J$4)," ")</f>
        <v>0.84931193570418029</v>
      </c>
      <c r="K24" s="2">
        <f>IF($A24&lt;=K$5,0.5*(L23+L24)*EXP(-'BDT Tree'!AG40*L$4)," ")</f>
        <v>0.88856610199010866</v>
      </c>
      <c r="L24" s="2">
        <f>IF($A24&lt;=L$5,0.5*(M23+M24)*EXP(-'BDT Tree'!AH40*M$4)," ")</f>
        <v>0.92340834283282269</v>
      </c>
      <c r="M24" s="44">
        <f>IF($A24&lt;=M$5,0.5*(N23+N24)*EXP(-'BDT Tree'!AI40*N$4)+$C$6*SUM(K$4:M$4)," ")</f>
        <v>0.95107714277462729</v>
      </c>
      <c r="N24" s="2">
        <f>IF($A24&lt;=N$5,0.5*(O23+O24)*EXP(-'BDT Tree'!AJ40*O$4)," ")</f>
        <v>0.97061753016266961</v>
      </c>
      <c r="O24" s="2">
        <f>IF($A24&lt;=O$5,0.5*(P23+P24)*EXP(-'BDT Tree'!AK40*P$4)," ")</f>
        <v>0.98930363201956972</v>
      </c>
      <c r="P24" s="44">
        <f t="shared" si="0"/>
        <v>1.0039162572450051</v>
      </c>
    </row>
    <row r="25" spans="1:16" x14ac:dyDescent="0.25">
      <c r="A25" s="30">
        <v>26</v>
      </c>
      <c r="D25" s="44" t="str">
        <f>IF($A25&lt;=D$5,0.5*(E24+E25)*EXP(-'BDT Tree'!Z41*E$4)+$C$6*SUM(B$4:D$4)," ")</f>
        <v xml:space="preserve"> </v>
      </c>
      <c r="E25" s="2" t="str">
        <f>IF($A25&lt;=E$5,0.5*(F24+F25)*EXP(-'BDT Tree'!AA41*F$4)," ")</f>
        <v xml:space="preserve"> </v>
      </c>
      <c r="F25" s="2">
        <f>IF($A25&lt;=F$5,0.5*(G24+G25)*EXP(-'BDT Tree'!AB41*G$4)," ")</f>
        <v>0.6993020870005352</v>
      </c>
      <c r="G25" s="44">
        <f>IF($A25&lt;=G$5,0.5*(H24+H25)*EXP(-'BDT Tree'!AC41*H$4)+$C$6*SUM(E$4:G$4)," ")</f>
        <v>0.75830439787123483</v>
      </c>
      <c r="H25" s="2">
        <f>IF($A25&lt;=H$5,0.5*(I24+I25)*EXP(-'BDT Tree'!AD41*I$4)," ")</f>
        <v>0.80722789951678187</v>
      </c>
      <c r="I25" s="2">
        <f>IF($A25&lt;=I$5,0.5*(J24+J25)*EXP(-'BDT Tree'!AE41*J$4)," ")</f>
        <v>0.84925032831058211</v>
      </c>
      <c r="J25" s="44">
        <f>IF($A25&lt;=J$5,0.5*(K24+K25)*EXP(-'BDT Tree'!AF41*K$4)+$C$6*SUM(H$4:J$4)," ")</f>
        <v>0.88696379931396463</v>
      </c>
      <c r="K25" s="2">
        <f>IF($A25&lt;=K$5,0.5*(L24+L25)*EXP(-'BDT Tree'!AG41*L$4)," ")</f>
        <v>0.91685492607278696</v>
      </c>
      <c r="L25" s="2">
        <f>IF($A25&lt;=L$5,0.5*(M24+M25)*EXP(-'BDT Tree'!AH41*M$4)," ")</f>
        <v>0.94378146116832407</v>
      </c>
      <c r="M25" s="44">
        <f>IF($A25&lt;=M$5,0.5*(N24+N25)*EXP(-'BDT Tree'!AI41*N$4)+$C$6*SUM(K$4:M$4)," ")</f>
        <v>0.96503015909255851</v>
      </c>
      <c r="N25" s="2">
        <f>IF($A25&lt;=N$5,0.5*(O24+O25)*EXP(-'BDT Tree'!AJ41*O$4)," ")</f>
        <v>0.97893694776927098</v>
      </c>
      <c r="O25" s="2">
        <f>IF($A25&lt;=O$5,0.5*(P24+P25)*EXP(-'BDT Tree'!AK41*P$4)," ")</f>
        <v>0.99298095628954219</v>
      </c>
      <c r="P25" s="44">
        <f t="shared" si="0"/>
        <v>1.0039162572450051</v>
      </c>
    </row>
    <row r="26" spans="1:16" x14ac:dyDescent="0.25">
      <c r="A26" s="30">
        <v>25</v>
      </c>
      <c r="D26" s="44" t="str">
        <f>IF($A26&lt;=D$5,0.5*(E25+E26)*EXP(-'BDT Tree'!Z42*E$4)+$C$6*SUM(B$4:D$4)," ")</f>
        <v xml:space="preserve"> </v>
      </c>
      <c r="E26" s="2">
        <f>IF($A26&lt;=E$5,0.5*(F25+F26)*EXP(-'BDT Tree'!AA42*F$4)," ")</f>
        <v>0.7110437748248466</v>
      </c>
      <c r="F26" s="2">
        <f>IF($A26&lt;=F$5,0.5*(G25+G26)*EXP(-'BDT Tree'!AB42*G$4)," ")</f>
        <v>0.76542163742626734</v>
      </c>
      <c r="G26" s="44">
        <f>IF($A26&lt;=G$5,0.5*(H25+H26)*EXP(-'BDT Tree'!AC42*H$4)+$C$6*SUM(E$4:G$4)," ")</f>
        <v>0.81432518163764367</v>
      </c>
      <c r="H26" s="2">
        <f>IF($A26&lt;=H$5,0.5*(I25+I26)*EXP(-'BDT Tree'!AD42*I$4)," ")</f>
        <v>0.85297610557678849</v>
      </c>
      <c r="I26" s="2">
        <f>IF($A26&lt;=I$5,0.5*(J25+J26)*EXP(-'BDT Tree'!AE42*J$4)," ")</f>
        <v>0.88661965895362838</v>
      </c>
      <c r="J26" s="44">
        <f>IF($A26&lt;=J$5,0.5*(K25+K26)*EXP(-'BDT Tree'!AF42*K$4)+$C$6*SUM(H$4:J$4)," ")</f>
        <v>0.91637570366722809</v>
      </c>
      <c r="K26" s="2">
        <f>IF($A26&lt;=K$5,0.5*(L25+L26)*EXP(-'BDT Tree'!AG42*L$4)," ")</f>
        <v>0.93869413051956641</v>
      </c>
      <c r="L26" s="2">
        <f>IF($A26&lt;=L$5,0.5*(M25+M26)*EXP(-'BDT Tree'!AH42*M$4)," ")</f>
        <v>0.9593616541292197</v>
      </c>
      <c r="M26" s="44">
        <f>IF($A26&lt;=M$5,0.5*(N25+N26)*EXP(-'BDT Tree'!AI42*N$4)+$C$6*SUM(K$4:M$4)," ")</f>
        <v>0.975604183110648</v>
      </c>
      <c r="N26" s="2">
        <f>IF($A26&lt;=N$5,0.5*(O25+O26)*EXP(-'BDT Tree'!AJ42*O$4)," ")</f>
        <v>0.98519798292568972</v>
      </c>
      <c r="O26" s="2">
        <f>IF($A26&lt;=O$5,0.5*(P25+P26)*EXP(-'BDT Tree'!AK42*P$4)," ")</f>
        <v>0.99573669367247741</v>
      </c>
      <c r="P26" s="44">
        <f t="shared" si="0"/>
        <v>1.0039162572450051</v>
      </c>
    </row>
    <row r="27" spans="1:16" x14ac:dyDescent="0.25">
      <c r="A27" s="30">
        <v>24</v>
      </c>
      <c r="D27" s="44">
        <f>IF($A27&lt;=D$5,0.5*(E26+E27)*EXP(-'BDT Tree'!Z43*E$4)," ")</f>
        <v>0.72412028534118178</v>
      </c>
      <c r="E27" s="2">
        <f>IF($A27&lt;=E$5,0.5*(F26+F27)*EXP(-'BDT Tree'!AA43*F$4)," ")</f>
        <v>0.77490563629310649</v>
      </c>
      <c r="F27" s="2">
        <f>IF($A27&lt;=F$5,0.5*(G26+G27)*EXP(-'BDT Tree'!AB43*G$4)," ")</f>
        <v>0.81977410418465391</v>
      </c>
      <c r="G27" s="44">
        <f>IF($A27&lt;=G$5,0.5*(H26+H27)*EXP(-'BDT Tree'!AC43*H$4)+$C$6*SUM(E$4:G$4)," ")</f>
        <v>0.8594653417335163</v>
      </c>
      <c r="H27" s="2">
        <f>IF($A27&lt;=H$5,0.5*(I26+I27)*EXP(-'BDT Tree'!AD43*I$4)," ")</f>
        <v>0.88928342686761785</v>
      </c>
      <c r="I27" s="2">
        <f>IF($A27&lt;=I$5,0.5*(J26+J27)*EXP(-'BDT Tree'!AE43*J$4)," ")</f>
        <v>0.91587847888240537</v>
      </c>
      <c r="J27" s="44">
        <f>IF($A27&lt;=J$5,0.5*(K26+K27)*EXP(-'BDT Tree'!AF43*K$4)+$C$6*SUM(H$4:J$4)," ")</f>
        <v>0.93912759017467073</v>
      </c>
      <c r="K27" s="2">
        <f>IF($A27&lt;=K$5,0.5*(L26+L27)*EXP(-'BDT Tree'!AG43*L$4)," ")</f>
        <v>0.95543655970137054</v>
      </c>
      <c r="L27" s="2">
        <f>IF($A27&lt;=L$5,0.5*(M26+M27)*EXP(-'BDT Tree'!AH43*M$4)," ")</f>
        <v>0.97121882099298096</v>
      </c>
      <c r="M27" s="44">
        <f>IF($A27&lt;=M$5,0.5*(N26+N27)*EXP(-'BDT Tree'!AI43*N$4)+$C$6*SUM(K$4:M$4)," ")</f>
        <v>0.98359148636838101</v>
      </c>
      <c r="N27" s="2">
        <f>IF($A27&lt;=N$5,0.5*(O26+O27)*EXP(-'BDT Tree'!AJ43*O$4)," ")</f>
        <v>0.98990099402646403</v>
      </c>
      <c r="O27" s="2">
        <f>IF($A27&lt;=O$5,0.5*(P26+P27)*EXP(-'BDT Tree'!AK43*P$4)," ")</f>
        <v>0.99780011367753052</v>
      </c>
      <c r="P27" s="44">
        <f t="shared" si="0"/>
        <v>1.0039162572450051</v>
      </c>
    </row>
    <row r="28" spans="1:16" x14ac:dyDescent="0.25">
      <c r="A28" s="30">
        <v>23</v>
      </c>
      <c r="D28" s="44">
        <f>IF($A28&lt;=D$5,0.5*(E27+E28)*EXP(-'BDT Tree'!Z44*E$4)," ")</f>
        <v>0.78543651225262012</v>
      </c>
      <c r="E28" s="2">
        <f>IF($A28&lt;=E$5,0.5*(F27+F28)*EXP(-'BDT Tree'!AA44*F$4)," ")</f>
        <v>0.82726719105767488</v>
      </c>
      <c r="F28" s="2">
        <f>IF($A28&lt;=F$5,0.5*(G27+G28)*EXP(-'BDT Tree'!AB44*G$4)," ")</f>
        <v>0.86355090097772269</v>
      </c>
      <c r="G28" s="44">
        <f>IF($A28&lt;=G$5,0.5*(H27+H28)*EXP(-'BDT Tree'!AC44*H$4)+$C$6*SUM(E$4:G$4)," ")</f>
        <v>0.89525564009559444</v>
      </c>
      <c r="H28" s="2">
        <f>IF($A28&lt;=H$5,0.5*(I27+I28)*EXP(-'BDT Tree'!AD44*I$4)," ")</f>
        <v>0.91774372721883479</v>
      </c>
      <c r="I28" s="2">
        <f>IF($A28&lt;=I$5,0.5*(J27+J28)*EXP(-'BDT Tree'!AE44*J$4)," ")</f>
        <v>0.93856657381908282</v>
      </c>
      <c r="J28" s="44">
        <f>IF($A28&lt;=J$5,0.5*(K27+K28)*EXP(-'BDT Tree'!AF44*K$4)+$C$6*SUM(H$4:J$4)," ")</f>
        <v>0.95659871448599543</v>
      </c>
      <c r="K28" s="2">
        <f>IF($A28&lt;=K$5,0.5*(L27+L28)*EXP(-'BDT Tree'!AG44*L$4)," ")</f>
        <v>0.96820441310857852</v>
      </c>
      <c r="L28" s="2">
        <f>IF($A28&lt;=L$5,0.5*(M27+M28)*EXP(-'BDT Tree'!AH44*M$4)," ")</f>
        <v>0.98020987359879952</v>
      </c>
      <c r="M28" s="44">
        <f>IF($A28&lt;=M$5,0.5*(N27+N28)*EXP(-'BDT Tree'!AI44*N$4)+$C$6*SUM(K$4:M$4)," ")</f>
        <v>0.98961020039053216</v>
      </c>
      <c r="N28" s="2">
        <f>IF($A28&lt;=N$5,0.5*(O27+O28)*EXP(-'BDT Tree'!AJ44*O$4)," ")</f>
        <v>0.99342868685780661</v>
      </c>
      <c r="O28" s="2">
        <f>IF($A28&lt;=O$5,0.5*(P27+P28)*EXP(-'BDT Tree'!AK44*P$4)," ")</f>
        <v>0.99934419955370135</v>
      </c>
      <c r="P28" s="44">
        <f t="shared" si="0"/>
        <v>1.0039162572450051</v>
      </c>
    </row>
    <row r="29" spans="1:16" x14ac:dyDescent="0.25">
      <c r="A29" s="30">
        <v>22</v>
      </c>
      <c r="D29" s="44">
        <f>IF($A29&lt;=D$5,0.5*(E28+E29)*EXP(-'BDT Tree'!Z45*E$4)," ")</f>
        <v>0.8355701621177849</v>
      </c>
      <c r="E29" s="2">
        <f>IF($A29&lt;=E$5,0.5*(F28+F29)*EXP(-'BDT Tree'!AA45*F$4)," ")</f>
        <v>0.86937166242731201</v>
      </c>
      <c r="F29" s="2">
        <f>IF($A29&lt;=F$5,0.5*(G28+G29)*EXP(-'BDT Tree'!AB45*G$4)," ")</f>
        <v>0.89826660637571198</v>
      </c>
      <c r="G29" s="44">
        <f>IF($A29&lt;=G$5,0.5*(H28+H29)*EXP(-'BDT Tree'!AC45*H$4)+$C$6*SUM(E$4:G$4)," ")</f>
        <v>0.92328786741094826</v>
      </c>
      <c r="H29" s="2">
        <f>IF($A29&lt;=H$5,0.5*(I28+I29)*EXP(-'BDT Tree'!AD45*I$4)," ")</f>
        <v>0.93984538053184852</v>
      </c>
      <c r="I29" s="2">
        <f>IF($A29&lt;=I$5,0.5*(J28+J29)*EXP(-'BDT Tree'!AE45*J$4)," ")</f>
        <v>0.95603186787808137</v>
      </c>
      <c r="J29" s="44">
        <f>IF($A29&lt;=J$5,0.5*(K28+K29)*EXP(-'BDT Tree'!AF45*K$4)+$C$6*SUM(H$4:J$4)," ")</f>
        <v>0.9699408823430673</v>
      </c>
      <c r="K29" s="2">
        <f>IF($A29&lt;=K$5,0.5*(L28+L29)*EXP(-'BDT Tree'!AG45*L$4)," ")</f>
        <v>0.97790293026842867</v>
      </c>
      <c r="L29" s="2">
        <f>IF($A29&lt;=L$5,0.5*(M28+M29)*EXP(-'BDT Tree'!AH45*M$4)," ")</f>
        <v>0.98700908680397892</v>
      </c>
      <c r="M29" s="44">
        <f>IF($A29&lt;=M$5,0.5*(N28+N29)*EXP(-'BDT Tree'!AI45*N$4)+$C$6*SUM(K$4:M$4)," ")</f>
        <v>0.99413727184878853</v>
      </c>
      <c r="N29" s="2">
        <f>IF($A29&lt;=N$5,0.5*(O28+O29)*EXP(-'BDT Tree'!AJ45*O$4)," ")</f>
        <v>0.99607198416981857</v>
      </c>
      <c r="O29" s="2">
        <f>IF($A29&lt;=O$5,0.5*(P28+P29)*EXP(-'BDT Tree'!AK45*P$4)," ")</f>
        <v>1.0004991319685728</v>
      </c>
      <c r="P29" s="44">
        <f t="shared" si="0"/>
        <v>1.0039162572450051</v>
      </c>
    </row>
    <row r="30" spans="1:16" x14ac:dyDescent="0.25">
      <c r="A30" s="30">
        <v>21</v>
      </c>
      <c r="D30" s="44">
        <f>IF($A30&lt;=D$5,0.5*(E29+E30)*EXP(-'BDT Tree'!Z46*E$4)," ")</f>
        <v>0.87581203781835548</v>
      </c>
      <c r="E30" s="2">
        <f>IF($A30&lt;=E$5,0.5*(F29+F30)*EXP(-'BDT Tree'!AA46*F$4)," ")</f>
        <v>0.90272994016964658</v>
      </c>
      <c r="F30" s="2">
        <f>IF($A30&lt;=F$5,0.5*(G29+G30)*EXP(-'BDT Tree'!AB46*G$4)," ")</f>
        <v>0.92547442384515022</v>
      </c>
      <c r="G30" s="44">
        <f>IF($A30&lt;=G$5,0.5*(H29+H30)*EXP(-'BDT Tree'!AC46*H$4)+$C$6*SUM(E$4:G$4)," ")</f>
        <v>0.94504177881321816</v>
      </c>
      <c r="H30" s="2">
        <f>IF($A30&lt;=H$5,0.5*(I29+I30)*EXP(-'BDT Tree'!AD46*I$4)," ")</f>
        <v>0.95688850195980923</v>
      </c>
      <c r="I30" s="2">
        <f>IF($A30&lt;=I$5,0.5*(J29+J30)*EXP(-'BDT Tree'!AE46*J$4)," ")</f>
        <v>0.96940319859538104</v>
      </c>
      <c r="J30" s="44">
        <f>IF($A30&lt;=J$5,0.5*(K29+K30)*EXP(-'BDT Tree'!AF46*K$4)+$C$6*SUM(H$4:J$4)," ")</f>
        <v>0.98008773399545512</v>
      </c>
      <c r="K30" s="2">
        <f>IF($A30&lt;=K$5,0.5*(L29+L30)*EXP(-'BDT Tree'!AG46*L$4)," ")</f>
        <v>0.98524823089355551</v>
      </c>
      <c r="L30" s="2">
        <f>IF($A30&lt;=L$5,0.5*(M29+M30)*EXP(-'BDT Tree'!AH46*M$4)," ")</f>
        <v>0.99214033820605596</v>
      </c>
      <c r="M30" s="44">
        <f>IF($A30&lt;=M$5,0.5*(N29+N30)*EXP(-'BDT Tree'!AI46*N$4)+$C$6*SUM(K$4:M$4)," ")</f>
        <v>0.99753775413870793</v>
      </c>
      <c r="N30" s="2">
        <f>IF($A30&lt;=N$5,0.5*(O29+O30)*EXP(-'BDT Tree'!AJ46*O$4)," ")</f>
        <v>0.99805103981178001</v>
      </c>
      <c r="O30" s="2">
        <f>IF($A30&lt;=O$5,0.5*(P29+P30)*EXP(-'BDT Tree'!AK46*P$4)," ")</f>
        <v>1.0013626934672448</v>
      </c>
      <c r="P30" s="44">
        <f t="shared" si="0"/>
        <v>1.0039162572450051</v>
      </c>
    </row>
    <row r="31" spans="1:16" x14ac:dyDescent="0.25">
      <c r="A31" s="30">
        <v>20</v>
      </c>
      <c r="D31" s="44">
        <f>IF($A31&lt;=D$5,0.5*(E30+E31)*EXP(-'BDT Tree'!Z47*E$4)," ")</f>
        <v>0.90766296813573966</v>
      </c>
      <c r="E31" s="2">
        <f>IF($A31&lt;=E$5,0.5*(F30+F31)*EXP(-'BDT Tree'!AA47*F$4)," ")</f>
        <v>0.92886286596905587</v>
      </c>
      <c r="F31" s="2">
        <f>IF($A31&lt;=F$5,0.5*(G30+G31)*EXP(-'BDT Tree'!AB47*G$4)," ")</f>
        <v>0.94660890689274113</v>
      </c>
      <c r="G31" s="44">
        <f>IF($A31&lt;=G$5,0.5*(H30+H31)*EXP(-'BDT Tree'!AC47*H$4)+$C$6*SUM(E$4:G$4)," ")</f>
        <v>0.96180628847841143</v>
      </c>
      <c r="H31" s="2">
        <f>IF($A31&lt;=H$5,0.5*(I30+I31)*EXP(-'BDT Tree'!AD47*I$4)," ")</f>
        <v>0.96996135028702457</v>
      </c>
      <c r="I31" s="2">
        <f>IF($A31&lt;=I$5,0.5*(J30+J31)*EXP(-'BDT Tree'!AE47*J$4)," ")</f>
        <v>0.97959818262703402</v>
      </c>
      <c r="J31" s="44">
        <f>IF($A31&lt;=J$5,0.5*(K30+K31)*EXP(-'BDT Tree'!AF47*K$4)+$C$6*SUM(H$4:J$4)," ")</f>
        <v>0.98778054562191353</v>
      </c>
      <c r="K31" s="2">
        <f>IF($A31&lt;=K$5,0.5*(L30+L31)*EXP(-'BDT Tree'!AG47*L$4)," ")</f>
        <v>0.99079899533042559</v>
      </c>
      <c r="L31" s="2">
        <f>IF($A31&lt;=L$5,0.5*(M30+M31)*EXP(-'BDT Tree'!AH47*M$4)," ")</f>
        <v>0.99600692770785626</v>
      </c>
      <c r="M31" s="44">
        <f>IF($A31&lt;=M$5,0.5*(N30+N31)*EXP(-'BDT Tree'!AI47*N$4)+$C$6*SUM(K$4:M$4)," ")</f>
        <v>1.0000894120098223</v>
      </c>
      <c r="N31" s="2">
        <f>IF($A31&lt;=N$5,0.5*(O30+O31)*EXP(-'BDT Tree'!AJ47*O$4)," ")</f>
        <v>0.99953189836066891</v>
      </c>
      <c r="O31" s="2">
        <f>IF($A31&lt;=O$5,0.5*(P30+P31)*EXP(-'BDT Tree'!AK47*P$4)," ")</f>
        <v>1.0020082274456827</v>
      </c>
      <c r="P31" s="44">
        <f t="shared" si="0"/>
        <v>1.0039162572450051</v>
      </c>
    </row>
    <row r="32" spans="1:16" x14ac:dyDescent="0.25">
      <c r="A32" s="30">
        <v>19</v>
      </c>
      <c r="D32" s="44">
        <f>IF($A32&lt;=D$5,0.5*(E31+E32)*EXP(-'BDT Tree'!Z48*E$4)," ")</f>
        <v>0.93260458318513917</v>
      </c>
      <c r="E32" s="2">
        <f>IF($A32&lt;=E$5,0.5*(F31+F32)*EXP(-'BDT Tree'!AA48*F$4)," ")</f>
        <v>0.94916153311774343</v>
      </c>
      <c r="F32" s="2">
        <f>IF($A32&lt;=F$5,0.5*(G31+G32)*EXP(-'BDT Tree'!AB48*G$4)," ")</f>
        <v>0.96291567673554401</v>
      </c>
      <c r="G32" s="44">
        <f>IF($A32&lt;=G$5,0.5*(H31+H32)*EXP(-'BDT Tree'!AC48*H$4)+$C$6*SUM(E$4:G$4)," ")</f>
        <v>0.9746581573459312</v>
      </c>
      <c r="H32" s="2">
        <f>IF($A32&lt;=H$5,0.5*(I31+I32)*EXP(-'BDT Tree'!AD48*I$4)," ")</f>
        <v>0.97994896280686095</v>
      </c>
      <c r="I32" s="2">
        <f>IF($A32&lt;=I$5,0.5*(J31+J32)*EXP(-'BDT Tree'!AE48*J$4)," ")</f>
        <v>0.98734741432028084</v>
      </c>
      <c r="J32" s="44">
        <f>IF($A32&lt;=J$5,0.5*(K31+K32)*EXP(-'BDT Tree'!AF48*K$4)+$C$6*SUM(H$4:J$4)," ")</f>
        <v>0.9935992443672631</v>
      </c>
      <c r="K32" s="2">
        <f>IF($A32&lt;=K$5,0.5*(L31+L32)*EXP(-'BDT Tree'!AG48*L$4)," ")</f>
        <v>0.99498670966990721</v>
      </c>
      <c r="L32" s="2">
        <f>IF($A32&lt;=L$5,0.5*(M31+M32)*EXP(-'BDT Tree'!AH48*M$4)," ")</f>
        <v>0.99891724790938707</v>
      </c>
      <c r="M32" s="44">
        <f>IF($A32&lt;=M$5,0.5*(N31+N32)*EXP(-'BDT Tree'!AI48*N$4)+$C$6*SUM(K$4:M$4)," ")</f>
        <v>1.0020026755395151</v>
      </c>
      <c r="N32" s="2">
        <f>IF($A32&lt;=N$5,0.5*(O31+O32)*EXP(-'BDT Tree'!AJ48*O$4)," ")</f>
        <v>1.0006394847385001</v>
      </c>
      <c r="O32" s="2">
        <f>IF($A32&lt;=O$5,0.5*(P31+P32)*EXP(-'BDT Tree'!AK48*P$4)," ")</f>
        <v>1.002490688352957</v>
      </c>
      <c r="P32" s="44">
        <f t="shared" si="0"/>
        <v>1.0039162572450051</v>
      </c>
    </row>
    <row r="33" spans="1:16" x14ac:dyDescent="0.25">
      <c r="A33" s="30">
        <v>18</v>
      </c>
      <c r="D33" s="44">
        <f>IF($A33&lt;=D$5,0.5*(E32+E33)*EXP(-'BDT Tree'!Z49*E$4)," ")</f>
        <v>0.95197806975201604</v>
      </c>
      <c r="E33" s="2">
        <f>IF($A33&lt;=E$5,0.5*(F32+F33)*EXP(-'BDT Tree'!AA49*F$4)," ")</f>
        <v>0.9648271347282289</v>
      </c>
      <c r="F33" s="2">
        <f>IF($A33&lt;=F$5,0.5*(G32+G33)*EXP(-'BDT Tree'!AB49*G$4)," ")</f>
        <v>0.97543391936956469</v>
      </c>
      <c r="G33" s="44">
        <f>IF($A33&lt;=G$5,0.5*(H32+H33)*EXP(-'BDT Tree'!AC49*H$4)+$C$6*SUM(E$4:G$4)," ")</f>
        <v>0.9844718014113697</v>
      </c>
      <c r="H33" s="2">
        <f>IF($A33&lt;=H$5,0.5*(I32+I33)*EXP(-'BDT Tree'!AD49*I$4)," ")</f>
        <v>0.98755673416970424</v>
      </c>
      <c r="I33" s="2">
        <f>IF($A33&lt;=I$5,0.5*(J32+J33)*EXP(-'BDT Tree'!AE49*J$4)," ")</f>
        <v>0.99322403953951632</v>
      </c>
      <c r="J33" s="44">
        <f>IF($A33&lt;=J$5,0.5*(K32+K33)*EXP(-'BDT Tree'!AF49*K$4)+$C$6*SUM(H$4:J$4)," ")</f>
        <v>0.99799271615973351</v>
      </c>
      <c r="K33" s="2">
        <f>IF($A33&lt;=K$5,0.5*(L32+L33)*EXP(-'BDT Tree'!AG49*L$4)," ")</f>
        <v>0.99814218010492972</v>
      </c>
      <c r="L33" s="2">
        <f>IF($A33&lt;=L$5,0.5*(M32+M33)*EXP(-'BDT Tree'!AH49*M$4)," ")</f>
        <v>1.001105953236995</v>
      </c>
      <c r="M33" s="44">
        <f>IF($A33&lt;=M$5,0.5*(N32+N33)*EXP(-'BDT Tree'!AI49*N$4)+$C$6*SUM(K$4:M$4)," ")</f>
        <v>1.0034364509147777</v>
      </c>
      <c r="N33" s="2">
        <f>IF($A33&lt;=N$5,0.5*(O32+O33)*EXP(-'BDT Tree'!AJ49*O$4)," ")</f>
        <v>1.0014676148083839</v>
      </c>
      <c r="O33" s="2">
        <f>IF($A33&lt;=O$5,0.5*(P32+P33)*EXP(-'BDT Tree'!AK49*P$4)," ")</f>
        <v>1.002851219917231</v>
      </c>
      <c r="P33" s="44">
        <f t="shared" si="0"/>
        <v>1.0039162572450051</v>
      </c>
    </row>
    <row r="34" spans="1:16" x14ac:dyDescent="0.25">
      <c r="A34" s="30">
        <v>17</v>
      </c>
      <c r="D34" s="44">
        <f>IF($A34&lt;=D$5,0.5*(E33+E34)*EXP(-'BDT Tree'!Z50*E$4)," ")</f>
        <v>0.96693454736593598</v>
      </c>
      <c r="E34" s="2">
        <f>IF($A34&lt;=E$5,0.5*(F33+F34)*EXP(-'BDT Tree'!AA50*F$4)," ")</f>
        <v>0.97685851734080886</v>
      </c>
      <c r="F34" s="2">
        <f>IF($A34&lt;=F$5,0.5*(G33+G34)*EXP(-'BDT Tree'!AB50*G$4)," ")</f>
        <v>0.98500728822798911</v>
      </c>
      <c r="G34" s="44">
        <f>IF($A34&lt;=G$5,0.5*(H33+H34)*EXP(-'BDT Tree'!AC50*H$4)+$C$6*SUM(E$4:G$4)," ")</f>
        <v>0.9919433665323022</v>
      </c>
      <c r="H34" s="2">
        <f>IF($A34&lt;=H$5,0.5*(I33+I34)*EXP(-'BDT Tree'!AD50*I$4)," ")</f>
        <v>0.99333883287813651</v>
      </c>
      <c r="I34" s="2">
        <f>IF($A34&lt;=I$5,0.5*(J33+J34)*EXP(-'BDT Tree'!AE50*J$4)," ")</f>
        <v>0.99767289880165499</v>
      </c>
      <c r="J34" s="44">
        <f>IF($A34&lt;=J$5,0.5*(K33+K34)*EXP(-'BDT Tree'!AF50*K$4)+$C$6*SUM(H$4:J$4)," ")</f>
        <v>1.0013057209881358</v>
      </c>
      <c r="K34" s="2">
        <f>IF($A34&lt;=K$5,0.5*(L33+L34)*EXP(-'BDT Tree'!AG50*L$4)," ")</f>
        <v>1.0005176552972272</v>
      </c>
      <c r="L34" s="2">
        <f>IF($A34&lt;=L$5,0.5*(M33+M34)*EXP(-'BDT Tree'!AH50*M$4)," ")</f>
        <v>1.0027509387084756</v>
      </c>
      <c r="M34" s="44">
        <f>IF($A34&lt;=M$5,0.5*(N33+N34)*EXP(-'BDT Tree'!AI50*N$4)+$C$6*SUM(K$4:M$4)," ")</f>
        <v>1.0045104500381559</v>
      </c>
      <c r="N34" s="2">
        <f>IF($A34&lt;=N$5,0.5*(O33+O34)*EXP(-'BDT Tree'!AJ50*O$4)," ")</f>
        <v>1.0020866461315086</v>
      </c>
      <c r="O34" s="2">
        <f>IF($A34&lt;=O$5,0.5*(P33+P34)*EXP(-'BDT Tree'!AK50*P$4)," ")</f>
        <v>1.0031206079198318</v>
      </c>
      <c r="P34" s="44">
        <f t="shared" si="0"/>
        <v>1.0039162572450051</v>
      </c>
    </row>
    <row r="35" spans="1:16" x14ac:dyDescent="0.25">
      <c r="A35" s="30">
        <v>16</v>
      </c>
      <c r="D35" s="44">
        <f>IF($A35&lt;=D$5,0.5*(E34+E35)*EXP(-'BDT Tree'!Z51*E$4)," ")</f>
        <v>0.97842779645673139</v>
      </c>
      <c r="E35" s="2">
        <f>IF($A35&lt;=E$5,0.5*(F34+F35)*EXP(-'BDT Tree'!AA51*F$4)," ")</f>
        <v>0.98606505312215842</v>
      </c>
      <c r="F35" s="2">
        <f>IF($A35&lt;=F$5,0.5*(G34+G35)*EXP(-'BDT Tree'!AB51*G$4)," ")</f>
        <v>0.99230768880766462</v>
      </c>
      <c r="G35" s="44">
        <f>IF($A35&lt;=G$5,0.5*(H34+H35)*EXP(-'BDT Tree'!AC51*H$4)+$C$6*SUM(E$4:G$4)," ")</f>
        <v>0.99761925914647653</v>
      </c>
      <c r="H35" s="2">
        <f>IF($A35&lt;=H$5,0.5*(I34+I35)*EXP(-'BDT Tree'!AD51*I$4)," ")</f>
        <v>0.99772609521688649</v>
      </c>
      <c r="I35" s="2">
        <f>IF($A35&lt;=I$5,0.5*(J34+J35)*EXP(-'BDT Tree'!AE51*J$4)," ")</f>
        <v>1.0010365589610102</v>
      </c>
      <c r="J35" s="44">
        <f>IF($A35&lt;=J$5,0.5*(K34+K35)*EXP(-'BDT Tree'!AF51*K$4)+$C$6*SUM(H$4:J$4)," ")</f>
        <v>1.0038015344338511</v>
      </c>
      <c r="K35" s="2">
        <f>IF($A35&lt;=K$5,0.5*(L34+L35)*EXP(-'BDT Tree'!AG51*L$4)," ")</f>
        <v>1.0023047134673102</v>
      </c>
      <c r="L35" s="2">
        <f>IF($A35&lt;=L$5,0.5*(M34+M35)*EXP(-'BDT Tree'!AH51*M$4)," ")</f>
        <v>1.0039867038253465</v>
      </c>
      <c r="M35" s="44">
        <f>IF($A35&lt;=M$5,0.5*(N34+N35)*EXP(-'BDT Tree'!AI51*N$4)+$C$6*SUM(K$4:M$4)," ")</f>
        <v>1.0053146980407304</v>
      </c>
      <c r="N35" s="2">
        <f>IF($A35&lt;=N$5,0.5*(O34+O35)*EXP(-'BDT Tree'!AJ51*O$4)," ")</f>
        <v>1.0025492900526423</v>
      </c>
      <c r="O35" s="2">
        <f>IF($A35&lt;=O$5,0.5*(P34+P35)*EXP(-'BDT Tree'!AK51*P$4)," ")</f>
        <v>1.0033218777559187</v>
      </c>
      <c r="P35" s="44">
        <f t="shared" si="0"/>
        <v>1.0039162572450051</v>
      </c>
    </row>
    <row r="36" spans="1:16" x14ac:dyDescent="0.25">
      <c r="A36" s="30">
        <v>15</v>
      </c>
      <c r="D36" s="44">
        <f>IF($A36&lt;=D$5,0.5*(E35+E36)*EXP(-'BDT Tree'!Z52*E$4)," ")</f>
        <v>0.98722906963916324</v>
      </c>
      <c r="E36" s="2">
        <f>IF($A36&lt;=E$5,0.5*(F35+F36)*EXP(-'BDT Tree'!AA52*F$4)," ")</f>
        <v>0.99309069924018178</v>
      </c>
      <c r="F36" s="2">
        <f>IF($A36&lt;=F$5,0.5*(G35+G36)*EXP(-'BDT Tree'!AB52*G$4)," ")</f>
        <v>0.99786292954996281</v>
      </c>
      <c r="G36" s="44">
        <f>IF($A36&lt;=G$5,0.5*(H35+H36)*EXP(-'BDT Tree'!AC52*H$4)+$C$6*SUM(E$4:G$4)," ")</f>
        <v>1.0019239587330837</v>
      </c>
      <c r="H36" s="2">
        <f>IF($A36&lt;=H$5,0.5*(I35+I36)*EXP(-'BDT Tree'!AD52*I$4)," ")</f>
        <v>1.0010509208947131</v>
      </c>
      <c r="I36" s="2">
        <f>IF($A36&lt;=I$5,0.5*(J35+J36)*EXP(-'BDT Tree'!AE52*J$4)," ")</f>
        <v>1.0035773126119838</v>
      </c>
      <c r="J36" s="44">
        <f>IF($A36&lt;=J$5,0.5*(K35+K36)*EXP(-'BDT Tree'!AF52*K$4)+$C$6*SUM(H$4:J$4)," ")</f>
        <v>1.0056803573894986</v>
      </c>
      <c r="K36" s="2">
        <f>IF($A36&lt;=K$5,0.5*(L35+L36)*EXP(-'BDT Tree'!AG52*L$4)," ")</f>
        <v>1.0036484237154586</v>
      </c>
      <c r="L36" s="2">
        <f>IF($A36&lt;=L$5,0.5*(M35+M36)*EXP(-'BDT Tree'!AH52*M$4)," ")</f>
        <v>1.0049147338690585</v>
      </c>
      <c r="M36" s="44">
        <f>IF($A36&lt;=M$5,0.5*(N35+N36)*EXP(-'BDT Tree'!AI52*N$4)+$C$6*SUM(K$4:M$4)," ")</f>
        <v>1.005916805904953</v>
      </c>
      <c r="N36" s="2">
        <f>IF($A36&lt;=N$5,0.5*(O35+O36)*EXP(-'BDT Tree'!AJ52*O$4)," ")</f>
        <v>1.0028950076296561</v>
      </c>
      <c r="O36" s="2">
        <f>IF($A36&lt;=O$5,0.5*(P35+P36)*EXP(-'BDT Tree'!AK52*P$4)," ")</f>
        <v>1.0034722450396043</v>
      </c>
      <c r="P36" s="44">
        <f t="shared" si="0"/>
        <v>1.0039162572450051</v>
      </c>
    </row>
    <row r="37" spans="1:16" x14ac:dyDescent="0.25">
      <c r="A37" s="30">
        <v>14</v>
      </c>
      <c r="D37" s="44">
        <f>IF($A37&lt;=D$5,0.5*(E36+E37)*EXP(-'BDT Tree'!Z53*E$4)," ")</f>
        <v>0.99395132631436678</v>
      </c>
      <c r="E37" s="2">
        <f>IF($A37&lt;=E$5,0.5*(F36+F37)*EXP(-'BDT Tree'!AA53*F$4)," ")</f>
        <v>0.99844110332296054</v>
      </c>
      <c r="F37" s="2">
        <f>IF($A37&lt;=F$5,0.5*(G36+G37)*EXP(-'BDT Tree'!AB53*G$4)," ")</f>
        <v>1.002083496975829</v>
      </c>
      <c r="G37" s="44">
        <f>IF($A37&lt;=G$5,0.5*(H36+H37)*EXP(-'BDT Tree'!AC53*H$4)+$C$6*SUM(E$4:G$4)," ")</f>
        <v>1.0051847461486532</v>
      </c>
      <c r="H37" s="2">
        <f>IF($A37&lt;=H$5,0.5*(I36+I37)*EXP(-'BDT Tree'!AD53*I$4)," ")</f>
        <v>1.0035683231726364</v>
      </c>
      <c r="I37" s="2">
        <f>IF($A37&lt;=I$5,0.5*(J36+J37)*EXP(-'BDT Tree'!AE53*J$4)," ")</f>
        <v>1.0054951362195081</v>
      </c>
      <c r="J37" s="44">
        <f>IF($A37&lt;=J$5,0.5*(K36+K37)*EXP(-'BDT Tree'!AF53*K$4)+$C$6*SUM(H$4:J$4)," ")</f>
        <v>1.0070939501352765</v>
      </c>
      <c r="K37" s="2">
        <f>IF($A37&lt;=K$5,0.5*(L36+L37)*EXP(-'BDT Tree'!AG53*L$4)," ")</f>
        <v>1.0046583951326546</v>
      </c>
      <c r="L37" s="2">
        <f>IF($A37&lt;=L$5,0.5*(M36+M37)*EXP(-'BDT Tree'!AH53*M$4)," ")</f>
        <v>1.0056114891202346</v>
      </c>
      <c r="M37" s="44">
        <f>IF($A37&lt;=M$5,0.5*(N36+N37)*EXP(-'BDT Tree'!AI53*N$4)+$C$6*SUM(K$4:M$4)," ")</f>
        <v>1.0063675012064994</v>
      </c>
      <c r="N37" s="2">
        <f>IF($A37&lt;=N$5,0.5*(O36+O37)*EXP(-'BDT Tree'!AJ53*O$4)," ")</f>
        <v>1.0031533237536661</v>
      </c>
      <c r="O37" s="2">
        <f>IF($A37&lt;=O$5,0.5*(P36+P37)*EXP(-'BDT Tree'!AK53*P$4)," ")</f>
        <v>1.0035845784019799</v>
      </c>
      <c r="P37" s="44">
        <f t="shared" si="0"/>
        <v>1.0039162572450051</v>
      </c>
    </row>
    <row r="38" spans="1:16" x14ac:dyDescent="0.25">
      <c r="A38" s="30">
        <v>13</v>
      </c>
      <c r="D38" s="44">
        <f>IF($A38&lt;=D$5,0.5*(E37+E38)*EXP(-'BDT Tree'!Z54*E$4)," ")</f>
        <v>0.99907566964570105</v>
      </c>
      <c r="E38" s="2">
        <f>IF($A38&lt;=E$5,0.5*(F37+F38)*EXP(-'BDT Tree'!AA54*F$4)," ")</f>
        <v>1.0025095173984742</v>
      </c>
      <c r="F38" s="2">
        <f>IF($A38&lt;=F$5,0.5*(G37+G38)*EXP(-'BDT Tree'!AB54*G$4)," ")</f>
        <v>1.0052862996682252</v>
      </c>
      <c r="G38" s="44">
        <f>IF($A38&lt;=G$5,0.5*(H37+H38)*EXP(-'BDT Tree'!AC54*H$4)+$C$6*SUM(E$4:G$4)," ")</f>
        <v>1.00765256151117</v>
      </c>
      <c r="H38" s="2">
        <f>IF($A38&lt;=H$5,0.5*(I37+I38)*EXP(-'BDT Tree'!AD54*I$4)," ")</f>
        <v>1.0054731325069759</v>
      </c>
      <c r="I38" s="2">
        <f>IF($A38&lt;=I$5,0.5*(J37+J38)*EXP(-'BDT Tree'!AE54*J$4)," ")</f>
        <v>1.0069420153999566</v>
      </c>
      <c r="J38" s="44">
        <f>IF($A38&lt;=J$5,0.5*(K37+K38)*EXP(-'BDT Tree'!AF54*K$4)+$C$6*SUM(H$4:J$4)," ")</f>
        <v>1.0081570849285197</v>
      </c>
      <c r="K38" s="2">
        <f>IF($A38&lt;=K$5,0.5*(L37+L38)*EXP(-'BDT Tree'!AG54*L$4)," ")</f>
        <v>1.0054173088699985</v>
      </c>
      <c r="L38" s="2">
        <f>IF($A38&lt;=L$5,0.5*(M37+M38)*EXP(-'BDT Tree'!AH54*M$4)," ")</f>
        <v>1.0061345117612639</v>
      </c>
      <c r="M38" s="44">
        <f>IF($A38&lt;=M$5,0.5*(N37+N38)*EXP(-'BDT Tree'!AI54*N$4)+$C$6*SUM(K$4:M$4)," ")</f>
        <v>1.0067048162954182</v>
      </c>
      <c r="N38" s="2">
        <f>IF($A38&lt;=N$5,0.5*(O37+O38)*EXP(-'BDT Tree'!AJ54*O$4)," ")</f>
        <v>1.0033463197485826</v>
      </c>
      <c r="O38" s="2">
        <f>IF($A38&lt;=O$5,0.5*(P37+P38)*EXP(-'BDT Tree'!AK54*P$4)," ")</f>
        <v>1.0036684953687576</v>
      </c>
      <c r="P38" s="44">
        <f t="shared" si="0"/>
        <v>1.0039162572450051</v>
      </c>
    </row>
    <row r="39" spans="1:16" x14ac:dyDescent="0.25">
      <c r="A39" s="30">
        <v>12</v>
      </c>
      <c r="D39" s="44">
        <f>IF($A39&lt;=D$5,0.5*(E38+E39)*EXP(-'BDT Tree'!Z55*E$4)," ")</f>
        <v>1.0029762769640771</v>
      </c>
      <c r="E39" s="2">
        <f>IF($A39&lt;=E$5,0.5*(F38+F39)*EXP(-'BDT Tree'!AA55*F$4)," ")</f>
        <v>1.0055996317633007</v>
      </c>
      <c r="F39" s="2">
        <f>IF($A39&lt;=F$5,0.5*(G38+G39)*EXP(-'BDT Tree'!AB55*G$4)," ")</f>
        <v>1.00771468017517</v>
      </c>
      <c r="G39" s="44">
        <f>IF($A39&lt;=G$5,0.5*(H38+H39)*EXP(-'BDT Tree'!AC55*H$4)+$C$6*SUM(E$4:G$4)," ")</f>
        <v>1.009519021840656</v>
      </c>
      <c r="H39" s="2">
        <f>IF($A39&lt;=H$5,0.5*(I38+I39)*EXP(-'BDT Tree'!AD55*I$4)," ")</f>
        <v>1.0069137414591021</v>
      </c>
      <c r="I39" s="2">
        <f>IF($A39&lt;=I$5,0.5*(J38+J39)*EXP(-'BDT Tree'!AE55*J$4)," ")</f>
        <v>1.0080331920056442</v>
      </c>
      <c r="J39" s="44">
        <f>IF($A39&lt;=J$5,0.5*(K38+K39)*EXP(-'BDT Tree'!AF55*K$4)+$C$6*SUM(H$4:J$4)," ")</f>
        <v>1.0089564103800659</v>
      </c>
      <c r="K39" s="2">
        <f>IF($A39&lt;=K$5,0.5*(L38+L39)*EXP(-'BDT Tree'!AG55*L$4)," ")</f>
        <v>1.0059874576197694</v>
      </c>
      <c r="L39" s="2">
        <f>IF($A39&lt;=L$5,0.5*(M38+M39)*EXP(-'BDT Tree'!AH55*M$4)," ")</f>
        <v>1.0065270709972878</v>
      </c>
      <c r="M39" s="44">
        <f>IF($A39&lt;=M$5,0.5*(N38+N39)*EXP(-'BDT Tree'!AI55*N$4)+$C$6*SUM(K$4:M$4)," ")</f>
        <v>1.0069572498984529</v>
      </c>
      <c r="N39" s="2">
        <f>IF($A39&lt;=N$5,0.5*(O38+O39)*EXP(-'BDT Tree'!AJ55*O$4)," ")</f>
        <v>1.0034905047954783</v>
      </c>
      <c r="O39" s="2">
        <f>IF($A39&lt;=O$5,0.5*(P38+P39)*EXP(-'BDT Tree'!AK55*P$4)," ")</f>
        <v>1.003731182739092</v>
      </c>
      <c r="P39" s="44">
        <f t="shared" si="0"/>
        <v>1.0039162572450051</v>
      </c>
    </row>
    <row r="40" spans="1:16" x14ac:dyDescent="0.25">
      <c r="A40" s="30">
        <v>11</v>
      </c>
      <c r="D40" s="44">
        <f>IF($A40&lt;=D$5,0.5*(E39+E40)*EXP(-'BDT Tree'!Z56*E$4)," ")</f>
        <v>1.0059422134124349</v>
      </c>
      <c r="E40" s="2">
        <f>IF($A40&lt;=E$5,0.5*(F39+F40)*EXP(-'BDT Tree'!AA56*F$4)," ")</f>
        <v>1.0079447536225994</v>
      </c>
      <c r="F40" s="2">
        <f>IF($A40&lt;=F$5,0.5*(G39+G40)*EXP(-'BDT Tree'!AB56*G$4)," ")</f>
        <v>1.0095547453392704</v>
      </c>
      <c r="G40" s="44">
        <f>IF($A40&lt;=G$5,0.5*(H39+H40)*EXP(-'BDT Tree'!AC56*H$4)+$C$6*SUM(E$4:G$4)," ")</f>
        <v>1.010930000217328</v>
      </c>
      <c r="H40" s="2">
        <f>IF($A40&lt;=H$5,0.5*(I39+I40)*EXP(-'BDT Tree'!AD56*I$4)," ")</f>
        <v>1.0080029154494956</v>
      </c>
      <c r="I40" s="2">
        <f>IF($A40&lt;=I$5,0.5*(J39+J40)*EXP(-'BDT Tree'!AE56*J$4)," ")</f>
        <v>1.0088558957344755</v>
      </c>
      <c r="J40" s="44">
        <f>IF($A40&lt;=J$5,0.5*(K39+K40)*EXP(-'BDT Tree'!AF56*K$4)+$C$6*SUM(H$4:J$4)," ")</f>
        <v>1.0095572583130117</v>
      </c>
      <c r="K40" s="2">
        <f>IF($A40&lt;=K$5,0.5*(L39+L40)*EXP(-'BDT Tree'!AG56*L$4)," ")</f>
        <v>1.006415730731413</v>
      </c>
      <c r="L40" s="2">
        <f>IF($A40&lt;=L$5,0.5*(M39+M40)*EXP(-'BDT Tree'!AH56*M$4)," ")</f>
        <v>1.0068216835372144</v>
      </c>
      <c r="M40" s="44">
        <f>IF($A40&lt;=M$5,0.5*(N39+N40)*EXP(-'BDT Tree'!AI56*N$4)+$C$6*SUM(K$4:M$4)," ")</f>
        <v>1.0071461482575117</v>
      </c>
      <c r="N40" s="2">
        <f>IF($A40&lt;=N$5,0.5*(O39+O40)*EXP(-'BDT Tree'!AJ56*O$4)," ")</f>
        <v>1.0035982191501818</v>
      </c>
      <c r="O40" s="2">
        <f>IF($A40&lt;=O$5,0.5*(P39+P40)*EXP(-'BDT Tree'!AK56*P$4)," ")</f>
        <v>1.0037780103822704</v>
      </c>
      <c r="P40" s="44">
        <f t="shared" si="0"/>
        <v>1.0039162572450051</v>
      </c>
    </row>
    <row r="41" spans="1:16" x14ac:dyDescent="0.25">
      <c r="A41" s="30">
        <v>10</v>
      </c>
      <c r="D41" s="44">
        <f>IF($A41&lt;=D$5,0.5*(E40+E41)*EXP(-'BDT Tree'!Z57*E$4)," ")</f>
        <v>1.0081956836817914</v>
      </c>
      <c r="E41" s="2">
        <f>IF($A41&lt;=E$5,0.5*(F40+F41)*EXP(-'BDT Tree'!AA57*F$4)," ")</f>
        <v>1.0097234284946477</v>
      </c>
      <c r="F41" s="2">
        <f>IF($A41&lt;=F$5,0.5*(G40+G41)*EXP(-'BDT Tree'!AB57*G$4)," ")</f>
        <v>1.0109484066246275</v>
      </c>
      <c r="G41" s="44">
        <f>IF($A41&lt;=G$5,0.5*(H40+H41)*EXP(-'BDT Tree'!AC57*H$4)+$C$6*SUM(E$4:G$4)," ")</f>
        <v>1.0119962956305995</v>
      </c>
      <c r="H41" s="2">
        <f>IF($A41&lt;=H$5,0.5*(I40+I41)*EXP(-'BDT Tree'!AD57*I$4)," ")</f>
        <v>1.0088262018436687</v>
      </c>
      <c r="I41" s="2">
        <f>IF($A41&lt;=I$5,0.5*(J40+J41)*EXP(-'BDT Tree'!AE57*J$4)," ")</f>
        <v>1.0094760683034112</v>
      </c>
      <c r="J41" s="44">
        <f>IF($A41&lt;=J$5,0.5*(K40+K41)*EXP(-'BDT Tree'!AF57*K$4)+$C$6*SUM(H$4:J$4)," ")</f>
        <v>1.0100088406084609</v>
      </c>
      <c r="K41" s="2">
        <f>IF($A41&lt;=K$5,0.5*(L40+L41)*EXP(-'BDT Tree'!AG57*L$4)," ")</f>
        <v>1.0067373993249615</v>
      </c>
      <c r="L41" s="2">
        <f>IF($A41&lt;=L$5,0.5*(M40+M41)*EXP(-'BDT Tree'!AH57*M$4)," ")</f>
        <v>1.0070427746171449</v>
      </c>
      <c r="M41" s="44">
        <f>IF($A41&lt;=M$5,0.5*(N40+N41)*EXP(-'BDT Tree'!AI57*N$4)+$C$6*SUM(K$4:M$4)," ")</f>
        <v>1.0072874953983153</v>
      </c>
      <c r="N41" s="2">
        <f>IF($A41&lt;=N$5,0.5*(O40+O41)*EXP(-'BDT Tree'!AJ57*O$4)," ")</f>
        <v>1.0036786852732738</v>
      </c>
      <c r="O41" s="2">
        <f>IF($A41&lt;=O$5,0.5*(P40+P41)*EXP(-'BDT Tree'!AK57*P$4)," ")</f>
        <v>1.0038129902814703</v>
      </c>
      <c r="P41" s="44">
        <f t="shared" si="0"/>
        <v>1.0039162572450051</v>
      </c>
    </row>
    <row r="42" spans="1:16" x14ac:dyDescent="0.25">
      <c r="A42" s="30">
        <v>9</v>
      </c>
      <c r="D42" s="44">
        <f>IF($A42&lt;=D$5,0.5*(E41+E42)*EXP(-'BDT Tree'!Z58*E$4)," ")</f>
        <v>1.0099068676907221</v>
      </c>
      <c r="E42" s="2">
        <f>IF($A42&lt;=E$5,0.5*(F41+F42)*EXP(-'BDT Tree'!AA58*F$4)," ")</f>
        <v>1.0110719031787134</v>
      </c>
      <c r="F42" s="2">
        <f>IF($A42&lt;=F$5,0.5*(G41+G42)*EXP(-'BDT Tree'!AB58*G$4)," ")</f>
        <v>1.0120036376687251</v>
      </c>
      <c r="G42" s="44">
        <f>IF($A42&lt;=G$5,0.5*(H41+H42)*EXP(-'BDT Tree'!AC58*H$4)+$C$6*SUM(E$4:G$4)," ")</f>
        <v>1.012801925783269</v>
      </c>
      <c r="H42" s="2">
        <f>IF($A42&lt;=H$5,0.5*(I41+I42)*EXP(-'BDT Tree'!AD58*I$4)," ")</f>
        <v>1.0094484188622574</v>
      </c>
      <c r="I42" s="2">
        <f>IF($A42&lt;=I$5,0.5*(J41+J42)*EXP(-'BDT Tree'!AE58*J$4)," ")</f>
        <v>1.0099435113694026</v>
      </c>
      <c r="J42" s="44">
        <f>IF($A42&lt;=J$5,0.5*(K41+K42)*EXP(-'BDT Tree'!AF58*K$4)+$C$6*SUM(H$4:J$4)," ")</f>
        <v>1.010348200110746</v>
      </c>
      <c r="K42" s="2">
        <f>IF($A42&lt;=K$5,0.5*(L41+L42)*EXP(-'BDT Tree'!AG58*L$4)," ")</f>
        <v>1.0069789818447619</v>
      </c>
      <c r="L42" s="2">
        <f>IF($A42&lt;=L$5,0.5*(M41+M42)*EXP(-'BDT Tree'!AH58*M$4)," ")</f>
        <v>1.0072086854234645</v>
      </c>
      <c r="M42" s="44">
        <f>IF($A42&lt;=M$5,0.5*(N41+N42)*EXP(-'BDT Tree'!AI58*N$4)+$C$6*SUM(K$4:M$4)," ")</f>
        <v>1.0073932574411306</v>
      </c>
      <c r="N42" s="2">
        <f>IF($A42&lt;=N$5,0.5*(O41+O42)*EXP(-'BDT Tree'!AJ58*O$4)," ")</f>
        <v>1.0037387946481982</v>
      </c>
      <c r="O42" s="2">
        <f>IF($A42&lt;=O$5,0.5*(P41+P42)*EXP(-'BDT Tree'!AK58*P$4)," ")</f>
        <v>1.0038391197351055</v>
      </c>
      <c r="P42" s="44">
        <f t="shared" si="0"/>
        <v>1.0039162572450051</v>
      </c>
    </row>
    <row r="43" spans="1:16" x14ac:dyDescent="0.25">
      <c r="A43" s="30">
        <v>8</v>
      </c>
      <c r="D43" s="44">
        <f>IF($A43&lt;=D$5,0.5*(E42+E43)*EXP(-'BDT Tree'!Z59*E$4)," ")</f>
        <v>1.0112057447496643</v>
      </c>
      <c r="E43" s="2">
        <f>IF($A43&lt;=E$5,0.5*(F42+F43)*EXP(-'BDT Tree'!AA59*F$4)," ")</f>
        <v>1.0120939261965591</v>
      </c>
      <c r="F43" s="2">
        <f>IF($A43&lt;=F$5,0.5*(G42+G43)*EXP(-'BDT Tree'!AB59*G$4)," ")</f>
        <v>1.012802457046041</v>
      </c>
      <c r="G43" s="44">
        <f>IF($A43&lt;=G$5,0.5*(H42+H43)*EXP(-'BDT Tree'!AC59*H$4)+$C$6*SUM(E$4:G$4)," ")</f>
        <v>1.0134105219160838</v>
      </c>
      <c r="H43" s="2">
        <f>IF($A43&lt;=H$5,0.5*(I42+I43)*EXP(-'BDT Tree'!AD59*I$4)," ")</f>
        <v>1.0099186337592181</v>
      </c>
      <c r="I43" s="2">
        <f>IF($A43&lt;=I$5,0.5*(J42+J43)*EXP(-'BDT Tree'!AE59*J$4)," ")</f>
        <v>1.0102958107687263</v>
      </c>
      <c r="J43" s="44">
        <f>IF($A43&lt;=J$5,0.5*(K42+K43)*EXP(-'BDT Tree'!AF59*K$4)+$C$6*SUM(H$4:J$4)," ")</f>
        <v>1.0106032049596974</v>
      </c>
      <c r="K43" s="2">
        <f>IF($A43&lt;=K$5,0.5*(L42+L43)*EXP(-'BDT Tree'!AG59*L$4)," ")</f>
        <v>1.0071604087504855</v>
      </c>
      <c r="L43" s="2">
        <f>IF($A43&lt;=L$5,0.5*(M42+M43)*EXP(-'BDT Tree'!AH59*M$4)," ")</f>
        <v>1.0073331852425436</v>
      </c>
      <c r="M43" s="44">
        <f>IF($A43&lt;=M$5,0.5*(N42+N43)*EXP(-'BDT Tree'!AI59*N$4)+$C$6*SUM(K$4:M$4)," ")</f>
        <v>1.0074723910888506</v>
      </c>
      <c r="N43" s="2">
        <f>IF($A43&lt;=N$5,0.5*(O42+O43)*EXP(-'BDT Tree'!AJ59*O$4)," ")</f>
        <v>1.0037836964334759</v>
      </c>
      <c r="O43" s="2">
        <f>IF($A43&lt;=O$5,0.5*(P42+P43)*EXP(-'BDT Tree'!AK59*P$4)," ")</f>
        <v>1.0038586378899397</v>
      </c>
      <c r="P43" s="44">
        <f t="shared" si="0"/>
        <v>1.0039162572450051</v>
      </c>
    </row>
    <row r="44" spans="1:16" x14ac:dyDescent="0.25">
      <c r="A44" s="30">
        <v>7</v>
      </c>
      <c r="D44" s="44">
        <f>IF($A44&lt;=D$5,0.5*(E43+E44)*EXP(-'BDT Tree'!Z60*E$4)," ")</f>
        <v>1.0121913885992677</v>
      </c>
      <c r="E44" s="2">
        <f>IF($A44&lt;=E$5,0.5*(F43+F44)*EXP(-'BDT Tree'!AA60*F$4)," ")</f>
        <v>1.012868375543633</v>
      </c>
      <c r="F44" s="2">
        <f>IF($A44&lt;=F$5,0.5*(G43+G44)*EXP(-'BDT Tree'!AB60*G$4)," ")</f>
        <v>1.0134070929589054</v>
      </c>
      <c r="G44" s="44">
        <f>IF($A44&lt;=G$5,0.5*(H43+H44)*EXP(-'BDT Tree'!AC60*H$4)+$C$6*SUM(E$4:G$4)," ")</f>
        <v>1.0138702318887798</v>
      </c>
      <c r="H44" s="2">
        <f>IF($A44&lt;=H$5,0.5*(I43+I44)*EXP(-'BDT Tree'!AD60*I$4)," ")</f>
        <v>1.0102739657636344</v>
      </c>
      <c r="I44" s="2">
        <f>IF($A44&lt;=I$5,0.5*(J43+J44)*EXP(-'BDT Tree'!AE60*J$4)," ")</f>
        <v>1.0105613184833371</v>
      </c>
      <c r="J44" s="44">
        <f>IF($A44&lt;=J$5,0.5*(K43+K44)*EXP(-'BDT Tree'!AF60*K$4)+$C$6*SUM(H$4:J$4)," ")</f>
        <v>1.0107948127242945</v>
      </c>
      <c r="K44" s="2">
        <f>IF($A44&lt;=K$5,0.5*(L43+L44)*EXP(-'BDT Tree'!AG60*L$4)," ")</f>
        <v>1.0072966551359972</v>
      </c>
      <c r="L44" s="2">
        <f>IF($A44&lt;=L$5,0.5*(M43+M44)*EXP(-'BDT Tree'!AH60*M$4)," ")</f>
        <v>1.0074266092991673</v>
      </c>
      <c r="M44" s="44">
        <f>IF($A44&lt;=M$5,0.5*(N43+N44)*EXP(-'BDT Tree'!AI60*N$4)+$C$6*SUM(K$4:M$4)," ")</f>
        <v>1.0075315996527698</v>
      </c>
      <c r="N44" s="2">
        <f>IF($A44&lt;=N$5,0.5*(O43+O44)*EXP(-'BDT Tree'!AJ60*O$4)," ")</f>
        <v>1.0038172376821115</v>
      </c>
      <c r="O44" s="2">
        <f>IF($A44&lt;=O$5,0.5*(P43+P44)*EXP(-'BDT Tree'!AK60*P$4)," ")</f>
        <v>1.0038732174591001</v>
      </c>
      <c r="P44" s="44">
        <f t="shared" si="0"/>
        <v>1.0039162572450051</v>
      </c>
    </row>
    <row r="45" spans="1:16" x14ac:dyDescent="0.25">
      <c r="A45" s="30">
        <v>6</v>
      </c>
      <c r="D45" s="44">
        <f>IF($A45&lt;=D$5,0.5*(E44+E45)*EXP(-'BDT Tree'!Z61*E$4)," ")</f>
        <v>1.0129392026905082</v>
      </c>
      <c r="E45" s="2">
        <f>IF($A45&lt;=E$5,0.5*(F44+F45)*EXP(-'BDT Tree'!AA61*F$4)," ")</f>
        <v>1.0134551513724641</v>
      </c>
      <c r="F45" s="2">
        <f>IF($A45&lt;=F$5,0.5*(G44+G45)*EXP(-'BDT Tree'!AB61*G$4)," ")</f>
        <v>1.0138647172211792</v>
      </c>
      <c r="G45" s="44">
        <f>IF($A45&lt;=G$5,0.5*(H44+H45)*EXP(-'BDT Tree'!AC61*H$4)+$C$6*SUM(E$4:G$4)," ")</f>
        <v>1.0142174637538304</v>
      </c>
      <c r="H45" s="2">
        <f>IF($A45&lt;=H$5,0.5*(I44+I45)*EXP(-'BDT Tree'!AD61*I$4)," ")</f>
        <v>1.0105424821435383</v>
      </c>
      <c r="I45" s="2">
        <f>IF($A45&lt;=I$5,0.5*(J44+J45)*EXP(-'BDT Tree'!AE61*J$4)," ")</f>
        <v>1.0107614132923695</v>
      </c>
      <c r="J45" s="44">
        <f>IF($A45&lt;=J$5,0.5*(K44+K45)*EXP(-'BDT Tree'!AF61*K$4)+$C$6*SUM(H$4:J$4)," ")</f>
        <v>1.0109387794791185</v>
      </c>
      <c r="K45" s="2">
        <f>IF($A45&lt;=K$5,0.5*(L44+L45)*EXP(-'BDT Tree'!AG61*L$4)," ")</f>
        <v>1.0073989705887723</v>
      </c>
      <c r="L45" s="2">
        <f>IF($A45&lt;=L$5,0.5*(M44+M45)*EXP(-'BDT Tree'!AH61*M$4)," ")</f>
        <v>1.0074967142531035</v>
      </c>
      <c r="M45" s="44">
        <f>IF($A45&lt;=M$5,0.5*(N44+N45)*EXP(-'BDT Tree'!AI61*N$4)+$C$6*SUM(K$4:M$4)," ")</f>
        <v>1.007575899520424</v>
      </c>
      <c r="N45" s="2">
        <f>IF($A45&lt;=N$5,0.5*(O44+O45)*EXP(-'BDT Tree'!AJ61*O$4)," ")</f>
        <v>1.0038422924582109</v>
      </c>
      <c r="O45" s="2">
        <f>IF($A45&lt;=O$5,0.5*(P44+P45)*EXP(-'BDT Tree'!AK61*P$4)," ")</f>
        <v>1.003884107982576</v>
      </c>
      <c r="P45" s="44">
        <f t="shared" si="0"/>
        <v>1.0039162572450051</v>
      </c>
    </row>
    <row r="46" spans="1:16" x14ac:dyDescent="0.25">
      <c r="A46" s="30">
        <v>5</v>
      </c>
      <c r="D46" s="44">
        <f>IF($A46&lt;=D$5,0.5*(E45+E46)*EXP(-'BDT Tree'!Z62*E$4)," ")</f>
        <v>1.0135065120965354</v>
      </c>
      <c r="E46" s="2">
        <f>IF($A46&lt;=E$5,0.5*(F45+F46)*EXP(-'BDT Tree'!AA62*F$4)," ")</f>
        <v>1.0138997035971429</v>
      </c>
      <c r="F46" s="2">
        <f>IF($A46&lt;=F$5,0.5*(G45+G46)*EXP(-'BDT Tree'!AB62*G$4)," ")</f>
        <v>1.0142110656063605</v>
      </c>
      <c r="G46" s="44">
        <f>IF($A46&lt;=G$5,0.5*(H45+H46)*EXP(-'BDT Tree'!AC62*H$4)+$C$6*SUM(E$4:G$4)," ")</f>
        <v>1.0144797352089197</v>
      </c>
      <c r="H46" s="2">
        <f>IF($A46&lt;=H$5,0.5*(I45+I46)*EXP(-'BDT Tree'!AD62*I$4)," ")</f>
        <v>1.0107453985640931</v>
      </c>
      <c r="I46" s="2">
        <f>IF($A46&lt;=I$5,0.5*(J45+J46)*EXP(-'BDT Tree'!AE62*J$4)," ")</f>
        <v>1.0109122116266203</v>
      </c>
      <c r="J46" s="44">
        <f>IF($A46&lt;=J$5,0.5*(K45+K46)*EXP(-'BDT Tree'!AF62*K$4)+$C$6*SUM(H$4:J$4)," ")</f>
        <v>1.0110469482597595</v>
      </c>
      <c r="K46" s="2">
        <f>IF($A46&lt;=K$5,0.5*(L45+L46)*EXP(-'BDT Tree'!AG62*L$4)," ")</f>
        <v>1.0074758048288406</v>
      </c>
      <c r="L46" s="2">
        <f>IF($A46&lt;=L$5,0.5*(M45+M46)*EXP(-'BDT Tree'!AH62*M$4)," ")</f>
        <v>1.0075493210327033</v>
      </c>
      <c r="M46" s="44">
        <f>IF($A46&lt;=M$5,0.5*(N45+N46)*EXP(-'BDT Tree'!AI62*N$4)+$C$6*SUM(K$4:M$4)," ")</f>
        <v>1.0076090444280765</v>
      </c>
      <c r="N46" s="2">
        <f>IF($A46&lt;=N$5,0.5*(O45+O46)*EXP(-'BDT Tree'!AJ62*O$4)," ")</f>
        <v>1.0038610078361332</v>
      </c>
      <c r="O46" s="2">
        <f>IF($A46&lt;=O$5,0.5*(P45+P46)*EXP(-'BDT Tree'!AK62*P$4)," ")</f>
        <v>1.0038922428677399</v>
      </c>
      <c r="P46" s="44">
        <f t="shared" si="0"/>
        <v>1.0039162572450051</v>
      </c>
    </row>
    <row r="47" spans="1:16" x14ac:dyDescent="0.25">
      <c r="A47" s="30">
        <v>4</v>
      </c>
      <c r="D47" s="44">
        <f>IF($A47&lt;=D$5,0.5*(E46+E47)*EXP(-'BDT Tree'!Z63*E$4)," ")</f>
        <v>1.0139368628238385</v>
      </c>
      <c r="E47" s="2">
        <f>IF($A47&lt;=E$5,0.5*(F46+F47)*EXP(-'BDT Tree'!AA63*F$4)," ")</f>
        <v>1.0142364967821293</v>
      </c>
      <c r="F47" s="2">
        <f>IF($A47&lt;=F$5,0.5*(G46+G47)*EXP(-'BDT Tree'!AB63*G$4)," ")</f>
        <v>1.0144731981356292</v>
      </c>
      <c r="G47" s="44">
        <f>IF($A47&lt;=G$5,0.5*(H46+H47)*EXP(-'BDT Tree'!AC63*H$4)+$C$6*SUM(E$4:G$4)," ")</f>
        <v>1.0146778375415222</v>
      </c>
      <c r="H47" s="2">
        <f>IF($A47&lt;=H$5,0.5*(I46+I47)*EXP(-'BDT Tree'!AD63*I$4)," ")</f>
        <v>1.0108987480217437</v>
      </c>
      <c r="I47" s="2">
        <f>IF($A47&lt;=I$5,0.5*(J46+J47)*EXP(-'BDT Tree'!AE63*J$4)," ")</f>
        <v>1.0110258606838414</v>
      </c>
      <c r="J47" s="44">
        <f>IF($A47&lt;=J$5,0.5*(K46+K47)*EXP(-'BDT Tree'!AF63*K$4)+$C$6*SUM(H$4:J$4)," ")</f>
        <v>1.0111282195002551</v>
      </c>
      <c r="K47" s="2">
        <f>IF($A47&lt;=K$5,0.5*(L46+L47)*EXP(-'BDT Tree'!AG63*L$4)," ")</f>
        <v>1.0075335039228202</v>
      </c>
      <c r="L47" s="2">
        <f>IF($A47&lt;=L$5,0.5*(M46+M47)*EXP(-'BDT Tree'!AH63*M$4)," ")</f>
        <v>1.0075887976592508</v>
      </c>
      <c r="M47" s="44">
        <f>IF($A47&lt;=M$5,0.5*(N46+N47)*EXP(-'BDT Tree'!AI63*N$4)+$C$6*SUM(K$4:M$4)," ")</f>
        <v>1.0076338431398935</v>
      </c>
      <c r="N47" s="2">
        <f>IF($A47&lt;=N$5,0.5*(O46+O47)*EXP(-'BDT Tree'!AJ63*O$4)," ")</f>
        <v>1.0038749877426649</v>
      </c>
      <c r="O47" s="2">
        <f>IF($A47&lt;=O$5,0.5*(P46+P47)*EXP(-'BDT Tree'!AK63*P$4)," ")</f>
        <v>1.003898319361501</v>
      </c>
      <c r="P47" s="44">
        <f t="shared" si="0"/>
        <v>1.0039162572450051</v>
      </c>
    </row>
    <row r="48" spans="1:16" x14ac:dyDescent="0.25">
      <c r="A48" s="30">
        <v>3</v>
      </c>
      <c r="D48" s="44">
        <f>IF($A48&lt;=D$5,0.5*(E47+E48)*EXP(-'BDT Tree'!Z64*E$4)," ")</f>
        <v>1.0142633146518463</v>
      </c>
      <c r="E48" s="2">
        <f>IF($A48&lt;=E$5,0.5*(F47+F48)*EXP(-'BDT Tree'!AA64*F$4)," ")</f>
        <v>1.0144916539596081</v>
      </c>
      <c r="F48" s="2">
        <f>IF($A48&lt;=F$5,0.5*(G47+G48)*EXP(-'BDT Tree'!AB64*G$4)," ")</f>
        <v>1.0146715989140949</v>
      </c>
      <c r="G48" s="44">
        <f>IF($A48&lt;=G$5,0.5*(H47+H48)*EXP(-'BDT Tree'!AC64*H$4)+$C$6*SUM(E$4:G$4)," ")</f>
        <v>1.0148274762194935</v>
      </c>
      <c r="H48" s="2">
        <f>IF($A48&lt;=H$5,0.5*(I47+I48)*EXP(-'BDT Tree'!AD64*I$4)," ")</f>
        <v>1.0110146451184718</v>
      </c>
      <c r="I48" s="2">
        <f>IF($A48&lt;=I$5,0.5*(J47+J48)*EXP(-'BDT Tree'!AE64*J$4)," ")</f>
        <v>1.0111115148831973</v>
      </c>
      <c r="J48" s="44">
        <f>IF($A48&lt;=J$5,0.5*(K47+K48)*EXP(-'BDT Tree'!AF64*K$4)+$C$6*SUM(H$4:J$4)," ")</f>
        <v>1.0111892814342485</v>
      </c>
      <c r="K48" s="2">
        <f>IF($A48&lt;=K$5,0.5*(L47+L48)*EXP(-'BDT Tree'!AG64*L$4)," ")</f>
        <v>1.0075768336832445</v>
      </c>
      <c r="L48" s="2">
        <f>IF($A48&lt;=L$5,0.5*(M47+M48)*EXP(-'BDT Tree'!AH64*M$4)," ")</f>
        <v>1.0076184217741739</v>
      </c>
      <c r="M48" s="44">
        <f>IF($A48&lt;=M$5,0.5*(N47+N48)*EXP(-'BDT Tree'!AI64*N$4)+$C$6*SUM(K$4:M$4)," ")</f>
        <v>1.0076523972629432</v>
      </c>
      <c r="N48" s="2">
        <f>IF($A48&lt;=N$5,0.5*(O47+O48)*EXP(-'BDT Tree'!AJ64*O$4)," ")</f>
        <v>1.0038854303304527</v>
      </c>
      <c r="O48" s="2">
        <f>IF($A48&lt;=O$5,0.5*(P47+P48)*EXP(-'BDT Tree'!AK64*P$4)," ")</f>
        <v>1.0039028582959235</v>
      </c>
      <c r="P48" s="44">
        <f t="shared" si="0"/>
        <v>1.0039162572450051</v>
      </c>
    </row>
    <row r="49" spans="1:16" x14ac:dyDescent="0.25">
      <c r="A49" s="30">
        <v>2</v>
      </c>
      <c r="D49" s="44">
        <f>IF($A49&lt;=D$5,0.5*(E48+E49)*EXP(-'BDT Tree'!Z65*E$4)," ")</f>
        <v>1.0145109559859831</v>
      </c>
      <c r="E49" s="2">
        <f>IF($A49&lt;=E$5,0.5*(F48+F49)*EXP(-'BDT Tree'!AA65*F$4)," ")</f>
        <v>1.0146849695649935</v>
      </c>
      <c r="F49" s="2">
        <f>IF($A49&lt;=F$5,0.5*(G48+G49)*EXP(-'BDT Tree'!AB65*G$4)," ")</f>
        <v>1.014821770905928</v>
      </c>
      <c r="G49" s="44">
        <f>IF($A49&lt;=G$5,0.5*(H48+H49)*EXP(-'BDT Tree'!AC65*H$4)+$C$6*SUM(E$4:G$4)," ")</f>
        <v>1.0149405131620919</v>
      </c>
      <c r="H49" s="2">
        <f>IF($A49&lt;=H$5,0.5*(I48+I49)*EXP(-'BDT Tree'!AD65*I$4)," ")</f>
        <v>1.0111022429154359</v>
      </c>
      <c r="I49" s="2">
        <f>IF($A49&lt;=I$5,0.5*(J48+J49)*EXP(-'BDT Tree'!AE65*J$4)," ")</f>
        <v>1.0111760726932575</v>
      </c>
      <c r="J49" s="44">
        <f>IF($A49&lt;=J$5,0.5*(K48+K49)*EXP(-'BDT Tree'!AF65*K$4)+$C$6*SUM(H$4:J$4)," ")</f>
        <v>1.0112351595470683</v>
      </c>
      <c r="K49" s="2">
        <f>IF($A49&lt;=K$5,0.5*(L48+L49)*EXP(-'BDT Tree'!AG65*L$4)," ")</f>
        <v>1.0076093730086735</v>
      </c>
      <c r="L49" s="2">
        <f>IF($A49&lt;=L$5,0.5*(M48+M49)*EXP(-'BDT Tree'!AH65*M$4)," ")</f>
        <v>1.0076406527780064</v>
      </c>
      <c r="M49" s="44">
        <f>IF($A49&lt;=M$5,0.5*(N48+N49)*EXP(-'BDT Tree'!AI65*N$4)+$C$6*SUM(K$4:M$4)," ")</f>
        <v>1.0076662792473818</v>
      </c>
      <c r="N49" s="2">
        <f>IF($A49&lt;=N$5,0.5*(O48+O49)*EXP(-'BDT Tree'!AJ65*O$4)," ")</f>
        <v>1.0038932306188166</v>
      </c>
      <c r="O49" s="2">
        <f>IF($A49&lt;=O$5,0.5*(P48+P49)*EXP(-'BDT Tree'!AK65*P$4)," ")</f>
        <v>1.0039062487212154</v>
      </c>
      <c r="P49" s="44">
        <f t="shared" si="0"/>
        <v>1.0039162572450051</v>
      </c>
    </row>
    <row r="50" spans="1:16" x14ac:dyDescent="0.25">
      <c r="A50" s="30">
        <v>1</v>
      </c>
      <c r="D50" s="44">
        <f>IF($A50&lt;=D$5,0.5*(E49+E50)*EXP(-'BDT Tree'!Z66*E$4)," ")</f>
        <v>1.0146988205255809</v>
      </c>
      <c r="E50" s="2">
        <f>IF($A50&lt;=E$5,0.5*(F49+F50)*EXP(-'BDT Tree'!AA66*F$4)," ")</f>
        <v>1.0148314395814106</v>
      </c>
      <c r="F50" s="2">
        <f>IF($A50&lt;=F$5,0.5*(G49+G50)*EXP(-'BDT Tree'!AB66*G$4)," ")</f>
        <v>1.014935445659773</v>
      </c>
      <c r="G50" s="44">
        <f>IF($A50&lt;=G$5,0.5*(H49+H50)*EXP(-'BDT Tree'!AC66*H$4)+$C$6*SUM(E$4:G$4)," ")</f>
        <v>1.0150259065458536</v>
      </c>
      <c r="H50" s="2">
        <f>IF($A50&lt;=H$5,0.5*(I49+I50)*EXP(-'BDT Tree'!AD66*I$4)," ")</f>
        <v>1.0111684566369274</v>
      </c>
      <c r="I50" s="2">
        <f>IF($A50&lt;=I$5,0.5*(J49+J50)*EXP(-'BDT Tree'!AE66*J$4)," ")</f>
        <v>1.011224732358375</v>
      </c>
      <c r="J50" s="44">
        <f>IF($A50&lt;=J$5,0.5*(K49+K50)*EXP(-'BDT Tree'!AF66*K$4)+$C$6*SUM(H$4:J$4)," ")</f>
        <v>1.0112696297482791</v>
      </c>
      <c r="K50" s="2">
        <f>IF($A50&lt;=K$5,0.5*(L49+L50)*EXP(-'BDT Tree'!AG66*L$4)," ")</f>
        <v>1.0076338094054598</v>
      </c>
      <c r="L50" s="2">
        <f>IF($A50&lt;=L$5,0.5*(M49+M50)*EXP(-'BDT Tree'!AH66*M$4)," ")</f>
        <v>1.0076573360830807</v>
      </c>
      <c r="M50" s="44">
        <f>IF($A50&lt;=M$5,0.5*(N49+N50)*EXP(-'BDT Tree'!AI66*N$4)+$C$6*SUM(K$4:M$4)," ")</f>
        <v>1.0076766656006253</v>
      </c>
      <c r="N50" s="2">
        <f>IF($A50&lt;=N$5,0.5*(O49+O50)*EXP(-'BDT Tree'!AJ66*O$4)," ")</f>
        <v>1.0038990571782043</v>
      </c>
      <c r="O50" s="2">
        <f>IF($A50&lt;=O$5,0.5*(P49+P50)*EXP(-'BDT Tree'!AK66*P$4)," ")</f>
        <v>1.0039087812478176</v>
      </c>
      <c r="P50" s="44">
        <f t="shared" si="0"/>
        <v>1.0039162572450051</v>
      </c>
    </row>
    <row r="51" spans="1:16" x14ac:dyDescent="0.25">
      <c r="A51" s="30">
        <v>0</v>
      </c>
      <c r="D51" s="44">
        <f>IF($A51&lt;=D$5,0.5*(E50+E51)*EXP(-'BDT Tree'!Z67*E$4)," ")</f>
        <v>1.0148413457825773</v>
      </c>
      <c r="E51" s="2">
        <f>IF($A51&lt;=E$5,0.5*(F50+F51)*EXP(-'BDT Tree'!AA67*F$4)," ")</f>
        <v>1.014942423319136</v>
      </c>
      <c r="F51" s="2">
        <f>IF($A51&lt;=F$5,0.5*(G50+G51)*EXP(-'BDT Tree'!AB67*G$4)," ")</f>
        <v>1.0150215001403173</v>
      </c>
      <c r="G51" s="44">
        <f>IF($A51&lt;=G$5,0.5*(H50+H51)*EXP(-'BDT Tree'!AC67*H$4)+$C$6*SUM(E$4:G$4)," ")</f>
        <v>1.0150904213192133</v>
      </c>
      <c r="H51" s="2">
        <f>IF($A51&lt;=H$5,0.5*(I50+I51)*EXP(-'BDT Tree'!AD67*I$4)," ")</f>
        <v>1.0112185107737408</v>
      </c>
      <c r="I51" s="2">
        <f>IF($A51&lt;=I$5,0.5*(J50+J51)*EXP(-'BDT Tree'!AE67*J$4)," ")</f>
        <v>1.011261410882907</v>
      </c>
      <c r="J51" s="44">
        <f>IF($A51&lt;=J$5,0.5*(K50+K51)*EXP(-'BDT Tree'!AF67*K$4)+$C$6*SUM(H$4:J$4)," ")</f>
        <v>1.011295528978047</v>
      </c>
      <c r="K51" s="2">
        <f>IF($A51&lt;=K$5,0.5*(L50+L51)*EXP(-'BDT Tree'!AG67*L$4)," ")</f>
        <v>1.0076521609749529</v>
      </c>
      <c r="L51" s="2">
        <f>IF($A51&lt;=L$5,0.5*(M50+M51)*EXP(-'BDT Tree'!AH67*M$4)," ")</f>
        <v>1.0076698563961823</v>
      </c>
      <c r="M51" s="44">
        <f>IF($A51&lt;=M$5,0.5*(N50+N51)*EXP(-'BDT Tree'!AI67*N$4)+$C$6*SUM(K$4:M$4)," ")</f>
        <v>1.0076844365752937</v>
      </c>
      <c r="N51" s="2">
        <f>IF($A51&lt;=N$5,0.5*(O50+O51)*EXP(-'BDT Tree'!AJ67*O$4)," ")</f>
        <v>1.0039034094193136</v>
      </c>
      <c r="O51" s="2">
        <f>IF($A51&lt;=O$5,0.5*(P50+P51)*EXP(-'BDT Tree'!AK67*P$4)," ")</f>
        <v>1.0039106729533269</v>
      </c>
      <c r="P51" s="44">
        <f t="shared" si="0"/>
        <v>1.0039162572450051</v>
      </c>
    </row>
    <row r="53" spans="1:16" x14ac:dyDescent="0.25">
      <c r="A53" s="25" t="s">
        <v>90</v>
      </c>
    </row>
    <row r="54" spans="1:16" x14ac:dyDescent="0.25">
      <c r="A54" s="25" t="s">
        <v>70</v>
      </c>
    </row>
    <row r="55" spans="1:16" x14ac:dyDescent="0.25">
      <c r="A55" s="30">
        <v>24</v>
      </c>
      <c r="B55" s="2">
        <f>MAX(0,1-D27)</f>
        <v>0.27587971465881822</v>
      </c>
    </row>
    <row r="56" spans="1:16" x14ac:dyDescent="0.25">
      <c r="A56" s="30">
        <v>23</v>
      </c>
      <c r="B56" s="2">
        <f t="shared" ref="B56:B79" si="1">MAX(0,1-D28)</f>
        <v>0.21456348774737988</v>
      </c>
    </row>
    <row r="57" spans="1:16" x14ac:dyDescent="0.25">
      <c r="A57" s="30">
        <v>22</v>
      </c>
      <c r="B57" s="2">
        <f t="shared" si="1"/>
        <v>0.1644298378822151</v>
      </c>
    </row>
    <row r="58" spans="1:16" x14ac:dyDescent="0.25">
      <c r="A58" s="30">
        <v>21</v>
      </c>
      <c r="B58" s="2">
        <f t="shared" si="1"/>
        <v>0.12418796218164452</v>
      </c>
    </row>
    <row r="59" spans="1:16" x14ac:dyDescent="0.25">
      <c r="A59" s="30">
        <v>20</v>
      </c>
      <c r="B59" s="2">
        <f t="shared" si="1"/>
        <v>9.2337031864260344E-2</v>
      </c>
    </row>
    <row r="60" spans="1:16" x14ac:dyDescent="0.25">
      <c r="A60" s="30">
        <v>19</v>
      </c>
      <c r="B60" s="2">
        <f t="shared" si="1"/>
        <v>6.7395416814860831E-2</v>
      </c>
    </row>
    <row r="61" spans="1:16" x14ac:dyDescent="0.25">
      <c r="A61" s="30">
        <v>18</v>
      </c>
      <c r="B61" s="2">
        <f t="shared" si="1"/>
        <v>4.8021930247983957E-2</v>
      </c>
    </row>
    <row r="62" spans="1:16" x14ac:dyDescent="0.25">
      <c r="A62" s="30">
        <v>17</v>
      </c>
      <c r="B62" s="2">
        <f t="shared" si="1"/>
        <v>3.3065452634064019E-2</v>
      </c>
    </row>
    <row r="63" spans="1:16" x14ac:dyDescent="0.25">
      <c r="A63" s="30">
        <v>16</v>
      </c>
      <c r="B63" s="2">
        <f t="shared" si="1"/>
        <v>2.1572203543268609E-2</v>
      </c>
    </row>
    <row r="64" spans="1:16" x14ac:dyDescent="0.25">
      <c r="A64" s="30">
        <v>15</v>
      </c>
      <c r="B64" s="2">
        <f t="shared" si="1"/>
        <v>1.2770930360836763E-2</v>
      </c>
    </row>
    <row r="65" spans="1:2" x14ac:dyDescent="0.25">
      <c r="A65" s="30">
        <v>14</v>
      </c>
      <c r="B65" s="2">
        <f t="shared" si="1"/>
        <v>6.0486736856332213E-3</v>
      </c>
    </row>
    <row r="66" spans="1:2" x14ac:dyDescent="0.25">
      <c r="A66" s="30">
        <v>13</v>
      </c>
      <c r="B66" s="2">
        <f t="shared" si="1"/>
        <v>9.2433035429895227E-4</v>
      </c>
    </row>
    <row r="67" spans="1:2" x14ac:dyDescent="0.25">
      <c r="A67" s="30">
        <v>12</v>
      </c>
      <c r="B67" s="2">
        <f t="shared" si="1"/>
        <v>0</v>
      </c>
    </row>
    <row r="68" spans="1:2" x14ac:dyDescent="0.25">
      <c r="A68" s="30">
        <v>11</v>
      </c>
      <c r="B68" s="2">
        <f t="shared" si="1"/>
        <v>0</v>
      </c>
    </row>
    <row r="69" spans="1:2" x14ac:dyDescent="0.25">
      <c r="A69" s="30">
        <v>10</v>
      </c>
      <c r="B69" s="2">
        <f t="shared" si="1"/>
        <v>0</v>
      </c>
    </row>
    <row r="70" spans="1:2" x14ac:dyDescent="0.25">
      <c r="A70" s="30">
        <v>9</v>
      </c>
      <c r="B70" s="2">
        <f t="shared" si="1"/>
        <v>0</v>
      </c>
    </row>
    <row r="71" spans="1:2" x14ac:dyDescent="0.25">
      <c r="A71" s="30">
        <v>8</v>
      </c>
      <c r="B71" s="2">
        <f t="shared" si="1"/>
        <v>0</v>
      </c>
    </row>
    <row r="72" spans="1:2" x14ac:dyDescent="0.25">
      <c r="A72" s="30">
        <v>7</v>
      </c>
      <c r="B72" s="2">
        <f t="shared" si="1"/>
        <v>0</v>
      </c>
    </row>
    <row r="73" spans="1:2" x14ac:dyDescent="0.25">
      <c r="A73" s="30">
        <v>6</v>
      </c>
      <c r="B73" s="2">
        <f t="shared" si="1"/>
        <v>0</v>
      </c>
    </row>
    <row r="74" spans="1:2" x14ac:dyDescent="0.25">
      <c r="A74" s="30">
        <v>5</v>
      </c>
      <c r="B74" s="2">
        <f t="shared" si="1"/>
        <v>0</v>
      </c>
    </row>
    <row r="75" spans="1:2" x14ac:dyDescent="0.25">
      <c r="A75" s="30">
        <v>4</v>
      </c>
      <c r="B75" s="2">
        <f t="shared" si="1"/>
        <v>0</v>
      </c>
    </row>
    <row r="76" spans="1:2" x14ac:dyDescent="0.25">
      <c r="A76" s="30">
        <v>3</v>
      </c>
      <c r="B76" s="2">
        <f t="shared" si="1"/>
        <v>0</v>
      </c>
    </row>
    <row r="77" spans="1:2" x14ac:dyDescent="0.25">
      <c r="A77" s="30">
        <v>2</v>
      </c>
      <c r="B77" s="2">
        <f t="shared" si="1"/>
        <v>0</v>
      </c>
    </row>
    <row r="78" spans="1:2" x14ac:dyDescent="0.25">
      <c r="A78" s="30">
        <v>1</v>
      </c>
      <c r="B78" s="2">
        <f t="shared" si="1"/>
        <v>0</v>
      </c>
    </row>
    <row r="79" spans="1:2" x14ac:dyDescent="0.25">
      <c r="A79" s="30">
        <v>0</v>
      </c>
      <c r="B79" s="2">
        <f t="shared" si="1"/>
        <v>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ColWidth="8.77734375" defaultRowHeight="13.8" x14ac:dyDescent="0.25"/>
  <cols>
    <col min="1" max="1" width="12.109375" style="2" customWidth="1"/>
    <col min="2" max="3" width="12" style="2" customWidth="1"/>
    <col min="4" max="4" width="12.77734375" style="44" bestFit="1" customWidth="1"/>
    <col min="5" max="6" width="12.77734375" style="2" bestFit="1" customWidth="1"/>
    <col min="7" max="7" width="12.77734375" style="44" bestFit="1" customWidth="1"/>
    <col min="8" max="9" width="12.77734375" style="2" bestFit="1" customWidth="1"/>
    <col min="10" max="10" width="12.77734375" style="44" bestFit="1" customWidth="1"/>
    <col min="11" max="12" width="12.77734375" style="2" bestFit="1" customWidth="1"/>
    <col min="13" max="13" width="12.77734375" style="44" bestFit="1" customWidth="1"/>
    <col min="14" max="15" width="12.77734375" style="2" bestFit="1" customWidth="1"/>
    <col min="16" max="16" width="12.77734375" style="44" bestFit="1" customWidth="1"/>
    <col min="17" max="16384" width="8.77734375" style="2"/>
  </cols>
  <sheetData>
    <row r="1" spans="1:16" s="44" customFormat="1" x14ac:dyDescent="0.25">
      <c r="A1" s="46" t="s">
        <v>110</v>
      </c>
    </row>
    <row r="2" spans="1:16" x14ac:dyDescent="0.25">
      <c r="A2" s="31" t="s">
        <v>73</v>
      </c>
      <c r="B2" s="34"/>
      <c r="C2" s="34"/>
      <c r="D2" s="43">
        <v>43950</v>
      </c>
      <c r="E2" s="34">
        <v>43980</v>
      </c>
      <c r="F2" s="34">
        <v>44011</v>
      </c>
      <c r="G2" s="43">
        <v>44041</v>
      </c>
      <c r="H2" s="34">
        <v>44074</v>
      </c>
      <c r="I2" s="34">
        <v>44103</v>
      </c>
      <c r="J2" s="43">
        <v>44133</v>
      </c>
      <c r="K2" s="34">
        <v>44165</v>
      </c>
      <c r="L2" s="34">
        <v>44194</v>
      </c>
      <c r="M2" s="43">
        <v>44225</v>
      </c>
      <c r="N2" s="34">
        <v>44253</v>
      </c>
      <c r="O2" s="34">
        <v>44284</v>
      </c>
      <c r="P2" s="43">
        <v>44315</v>
      </c>
    </row>
    <row r="3" spans="1:16" x14ac:dyDescent="0.25">
      <c r="A3" s="24" t="s">
        <v>61</v>
      </c>
      <c r="D3" s="44">
        <v>0.5083333333333333</v>
      </c>
      <c r="E3" s="2">
        <v>0.59166666666666667</v>
      </c>
      <c r="F3" s="2">
        <v>0.67777777777777781</v>
      </c>
      <c r="G3" s="44">
        <v>0.76111111111111107</v>
      </c>
      <c r="H3" s="2">
        <v>0.85277777777777775</v>
      </c>
      <c r="I3" s="2">
        <v>0.93333333333333335</v>
      </c>
      <c r="J3" s="44">
        <v>1.0166666666666666</v>
      </c>
      <c r="K3" s="2">
        <v>1.1055555555555556</v>
      </c>
      <c r="L3" s="2">
        <v>1.1861111111111111</v>
      </c>
      <c r="M3" s="44">
        <v>1.2722222222222221</v>
      </c>
      <c r="N3" s="2">
        <v>1.35</v>
      </c>
      <c r="O3" s="2">
        <v>1.4361111111111111</v>
      </c>
      <c r="P3" s="44">
        <v>1.5222222222222221</v>
      </c>
    </row>
    <row r="4" spans="1:16" x14ac:dyDescent="0.25">
      <c r="A4" s="38" t="s">
        <v>75</v>
      </c>
      <c r="D4" s="44">
        <v>8.3333333333333315E-2</v>
      </c>
      <c r="E4" s="2">
        <v>8.333333333333337E-2</v>
      </c>
      <c r="F4" s="2">
        <v>8.6111111111111138E-2</v>
      </c>
      <c r="G4" s="44">
        <v>8.3333333333333259E-2</v>
      </c>
      <c r="H4" s="2">
        <v>9.1666666666666674E-2</v>
      </c>
      <c r="I4" s="2">
        <v>8.0555555555555602E-2</v>
      </c>
      <c r="J4" s="44">
        <v>8.3333333333333259E-2</v>
      </c>
      <c r="K4" s="2">
        <v>8.8888888888889017E-2</v>
      </c>
      <c r="L4" s="2">
        <v>8.0555555555555491E-2</v>
      </c>
      <c r="M4" s="44">
        <v>8.6111111111111027E-2</v>
      </c>
      <c r="N4" s="2">
        <v>7.7777777777777946E-2</v>
      </c>
      <c r="O4" s="2">
        <v>8.6111111111111027E-2</v>
      </c>
      <c r="P4" s="44">
        <v>8.6111111111111027E-2</v>
      </c>
    </row>
    <row r="5" spans="1:16" x14ac:dyDescent="0.25">
      <c r="A5" s="24" t="s">
        <v>62</v>
      </c>
      <c r="D5" s="44">
        <v>6</v>
      </c>
      <c r="E5" s="2">
        <v>7</v>
      </c>
      <c r="F5" s="2">
        <v>8</v>
      </c>
      <c r="G5" s="44">
        <v>9</v>
      </c>
      <c r="H5" s="2">
        <v>10</v>
      </c>
      <c r="I5" s="2">
        <v>11</v>
      </c>
      <c r="J5" s="44">
        <v>12</v>
      </c>
      <c r="K5" s="2">
        <v>13</v>
      </c>
      <c r="L5" s="2">
        <v>14</v>
      </c>
      <c r="M5" s="44">
        <v>15</v>
      </c>
      <c r="N5" s="2">
        <v>16</v>
      </c>
      <c r="O5" s="2">
        <v>17</v>
      </c>
      <c r="P5" s="44">
        <v>18</v>
      </c>
    </row>
    <row r="6" spans="1:16" x14ac:dyDescent="0.25">
      <c r="A6" s="47" t="s">
        <v>88</v>
      </c>
      <c r="B6" s="47"/>
      <c r="C6" s="47">
        <f>('Caplet Strip'!E5-'Caplet Strip'!E9)/SUM('Caplet Strip'!F6:F9)</f>
        <v>1.5769013633076815E-2</v>
      </c>
    </row>
    <row r="7" spans="1:16" x14ac:dyDescent="0.25">
      <c r="A7" s="47" t="s">
        <v>92</v>
      </c>
      <c r="B7" s="47"/>
      <c r="C7" s="47">
        <f>SUMPRODUCT(B37:B43,'BDT Tree'!H114:H120)</f>
        <v>1.6431399716235874E-3</v>
      </c>
    </row>
    <row r="8" spans="1:16" x14ac:dyDescent="0.25">
      <c r="A8" s="47" t="s">
        <v>93</v>
      </c>
      <c r="B8" s="47"/>
      <c r="C8" s="47">
        <f>SUM('Caplet Strip'!F6:F9)*'European Swaption7_0.5_1'!C6*(NORMSDIST('European Swaption7_0.5_1'!C10)-NORMSDIST('European Swaption7_0.5_1'!C11))</f>
        <v>1.720309062318305E-3</v>
      </c>
    </row>
    <row r="9" spans="1:16" x14ac:dyDescent="0.25">
      <c r="A9" s="48" t="s">
        <v>94</v>
      </c>
      <c r="C9" s="49">
        <v>0.38700000000000001</v>
      </c>
    </row>
    <row r="10" spans="1:16" x14ac:dyDescent="0.25">
      <c r="A10" s="48" t="s">
        <v>95</v>
      </c>
      <c r="C10" s="2">
        <f>0.5*C9*SQRT(D3)</f>
        <v>0.13796066015353797</v>
      </c>
    </row>
    <row r="11" spans="1:16" x14ac:dyDescent="0.25">
      <c r="A11" s="48" t="s">
        <v>96</v>
      </c>
      <c r="C11" s="2">
        <f>-C10</f>
        <v>-0.13796066015353797</v>
      </c>
    </row>
    <row r="12" spans="1:16" x14ac:dyDescent="0.25">
      <c r="A12" s="48"/>
    </row>
    <row r="13" spans="1:16" ht="13.2" customHeight="1" x14ac:dyDescent="0.25">
      <c r="A13" s="25" t="s">
        <v>89</v>
      </c>
    </row>
    <row r="14" spans="1:16" x14ac:dyDescent="0.25">
      <c r="A14" s="25" t="s">
        <v>70</v>
      </c>
    </row>
    <row r="15" spans="1:16" x14ac:dyDescent="0.25">
      <c r="A15" s="30">
        <v>18</v>
      </c>
      <c r="D15" s="44" t="str">
        <f>IF($A15&lt;=D$5,0.5*(E14+E15)*EXP(-'BDT Tree'!H49*E$4)+$C$6*SUM(B$4:D$4)," ")</f>
        <v xml:space="preserve"> </v>
      </c>
      <c r="E15" s="2" t="str">
        <f>IF($A15&lt;=E$5,0.5*(F14+F15)*EXP(-'BDT Tree'!I49*F$4)," ")</f>
        <v xml:space="preserve"> </v>
      </c>
      <c r="F15" s="2" t="str">
        <f>IF($A15&lt;=F$5,0.5*(G14+G15)*EXP(-'BDT Tree'!J49*G$4)," ")</f>
        <v xml:space="preserve"> </v>
      </c>
      <c r="G15" s="44" t="str">
        <f>IF($A15&lt;=G$5,0.5*(H14+H15)*EXP(-'BDT Tree'!K49*H$4)+$C$6*SUM(E$4:G$4)," ")</f>
        <v xml:space="preserve"> </v>
      </c>
      <c r="H15" s="2" t="str">
        <f>IF($A15&lt;=H$5,0.5*(I14+I15)*EXP(-'BDT Tree'!L49*I$4)," ")</f>
        <v xml:space="preserve"> </v>
      </c>
      <c r="I15" s="2" t="str">
        <f>IF($A15&lt;=I$5,0.5*(J14+J15)*EXP(-'BDT Tree'!M49*J$4)," ")</f>
        <v xml:space="preserve"> </v>
      </c>
      <c r="J15" s="44" t="str">
        <f>IF($A15&lt;=J$5,0.5*(K14+K15)*EXP(-'BDT Tree'!N49*K$4)+$C$6*SUM(H$4:J$4)," ")</f>
        <v xml:space="preserve"> </v>
      </c>
      <c r="K15" s="2" t="str">
        <f>IF($A15&lt;=K$5,0.5*(L14+L15)*EXP(-'BDT Tree'!O49*L$4)," ")</f>
        <v xml:space="preserve"> </v>
      </c>
      <c r="L15" s="2" t="str">
        <f>IF($A15&lt;=L$5,0.5*(M14+M15)*EXP(-'BDT Tree'!P49*M$4)," ")</f>
        <v xml:space="preserve"> </v>
      </c>
      <c r="M15" s="44" t="str">
        <f>IF($A15&lt;=M$5,0.5*(N14+N15)*EXP(-'BDT Tree'!Q49*N$4)+$C$6*SUM(K$4:M$4)," ")</f>
        <v xml:space="preserve"> </v>
      </c>
      <c r="N15" s="2" t="str">
        <f>IF($A15&lt;=N$5,0.5*(O14+O15)*EXP(-'BDT Tree'!R49*O$4)," ")</f>
        <v xml:space="preserve"> </v>
      </c>
      <c r="O15" s="2" t="str">
        <f>IF($A15&lt;=O$5,0.5*(P14+P15)*EXP(-'BDT Tree'!S49*P$4)," ")</f>
        <v xml:space="preserve"> </v>
      </c>
      <c r="P15" s="44">
        <f>1+1*$C$6*SUM(N$4:P$4)</f>
        <v>1.0039422534082691</v>
      </c>
    </row>
    <row r="16" spans="1:16" x14ac:dyDescent="0.25">
      <c r="A16" s="30">
        <v>17</v>
      </c>
      <c r="D16" s="44" t="str">
        <f>IF($A16&lt;=D$5,0.5*(E15+E16)*EXP(-'BDT Tree'!H50*E$4)+$C$6*SUM(B$4:D$4)," ")</f>
        <v xml:space="preserve"> </v>
      </c>
      <c r="E16" s="2" t="str">
        <f>IF($A16&lt;=E$5,0.5*(F15+F16)*EXP(-'BDT Tree'!I50*F$4)," ")</f>
        <v xml:space="preserve"> </v>
      </c>
      <c r="F16" s="2" t="str">
        <f>IF($A16&lt;=F$5,0.5*(G15+G16)*EXP(-'BDT Tree'!J50*G$4)," ")</f>
        <v xml:space="preserve"> </v>
      </c>
      <c r="G16" s="44" t="str">
        <f>IF($A16&lt;=G$5,0.5*(H15+H16)*EXP(-'BDT Tree'!K50*H$4)+$C$6*SUM(E$4:G$4)," ")</f>
        <v xml:space="preserve"> </v>
      </c>
      <c r="H16" s="2" t="str">
        <f>IF($A16&lt;=H$5,0.5*(I15+I16)*EXP(-'BDT Tree'!L50*I$4)," ")</f>
        <v xml:space="preserve"> </v>
      </c>
      <c r="I16" s="2" t="str">
        <f>IF($A16&lt;=I$5,0.5*(J15+J16)*EXP(-'BDT Tree'!M50*J$4)," ")</f>
        <v xml:space="preserve"> </v>
      </c>
      <c r="J16" s="44" t="str">
        <f>IF($A16&lt;=J$5,0.5*(K15+K16)*EXP(-'BDT Tree'!N50*K$4)+$C$6*SUM(H$4:J$4)," ")</f>
        <v xml:space="preserve"> </v>
      </c>
      <c r="K16" s="2" t="str">
        <f>IF($A16&lt;=K$5,0.5*(L15+L16)*EXP(-'BDT Tree'!O50*L$4)," ")</f>
        <v xml:space="preserve"> </v>
      </c>
      <c r="L16" s="2" t="str">
        <f>IF($A16&lt;=L$5,0.5*(M15+M16)*EXP(-'BDT Tree'!P50*M$4)," ")</f>
        <v xml:space="preserve"> </v>
      </c>
      <c r="M16" s="44" t="str">
        <f>IF($A16&lt;=M$5,0.5*(N15+N16)*EXP(-'BDT Tree'!Q50*N$4)+$C$6*SUM(K$4:M$4)," ")</f>
        <v xml:space="preserve"> </v>
      </c>
      <c r="N16" s="2" t="str">
        <f>IF($A16&lt;=N$5,0.5*(O15+O16)*EXP(-'BDT Tree'!R50*O$4)," ")</f>
        <v xml:space="preserve"> </v>
      </c>
      <c r="O16" s="2">
        <f>IF($A16&lt;=O$5,0.5*(P15+P16)*EXP(-'BDT Tree'!S50*P$4)," ")</f>
        <v>0.99407036190264897</v>
      </c>
      <c r="P16" s="44">
        <f t="shared" ref="P16:P33" si="0">1+1*$C$6*SUM(N$4:P$4)</f>
        <v>1.0039422534082691</v>
      </c>
    </row>
    <row r="17" spans="1:16" x14ac:dyDescent="0.25">
      <c r="A17" s="30">
        <v>16</v>
      </c>
      <c r="D17" s="44" t="str">
        <f>IF($A17&lt;=D$5,0.5*(E16+E17)*EXP(-'BDT Tree'!H51*E$4)+$C$6*SUM(B$4:D$4)," ")</f>
        <v xml:space="preserve"> </v>
      </c>
      <c r="E17" s="2" t="str">
        <f>IF($A17&lt;=E$5,0.5*(F16+F17)*EXP(-'BDT Tree'!I51*F$4)," ")</f>
        <v xml:space="preserve"> </v>
      </c>
      <c r="F17" s="2" t="str">
        <f>IF($A17&lt;=F$5,0.5*(G16+G17)*EXP(-'BDT Tree'!J51*G$4)," ")</f>
        <v xml:space="preserve"> </v>
      </c>
      <c r="G17" s="44" t="str">
        <f>IF($A17&lt;=G$5,0.5*(H16+H17)*EXP(-'BDT Tree'!K51*H$4)+$C$6*SUM(E$4:G$4)," ")</f>
        <v xml:space="preserve"> </v>
      </c>
      <c r="H17" s="2" t="str">
        <f>IF($A17&lt;=H$5,0.5*(I16+I17)*EXP(-'BDT Tree'!L51*I$4)," ")</f>
        <v xml:space="preserve"> </v>
      </c>
      <c r="I17" s="2" t="str">
        <f>IF($A17&lt;=I$5,0.5*(J16+J17)*EXP(-'BDT Tree'!M51*J$4)," ")</f>
        <v xml:space="preserve"> </v>
      </c>
      <c r="J17" s="44" t="str">
        <f>IF($A17&lt;=J$5,0.5*(K16+K17)*EXP(-'BDT Tree'!N51*K$4)+$C$6*SUM(H$4:J$4)," ")</f>
        <v xml:space="preserve"> </v>
      </c>
      <c r="K17" s="2" t="str">
        <f>IF($A17&lt;=K$5,0.5*(L16+L17)*EXP(-'BDT Tree'!O51*L$4)," ")</f>
        <v xml:space="preserve"> </v>
      </c>
      <c r="L17" s="2" t="str">
        <f>IF($A17&lt;=L$5,0.5*(M16+M17)*EXP(-'BDT Tree'!P51*M$4)," ")</f>
        <v xml:space="preserve"> </v>
      </c>
      <c r="M17" s="44" t="str">
        <f>IF($A17&lt;=M$5,0.5*(N16+N17)*EXP(-'BDT Tree'!Q51*N$4)+$C$6*SUM(K$4:M$4)," ")</f>
        <v xml:space="preserve"> </v>
      </c>
      <c r="N17" s="2">
        <f>IF($A17&lt;=N$5,0.5*(O16+O17)*EXP(-'BDT Tree'!R51*O$4)," ")</f>
        <v>0.98720486731087942</v>
      </c>
      <c r="O17" s="2">
        <f>IF($A17&lt;=O$5,0.5*(P16+P17)*EXP(-'BDT Tree'!S51*P$4)," ")</f>
        <v>0.99626544853188037</v>
      </c>
      <c r="P17" s="44">
        <f t="shared" si="0"/>
        <v>1.0039422534082691</v>
      </c>
    </row>
    <row r="18" spans="1:16" x14ac:dyDescent="0.25">
      <c r="A18" s="30">
        <v>15</v>
      </c>
      <c r="D18" s="44" t="str">
        <f>IF($A18&lt;=D$5,0.5*(E17+E18)*EXP(-'BDT Tree'!H52*E$4)+$C$6*SUM(B$4:D$4)," ")</f>
        <v xml:space="preserve"> </v>
      </c>
      <c r="E18" s="2" t="str">
        <f>IF($A18&lt;=E$5,0.5*(F17+F18)*EXP(-'BDT Tree'!I52*F$4)," ")</f>
        <v xml:space="preserve"> </v>
      </c>
      <c r="F18" s="2" t="str">
        <f>IF($A18&lt;=F$5,0.5*(G17+G18)*EXP(-'BDT Tree'!J52*G$4)," ")</f>
        <v xml:space="preserve"> </v>
      </c>
      <c r="G18" s="44" t="str">
        <f>IF($A18&lt;=G$5,0.5*(H17+H18)*EXP(-'BDT Tree'!K52*H$4)+$C$6*SUM(E$4:G$4)," ")</f>
        <v xml:space="preserve"> </v>
      </c>
      <c r="H18" s="2" t="str">
        <f>IF($A18&lt;=H$5,0.5*(I17+I18)*EXP(-'BDT Tree'!L52*I$4)," ")</f>
        <v xml:space="preserve"> </v>
      </c>
      <c r="I18" s="2" t="str">
        <f>IF($A18&lt;=I$5,0.5*(J17+J18)*EXP(-'BDT Tree'!M52*J$4)," ")</f>
        <v xml:space="preserve"> </v>
      </c>
      <c r="J18" s="44" t="str">
        <f>IF($A18&lt;=J$5,0.5*(K17+K18)*EXP(-'BDT Tree'!N52*K$4)+$C$6*SUM(H$4:J$4)," ")</f>
        <v xml:space="preserve"> </v>
      </c>
      <c r="K18" s="2" t="str">
        <f>IF($A18&lt;=K$5,0.5*(L17+L18)*EXP(-'BDT Tree'!O52*L$4)," ")</f>
        <v xml:space="preserve"> </v>
      </c>
      <c r="L18" s="2" t="str">
        <f>IF($A18&lt;=L$5,0.5*(M17+M18)*EXP(-'BDT Tree'!P52*M$4)," ")</f>
        <v xml:space="preserve"> </v>
      </c>
      <c r="M18" s="44">
        <f>IF($A18&lt;=M$5,0.5*(N17+N18)*EXP(-'BDT Tree'!Q52*N$4)+$C$6*SUM(K$4:M$4)," ")</f>
        <v>0.986114927138383</v>
      </c>
      <c r="N18" s="2">
        <f>IF($A18&lt;=N$5,0.5*(O17+O18)*EXP(-'BDT Tree'!R52*O$4)," ")</f>
        <v>0.99083842266301769</v>
      </c>
      <c r="O18" s="2">
        <f>IF($A18&lt;=O$5,0.5*(P17+P18)*EXP(-'BDT Tree'!S52*P$4)," ")</f>
        <v>0.99797390736117542</v>
      </c>
      <c r="P18" s="44">
        <f t="shared" si="0"/>
        <v>1.0039422534082691</v>
      </c>
    </row>
    <row r="19" spans="1:16" x14ac:dyDescent="0.25">
      <c r="A19" s="30">
        <v>14</v>
      </c>
      <c r="D19" s="44" t="str">
        <f>IF($A19&lt;=D$5,0.5*(E18+E19)*EXP(-'BDT Tree'!H53*E$4)+$C$6*SUM(B$4:D$4)," ")</f>
        <v xml:space="preserve"> </v>
      </c>
      <c r="E19" s="2" t="str">
        <f>IF($A19&lt;=E$5,0.5*(F18+F19)*EXP(-'BDT Tree'!I53*F$4)," ")</f>
        <v xml:space="preserve"> </v>
      </c>
      <c r="F19" s="2" t="str">
        <f>IF($A19&lt;=F$5,0.5*(G18+G19)*EXP(-'BDT Tree'!J53*G$4)," ")</f>
        <v xml:space="preserve"> </v>
      </c>
      <c r="G19" s="44" t="str">
        <f>IF($A19&lt;=G$5,0.5*(H18+H19)*EXP(-'BDT Tree'!K53*H$4)+$C$6*SUM(E$4:G$4)," ")</f>
        <v xml:space="preserve"> </v>
      </c>
      <c r="H19" s="2" t="str">
        <f>IF($A19&lt;=H$5,0.5*(I18+I19)*EXP(-'BDT Tree'!L53*I$4)," ")</f>
        <v xml:space="preserve"> </v>
      </c>
      <c r="I19" s="2" t="str">
        <f>IF($A19&lt;=I$5,0.5*(J18+J19)*EXP(-'BDT Tree'!M53*J$4)," ")</f>
        <v xml:space="preserve"> </v>
      </c>
      <c r="J19" s="44" t="str">
        <f>IF($A19&lt;=J$5,0.5*(K18+K19)*EXP(-'BDT Tree'!N53*K$4)+$C$6*SUM(H$4:J$4)," ")</f>
        <v xml:space="preserve"> </v>
      </c>
      <c r="K19" s="2" t="str">
        <f>IF($A19&lt;=K$5,0.5*(L18+L19)*EXP(-'BDT Tree'!O53*L$4)," ")</f>
        <v xml:space="preserve"> </v>
      </c>
      <c r="L19" s="2">
        <f>IF($A19&lt;=L$5,0.5*(M18+M19)*EXP(-'BDT Tree'!P53*M$4)," ")</f>
        <v>0.98278263447879666</v>
      </c>
      <c r="M19" s="44">
        <f>IF($A19&lt;=M$5,0.5*(N18+N19)*EXP(-'BDT Tree'!Q53*N$4)+$C$6*SUM(K$4:M$4)," ")</f>
        <v>0.99088236779649308</v>
      </c>
      <c r="N19" s="2">
        <f>IF($A19&lt;=N$5,0.5*(O18+O19)*EXP(-'BDT Tree'!R53*O$4)," ")</f>
        <v>0.99368687978450598</v>
      </c>
      <c r="O19" s="2">
        <f>IF($A19&lt;=O$5,0.5*(P18+P19)*EXP(-'BDT Tree'!S53*P$4)," ")</f>
        <v>0.99930303724717973</v>
      </c>
      <c r="P19" s="44">
        <f t="shared" si="0"/>
        <v>1.0039422534082691</v>
      </c>
    </row>
    <row r="20" spans="1:16" x14ac:dyDescent="0.25">
      <c r="A20" s="30">
        <v>13</v>
      </c>
      <c r="D20" s="44" t="str">
        <f>IF($A20&lt;=D$5,0.5*(E19+E20)*EXP(-'BDT Tree'!H54*E$4)+$C$6*SUM(B$4:D$4)," ")</f>
        <v xml:space="preserve"> </v>
      </c>
      <c r="E20" s="2" t="str">
        <f>IF($A20&lt;=E$5,0.5*(F19+F20)*EXP(-'BDT Tree'!I54*F$4)," ")</f>
        <v xml:space="preserve"> </v>
      </c>
      <c r="F20" s="2" t="str">
        <f>IF($A20&lt;=F$5,0.5*(G19+G20)*EXP(-'BDT Tree'!J54*G$4)," ")</f>
        <v xml:space="preserve"> </v>
      </c>
      <c r="G20" s="44" t="str">
        <f>IF($A20&lt;=G$5,0.5*(H19+H20)*EXP(-'BDT Tree'!K54*H$4)+$C$6*SUM(E$4:G$4)," ")</f>
        <v xml:space="preserve"> </v>
      </c>
      <c r="H20" s="2" t="str">
        <f>IF($A20&lt;=H$5,0.5*(I19+I20)*EXP(-'BDT Tree'!L54*I$4)," ")</f>
        <v xml:space="preserve"> </v>
      </c>
      <c r="I20" s="2" t="str">
        <f>IF($A20&lt;=I$5,0.5*(J19+J20)*EXP(-'BDT Tree'!M54*J$4)," ")</f>
        <v xml:space="preserve"> </v>
      </c>
      <c r="J20" s="44" t="str">
        <f>IF($A20&lt;=J$5,0.5*(K19+K20)*EXP(-'BDT Tree'!N54*K$4)+$C$6*SUM(H$4:J$4)," ")</f>
        <v xml:space="preserve"> </v>
      </c>
      <c r="K20" s="2">
        <f>IF($A20&lt;=K$5,0.5*(L19+L20)*EXP(-'BDT Tree'!O54*L$4)," ")</f>
        <v>0.9803461670342114</v>
      </c>
      <c r="L20" s="2">
        <f>IF($A20&lt;=L$5,0.5*(M19+M20)*EXP(-'BDT Tree'!P54*M$4)," ")</f>
        <v>0.98815052845279183</v>
      </c>
      <c r="M20" s="44">
        <f>IF($A20&lt;=M$5,0.5*(N19+N20)*EXP(-'BDT Tree'!Q54*N$4)+$C$6*SUM(K$4:M$4)," ")</f>
        <v>0.99461662289642061</v>
      </c>
      <c r="N20" s="2">
        <f>IF($A20&lt;=N$5,0.5*(O19+O20)*EXP(-'BDT Tree'!R54*O$4)," ")</f>
        <v>0.99591835700556164</v>
      </c>
      <c r="O20" s="2">
        <f>IF($A20&lt;=O$5,0.5*(P19+P20)*EXP(-'BDT Tree'!S54*P$4)," ")</f>
        <v>1.0003367093088356</v>
      </c>
      <c r="P20" s="44">
        <f t="shared" si="0"/>
        <v>1.0039422534082691</v>
      </c>
    </row>
    <row r="21" spans="1:16" x14ac:dyDescent="0.25">
      <c r="A21" s="30">
        <v>12</v>
      </c>
      <c r="D21" s="44" t="str">
        <f>IF($A21&lt;=D$5,0.5*(E20+E21)*EXP(-'BDT Tree'!H55*E$4)+$C$6*SUM(B$4:D$4)," ")</f>
        <v xml:space="preserve"> </v>
      </c>
      <c r="E21" s="2" t="str">
        <f>IF($A21&lt;=E$5,0.5*(F20+F21)*EXP(-'BDT Tree'!I55*F$4)," ")</f>
        <v xml:space="preserve"> </v>
      </c>
      <c r="F21" s="2" t="str">
        <f>IF($A21&lt;=F$5,0.5*(G20+G21)*EXP(-'BDT Tree'!J55*G$4)," ")</f>
        <v xml:space="preserve"> </v>
      </c>
      <c r="G21" s="44" t="str">
        <f>IF($A21&lt;=G$5,0.5*(H20+H21)*EXP(-'BDT Tree'!K55*H$4)+$C$6*SUM(E$4:G$4)," ")</f>
        <v xml:space="preserve"> </v>
      </c>
      <c r="H21" s="2" t="str">
        <f>IF($A21&lt;=H$5,0.5*(I20+I21)*EXP(-'BDT Tree'!L55*I$4)," ")</f>
        <v xml:space="preserve"> </v>
      </c>
      <c r="I21" s="2" t="str">
        <f>IF($A21&lt;=I$5,0.5*(J20+J21)*EXP(-'BDT Tree'!M55*J$4)," ")</f>
        <v xml:space="preserve"> </v>
      </c>
      <c r="J21" s="44">
        <f>IF($A21&lt;=J$5,0.5*(K20+K21)*EXP(-'BDT Tree'!N55*K$4)+$C$6*SUM(H$4:J$4)," ")</f>
        <v>0.98244225078985081</v>
      </c>
      <c r="K21" s="2">
        <f>IF($A21&lt;=K$5,0.5*(L20+L21)*EXP(-'BDT Tree'!O55*L$4)," ")</f>
        <v>0.98619001364000247</v>
      </c>
      <c r="L21" s="2">
        <f>IF($A21&lt;=L$5,0.5*(M20+M21)*EXP(-'BDT Tree'!P55*M$4)," ")</f>
        <v>0.99238146196484844</v>
      </c>
      <c r="M21" s="44">
        <f>IF($A21&lt;=M$5,0.5*(N20+N21)*EXP(-'BDT Tree'!Q55*N$4)+$C$6*SUM(K$4:M$4)," ")</f>
        <v>0.99753890382596411</v>
      </c>
      <c r="N21" s="2">
        <f>IF($A21&lt;=N$5,0.5*(O20+O21)*EXP(-'BDT Tree'!R55*O$4)," ")</f>
        <v>0.9976655801823342</v>
      </c>
      <c r="O21" s="2">
        <f>IF($A21&lt;=O$5,0.5*(P20+P21)*EXP(-'BDT Tree'!S55*P$4)," ")</f>
        <v>1.0011403899659359</v>
      </c>
      <c r="P21" s="44">
        <f t="shared" si="0"/>
        <v>1.0039422534082691</v>
      </c>
    </row>
    <row r="22" spans="1:16" x14ac:dyDescent="0.25">
      <c r="A22" s="30">
        <v>11</v>
      </c>
      <c r="D22" s="44" t="str">
        <f>IF($A22&lt;=D$5,0.5*(E21+E22)*EXP(-'BDT Tree'!H56*E$4)+$C$6*SUM(B$4:D$4)," ")</f>
        <v xml:space="preserve"> </v>
      </c>
      <c r="E22" s="2" t="str">
        <f>IF($A22&lt;=E$5,0.5*(F21+F22)*EXP(-'BDT Tree'!I56*F$4)," ")</f>
        <v xml:space="preserve"> </v>
      </c>
      <c r="F22" s="2" t="str">
        <f>IF($A22&lt;=F$5,0.5*(G21+G22)*EXP(-'BDT Tree'!J56*G$4)," ")</f>
        <v xml:space="preserve"> </v>
      </c>
      <c r="G22" s="44" t="str">
        <f>IF($A22&lt;=G$5,0.5*(H21+H22)*EXP(-'BDT Tree'!K56*H$4)+$C$6*SUM(E$4:G$4)," ")</f>
        <v xml:space="preserve"> </v>
      </c>
      <c r="H22" s="2" t="str">
        <f>IF($A22&lt;=H$5,0.5*(I21+I22)*EXP(-'BDT Tree'!L56*I$4)," ")</f>
        <v xml:space="preserve"> </v>
      </c>
      <c r="I22" s="2">
        <f>IF($A22&lt;=I$5,0.5*(J21+J22)*EXP(-'BDT Tree'!M56*J$4)," ")</f>
        <v>0.98199088586515626</v>
      </c>
      <c r="J22" s="44">
        <f>IF($A22&lt;=J$5,0.5*(K21+K22)*EXP(-'BDT Tree'!N56*K$4)+$C$6*SUM(H$4:J$4)," ")</f>
        <v>0.98863250456455276</v>
      </c>
      <c r="K22" s="2">
        <f>IF($A22&lt;=K$5,0.5*(L21+L22)*EXP(-'BDT Tree'!O56*L$4)," ")</f>
        <v>0.99080649335148496</v>
      </c>
      <c r="L22" s="2">
        <f>IF($A22&lt;=L$5,0.5*(M21+M22)*EXP(-'BDT Tree'!P56*M$4)," ")</f>
        <v>0.99571317415355909</v>
      </c>
      <c r="M22" s="44">
        <f>IF($A22&lt;=M$5,0.5*(N21+N22)*EXP(-'BDT Tree'!Q56*N$4)+$C$6*SUM(K$4:M$4)," ")</f>
        <v>0.99982413831734307</v>
      </c>
      <c r="N22" s="2">
        <f>IF($A22&lt;=N$5,0.5*(O21+O22)*EXP(-'BDT Tree'!R56*O$4)," ")</f>
        <v>0.99903309110555683</v>
      </c>
      <c r="O22" s="2">
        <f>IF($A22&lt;=O$5,0.5*(P21+P22)*EXP(-'BDT Tree'!S56*P$4)," ")</f>
        <v>1.0017651240772274</v>
      </c>
      <c r="P22" s="44">
        <f t="shared" si="0"/>
        <v>1.0039422534082691</v>
      </c>
    </row>
    <row r="23" spans="1:16" x14ac:dyDescent="0.25">
      <c r="A23" s="30">
        <v>10</v>
      </c>
      <c r="D23" s="44" t="str">
        <f>IF($A23&lt;=D$5,0.5*(E22+E23)*EXP(-'BDT Tree'!H57*E$4)+$C$6*SUM(B$4:D$4)," ")</f>
        <v xml:space="preserve"> </v>
      </c>
      <c r="E23" s="2" t="str">
        <f>IF($A23&lt;=E$5,0.5*(F22+F23)*EXP(-'BDT Tree'!I57*F$4)," ")</f>
        <v xml:space="preserve"> </v>
      </c>
      <c r="F23" s="2" t="str">
        <f>IF($A23&lt;=F$5,0.5*(G22+G23)*EXP(-'BDT Tree'!J57*G$4)," ")</f>
        <v xml:space="preserve"> </v>
      </c>
      <c r="G23" s="44" t="str">
        <f>IF($A23&lt;=G$5,0.5*(H22+H23)*EXP(-'BDT Tree'!K57*H$4)+$C$6*SUM(E$4:G$4)," ")</f>
        <v xml:space="preserve"> </v>
      </c>
      <c r="H23" s="2">
        <f>IF($A23&lt;=H$5,0.5*(I22+I23)*EXP(-'BDT Tree'!L57*I$4)," ")</f>
        <v>0.98175303350071397</v>
      </c>
      <c r="I23" s="2">
        <f>IF($A23&lt;=I$5,0.5*(J22+J23)*EXP(-'BDT Tree'!M57*J$4)," ")</f>
        <v>0.98814155866655862</v>
      </c>
      <c r="J23" s="44">
        <f>IF($A23&lt;=J$5,0.5*(K22+K23)*EXP(-'BDT Tree'!N57*K$4)+$C$6*SUM(H$4:J$4)," ")</f>
        <v>0.99353643249791102</v>
      </c>
      <c r="K23" s="2">
        <f>IF($A23&lt;=K$5,0.5*(L22+L23)*EXP(-'BDT Tree'!O57*L$4)," ")</f>
        <v>0.99444962692151984</v>
      </c>
      <c r="L23" s="2">
        <f>IF($A23&lt;=L$5,0.5*(M22+M23)*EXP(-'BDT Tree'!P57*M$4)," ")</f>
        <v>0.99833496783136055</v>
      </c>
      <c r="M23" s="44">
        <f>IF($A23&lt;=M$5,0.5*(N22+N23)*EXP(-'BDT Tree'!Q57*N$4)+$C$6*SUM(K$4:M$4)," ")</f>
        <v>1.001610221972423</v>
      </c>
      <c r="N23" s="2">
        <f>IF($A23&lt;=N$5,0.5*(O22+O23)*EXP(-'BDT Tree'!R57*O$4)," ")</f>
        <v>1.0001030852441271</v>
      </c>
      <c r="O23" s="2">
        <f>IF($A23&lt;=O$5,0.5*(P22+P23)*EXP(-'BDT Tree'!S57*P$4)," ")</f>
        <v>1.0022506783301717</v>
      </c>
      <c r="P23" s="44">
        <f t="shared" si="0"/>
        <v>1.0039422534082691</v>
      </c>
    </row>
    <row r="24" spans="1:16" x14ac:dyDescent="0.25">
      <c r="A24" s="30">
        <v>9</v>
      </c>
      <c r="D24" s="44" t="str">
        <f>IF($A24&lt;=D$5,0.5*(E23+E24)*EXP(-'BDT Tree'!H58*E$4)+$C$6*SUM(B$4:D$4)," ")</f>
        <v xml:space="preserve"> </v>
      </c>
      <c r="E24" s="2" t="str">
        <f>IF($A24&lt;=E$5,0.5*(F23+F24)*EXP(-'BDT Tree'!I58*F$4)," ")</f>
        <v xml:space="preserve"> </v>
      </c>
      <c r="F24" s="2" t="str">
        <f>IF($A24&lt;=F$5,0.5*(G23+G24)*EXP(-'BDT Tree'!J58*G$4)," ")</f>
        <v xml:space="preserve"> </v>
      </c>
      <c r="G24" s="44">
        <f>IF($A24&lt;=G$5,0.5*(H23+H24)*EXP(-'BDT Tree'!K58*H$4)+$C$6*SUM(E$4:G$4)," ")</f>
        <v>0.98551221174929493</v>
      </c>
      <c r="H24" s="2">
        <f>IF($A24&lt;=H$5,0.5*(I23+I24)*EXP(-'BDT Tree'!L58*I$4)," ")</f>
        <v>0.98787550309615824</v>
      </c>
      <c r="I24" s="2">
        <f>IF($A24&lt;=I$5,0.5*(J23+J24)*EXP(-'BDT Tree'!M58*J$4)," ")</f>
        <v>0.99303775694973417</v>
      </c>
      <c r="J24" s="44">
        <f>IF($A24&lt;=J$5,0.5*(K23+K24)*EXP(-'BDT Tree'!N58*K$4)+$C$6*SUM(H$4:J$4)," ")</f>
        <v>0.99741710467821532</v>
      </c>
      <c r="K24" s="2">
        <f>IF($A24&lt;=K$5,0.5*(L23+L24)*EXP(-'BDT Tree'!O58*L$4)," ")</f>
        <v>0.99732239061706995</v>
      </c>
      <c r="L24" s="2">
        <f>IF($A24&lt;=L$5,0.5*(M23+M24)*EXP(-'BDT Tree'!P58*M$4)," ")</f>
        <v>1.0003970614516693</v>
      </c>
      <c r="M24" s="44">
        <f>IF($A24&lt;=M$5,0.5*(N23+N24)*EXP(-'BDT Tree'!Q58*N$4)+$C$6*SUM(K$4:M$4)," ")</f>
        <v>1.0030055963100697</v>
      </c>
      <c r="N24" s="2">
        <f>IF($A24&lt;=N$5,0.5*(O23+O24)*EXP(-'BDT Tree'!R58*O$4)," ")</f>
        <v>1.0009400992463198</v>
      </c>
      <c r="O24" s="2">
        <f>IF($A24&lt;=O$5,0.5*(P23+P24)*EXP(-'BDT Tree'!S58*P$4)," ")</f>
        <v>1.0026280128881311</v>
      </c>
      <c r="P24" s="44">
        <f t="shared" si="0"/>
        <v>1.0039422534082691</v>
      </c>
    </row>
    <row r="25" spans="1:16" x14ac:dyDescent="0.25">
      <c r="A25" s="30">
        <v>8</v>
      </c>
      <c r="D25" s="44" t="str">
        <f>IF($A25&lt;=D$5,0.5*(E24+E25)*EXP(-'BDT Tree'!H59*E$4)+$C$6*SUM(B$4:D$4)," ")</f>
        <v xml:space="preserve"> </v>
      </c>
      <c r="E25" s="2" t="str">
        <f>IF($A25&lt;=E$5,0.5*(F24+F25)*EXP(-'BDT Tree'!I59*F$4)," ")</f>
        <v xml:space="preserve"> </v>
      </c>
      <c r="F25" s="2">
        <f>IF($A25&lt;=F$5,0.5*(G24+G25)*EXP(-'BDT Tree'!J59*G$4)," ")</f>
        <v>0.9857612732844816</v>
      </c>
      <c r="G25" s="44">
        <f>IF($A25&lt;=G$5,0.5*(H24+H25)*EXP(-'BDT Tree'!K59*H$4)+$C$6*SUM(E$4:G$4)," ")</f>
        <v>0.99158647629260876</v>
      </c>
      <c r="H25" s="2">
        <f>IF($A25&lt;=H$5,0.5*(I24+I25)*EXP(-'BDT Tree'!L59*I$4)," ")</f>
        <v>0.99276411371533912</v>
      </c>
      <c r="I25" s="2">
        <f>IF($A25&lt;=I$5,0.5*(J24+J25)*EXP(-'BDT Tree'!M59*J$4)," ")</f>
        <v>0.99693189346750422</v>
      </c>
      <c r="J25" s="44">
        <f>IF($A25&lt;=J$5,0.5*(K24+K25)*EXP(-'BDT Tree'!N59*K$4)+$C$6*SUM(H$4:J$4)," ")</f>
        <v>1.0004854950812117</v>
      </c>
      <c r="K25" s="2">
        <f>IF($A25&lt;=K$5,0.5*(L24+L25)*EXP(-'BDT Tree'!O59*L$4)," ")</f>
        <v>0.99958636067432816</v>
      </c>
      <c r="L25" s="2">
        <f>IF($A25&lt;=L$5,0.5*(M24+M25)*EXP(-'BDT Tree'!P59*M$4)," ")</f>
        <v>1.0020183457204093</v>
      </c>
      <c r="M25" s="44">
        <f>IF($A25&lt;=M$5,0.5*(N24+N25)*EXP(-'BDT Tree'!Q59*N$4)+$C$6*SUM(K$4:M$4)," ")</f>
        <v>1.0040953817974341</v>
      </c>
      <c r="N25" s="2">
        <f>IF($A25&lt;=N$5,0.5*(O24+O25)*EXP(-'BDT Tree'!R59*O$4)," ")</f>
        <v>1.001594750815888</v>
      </c>
      <c r="O25" s="2">
        <f>IF($A25&lt;=O$5,0.5*(P24+P25)*EXP(-'BDT Tree'!S59*P$4)," ")</f>
        <v>1.0029212194387698</v>
      </c>
      <c r="P25" s="44">
        <f t="shared" si="0"/>
        <v>1.0039422534082691</v>
      </c>
    </row>
    <row r="26" spans="1:16" x14ac:dyDescent="0.25">
      <c r="A26" s="30">
        <v>7</v>
      </c>
      <c r="D26" s="44" t="str">
        <f>IF($A26&lt;=D$5,0.5*(E25+E26)*EXP(-'BDT Tree'!H60*E$4)+$C$6*SUM(B$4:D$4)," ")</f>
        <v xml:space="preserve"> </v>
      </c>
      <c r="E26" s="2">
        <f>IF($A26&lt;=E$5,0.5*(F25+F26)*EXP(-'BDT Tree'!I60*F$4)," ")</f>
        <v>0.9861256540079929</v>
      </c>
      <c r="F26" s="2">
        <f>IF($A26&lt;=F$5,0.5*(G25+G26)*EXP(-'BDT Tree'!J60*G$4)," ")</f>
        <v>0.99170286815204811</v>
      </c>
      <c r="G26" s="44">
        <f>IF($A26&lt;=G$5,0.5*(H25+H26)*EXP(-'BDT Tree'!K60*H$4)+$C$6*SUM(E$4:G$4)," ")</f>
        <v>0.99645392020559664</v>
      </c>
      <c r="H26" s="2">
        <f>IF($A26&lt;=H$5,0.5*(I25+I26)*EXP(-'BDT Tree'!L60*I$4)," ")</f>
        <v>0.99666428437630816</v>
      </c>
      <c r="I26" s="2">
        <f>IF($A26&lt;=I$5,0.5*(J25+J26)*EXP(-'BDT Tree'!M60*J$4)," ")</f>
        <v>1.00002711469132</v>
      </c>
      <c r="J26" s="44">
        <f>IF($A26&lt;=J$5,0.5*(K25+K26)*EXP(-'BDT Tree'!N60*K$4)+$C$6*SUM(H$4:J$4)," ")</f>
        <v>1.002910119037369</v>
      </c>
      <c r="K26" s="2">
        <f>IF($A26&lt;=K$5,0.5*(L25+L26)*EXP(-'BDT Tree'!O60*L$4)," ")</f>
        <v>1.0013697840463314</v>
      </c>
      <c r="L26" s="2">
        <f>IF($A26&lt;=L$5,0.5*(M25+M26)*EXP(-'BDT Tree'!P60*M$4)," ")</f>
        <v>1.0032927278240522</v>
      </c>
      <c r="M26" s="44">
        <f>IF($A26&lt;=M$5,0.5*(N25+N26)*EXP(-'BDT Tree'!Q60*N$4)+$C$6*SUM(K$4:M$4)," ")</f>
        <v>1.0049462975327459</v>
      </c>
      <c r="N26" s="2">
        <f>IF($A26&lt;=N$5,0.5*(O25+O26)*EXP(-'BDT Tree'!R60*O$4)," ")</f>
        <v>1.002106708117311</v>
      </c>
      <c r="O26" s="2">
        <f>IF($A26&lt;=O$5,0.5*(P25+P26)*EXP(-'BDT Tree'!S60*P$4)," ")</f>
        <v>1.0031490375983092</v>
      </c>
      <c r="P26" s="44">
        <f t="shared" si="0"/>
        <v>1.0039422534082691</v>
      </c>
    </row>
    <row r="27" spans="1:16" x14ac:dyDescent="0.25">
      <c r="A27" s="30">
        <v>6</v>
      </c>
      <c r="D27" s="44">
        <f>IF($A27&lt;=D$5,0.5*(E26+E27)*EXP(-'BDT Tree'!H61*E$4)," ")</f>
        <v>0.98671385947289014</v>
      </c>
      <c r="E27" s="2">
        <f>IF($A27&lt;=E$5,0.5*(F26+F27)*EXP(-'BDT Tree'!I61*F$4)," ")</f>
        <v>0.99191807011355604</v>
      </c>
      <c r="F27" s="2">
        <f>IF($A27&lt;=F$5,0.5*(G26+G27)*EXP(-'BDT Tree'!J61*G$4)," ")</f>
        <v>0.99647884332319203</v>
      </c>
      <c r="G27" s="44">
        <f>IF($A27&lt;=G$5,0.5*(H26+H27)*EXP(-'BDT Tree'!K61*H$4)+$C$6*SUM(E$4:G$4)," ")</f>
        <v>1.0003514310580881</v>
      </c>
      <c r="H27" s="2">
        <f>IF($A27&lt;=H$5,0.5*(I26+I27)*EXP(-'BDT Tree'!L61*I$4)," ")</f>
        <v>0.99977407248039263</v>
      </c>
      <c r="I27" s="2">
        <f>IF($A27&lt;=I$5,0.5*(J26+J27)*EXP(-'BDT Tree'!M61*J$4)," ")</f>
        <v>1.0024862926400455</v>
      </c>
      <c r="J27" s="44">
        <f>IF($A27&lt;=J$5,0.5*(K26+K27)*EXP(-'BDT Tree'!N61*K$4)+$C$6*SUM(H$4:J$4)," ")</f>
        <v>1.0048251622707838</v>
      </c>
      <c r="K27" s="2">
        <f>IF($A27&lt;=K$5,0.5*(L26+L27)*EXP(-'BDT Tree'!O61*L$4)," ")</f>
        <v>1.0027742263698178</v>
      </c>
      <c r="L27" s="2">
        <f>IF($A27&lt;=L$5,0.5*(M26+M27)*EXP(-'BDT Tree'!P61*M$4)," ")</f>
        <v>1.0042942676316982</v>
      </c>
      <c r="M27" s="44">
        <f>IF($A27&lt;=M$5,0.5*(N26+N27)*EXP(-'BDT Tree'!Q61*N$4)+$C$6*SUM(K$4:M$4)," ")</f>
        <v>1.0056105815157694</v>
      </c>
      <c r="N27" s="2">
        <f>IF($A27&lt;=N$5,0.5*(O26+O27)*EXP(-'BDT Tree'!R61*O$4)," ")</f>
        <v>1.0025070387583235</v>
      </c>
      <c r="O27" s="2">
        <f>IF($A27&lt;=O$5,0.5*(P26+P27)*EXP(-'BDT Tree'!S61*P$4)," ")</f>
        <v>1.0033260394574868</v>
      </c>
      <c r="P27" s="44">
        <f t="shared" si="0"/>
        <v>1.0039422534082691</v>
      </c>
    </row>
    <row r="28" spans="1:16" x14ac:dyDescent="0.25">
      <c r="A28" s="30">
        <v>5</v>
      </c>
      <c r="D28" s="44">
        <f>IF($A28&lt;=D$5,0.5*(E27+E28)*EXP(-'BDT Tree'!H62*E$4)," ")</f>
        <v>0.99232924647408849</v>
      </c>
      <c r="E28" s="2">
        <f>IF($A28&lt;=E$5,0.5*(F27+F28)*EXP(-'BDT Tree'!I62*F$4)," ")</f>
        <v>0.99658786061514959</v>
      </c>
      <c r="F28" s="2">
        <f>IF($A28&lt;=F$5,0.5*(G27+G28)*EXP(-'BDT Tree'!J62*G$4)," ")</f>
        <v>1.0003154141872292</v>
      </c>
      <c r="G28" s="44">
        <f>IF($A28&lt;=G$5,0.5*(H27+H28)*EXP(-'BDT Tree'!K62*H$4)+$C$6*SUM(E$4:G$4)," ")</f>
        <v>1.0034707453867528</v>
      </c>
      <c r="H28" s="2">
        <f>IF($A28&lt;=H$5,0.5*(I27+I28)*EXP(-'BDT Tree'!L62*I$4)," ")</f>
        <v>1.0022527165018649</v>
      </c>
      <c r="I28" s="2">
        <f>IF($A28&lt;=I$5,0.5*(J27+J28)*EXP(-'BDT Tree'!M62*J$4)," ")</f>
        <v>1.0044396291766031</v>
      </c>
      <c r="J28" s="44">
        <f>IF($A28&lt;=J$5,0.5*(K27+K28)*EXP(-'BDT Tree'!N62*K$4)+$C$6*SUM(H$4:J$4)," ")</f>
        <v>1.00633722044789</v>
      </c>
      <c r="K28" s="2">
        <f>IF($A28&lt;=K$5,0.5*(L27+L28)*EXP(-'BDT Tree'!O62*L$4)," ")</f>
        <v>1.0038799852891302</v>
      </c>
      <c r="L28" s="2">
        <f>IF($A28&lt;=L$5,0.5*(M27+M28)*EXP(-'BDT Tree'!P62*M$4)," ")</f>
        <v>1.0050813043603695</v>
      </c>
      <c r="M28" s="44">
        <f>IF($A28&lt;=M$5,0.5*(N27+N28)*EXP(-'BDT Tree'!Q62*N$4)+$C$6*SUM(K$4:M$4)," ")</f>
        <v>1.0061290989175671</v>
      </c>
      <c r="N28" s="2">
        <f>IF($A28&lt;=N$5,0.5*(O27+O28)*EXP(-'BDT Tree'!R62*O$4)," ")</f>
        <v>1.0028200627430393</v>
      </c>
      <c r="O28" s="2">
        <f>IF($A28&lt;=O$5,0.5*(P27+P28)*EXP(-'BDT Tree'!S62*P$4)," ")</f>
        <v>1.0034635537240124</v>
      </c>
      <c r="P28" s="44">
        <f t="shared" si="0"/>
        <v>1.0039422534082691</v>
      </c>
    </row>
    <row r="29" spans="1:16" x14ac:dyDescent="0.25">
      <c r="A29" s="30">
        <v>4</v>
      </c>
      <c r="D29" s="44">
        <f>IF($A29&lt;=D$5,0.5*(E28+E29)*EXP(-'BDT Tree'!H63*E$4)," ")</f>
        <v>0.9968675092543503</v>
      </c>
      <c r="E29" s="2">
        <f>IF($A29&lt;=E$5,0.5*(F28+F29)*EXP(-'BDT Tree'!I63*F$4)," ")</f>
        <v>1.0003505408756628</v>
      </c>
      <c r="F29" s="2">
        <f>IF($A29&lt;=F$5,0.5*(G28+G29)*EXP(-'BDT Tree'!J63*G$4)," ")</f>
        <v>1.0033961058318723</v>
      </c>
      <c r="G29" s="44">
        <f>IF($A29&lt;=G$5,0.5*(H28+H29)*EXP(-'BDT Tree'!K63*H$4)+$C$6*SUM(E$4:G$4)," ")</f>
        <v>1.0059664946883835</v>
      </c>
      <c r="H29" s="2">
        <f>IF($A29&lt;=H$5,0.5*(I28+I29)*EXP(-'BDT Tree'!L63*I$4)," ")</f>
        <v>1.0042278798313202</v>
      </c>
      <c r="I29" s="2">
        <f>IF($A29&lt;=I$5,0.5*(J28+J29)*EXP(-'BDT Tree'!M63*J$4)," ")</f>
        <v>1.0059909789897932</v>
      </c>
      <c r="J29" s="44">
        <f>IF($A29&lt;=J$5,0.5*(K28+K29)*EXP(-'BDT Tree'!N63*K$4)+$C$6*SUM(H$4:J$4)," ")</f>
        <v>1.0075308172991853</v>
      </c>
      <c r="K29" s="2">
        <f>IF($A29&lt;=K$5,0.5*(L28+L29)*EXP(-'BDT Tree'!O63*L$4)," ")</f>
        <v>1.0047504609628828</v>
      </c>
      <c r="L29" s="2">
        <f>IF($A29&lt;=L$5,0.5*(M28+M29)*EXP(-'BDT Tree'!P63*M$4)," ")</f>
        <v>1.0056997532081196</v>
      </c>
      <c r="M29" s="44">
        <f>IF($A29&lt;=M$5,0.5*(N28+N29)*EXP(-'BDT Tree'!Q63*N$4)+$C$6*SUM(K$4:M$4)," ")</f>
        <v>1.0065337971693653</v>
      </c>
      <c r="N29" s="2">
        <f>IF($A29&lt;=N$5,0.5*(O28+O29)*EXP(-'BDT Tree'!R63*O$4)," ")</f>
        <v>1.003064810978231</v>
      </c>
      <c r="O29" s="2">
        <f>IF($A29&lt;=O$5,0.5*(P28+P29)*EXP(-'BDT Tree'!S63*P$4)," ")</f>
        <v>1.0035703860025129</v>
      </c>
      <c r="P29" s="44">
        <f t="shared" si="0"/>
        <v>1.0039422534082691</v>
      </c>
    </row>
    <row r="30" spans="1:16" x14ac:dyDescent="0.25">
      <c r="A30" s="30">
        <v>3</v>
      </c>
      <c r="D30" s="44">
        <f>IF($A30&lt;=D$5,0.5*(E29+E30)*EXP(-'BDT Tree'!H64*E$4)," ")</f>
        <v>1.0005335178601447</v>
      </c>
      <c r="E30" s="2">
        <f>IF($A30&lt;=E$5,0.5*(F29+F30)*EXP(-'BDT Tree'!I64*F$4)," ")</f>
        <v>1.0033813339017787</v>
      </c>
      <c r="F30" s="2">
        <f>IF($A30&lt;=F$5,0.5*(G29+G30)*EXP(-'BDT Tree'!J64*G$4)," ")</f>
        <v>1.0058692991093261</v>
      </c>
      <c r="G30" s="44">
        <f>IF($A30&lt;=G$5,0.5*(H29+H30)*EXP(-'BDT Tree'!K64*H$4)+$C$6*SUM(E$4:G$4)," ")</f>
        <v>1.007963044304617</v>
      </c>
      <c r="H30" s="2">
        <f>IF($A30&lt;=H$5,0.5*(I29+I30)*EXP(-'BDT Tree'!L64*I$4)," ")</f>
        <v>1.005801690780646</v>
      </c>
      <c r="I30" s="2">
        <f>IF($A30&lt;=I$5,0.5*(J29+J30)*EXP(-'BDT Tree'!M64*J$4)," ")</f>
        <v>1.0072230429332254</v>
      </c>
      <c r="J30" s="44">
        <f>IF($A30&lt;=J$5,0.5*(K29+K30)*EXP(-'BDT Tree'!N64*K$4)+$C$6*SUM(H$4:J$4)," ")</f>
        <v>1.0084728810803003</v>
      </c>
      <c r="K30" s="2">
        <f>IF($A30&lt;=K$5,0.5*(L29+L30)*EXP(-'BDT Tree'!O64*L$4)," ")</f>
        <v>1.0054356621054563</v>
      </c>
      <c r="L30" s="2">
        <f>IF($A30&lt;=L$5,0.5*(M29+M30)*EXP(-'BDT Tree'!P64*M$4)," ")</f>
        <v>1.00618572751794</v>
      </c>
      <c r="M30" s="44">
        <f>IF($A30&lt;=M$5,0.5*(N29+N30)*EXP(-'BDT Tree'!Q64*N$4)+$C$6*SUM(K$4:M$4)," ")</f>
        <v>1.0068496394981568</v>
      </c>
      <c r="N30" s="2">
        <f>IF($A30&lt;=N$5,0.5*(O29+O30)*EXP(-'BDT Tree'!R64*O$4)," ")</f>
        <v>1.0032561713895265</v>
      </c>
      <c r="O30" s="2">
        <f>IF($A30&lt;=O$5,0.5*(P29+P30)*EXP(-'BDT Tree'!S64*P$4)," ")</f>
        <v>1.0036533797590814</v>
      </c>
      <c r="P30" s="44">
        <f t="shared" si="0"/>
        <v>1.0039422534082691</v>
      </c>
    </row>
    <row r="31" spans="1:16" x14ac:dyDescent="0.25">
      <c r="A31" s="30">
        <v>2</v>
      </c>
      <c r="D31" s="44">
        <f>IF($A31&lt;=D$5,0.5*(E30+E31)*EXP(-'BDT Tree'!H65*E$4)," ")</f>
        <v>1.0034941383421467</v>
      </c>
      <c r="E31" s="2">
        <f>IF($A31&lt;=E$5,0.5*(F30+F31)*EXP(-'BDT Tree'!I65*F$4)," ")</f>
        <v>1.0058222415588958</v>
      </c>
      <c r="F31" s="2">
        <f>IF($A31&lt;=F$5,0.5*(G30+G31)*EXP(-'BDT Tree'!J65*G$4)," ")</f>
        <v>1.0078546495019198</v>
      </c>
      <c r="G31" s="44">
        <f>IF($A31&lt;=G$5,0.5*(H30+H31)*EXP(-'BDT Tree'!K65*H$4)+$C$6*SUM(E$4:G$4)," ")</f>
        <v>1.0095602107812769</v>
      </c>
      <c r="H31" s="2">
        <f>IF($A31&lt;=H$5,0.5*(I30+I31)*EXP(-'BDT Tree'!L65*I$4)," ")</f>
        <v>1.007055717566498</v>
      </c>
      <c r="I31" s="2">
        <f>IF($A31&lt;=I$5,0.5*(J30+J31)*EXP(-'BDT Tree'!M65*J$4)," ")</f>
        <v>1.008201594930987</v>
      </c>
      <c r="J31" s="44">
        <f>IF($A31&lt;=J$5,0.5*(K30+K31)*EXP(-'BDT Tree'!N65*K$4)+$C$6*SUM(H$4:J$4)," ")</f>
        <v>1.0092163509197034</v>
      </c>
      <c r="K31" s="2">
        <f>IF($A31&lt;=K$5,0.5*(L30+L31)*EXP(-'BDT Tree'!O65*L$4)," ")</f>
        <v>1.005975004945088</v>
      </c>
      <c r="L31" s="2">
        <f>IF($A31&lt;=L$5,0.5*(M30+M31)*EXP(-'BDT Tree'!P65*M$4)," ")</f>
        <v>1.0065676176015006</v>
      </c>
      <c r="M31" s="44">
        <f>IF($A31&lt;=M$5,0.5*(N30+N31)*EXP(-'BDT Tree'!Q65*N$4)+$C$6*SUM(K$4:M$4)," ")</f>
        <v>1.0070961243144547</v>
      </c>
      <c r="N31" s="2">
        <f>IF($A31&lt;=N$5,0.5*(O30+O31)*EXP(-'BDT Tree'!R65*O$4)," ")</f>
        <v>1.0034057884025369</v>
      </c>
      <c r="O31" s="2">
        <f>IF($A31&lt;=O$5,0.5*(P30+P31)*EXP(-'BDT Tree'!S65*P$4)," ")</f>
        <v>1.0037178529531225</v>
      </c>
      <c r="P31" s="44">
        <f t="shared" si="0"/>
        <v>1.0039422534082691</v>
      </c>
    </row>
    <row r="32" spans="1:16" x14ac:dyDescent="0.25">
      <c r="A32" s="30">
        <v>1</v>
      </c>
      <c r="D32" s="44">
        <f>IF($A32&lt;=D$5,0.5*(E31+E32)*EXP(-'BDT Tree'!H66*E$4)," ")</f>
        <v>1.0058848667768723</v>
      </c>
      <c r="E32" s="2">
        <f>IF($A32&lt;=E$5,0.5*(F31+F32)*EXP(-'BDT Tree'!I66*F$4)," ")</f>
        <v>1.0077880619358381</v>
      </c>
      <c r="F32" s="2">
        <f>IF($A32&lt;=F$5,0.5*(G31+G32)*EXP(-'BDT Tree'!J66*G$4)," ")</f>
        <v>1.0094484606081615</v>
      </c>
      <c r="G32" s="44">
        <f>IF($A32&lt;=G$5,0.5*(H31+H32)*EXP(-'BDT Tree'!K66*H$4)+$C$6*SUM(E$4:G$4)," ")</f>
        <v>1.0108379842884034</v>
      </c>
      <c r="H32" s="2">
        <f>IF($A32&lt;=H$5,0.5*(I31+I32)*EXP(-'BDT Tree'!L66*I$4)," ")</f>
        <v>1.0080550291098629</v>
      </c>
      <c r="I32" s="2">
        <f>IF($A32&lt;=I$5,0.5*(J31+J32)*EXP(-'BDT Tree'!M66*J$4)," ")</f>
        <v>1.0089788989503761</v>
      </c>
      <c r="J32" s="44">
        <f>IF($A32&lt;=J$5,0.5*(K31+K32)*EXP(-'BDT Tree'!N66*K$4)+$C$6*SUM(H$4:J$4)," ")</f>
        <v>1.0098030669850633</v>
      </c>
      <c r="K32" s="2">
        <f>IF($A32&lt;=K$5,0.5*(L31+L32)*EXP(-'BDT Tree'!O66*L$4)," ")</f>
        <v>1.006399539469198</v>
      </c>
      <c r="L32" s="2">
        <f>IF($A32&lt;=L$5,0.5*(M31+M32)*EXP(-'BDT Tree'!P66*M$4)," ")</f>
        <v>1.0068677346738788</v>
      </c>
      <c r="M32" s="44">
        <f>IF($A32&lt;=M$5,0.5*(N31+N32)*EXP(-'BDT Tree'!Q66*N$4)+$C$6*SUM(K$4:M$4)," ")</f>
        <v>1.0072884771157429</v>
      </c>
      <c r="N32" s="2">
        <f>IF($A32&lt;=N$5,0.5*(O31+O32)*EXP(-'BDT Tree'!R66*O$4)," ")</f>
        <v>1.0035227681663774</v>
      </c>
      <c r="O32" s="2">
        <f>IF($A32&lt;=O$5,0.5*(P31+P32)*EXP(-'BDT Tree'!S66*P$4)," ")</f>
        <v>1.0037679377397037</v>
      </c>
      <c r="P32" s="44">
        <f t="shared" si="0"/>
        <v>1.0039422534082691</v>
      </c>
    </row>
    <row r="33" spans="1:16" x14ac:dyDescent="0.25">
      <c r="A33" s="30">
        <v>0</v>
      </c>
      <c r="D33" s="44">
        <f>IF($A33&lt;=D$5,0.5*(E32+E33)*EXP(-'BDT Tree'!H67*E$4)," ")</f>
        <v>1.0078154737065519</v>
      </c>
      <c r="E33" s="2">
        <f>IF($A33&lt;=E$5,0.5*(F32+F33)*EXP(-'BDT Tree'!I67*F$4)," ")</f>
        <v>1.0093714320201985</v>
      </c>
      <c r="F33" s="2">
        <f>IF($A33&lt;=F$5,0.5*(G32+G33)*EXP(-'BDT Tree'!J67*G$4)," ")</f>
        <v>1.0107281303086486</v>
      </c>
      <c r="G33" s="44">
        <f>IF($A33&lt;=G$5,0.5*(H32+H33)*EXP(-'BDT Tree'!K67*H$4)+$C$6*SUM(E$4:G$4)," ")</f>
        <v>1.0118603945119926</v>
      </c>
      <c r="H33" s="2">
        <f>IF($A33&lt;=H$5,0.5*(I32+I33)*EXP(-'BDT Tree'!L67*I$4)," ")</f>
        <v>1.0088514872162473</v>
      </c>
      <c r="I33" s="2">
        <f>IF($A33&lt;=I$5,0.5*(J32+J33)*EXP(-'BDT Tree'!M67*J$4)," ")</f>
        <v>1.0095964570793199</v>
      </c>
      <c r="J33" s="44">
        <f>IF($A33&lt;=J$5,0.5*(K32+K33)*EXP(-'BDT Tree'!N67*K$4)+$C$6*SUM(H$4:J$4)," ")</f>
        <v>1.0102660774668561</v>
      </c>
      <c r="K33" s="2">
        <f>IF($A33&lt;=K$5,0.5*(L32+L33)*EXP(-'BDT Tree'!O67*L$4)," ")</f>
        <v>1.0067337151609737</v>
      </c>
      <c r="L33" s="2">
        <f>IF($A33&lt;=L$5,0.5*(M32+M33)*EXP(-'BDT Tree'!P67*M$4)," ")</f>
        <v>1.0071036083911238</v>
      </c>
      <c r="M33" s="44">
        <f>IF($A33&lt;=M$5,0.5*(N32+N33)*EXP(-'BDT Tree'!Q67*N$4)+$C$6*SUM(K$4:M$4)," ")</f>
        <v>1.0074385842595304</v>
      </c>
      <c r="N33" s="2">
        <f>IF($A33&lt;=N$5,0.5*(O32+O33)*EXP(-'BDT Tree'!R67*O$4)," ")</f>
        <v>1.0036142310532503</v>
      </c>
      <c r="O33" s="2">
        <f>IF($A33&lt;=O$5,0.5*(P32+P33)*EXP(-'BDT Tree'!S67*P$4)," ")</f>
        <v>1.0038068446673192</v>
      </c>
      <c r="P33" s="44">
        <f t="shared" si="0"/>
        <v>1.0039422534082691</v>
      </c>
    </row>
    <row r="35" spans="1:16" x14ac:dyDescent="0.25">
      <c r="A35" s="25" t="s">
        <v>90</v>
      </c>
    </row>
    <row r="36" spans="1:16" x14ac:dyDescent="0.25">
      <c r="A36" s="25" t="s">
        <v>70</v>
      </c>
    </row>
    <row r="37" spans="1:16" x14ac:dyDescent="0.25">
      <c r="A37" s="30">
        <v>6</v>
      </c>
      <c r="B37" s="2">
        <f>MAX(0,1-D27)</f>
        <v>1.3286140527109858E-2</v>
      </c>
    </row>
    <row r="38" spans="1:16" x14ac:dyDescent="0.25">
      <c r="A38" s="30">
        <v>5</v>
      </c>
      <c r="B38" s="2">
        <f t="shared" ref="B38:B43" si="1">MAX(0,1-D28)</f>
        <v>7.6707535259115112E-3</v>
      </c>
    </row>
    <row r="39" spans="1:16" x14ac:dyDescent="0.25">
      <c r="A39" s="30">
        <v>4</v>
      </c>
      <c r="B39" s="2">
        <f t="shared" si="1"/>
        <v>3.1324907456496964E-3</v>
      </c>
    </row>
    <row r="40" spans="1:16" x14ac:dyDescent="0.25">
      <c r="A40" s="30">
        <v>3</v>
      </c>
      <c r="B40" s="2">
        <f t="shared" si="1"/>
        <v>0</v>
      </c>
    </row>
    <row r="41" spans="1:16" x14ac:dyDescent="0.25">
      <c r="A41" s="30">
        <v>2</v>
      </c>
      <c r="B41" s="2">
        <f t="shared" si="1"/>
        <v>0</v>
      </c>
    </row>
    <row r="42" spans="1:16" x14ac:dyDescent="0.25">
      <c r="A42" s="30">
        <v>1</v>
      </c>
      <c r="B42" s="2">
        <f t="shared" si="1"/>
        <v>0</v>
      </c>
    </row>
    <row r="43" spans="1:16" x14ac:dyDescent="0.25">
      <c r="A43" s="30">
        <v>0</v>
      </c>
      <c r="B43" s="2">
        <f t="shared" si="1"/>
        <v>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5"/>
  <sheetViews>
    <sheetView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ColWidth="8.77734375" defaultRowHeight="13.8" x14ac:dyDescent="0.25"/>
  <cols>
    <col min="1" max="1" width="12.109375" style="2" customWidth="1"/>
    <col min="2" max="3" width="12" style="2" customWidth="1"/>
    <col min="4" max="4" width="12.77734375" style="44" bestFit="1" customWidth="1"/>
    <col min="5" max="6" width="12.77734375" style="2" bestFit="1" customWidth="1"/>
    <col min="7" max="7" width="12.77734375" style="44" bestFit="1" customWidth="1"/>
    <col min="8" max="9" width="12.77734375" style="2" bestFit="1" customWidth="1"/>
    <col min="10" max="10" width="12.77734375" style="44" bestFit="1" customWidth="1"/>
    <col min="11" max="12" width="12.77734375" style="2" bestFit="1" customWidth="1"/>
    <col min="13" max="13" width="12.77734375" style="44" bestFit="1" customWidth="1"/>
    <col min="14" max="15" width="12.77734375" style="2" bestFit="1" customWidth="1"/>
    <col min="16" max="16" width="12.77734375" style="44" bestFit="1" customWidth="1"/>
    <col min="17" max="18" width="12.77734375" style="2" bestFit="1" customWidth="1"/>
    <col min="19" max="19" width="12.77734375" style="44" bestFit="1" customWidth="1"/>
    <col min="20" max="21" width="12.77734375" style="2" bestFit="1" customWidth="1"/>
    <col min="22" max="22" width="12.77734375" style="44" bestFit="1" customWidth="1"/>
    <col min="23" max="23" width="11.109375" style="2" customWidth="1"/>
    <col min="24" max="24" width="12.109375" style="2" customWidth="1"/>
    <col min="25" max="25" width="11.109375" style="44" customWidth="1"/>
    <col min="26" max="26" width="10.77734375" style="2" customWidth="1"/>
    <col min="27" max="27" width="10.33203125" style="2" customWidth="1"/>
    <col min="28" max="28" width="11.109375" style="44" customWidth="1"/>
    <col min="29" max="16384" width="8.77734375" style="2"/>
  </cols>
  <sheetData>
    <row r="1" spans="1:28" s="44" customFormat="1" x14ac:dyDescent="0.25">
      <c r="A1" s="46" t="s">
        <v>111</v>
      </c>
    </row>
    <row r="2" spans="1:28" x14ac:dyDescent="0.25">
      <c r="A2" s="31" t="s">
        <v>73</v>
      </c>
      <c r="B2" s="34"/>
      <c r="C2" s="34"/>
      <c r="D2" s="43">
        <v>43950</v>
      </c>
      <c r="E2" s="34">
        <v>43980</v>
      </c>
      <c r="F2" s="34">
        <v>44011</v>
      </c>
      <c r="G2" s="43">
        <v>44041</v>
      </c>
      <c r="H2" s="34">
        <v>44074</v>
      </c>
      <c r="I2" s="34">
        <v>44103</v>
      </c>
      <c r="J2" s="43">
        <v>44133</v>
      </c>
      <c r="K2" s="34">
        <v>44165</v>
      </c>
      <c r="L2" s="34">
        <v>44194</v>
      </c>
      <c r="M2" s="43">
        <v>44225</v>
      </c>
      <c r="N2" s="34">
        <v>44253</v>
      </c>
      <c r="O2" s="34">
        <v>44284</v>
      </c>
      <c r="P2" s="43">
        <v>44315</v>
      </c>
      <c r="Q2" s="34">
        <v>44347</v>
      </c>
      <c r="R2" s="34">
        <v>44376</v>
      </c>
      <c r="S2" s="43">
        <v>44406</v>
      </c>
      <c r="T2" s="34">
        <v>44438</v>
      </c>
      <c r="U2" s="34">
        <v>44468</v>
      </c>
      <c r="V2" s="43">
        <v>44498</v>
      </c>
      <c r="W2" s="34">
        <v>44529</v>
      </c>
      <c r="X2" s="34">
        <v>44559</v>
      </c>
      <c r="Y2" s="43">
        <v>44592</v>
      </c>
      <c r="Z2" s="34">
        <v>44620</v>
      </c>
      <c r="AA2" s="34">
        <v>44649</v>
      </c>
      <c r="AB2" s="43">
        <v>44680</v>
      </c>
    </row>
    <row r="3" spans="1:28" x14ac:dyDescent="0.25">
      <c r="A3" s="24" t="s">
        <v>61</v>
      </c>
      <c r="D3" s="44">
        <v>0.5083333333333333</v>
      </c>
      <c r="E3" s="2">
        <v>0.59166666666666667</v>
      </c>
      <c r="F3" s="2">
        <v>0.67777777777777781</v>
      </c>
      <c r="G3" s="44">
        <v>0.76111111111111107</v>
      </c>
      <c r="H3" s="2">
        <v>0.85277777777777775</v>
      </c>
      <c r="I3" s="2">
        <v>0.93333333333333335</v>
      </c>
      <c r="J3" s="44">
        <v>1.0166666666666666</v>
      </c>
      <c r="K3" s="2">
        <v>1.1055555555555556</v>
      </c>
      <c r="L3" s="2">
        <v>1.1861111111111111</v>
      </c>
      <c r="M3" s="44">
        <v>1.2722222222222221</v>
      </c>
      <c r="N3" s="2">
        <v>1.35</v>
      </c>
      <c r="O3" s="2">
        <v>1.4361111111111111</v>
      </c>
      <c r="P3" s="44">
        <v>1.5222222222222221</v>
      </c>
      <c r="Q3" s="2">
        <v>1.6111111111111112</v>
      </c>
      <c r="R3" s="2">
        <v>1.6916666666666667</v>
      </c>
      <c r="S3" s="44">
        <v>1.7749999999999999</v>
      </c>
      <c r="T3" s="2">
        <v>1.8638888888888889</v>
      </c>
      <c r="U3" s="2">
        <v>1.9472222222222222</v>
      </c>
      <c r="V3" s="44">
        <v>2.0305555555555554</v>
      </c>
      <c r="W3" s="2">
        <v>2.1166666666666667</v>
      </c>
      <c r="X3" s="2">
        <v>2.2000000000000002</v>
      </c>
      <c r="Y3" s="44">
        <v>2.2916666666666665</v>
      </c>
      <c r="Z3" s="2">
        <v>2.3694444444444445</v>
      </c>
      <c r="AA3" s="2">
        <v>2.4500000000000002</v>
      </c>
      <c r="AB3" s="44">
        <v>2.536111111111111</v>
      </c>
    </row>
    <row r="4" spans="1:28" x14ac:dyDescent="0.25">
      <c r="A4" s="38" t="s">
        <v>75</v>
      </c>
      <c r="D4" s="44">
        <v>8.3333333333333315E-2</v>
      </c>
      <c r="E4" s="2">
        <v>8.333333333333337E-2</v>
      </c>
      <c r="F4" s="2">
        <v>8.6111111111111138E-2</v>
      </c>
      <c r="G4" s="44">
        <v>8.3333333333333259E-2</v>
      </c>
      <c r="H4" s="2">
        <v>9.1666666666666674E-2</v>
      </c>
      <c r="I4" s="2">
        <v>8.0555555555555602E-2</v>
      </c>
      <c r="J4" s="44">
        <v>8.3333333333333259E-2</v>
      </c>
      <c r="K4" s="2">
        <v>8.8888888888889017E-2</v>
      </c>
      <c r="L4" s="2">
        <v>8.0555555555555491E-2</v>
      </c>
      <c r="M4" s="44">
        <v>8.6111111111111027E-2</v>
      </c>
      <c r="N4" s="2">
        <v>7.7777777777777946E-2</v>
      </c>
      <c r="O4" s="2">
        <v>8.6111111111111027E-2</v>
      </c>
      <c r="P4" s="44">
        <v>8.6111111111111027E-2</v>
      </c>
      <c r="Q4" s="2">
        <v>8.8888888888889017E-2</v>
      </c>
      <c r="R4" s="2">
        <v>8.0555555555555491E-2</v>
      </c>
      <c r="S4" s="44">
        <v>8.3333333333333259E-2</v>
      </c>
      <c r="T4" s="2">
        <v>8.8888888888889017E-2</v>
      </c>
      <c r="U4" s="2">
        <v>8.3333333333333259E-2</v>
      </c>
      <c r="V4" s="44">
        <v>8.3333333333333259E-2</v>
      </c>
      <c r="W4" s="2">
        <v>8.6111111111111249E-2</v>
      </c>
      <c r="X4" s="2">
        <v>8.3333333333333481E-2</v>
      </c>
      <c r="Y4" s="44">
        <v>9.1666666666666341E-2</v>
      </c>
      <c r="Z4" s="2">
        <v>7.7777777777777946E-2</v>
      </c>
      <c r="AA4" s="2">
        <v>8.0555555555555713E-2</v>
      </c>
      <c r="AB4" s="44">
        <v>8.6111111111110805E-2</v>
      </c>
    </row>
    <row r="5" spans="1:28" x14ac:dyDescent="0.25">
      <c r="A5" s="24" t="s">
        <v>62</v>
      </c>
      <c r="D5" s="44">
        <v>6</v>
      </c>
      <c r="E5" s="2">
        <v>7</v>
      </c>
      <c r="F5" s="2">
        <v>8</v>
      </c>
      <c r="G5" s="44">
        <v>9</v>
      </c>
      <c r="H5" s="2">
        <v>10</v>
      </c>
      <c r="I5" s="2">
        <v>11</v>
      </c>
      <c r="J5" s="44">
        <v>12</v>
      </c>
      <c r="K5" s="2">
        <v>13</v>
      </c>
      <c r="L5" s="2">
        <v>14</v>
      </c>
      <c r="M5" s="44">
        <v>15</v>
      </c>
      <c r="N5" s="2">
        <v>16</v>
      </c>
      <c r="O5" s="2">
        <v>17</v>
      </c>
      <c r="P5" s="44">
        <v>18</v>
      </c>
      <c r="Q5" s="2">
        <v>19</v>
      </c>
      <c r="R5" s="2">
        <v>20</v>
      </c>
      <c r="S5" s="44">
        <v>21</v>
      </c>
      <c r="T5" s="2">
        <v>22</v>
      </c>
      <c r="U5" s="2">
        <v>23</v>
      </c>
      <c r="V5" s="44">
        <v>24</v>
      </c>
      <c r="W5" s="2">
        <v>25</v>
      </c>
      <c r="X5" s="2">
        <v>26</v>
      </c>
      <c r="Y5" s="44">
        <v>27</v>
      </c>
      <c r="Z5" s="2">
        <v>28</v>
      </c>
      <c r="AA5" s="2">
        <v>29</v>
      </c>
      <c r="AB5" s="44">
        <v>30</v>
      </c>
    </row>
    <row r="6" spans="1:28" x14ac:dyDescent="0.25">
      <c r="A6" s="47" t="s">
        <v>88</v>
      </c>
      <c r="B6" s="47"/>
      <c r="C6" s="47">
        <f>('Caplet Strip'!E5-'Caplet Strip'!E13)/SUM('Caplet Strip'!F6:F13)</f>
        <v>1.5319806508812107E-2</v>
      </c>
    </row>
    <row r="7" spans="1:28" x14ac:dyDescent="0.25">
      <c r="A7" s="47" t="s">
        <v>92</v>
      </c>
      <c r="B7" s="47"/>
      <c r="C7" s="47">
        <f>SUMPRODUCT(B49:B55,'BDT Tree'!H114:H120)</f>
        <v>3.5946024314802427E-3</v>
      </c>
    </row>
    <row r="8" spans="1:28" x14ac:dyDescent="0.25">
      <c r="A8" s="47" t="s">
        <v>93</v>
      </c>
      <c r="B8" s="47"/>
      <c r="C8" s="47">
        <f>SUM('Caplet Strip'!F6:F13)*'European Swaption8_0.5_2'!C6*(NORMSDIST('European Swaption8_0.5_2'!C10)-NORMSDIST('European Swaption8_0.5_2'!C11))</f>
        <v>4.0567265576966745E-3</v>
      </c>
    </row>
    <row r="9" spans="1:28" x14ac:dyDescent="0.25">
      <c r="A9" s="48" t="s">
        <v>94</v>
      </c>
      <c r="C9" s="49">
        <v>0.47399999999999998</v>
      </c>
    </row>
    <row r="10" spans="1:28" x14ac:dyDescent="0.25">
      <c r="A10" s="48" t="s">
        <v>95</v>
      </c>
      <c r="C10" s="2">
        <f>0.5*C9*SQRT(D3)</f>
        <v>0.16897507212603874</v>
      </c>
    </row>
    <row r="11" spans="1:28" x14ac:dyDescent="0.25">
      <c r="A11" s="48" t="s">
        <v>96</v>
      </c>
      <c r="C11" s="2">
        <f>-C10</f>
        <v>-0.16897507212603874</v>
      </c>
    </row>
    <row r="12" spans="1:28" x14ac:dyDescent="0.25">
      <c r="A12" s="48"/>
    </row>
    <row r="13" spans="1:28" ht="13.2" customHeight="1" x14ac:dyDescent="0.25">
      <c r="A13" s="25" t="s">
        <v>89</v>
      </c>
    </row>
    <row r="14" spans="1:28" x14ac:dyDescent="0.25">
      <c r="A14" s="25" t="s">
        <v>70</v>
      </c>
    </row>
    <row r="15" spans="1:28" x14ac:dyDescent="0.25">
      <c r="A15" s="30">
        <v>30</v>
      </c>
      <c r="D15" s="44" t="str">
        <f>IF($A15&lt;=D$5,0.5*(E14+E15)*EXP(-'BDT Tree'!H37*E$4)+$C$6*SUM(B$4:D$4)," ")</f>
        <v xml:space="preserve"> </v>
      </c>
      <c r="E15" s="2" t="str">
        <f>IF($A15&lt;=E$5,0.5*(F14+F15)*EXP(-'BDT Tree'!I37*F$4)," ")</f>
        <v xml:space="preserve"> </v>
      </c>
      <c r="F15" s="2" t="str">
        <f>IF($A15&lt;=F$5,0.5*(G14+G15)*EXP(-'BDT Tree'!J37*G$4)," ")</f>
        <v xml:space="preserve"> </v>
      </c>
      <c r="G15" s="44" t="str">
        <f>IF($A15&lt;=G$5,0.5*(H14+H15)*EXP(-'BDT Tree'!K37*H$4)+$C$6*SUM(E$4:G$4)," ")</f>
        <v xml:space="preserve"> </v>
      </c>
      <c r="H15" s="2" t="str">
        <f>IF($A15&lt;=H$5,0.5*(I14+I15)*EXP(-'BDT Tree'!L37*I$4)," ")</f>
        <v xml:space="preserve"> </v>
      </c>
      <c r="I15" s="2" t="str">
        <f>IF($A15&lt;=I$5,0.5*(J14+J15)*EXP(-'BDT Tree'!M37*J$4)," ")</f>
        <v xml:space="preserve"> </v>
      </c>
      <c r="J15" s="44" t="str">
        <f>IF($A15&lt;=J$5,0.5*(K14+K15)*EXP(-'BDT Tree'!N37*K$4)+$C$6*SUM(H$4:J$4)," ")</f>
        <v xml:space="preserve"> </v>
      </c>
      <c r="K15" s="2" t="str">
        <f>IF($A15&lt;=K$5,0.5*(L14+L15)*EXP(-'BDT Tree'!O37*L$4)," ")</f>
        <v xml:space="preserve"> </v>
      </c>
      <c r="L15" s="2" t="str">
        <f>IF($A15&lt;=L$5,0.5*(M14+M15)*EXP(-'BDT Tree'!P37*M$4)," ")</f>
        <v xml:space="preserve"> </v>
      </c>
      <c r="M15" s="44" t="str">
        <f>IF($A15&lt;=M$5,0.5*(N14+N15)*EXP(-'BDT Tree'!Q37*N$4)+$C$6*SUM(K$4:M$4)," ")</f>
        <v xml:space="preserve"> </v>
      </c>
      <c r="N15" s="2" t="str">
        <f>IF($A15&lt;=N$5,0.5*(O14+O15)*EXP(-'BDT Tree'!R37*O$4)," ")</f>
        <v xml:space="preserve"> </v>
      </c>
      <c r="O15" s="2" t="str">
        <f>IF($A15&lt;=O$5,0.5*(P14+P15)*EXP(-'BDT Tree'!S37*P$4)," ")</f>
        <v xml:space="preserve"> </v>
      </c>
      <c r="P15" s="44" t="str">
        <f>IF($A15&lt;=P$5,0.5*(Q14+Q15)*EXP(-'BDT Tree'!T37*Q$4)+$C$6*SUM(N$4:P$4)," ")</f>
        <v xml:space="preserve"> </v>
      </c>
      <c r="Q15" s="2" t="str">
        <f>IF($A15&lt;=Q$5,0.5*(R14+R15)*EXP(-'BDT Tree'!U37*R$4)," ")</f>
        <v xml:space="preserve"> </v>
      </c>
      <c r="R15" s="2" t="str">
        <f>IF($A15&lt;=R$5,0.5*(S14+S15)*EXP(-'BDT Tree'!V37*S$4)," ")</f>
        <v xml:space="preserve"> </v>
      </c>
      <c r="S15" s="44" t="str">
        <f>IF($A15&lt;=S$5,0.5*(T14+T15)*EXP(-'BDT Tree'!W37*T$4)+$C$6*SUM(Q$4:S$4)," ")</f>
        <v xml:space="preserve"> </v>
      </c>
      <c r="T15" s="2" t="str">
        <f>IF($A15&lt;=T$5,0.5*(U14+U15)*EXP(-'BDT Tree'!X37*U$4)," ")</f>
        <v xml:space="preserve"> </v>
      </c>
      <c r="U15" s="2" t="str">
        <f>IF($A15&lt;=U$5,0.5*(V14+V15)*EXP(-'BDT Tree'!Y37*V$4)," ")</f>
        <v xml:space="preserve"> </v>
      </c>
      <c r="V15" s="44" t="str">
        <f>IF($A15&lt;=V$5,0.5*(W14+W15)*EXP(-'BDT Tree'!Z37*W$4)+$C$6*SUM(T$4:V$4)," ")</f>
        <v xml:space="preserve"> </v>
      </c>
      <c r="W15" s="2" t="str">
        <f>IF($A15&lt;=W$5,0.5*(X14+X15)*EXP(-'BDT Tree'!AA37*X$4)," ")</f>
        <v xml:space="preserve"> </v>
      </c>
      <c r="X15" s="2" t="str">
        <f>IF($A15&lt;=X$5,0.5*(Y14+Y15)*EXP(-'BDT Tree'!AB37*Y$4)," ")</f>
        <v xml:space="preserve"> </v>
      </c>
      <c r="Y15" s="44" t="str">
        <f>IF($A15&lt;=Y$5,0.5*(Z14+Z15)*EXP(-'BDT Tree'!AC37*Z$4)+$C$6*SUM(W$4:Y$4)," ")</f>
        <v xml:space="preserve"> </v>
      </c>
      <c r="Z15" s="2" t="str">
        <f>IF($A15&lt;=Z$5,0.5*(AA14+AA15)*EXP(-'BDT Tree'!AD37*AA$4)," ")</f>
        <v xml:space="preserve"> </v>
      </c>
      <c r="AA15" s="2" t="str">
        <f>IF($A15&lt;=AA$5,0.5*(AB14+AB15)*EXP(-'BDT Tree'!AE37*AB$4)," ")</f>
        <v xml:space="preserve"> </v>
      </c>
      <c r="AB15" s="44">
        <f>1+1*$C$6*SUM(Z$4:AB$4)</f>
        <v>1.003744841591043</v>
      </c>
    </row>
    <row r="16" spans="1:28" x14ac:dyDescent="0.25">
      <c r="A16" s="30">
        <v>29</v>
      </c>
      <c r="D16" s="44" t="str">
        <f>IF($A16&lt;=D$5,0.5*(E15+E16)*EXP(-'BDT Tree'!H38*E$4)+$C$6*SUM(B$4:D$4)," ")</f>
        <v xml:space="preserve"> </v>
      </c>
      <c r="E16" s="2" t="str">
        <f>IF($A16&lt;=E$5,0.5*(F15+F16)*EXP(-'BDT Tree'!I38*F$4)," ")</f>
        <v xml:space="preserve"> </v>
      </c>
      <c r="F16" s="2" t="str">
        <f>IF($A16&lt;=F$5,0.5*(G15+G16)*EXP(-'BDT Tree'!J38*G$4)," ")</f>
        <v xml:space="preserve"> </v>
      </c>
      <c r="G16" s="44" t="str">
        <f>IF($A16&lt;=G$5,0.5*(H15+H16)*EXP(-'BDT Tree'!K38*H$4)+$C$6*SUM(E$4:G$4)," ")</f>
        <v xml:space="preserve"> </v>
      </c>
      <c r="H16" s="2" t="str">
        <f>IF($A16&lt;=H$5,0.5*(I15+I16)*EXP(-'BDT Tree'!L38*I$4)," ")</f>
        <v xml:space="preserve"> </v>
      </c>
      <c r="I16" s="2" t="str">
        <f>IF($A16&lt;=I$5,0.5*(J15+J16)*EXP(-'BDT Tree'!M38*J$4)," ")</f>
        <v xml:space="preserve"> </v>
      </c>
      <c r="J16" s="44" t="str">
        <f>IF($A16&lt;=J$5,0.5*(K15+K16)*EXP(-'BDT Tree'!N38*K$4)+$C$6*SUM(H$4:J$4)," ")</f>
        <v xml:space="preserve"> </v>
      </c>
      <c r="K16" s="2" t="str">
        <f>IF($A16&lt;=K$5,0.5*(L15+L16)*EXP(-'BDT Tree'!O38*L$4)," ")</f>
        <v xml:space="preserve"> </v>
      </c>
      <c r="L16" s="2" t="str">
        <f>IF($A16&lt;=L$5,0.5*(M15+M16)*EXP(-'BDT Tree'!P38*M$4)," ")</f>
        <v xml:space="preserve"> </v>
      </c>
      <c r="M16" s="44" t="str">
        <f>IF($A16&lt;=M$5,0.5*(N15+N16)*EXP(-'BDT Tree'!Q38*N$4)+$C$6*SUM(K$4:M$4)," ")</f>
        <v xml:space="preserve"> </v>
      </c>
      <c r="N16" s="2" t="str">
        <f>IF($A16&lt;=N$5,0.5*(O15+O16)*EXP(-'BDT Tree'!R38*O$4)," ")</f>
        <v xml:space="preserve"> </v>
      </c>
      <c r="O16" s="2" t="str">
        <f>IF($A16&lt;=O$5,0.5*(P15+P16)*EXP(-'BDT Tree'!S38*P$4)," ")</f>
        <v xml:space="preserve"> </v>
      </c>
      <c r="P16" s="44" t="str">
        <f>IF($A16&lt;=P$5,0.5*(Q15+Q16)*EXP(-'BDT Tree'!T38*Q$4)+$C$6*SUM(N$4:P$4)," ")</f>
        <v xml:space="preserve"> </v>
      </c>
      <c r="Q16" s="2" t="str">
        <f>IF($A16&lt;=Q$5,0.5*(R15+R16)*EXP(-'BDT Tree'!U38*R$4)," ")</f>
        <v xml:space="preserve"> </v>
      </c>
      <c r="R16" s="2" t="str">
        <f>IF($A16&lt;=R$5,0.5*(S15+S16)*EXP(-'BDT Tree'!V38*S$4)," ")</f>
        <v xml:space="preserve"> </v>
      </c>
      <c r="S16" s="44" t="str">
        <f>IF($A16&lt;=S$5,0.5*(T15+T16)*EXP(-'BDT Tree'!W38*T$4)+$C$6*SUM(Q$4:S$4)," ")</f>
        <v xml:space="preserve"> </v>
      </c>
      <c r="T16" s="2" t="str">
        <f>IF($A16&lt;=T$5,0.5*(U15+U16)*EXP(-'BDT Tree'!X38*U$4)," ")</f>
        <v xml:space="preserve"> </v>
      </c>
      <c r="U16" s="2" t="str">
        <f>IF($A16&lt;=U$5,0.5*(V15+V16)*EXP(-'BDT Tree'!Y38*V$4)," ")</f>
        <v xml:space="preserve"> </v>
      </c>
      <c r="V16" s="44" t="str">
        <f>IF($A16&lt;=V$5,0.5*(W15+W16)*EXP(-'BDT Tree'!Z38*W$4)+$C$6*SUM(T$4:V$4)," ")</f>
        <v xml:space="preserve"> </v>
      </c>
      <c r="W16" s="2" t="str">
        <f>IF($A16&lt;=W$5,0.5*(X15+X16)*EXP(-'BDT Tree'!AA38*X$4)," ")</f>
        <v xml:space="preserve"> </v>
      </c>
      <c r="X16" s="2" t="str">
        <f>IF($A16&lt;=X$5,0.5*(Y15+Y16)*EXP(-'BDT Tree'!AB38*Y$4)," ")</f>
        <v xml:space="preserve"> </v>
      </c>
      <c r="Y16" s="44" t="str">
        <f>IF($A16&lt;=Y$5,0.5*(Z15+Z16)*EXP(-'BDT Tree'!AC38*Z$4)+$C$6*SUM(W$4:Y$4)," ")</f>
        <v xml:space="preserve"> </v>
      </c>
      <c r="Z16" s="2" t="str">
        <f>IF($A16&lt;=Z$5,0.5*(AA15+AA16)*EXP(-'BDT Tree'!AD38*AA$4)," ")</f>
        <v xml:space="preserve"> </v>
      </c>
      <c r="AA16" s="2">
        <f>IF($A16&lt;=AA$5,0.5*(AB15+AB16)*EXP(-'BDT Tree'!AE38*AB$4)," ")</f>
        <v>0.95566090878743737</v>
      </c>
      <c r="AB16" s="44">
        <f t="shared" ref="AB16:AB45" si="0">1+1*$C$6*SUM(Z$4:AB$4)</f>
        <v>1.003744841591043</v>
      </c>
    </row>
    <row r="17" spans="1:28" x14ac:dyDescent="0.25">
      <c r="A17" s="30">
        <v>28</v>
      </c>
      <c r="D17" s="44" t="str">
        <f>IF($A17&lt;=D$5,0.5*(E16+E17)*EXP(-'BDT Tree'!H39*E$4)+$C$6*SUM(B$4:D$4)," ")</f>
        <v xml:space="preserve"> </v>
      </c>
      <c r="E17" s="2" t="str">
        <f>IF($A17&lt;=E$5,0.5*(F16+F17)*EXP(-'BDT Tree'!I39*F$4)," ")</f>
        <v xml:space="preserve"> </v>
      </c>
      <c r="F17" s="2" t="str">
        <f>IF($A17&lt;=F$5,0.5*(G16+G17)*EXP(-'BDT Tree'!J39*G$4)," ")</f>
        <v xml:space="preserve"> </v>
      </c>
      <c r="G17" s="44" t="str">
        <f>IF($A17&lt;=G$5,0.5*(H16+H17)*EXP(-'BDT Tree'!K39*H$4)+$C$6*SUM(E$4:G$4)," ")</f>
        <v xml:space="preserve"> </v>
      </c>
      <c r="H17" s="2" t="str">
        <f>IF($A17&lt;=H$5,0.5*(I16+I17)*EXP(-'BDT Tree'!L39*I$4)," ")</f>
        <v xml:space="preserve"> </v>
      </c>
      <c r="I17" s="2" t="str">
        <f>IF($A17&lt;=I$5,0.5*(J16+J17)*EXP(-'BDT Tree'!M39*J$4)," ")</f>
        <v xml:space="preserve"> </v>
      </c>
      <c r="J17" s="44" t="str">
        <f>IF($A17&lt;=J$5,0.5*(K16+K17)*EXP(-'BDT Tree'!N39*K$4)+$C$6*SUM(H$4:J$4)," ")</f>
        <v xml:space="preserve"> </v>
      </c>
      <c r="K17" s="2" t="str">
        <f>IF($A17&lt;=K$5,0.5*(L16+L17)*EXP(-'BDT Tree'!O39*L$4)," ")</f>
        <v xml:space="preserve"> </v>
      </c>
      <c r="L17" s="2" t="str">
        <f>IF($A17&lt;=L$5,0.5*(M16+M17)*EXP(-'BDT Tree'!P39*M$4)," ")</f>
        <v xml:space="preserve"> </v>
      </c>
      <c r="M17" s="44" t="str">
        <f>IF($A17&lt;=M$5,0.5*(N16+N17)*EXP(-'BDT Tree'!Q39*N$4)+$C$6*SUM(K$4:M$4)," ")</f>
        <v xml:space="preserve"> </v>
      </c>
      <c r="N17" s="2" t="str">
        <f>IF($A17&lt;=N$5,0.5*(O16+O17)*EXP(-'BDT Tree'!R39*O$4)," ")</f>
        <v xml:space="preserve"> </v>
      </c>
      <c r="O17" s="2" t="str">
        <f>IF($A17&lt;=O$5,0.5*(P16+P17)*EXP(-'BDT Tree'!S39*P$4)," ")</f>
        <v xml:space="preserve"> </v>
      </c>
      <c r="P17" s="44" t="str">
        <f>IF($A17&lt;=P$5,0.5*(Q16+Q17)*EXP(-'BDT Tree'!T39*Q$4)+$C$6*SUM(N$4:P$4)," ")</f>
        <v xml:space="preserve"> </v>
      </c>
      <c r="Q17" s="2" t="str">
        <f>IF($A17&lt;=Q$5,0.5*(R16+R17)*EXP(-'BDT Tree'!U39*R$4)," ")</f>
        <v xml:space="preserve"> </v>
      </c>
      <c r="R17" s="2" t="str">
        <f>IF($A17&lt;=R$5,0.5*(S16+S17)*EXP(-'BDT Tree'!V39*S$4)," ")</f>
        <v xml:space="preserve"> </v>
      </c>
      <c r="S17" s="44" t="str">
        <f>IF($A17&lt;=S$5,0.5*(T16+T17)*EXP(-'BDT Tree'!W39*T$4)+$C$6*SUM(Q$4:S$4)," ")</f>
        <v xml:space="preserve"> </v>
      </c>
      <c r="T17" s="2" t="str">
        <f>IF($A17&lt;=T$5,0.5*(U16+U17)*EXP(-'BDT Tree'!X39*U$4)," ")</f>
        <v xml:space="preserve"> </v>
      </c>
      <c r="U17" s="2" t="str">
        <f>IF($A17&lt;=U$5,0.5*(V16+V17)*EXP(-'BDT Tree'!Y39*V$4)," ")</f>
        <v xml:space="preserve"> </v>
      </c>
      <c r="V17" s="44" t="str">
        <f>IF($A17&lt;=V$5,0.5*(W16+W17)*EXP(-'BDT Tree'!Z39*W$4)+$C$6*SUM(T$4:V$4)," ")</f>
        <v xml:space="preserve"> </v>
      </c>
      <c r="W17" s="2" t="str">
        <f>IF($A17&lt;=W$5,0.5*(X16+X17)*EXP(-'BDT Tree'!AA39*X$4)," ")</f>
        <v xml:space="preserve"> </v>
      </c>
      <c r="X17" s="2" t="str">
        <f>IF($A17&lt;=X$5,0.5*(Y16+Y17)*EXP(-'BDT Tree'!AB39*Y$4)," ")</f>
        <v xml:space="preserve"> </v>
      </c>
      <c r="Y17" s="44" t="str">
        <f>IF($A17&lt;=Y$5,0.5*(Z16+Z17)*EXP(-'BDT Tree'!AC39*Z$4)+$C$6*SUM(W$4:Y$4)," ")</f>
        <v xml:space="preserve"> </v>
      </c>
      <c r="Z17" s="2">
        <f>IF($A17&lt;=Z$5,0.5*(AA16+AA17)*EXP(-'BDT Tree'!AD39*AA$4)," ")</f>
        <v>0.92511807389333656</v>
      </c>
      <c r="AA17" s="2">
        <f>IF($A17&lt;=AA$5,0.5*(AB16+AB17)*EXP(-'BDT Tree'!AE39*AB$4)," ")</f>
        <v>0.96673887153774163</v>
      </c>
      <c r="AB17" s="44">
        <f t="shared" si="0"/>
        <v>1.003744841591043</v>
      </c>
    </row>
    <row r="18" spans="1:28" x14ac:dyDescent="0.25">
      <c r="A18" s="30">
        <v>27</v>
      </c>
      <c r="D18" s="44" t="str">
        <f>IF($A18&lt;=D$5,0.5*(E17+E18)*EXP(-'BDT Tree'!H40*E$4)+$C$6*SUM(B$4:D$4)," ")</f>
        <v xml:space="preserve"> </v>
      </c>
      <c r="E18" s="2" t="str">
        <f>IF($A18&lt;=E$5,0.5*(F17+F18)*EXP(-'BDT Tree'!I40*F$4)," ")</f>
        <v xml:space="preserve"> </v>
      </c>
      <c r="F18" s="2" t="str">
        <f>IF($A18&lt;=F$5,0.5*(G17+G18)*EXP(-'BDT Tree'!J40*G$4)," ")</f>
        <v xml:space="preserve"> </v>
      </c>
      <c r="G18" s="44" t="str">
        <f>IF($A18&lt;=G$5,0.5*(H17+H18)*EXP(-'BDT Tree'!K40*H$4)+$C$6*SUM(E$4:G$4)," ")</f>
        <v xml:space="preserve"> </v>
      </c>
      <c r="H18" s="2" t="str">
        <f>IF($A18&lt;=H$5,0.5*(I17+I18)*EXP(-'BDT Tree'!L40*I$4)," ")</f>
        <v xml:space="preserve"> </v>
      </c>
      <c r="I18" s="2" t="str">
        <f>IF($A18&lt;=I$5,0.5*(J17+J18)*EXP(-'BDT Tree'!M40*J$4)," ")</f>
        <v xml:space="preserve"> </v>
      </c>
      <c r="J18" s="44" t="str">
        <f>IF($A18&lt;=J$5,0.5*(K17+K18)*EXP(-'BDT Tree'!N40*K$4)+$C$6*SUM(H$4:J$4)," ")</f>
        <v xml:space="preserve"> </v>
      </c>
      <c r="K18" s="2" t="str">
        <f>IF($A18&lt;=K$5,0.5*(L17+L18)*EXP(-'BDT Tree'!O40*L$4)," ")</f>
        <v xml:space="preserve"> </v>
      </c>
      <c r="L18" s="2" t="str">
        <f>IF($A18&lt;=L$5,0.5*(M17+M18)*EXP(-'BDT Tree'!P40*M$4)," ")</f>
        <v xml:space="preserve"> </v>
      </c>
      <c r="M18" s="44" t="str">
        <f>IF($A18&lt;=M$5,0.5*(N17+N18)*EXP(-'BDT Tree'!Q40*N$4)+$C$6*SUM(K$4:M$4)," ")</f>
        <v xml:space="preserve"> </v>
      </c>
      <c r="N18" s="2" t="str">
        <f>IF($A18&lt;=N$5,0.5*(O17+O18)*EXP(-'BDT Tree'!R40*O$4)," ")</f>
        <v xml:space="preserve"> </v>
      </c>
      <c r="O18" s="2" t="str">
        <f>IF($A18&lt;=O$5,0.5*(P17+P18)*EXP(-'BDT Tree'!S40*P$4)," ")</f>
        <v xml:space="preserve"> </v>
      </c>
      <c r="P18" s="44" t="str">
        <f>IF($A18&lt;=P$5,0.5*(Q17+Q18)*EXP(-'BDT Tree'!T40*Q$4)+$C$6*SUM(N$4:P$4)," ")</f>
        <v xml:space="preserve"> </v>
      </c>
      <c r="Q18" s="2" t="str">
        <f>IF($A18&lt;=Q$5,0.5*(R17+R18)*EXP(-'BDT Tree'!U40*R$4)," ")</f>
        <v xml:space="preserve"> </v>
      </c>
      <c r="R18" s="2" t="str">
        <f>IF($A18&lt;=R$5,0.5*(S17+S18)*EXP(-'BDT Tree'!V40*S$4)," ")</f>
        <v xml:space="preserve"> </v>
      </c>
      <c r="S18" s="44" t="str">
        <f>IF($A18&lt;=S$5,0.5*(T17+T18)*EXP(-'BDT Tree'!W40*T$4)+$C$6*SUM(Q$4:S$4)," ")</f>
        <v xml:space="preserve"> </v>
      </c>
      <c r="T18" s="2" t="str">
        <f>IF($A18&lt;=T$5,0.5*(U17+U18)*EXP(-'BDT Tree'!X40*U$4)," ")</f>
        <v xml:space="preserve"> </v>
      </c>
      <c r="U18" s="2" t="str">
        <f>IF($A18&lt;=U$5,0.5*(V17+V18)*EXP(-'BDT Tree'!Y40*V$4)," ")</f>
        <v xml:space="preserve"> </v>
      </c>
      <c r="V18" s="44" t="str">
        <f>IF($A18&lt;=V$5,0.5*(W17+W18)*EXP(-'BDT Tree'!Z40*W$4)+$C$6*SUM(T$4:V$4)," ")</f>
        <v xml:space="preserve"> </v>
      </c>
      <c r="W18" s="2" t="str">
        <f>IF($A18&lt;=W$5,0.5*(X17+X18)*EXP(-'BDT Tree'!AA40*X$4)," ")</f>
        <v xml:space="preserve"> </v>
      </c>
      <c r="X18" s="2" t="str">
        <f>IF($A18&lt;=X$5,0.5*(Y17+Y18)*EXP(-'BDT Tree'!AB40*Y$4)," ")</f>
        <v xml:space="preserve"> </v>
      </c>
      <c r="Y18" s="44">
        <f>IF($A18&lt;=Y$5,0.5*(Z17+Z18)*EXP(-'BDT Tree'!AC40*Z$4)+$C$6*SUM(W$4:Y$4)," ")</f>
        <v>0.89913907265620441</v>
      </c>
      <c r="Z18" s="2">
        <f>IF($A18&lt;=Z$5,0.5*(AA17+AA18)*EXP(-'BDT Tree'!AD40*AA$4)," ")</f>
        <v>0.94287441739784483</v>
      </c>
      <c r="AA18" s="2">
        <f>IF($A18&lt;=AA$5,0.5*(AB17+AB18)*EXP(-'BDT Tree'!AE40*AB$4)," ")</f>
        <v>0.97530261979820798</v>
      </c>
      <c r="AB18" s="44">
        <f t="shared" si="0"/>
        <v>1.003744841591043</v>
      </c>
    </row>
    <row r="19" spans="1:28" x14ac:dyDescent="0.25">
      <c r="A19" s="30">
        <v>26</v>
      </c>
      <c r="D19" s="44" t="str">
        <f>IF($A19&lt;=D$5,0.5*(E18+E19)*EXP(-'BDT Tree'!H41*E$4)+$C$6*SUM(B$4:D$4)," ")</f>
        <v xml:space="preserve"> </v>
      </c>
      <c r="E19" s="2" t="str">
        <f>IF($A19&lt;=E$5,0.5*(F18+F19)*EXP(-'BDT Tree'!I41*F$4)," ")</f>
        <v xml:space="preserve"> </v>
      </c>
      <c r="F19" s="2" t="str">
        <f>IF($A19&lt;=F$5,0.5*(G18+G19)*EXP(-'BDT Tree'!J41*G$4)," ")</f>
        <v xml:space="preserve"> </v>
      </c>
      <c r="G19" s="44" t="str">
        <f>IF($A19&lt;=G$5,0.5*(H18+H19)*EXP(-'BDT Tree'!K41*H$4)+$C$6*SUM(E$4:G$4)," ")</f>
        <v xml:space="preserve"> </v>
      </c>
      <c r="H19" s="2" t="str">
        <f>IF($A19&lt;=H$5,0.5*(I18+I19)*EXP(-'BDT Tree'!L41*I$4)," ")</f>
        <v xml:space="preserve"> </v>
      </c>
      <c r="I19" s="2" t="str">
        <f>IF($A19&lt;=I$5,0.5*(J18+J19)*EXP(-'BDT Tree'!M41*J$4)," ")</f>
        <v xml:space="preserve"> </v>
      </c>
      <c r="J19" s="44" t="str">
        <f>IF($A19&lt;=J$5,0.5*(K18+K19)*EXP(-'BDT Tree'!N41*K$4)+$C$6*SUM(H$4:J$4)," ")</f>
        <v xml:space="preserve"> </v>
      </c>
      <c r="K19" s="2" t="str">
        <f>IF($A19&lt;=K$5,0.5*(L18+L19)*EXP(-'BDT Tree'!O41*L$4)," ")</f>
        <v xml:space="preserve"> </v>
      </c>
      <c r="L19" s="2" t="str">
        <f>IF($A19&lt;=L$5,0.5*(M18+M19)*EXP(-'BDT Tree'!P41*M$4)," ")</f>
        <v xml:space="preserve"> </v>
      </c>
      <c r="M19" s="44" t="str">
        <f>IF($A19&lt;=M$5,0.5*(N18+N19)*EXP(-'BDT Tree'!Q41*N$4)+$C$6*SUM(K$4:M$4)," ")</f>
        <v xml:space="preserve"> </v>
      </c>
      <c r="N19" s="2" t="str">
        <f>IF($A19&lt;=N$5,0.5*(O18+O19)*EXP(-'BDT Tree'!R41*O$4)," ")</f>
        <v xml:space="preserve"> </v>
      </c>
      <c r="O19" s="2" t="str">
        <f>IF($A19&lt;=O$5,0.5*(P18+P19)*EXP(-'BDT Tree'!S41*P$4)," ")</f>
        <v xml:space="preserve"> </v>
      </c>
      <c r="P19" s="44" t="str">
        <f>IF($A19&lt;=P$5,0.5*(Q18+Q19)*EXP(-'BDT Tree'!T41*Q$4)+$C$6*SUM(N$4:P$4)," ")</f>
        <v xml:space="preserve"> </v>
      </c>
      <c r="Q19" s="2" t="str">
        <f>IF($A19&lt;=Q$5,0.5*(R18+R19)*EXP(-'BDT Tree'!U41*R$4)," ")</f>
        <v xml:space="preserve"> </v>
      </c>
      <c r="R19" s="2" t="str">
        <f>IF($A19&lt;=R$5,0.5*(S18+S19)*EXP(-'BDT Tree'!V41*S$4)," ")</f>
        <v xml:space="preserve"> </v>
      </c>
      <c r="S19" s="44" t="str">
        <f>IF($A19&lt;=S$5,0.5*(T18+T19)*EXP(-'BDT Tree'!W41*T$4)+$C$6*SUM(Q$4:S$4)," ")</f>
        <v xml:space="preserve"> </v>
      </c>
      <c r="T19" s="2" t="str">
        <f>IF($A19&lt;=T$5,0.5*(U18+U19)*EXP(-'BDT Tree'!X41*U$4)," ")</f>
        <v xml:space="preserve"> </v>
      </c>
      <c r="U19" s="2" t="str">
        <f>IF($A19&lt;=U$5,0.5*(V18+V19)*EXP(-'BDT Tree'!Y41*V$4)," ")</f>
        <v xml:space="preserve"> </v>
      </c>
      <c r="V19" s="44" t="str">
        <f>IF($A19&lt;=V$5,0.5*(W18+W19)*EXP(-'BDT Tree'!Z41*W$4)+$C$6*SUM(T$4:V$4)," ")</f>
        <v xml:space="preserve"> </v>
      </c>
      <c r="W19" s="2" t="str">
        <f>IF($A19&lt;=W$5,0.5*(X18+X19)*EXP(-'BDT Tree'!AA41*X$4)," ")</f>
        <v xml:space="preserve"> </v>
      </c>
      <c r="X19" s="2">
        <f>IF($A19&lt;=X$5,0.5*(Y18+Y19)*EXP(-'BDT Tree'!AB41*Y$4)," ")</f>
        <v>0.88011148231331804</v>
      </c>
      <c r="Y19" s="44">
        <f>IF($A19&lt;=Y$5,0.5*(Z18+Z19)*EXP(-'BDT Tree'!AC41*Z$4)+$C$6*SUM(W$4:Y$4)," ")</f>
        <v>0.92394046539532937</v>
      </c>
      <c r="Z19" s="2">
        <f>IF($A19&lt;=Z$5,0.5*(AA18+AA19)*EXP(-'BDT Tree'!AD41*AA$4)," ")</f>
        <v>0.9567231843536822</v>
      </c>
      <c r="AA19" s="2">
        <f>IF($A19&lt;=AA$5,0.5*(AB18+AB19)*EXP(-'BDT Tree'!AE41*AB$4)," ")</f>
        <v>0.98190698524314535</v>
      </c>
      <c r="AB19" s="44">
        <f t="shared" si="0"/>
        <v>1.003744841591043</v>
      </c>
    </row>
    <row r="20" spans="1:28" x14ac:dyDescent="0.25">
      <c r="A20" s="30">
        <v>25</v>
      </c>
      <c r="D20" s="44" t="str">
        <f>IF($A20&lt;=D$5,0.5*(E19+E20)*EXP(-'BDT Tree'!H42*E$4)+$C$6*SUM(B$4:D$4)," ")</f>
        <v xml:space="preserve"> </v>
      </c>
      <c r="E20" s="2" t="str">
        <f>IF($A20&lt;=E$5,0.5*(F19+F20)*EXP(-'BDT Tree'!I42*F$4)," ")</f>
        <v xml:space="preserve"> </v>
      </c>
      <c r="F20" s="2" t="str">
        <f>IF($A20&lt;=F$5,0.5*(G19+G20)*EXP(-'BDT Tree'!J42*G$4)," ")</f>
        <v xml:space="preserve"> </v>
      </c>
      <c r="G20" s="44" t="str">
        <f>IF($A20&lt;=G$5,0.5*(H19+H20)*EXP(-'BDT Tree'!K42*H$4)+$C$6*SUM(E$4:G$4)," ")</f>
        <v xml:space="preserve"> </v>
      </c>
      <c r="H20" s="2" t="str">
        <f>IF($A20&lt;=H$5,0.5*(I19+I20)*EXP(-'BDT Tree'!L42*I$4)," ")</f>
        <v xml:space="preserve"> </v>
      </c>
      <c r="I20" s="2" t="str">
        <f>IF($A20&lt;=I$5,0.5*(J19+J20)*EXP(-'BDT Tree'!M42*J$4)," ")</f>
        <v xml:space="preserve"> </v>
      </c>
      <c r="J20" s="44" t="str">
        <f>IF($A20&lt;=J$5,0.5*(K19+K20)*EXP(-'BDT Tree'!N42*K$4)+$C$6*SUM(H$4:J$4)," ")</f>
        <v xml:space="preserve"> </v>
      </c>
      <c r="K20" s="2" t="str">
        <f>IF($A20&lt;=K$5,0.5*(L19+L20)*EXP(-'BDT Tree'!O42*L$4)," ")</f>
        <v xml:space="preserve"> </v>
      </c>
      <c r="L20" s="2" t="str">
        <f>IF($A20&lt;=L$5,0.5*(M19+M20)*EXP(-'BDT Tree'!P42*M$4)," ")</f>
        <v xml:space="preserve"> </v>
      </c>
      <c r="M20" s="44" t="str">
        <f>IF($A20&lt;=M$5,0.5*(N19+N20)*EXP(-'BDT Tree'!Q42*N$4)+$C$6*SUM(K$4:M$4)," ")</f>
        <v xml:space="preserve"> </v>
      </c>
      <c r="N20" s="2" t="str">
        <f>IF($A20&lt;=N$5,0.5*(O19+O20)*EXP(-'BDT Tree'!R42*O$4)," ")</f>
        <v xml:space="preserve"> </v>
      </c>
      <c r="O20" s="2" t="str">
        <f>IF($A20&lt;=O$5,0.5*(P19+P20)*EXP(-'BDT Tree'!S42*P$4)," ")</f>
        <v xml:space="preserve"> </v>
      </c>
      <c r="P20" s="44" t="str">
        <f>IF($A20&lt;=P$5,0.5*(Q19+Q20)*EXP(-'BDT Tree'!T42*Q$4)+$C$6*SUM(N$4:P$4)," ")</f>
        <v xml:space="preserve"> </v>
      </c>
      <c r="Q20" s="2" t="str">
        <f>IF($A20&lt;=Q$5,0.5*(R19+R20)*EXP(-'BDT Tree'!U42*R$4)," ")</f>
        <v xml:space="preserve"> </v>
      </c>
      <c r="R20" s="2" t="str">
        <f>IF($A20&lt;=R$5,0.5*(S19+S20)*EXP(-'BDT Tree'!V42*S$4)," ")</f>
        <v xml:space="preserve"> </v>
      </c>
      <c r="S20" s="44" t="str">
        <f>IF($A20&lt;=S$5,0.5*(T19+T20)*EXP(-'BDT Tree'!W42*T$4)+$C$6*SUM(Q$4:S$4)," ")</f>
        <v xml:space="preserve"> </v>
      </c>
      <c r="T20" s="2" t="str">
        <f>IF($A20&lt;=T$5,0.5*(U19+U20)*EXP(-'BDT Tree'!X42*U$4)," ")</f>
        <v xml:space="preserve"> </v>
      </c>
      <c r="U20" s="2" t="str">
        <f>IF($A20&lt;=U$5,0.5*(V19+V20)*EXP(-'BDT Tree'!Y42*V$4)," ")</f>
        <v xml:space="preserve"> </v>
      </c>
      <c r="V20" s="44" t="str">
        <f>IF($A20&lt;=V$5,0.5*(W19+W20)*EXP(-'BDT Tree'!Z42*W$4)+$C$6*SUM(T$4:V$4)," ")</f>
        <v xml:space="preserve"> </v>
      </c>
      <c r="W20" s="2">
        <f>IF($A20&lt;=W$5,0.5*(X19+X20)*EXP(-'BDT Tree'!AA42*X$4)," ")</f>
        <v>0.8684204735561174</v>
      </c>
      <c r="X20" s="2">
        <f>IF($A20&lt;=X$5,0.5*(Y19+Y20)*EXP(-'BDT Tree'!AB42*Y$4)," ")</f>
        <v>0.90880238689106163</v>
      </c>
      <c r="Y20" s="44">
        <f>IF($A20&lt;=Y$5,0.5*(Z19+Z20)*EXP(-'BDT Tree'!AC42*Z$4)+$C$6*SUM(W$4:Y$4)," ")</f>
        <v>0.94327813108814196</v>
      </c>
      <c r="Z20" s="2">
        <f>IF($A20&lt;=Z$5,0.5*(AA19+AA20)*EXP(-'BDT Tree'!AD42*AA$4)," ")</f>
        <v>0.96748197076820708</v>
      </c>
      <c r="AA20" s="2">
        <f>IF($A20&lt;=AA$5,0.5*(AB19+AB20)*EXP(-'BDT Tree'!AE42*AB$4)," ")</f>
        <v>0.9869909771917148</v>
      </c>
      <c r="AB20" s="44">
        <f t="shared" si="0"/>
        <v>1.003744841591043</v>
      </c>
    </row>
    <row r="21" spans="1:28" x14ac:dyDescent="0.25">
      <c r="A21" s="30">
        <v>24</v>
      </c>
      <c r="D21" s="44" t="str">
        <f>IF($A21&lt;=D$5,0.5*(E20+E21)*EXP(-'BDT Tree'!H43*E$4)+$C$6*SUM(B$4:D$4)," ")</f>
        <v xml:space="preserve"> </v>
      </c>
      <c r="E21" s="2" t="str">
        <f>IF($A21&lt;=E$5,0.5*(F20+F21)*EXP(-'BDT Tree'!I43*F$4)," ")</f>
        <v xml:space="preserve"> </v>
      </c>
      <c r="F21" s="2" t="str">
        <f>IF($A21&lt;=F$5,0.5*(G20+G21)*EXP(-'BDT Tree'!J43*G$4)," ")</f>
        <v xml:space="preserve"> </v>
      </c>
      <c r="G21" s="44" t="str">
        <f>IF($A21&lt;=G$5,0.5*(H20+H21)*EXP(-'BDT Tree'!K43*H$4)+$C$6*SUM(E$4:G$4)," ")</f>
        <v xml:space="preserve"> </v>
      </c>
      <c r="H21" s="2" t="str">
        <f>IF($A21&lt;=H$5,0.5*(I20+I21)*EXP(-'BDT Tree'!L43*I$4)," ")</f>
        <v xml:space="preserve"> </v>
      </c>
      <c r="I21" s="2" t="str">
        <f>IF($A21&lt;=I$5,0.5*(J20+J21)*EXP(-'BDT Tree'!M43*J$4)," ")</f>
        <v xml:space="preserve"> </v>
      </c>
      <c r="J21" s="44" t="str">
        <f>IF($A21&lt;=J$5,0.5*(K20+K21)*EXP(-'BDT Tree'!N43*K$4)+$C$6*SUM(H$4:J$4)," ")</f>
        <v xml:space="preserve"> </v>
      </c>
      <c r="K21" s="2" t="str">
        <f>IF($A21&lt;=K$5,0.5*(L20+L21)*EXP(-'BDT Tree'!O43*L$4)," ")</f>
        <v xml:space="preserve"> </v>
      </c>
      <c r="L21" s="2" t="str">
        <f>IF($A21&lt;=L$5,0.5*(M20+M21)*EXP(-'BDT Tree'!P43*M$4)," ")</f>
        <v xml:space="preserve"> </v>
      </c>
      <c r="M21" s="44" t="str">
        <f>IF($A21&lt;=M$5,0.5*(N20+N21)*EXP(-'BDT Tree'!Q43*N$4)+$C$6*SUM(K$4:M$4)," ")</f>
        <v xml:space="preserve"> </v>
      </c>
      <c r="N21" s="2" t="str">
        <f>IF($A21&lt;=N$5,0.5*(O20+O21)*EXP(-'BDT Tree'!R43*O$4)," ")</f>
        <v xml:space="preserve"> </v>
      </c>
      <c r="O21" s="2" t="str">
        <f>IF($A21&lt;=O$5,0.5*(P20+P21)*EXP(-'BDT Tree'!S43*P$4)," ")</f>
        <v xml:space="preserve"> </v>
      </c>
      <c r="P21" s="44" t="str">
        <f>IF($A21&lt;=P$5,0.5*(Q20+Q21)*EXP(-'BDT Tree'!T43*Q$4)+$C$6*SUM(N$4:P$4)," ")</f>
        <v xml:space="preserve"> </v>
      </c>
      <c r="Q21" s="2" t="str">
        <f>IF($A21&lt;=Q$5,0.5*(R20+R21)*EXP(-'BDT Tree'!U43*R$4)," ")</f>
        <v xml:space="preserve"> </v>
      </c>
      <c r="R21" s="2" t="str">
        <f>IF($A21&lt;=R$5,0.5*(S20+S21)*EXP(-'BDT Tree'!V43*S$4)," ")</f>
        <v xml:space="preserve"> </v>
      </c>
      <c r="S21" s="44" t="str">
        <f>IF($A21&lt;=S$5,0.5*(T20+T21)*EXP(-'BDT Tree'!W43*T$4)+$C$6*SUM(Q$4:S$4)," ")</f>
        <v xml:space="preserve"> </v>
      </c>
      <c r="T21" s="2" t="str">
        <f>IF($A21&lt;=T$5,0.5*(U20+U21)*EXP(-'BDT Tree'!X43*U$4)," ")</f>
        <v xml:space="preserve"> </v>
      </c>
      <c r="U21" s="2" t="str">
        <f>IF($A21&lt;=U$5,0.5*(V20+V21)*EXP(-'BDT Tree'!Y43*V$4)," ")</f>
        <v xml:space="preserve"> </v>
      </c>
      <c r="V21" s="44">
        <f>IF($A21&lt;=V$5,0.5*(W20+W21)*EXP(-'BDT Tree'!Z43*W$4)+$C$6*SUM(T$4:V$4)," ")</f>
        <v>0.86545544798592289</v>
      </c>
      <c r="W21" s="2">
        <f>IF($A21&lt;=W$5,0.5*(X20+X21)*EXP(-'BDT Tree'!AA43*X$4)," ")</f>
        <v>0.89952534377055893</v>
      </c>
      <c r="X21" s="2">
        <f>IF($A21&lt;=X$5,0.5*(Y20+Y21)*EXP(-'BDT Tree'!AB43*Y$4)," ")</f>
        <v>0.93132327181151253</v>
      </c>
      <c r="Y21" s="44">
        <f>IF($A21&lt;=Y$5,0.5*(Z20+Z21)*EXP(-'BDT Tree'!AC43*Z$4)+$C$6*SUM(W$4:Y$4)," ")</f>
        <v>0.95827018398525587</v>
      </c>
      <c r="Z21" s="2">
        <f>IF($A21&lt;=Z$5,0.5*(AA20+AA21)*EXP(-'BDT Tree'!AD43*AA$4)," ")</f>
        <v>0.97581509491053542</v>
      </c>
      <c r="AA21" s="2">
        <f>IF($A21&lt;=AA$5,0.5*(AB20+AB21)*EXP(-'BDT Tree'!AE43*AB$4)," ")</f>
        <v>0.99089912882773523</v>
      </c>
      <c r="AB21" s="44">
        <f t="shared" si="0"/>
        <v>1.003744841591043</v>
      </c>
    </row>
    <row r="22" spans="1:28" x14ac:dyDescent="0.25">
      <c r="A22" s="30">
        <v>23</v>
      </c>
      <c r="D22" s="44" t="str">
        <f>IF($A22&lt;=D$5,0.5*(E21+E22)*EXP(-'BDT Tree'!H44*E$4)+$C$6*SUM(B$4:D$4)," ")</f>
        <v xml:space="preserve"> </v>
      </c>
      <c r="E22" s="2" t="str">
        <f>IF($A22&lt;=E$5,0.5*(F21+F22)*EXP(-'BDT Tree'!I44*F$4)," ")</f>
        <v xml:space="preserve"> </v>
      </c>
      <c r="F22" s="2" t="str">
        <f>IF($A22&lt;=F$5,0.5*(G21+G22)*EXP(-'BDT Tree'!J44*G$4)," ")</f>
        <v xml:space="preserve"> </v>
      </c>
      <c r="G22" s="44" t="str">
        <f>IF($A22&lt;=G$5,0.5*(H21+H22)*EXP(-'BDT Tree'!K44*H$4)+$C$6*SUM(E$4:G$4)," ")</f>
        <v xml:space="preserve"> </v>
      </c>
      <c r="H22" s="2" t="str">
        <f>IF($A22&lt;=H$5,0.5*(I21+I22)*EXP(-'BDT Tree'!L44*I$4)," ")</f>
        <v xml:space="preserve"> </v>
      </c>
      <c r="I22" s="2" t="str">
        <f>IF($A22&lt;=I$5,0.5*(J21+J22)*EXP(-'BDT Tree'!M44*J$4)," ")</f>
        <v xml:space="preserve"> </v>
      </c>
      <c r="J22" s="44" t="str">
        <f>IF($A22&lt;=J$5,0.5*(K21+K22)*EXP(-'BDT Tree'!N44*K$4)+$C$6*SUM(H$4:J$4)," ")</f>
        <v xml:space="preserve"> </v>
      </c>
      <c r="K22" s="2" t="str">
        <f>IF($A22&lt;=K$5,0.5*(L21+L22)*EXP(-'BDT Tree'!O44*L$4)," ")</f>
        <v xml:space="preserve"> </v>
      </c>
      <c r="L22" s="2" t="str">
        <f>IF($A22&lt;=L$5,0.5*(M21+M22)*EXP(-'BDT Tree'!P44*M$4)," ")</f>
        <v xml:space="preserve"> </v>
      </c>
      <c r="M22" s="44" t="str">
        <f>IF($A22&lt;=M$5,0.5*(N21+N22)*EXP(-'BDT Tree'!Q44*N$4)+$C$6*SUM(K$4:M$4)," ")</f>
        <v xml:space="preserve"> </v>
      </c>
      <c r="N22" s="2" t="str">
        <f>IF($A22&lt;=N$5,0.5*(O21+O22)*EXP(-'BDT Tree'!R44*O$4)," ")</f>
        <v xml:space="preserve"> </v>
      </c>
      <c r="O22" s="2" t="str">
        <f>IF($A22&lt;=O$5,0.5*(P21+P22)*EXP(-'BDT Tree'!S44*P$4)," ")</f>
        <v xml:space="preserve"> </v>
      </c>
      <c r="P22" s="44" t="str">
        <f>IF($A22&lt;=P$5,0.5*(Q21+Q22)*EXP(-'BDT Tree'!T44*Q$4)+$C$6*SUM(N$4:P$4)," ")</f>
        <v xml:space="preserve"> </v>
      </c>
      <c r="Q22" s="2" t="str">
        <f>IF($A22&lt;=Q$5,0.5*(R21+R22)*EXP(-'BDT Tree'!U44*R$4)," ")</f>
        <v xml:space="preserve"> </v>
      </c>
      <c r="R22" s="2" t="str">
        <f>IF($A22&lt;=R$5,0.5*(S21+S22)*EXP(-'BDT Tree'!V44*S$4)," ")</f>
        <v xml:space="preserve"> </v>
      </c>
      <c r="S22" s="44" t="str">
        <f>IF($A22&lt;=S$5,0.5*(T21+T22)*EXP(-'BDT Tree'!W44*T$4)+$C$6*SUM(Q$4:S$4)," ")</f>
        <v xml:space="preserve"> </v>
      </c>
      <c r="T22" s="2" t="str">
        <f>IF($A22&lt;=T$5,0.5*(U21+U22)*EXP(-'BDT Tree'!X44*U$4)," ")</f>
        <v xml:space="preserve"> </v>
      </c>
      <c r="U22" s="2">
        <f>IF($A22&lt;=U$5,0.5*(V21+V22)*EXP(-'BDT Tree'!Y44*V$4)," ")</f>
        <v>0.85974708619214291</v>
      </c>
      <c r="V22" s="44">
        <f>IF($A22&lt;=V$5,0.5*(W21+W22)*EXP(-'BDT Tree'!Z44*W$4)+$C$6*SUM(T$4:V$4)," ")</f>
        <v>0.89787740139748484</v>
      </c>
      <c r="W22" s="2">
        <f>IF($A22&lt;=W$5,0.5*(X21+X22)*EXP(-'BDT Tree'!AA44*X$4)," ")</f>
        <v>0.9240239145764636</v>
      </c>
      <c r="X22" s="2">
        <f>IF($A22&lt;=X$5,0.5*(Y21+Y22)*EXP(-'BDT Tree'!AB44*Y$4)," ")</f>
        <v>0.94888251609836327</v>
      </c>
      <c r="Y22" s="44">
        <f>IF($A22&lt;=Y$5,0.5*(Z21+Z22)*EXP(-'BDT Tree'!AC44*Z$4)+$C$6*SUM(W$4:Y$4)," ")</f>
        <v>0.96984321199804613</v>
      </c>
      <c r="Z22" s="2">
        <f>IF($A22&lt;=Z$5,0.5*(AA21+AA22)*EXP(-'BDT Tree'!AD44*AA$4)," ")</f>
        <v>0.98225456293762825</v>
      </c>
      <c r="AA22" s="2">
        <f>IF($A22&lt;=AA$5,0.5*(AB21+AB22)*EXP(-'BDT Tree'!AE44*AB$4)," ")</f>
        <v>0.99390017920262519</v>
      </c>
      <c r="AB22" s="44">
        <f t="shared" si="0"/>
        <v>1.003744841591043</v>
      </c>
    </row>
    <row r="23" spans="1:28" x14ac:dyDescent="0.25">
      <c r="A23" s="30">
        <v>22</v>
      </c>
      <c r="D23" s="44" t="str">
        <f>IF($A23&lt;=D$5,0.5*(E22+E23)*EXP(-'BDT Tree'!H45*E$4)+$C$6*SUM(B$4:D$4)," ")</f>
        <v xml:space="preserve"> </v>
      </c>
      <c r="E23" s="2" t="str">
        <f>IF($A23&lt;=E$5,0.5*(F22+F23)*EXP(-'BDT Tree'!I45*F$4)," ")</f>
        <v xml:space="preserve"> </v>
      </c>
      <c r="F23" s="2" t="str">
        <f>IF($A23&lt;=F$5,0.5*(G22+G23)*EXP(-'BDT Tree'!J45*G$4)," ")</f>
        <v xml:space="preserve"> </v>
      </c>
      <c r="G23" s="44" t="str">
        <f>IF($A23&lt;=G$5,0.5*(H22+H23)*EXP(-'BDT Tree'!K45*H$4)+$C$6*SUM(E$4:G$4)," ")</f>
        <v xml:space="preserve"> </v>
      </c>
      <c r="H23" s="2" t="str">
        <f>IF($A23&lt;=H$5,0.5*(I22+I23)*EXP(-'BDT Tree'!L45*I$4)," ")</f>
        <v xml:space="preserve"> </v>
      </c>
      <c r="I23" s="2" t="str">
        <f>IF($A23&lt;=I$5,0.5*(J22+J23)*EXP(-'BDT Tree'!M45*J$4)," ")</f>
        <v xml:space="preserve"> </v>
      </c>
      <c r="J23" s="44" t="str">
        <f>IF($A23&lt;=J$5,0.5*(K22+K23)*EXP(-'BDT Tree'!N45*K$4)+$C$6*SUM(H$4:J$4)," ")</f>
        <v xml:space="preserve"> </v>
      </c>
      <c r="K23" s="2" t="str">
        <f>IF($A23&lt;=K$5,0.5*(L22+L23)*EXP(-'BDT Tree'!O45*L$4)," ")</f>
        <v xml:space="preserve"> </v>
      </c>
      <c r="L23" s="2" t="str">
        <f>IF($A23&lt;=L$5,0.5*(M22+M23)*EXP(-'BDT Tree'!P45*M$4)," ")</f>
        <v xml:space="preserve"> </v>
      </c>
      <c r="M23" s="44" t="str">
        <f>IF($A23&lt;=M$5,0.5*(N22+N23)*EXP(-'BDT Tree'!Q45*N$4)+$C$6*SUM(K$4:M$4)," ")</f>
        <v xml:space="preserve"> </v>
      </c>
      <c r="N23" s="2" t="str">
        <f>IF($A23&lt;=N$5,0.5*(O22+O23)*EXP(-'BDT Tree'!R45*O$4)," ")</f>
        <v xml:space="preserve"> </v>
      </c>
      <c r="O23" s="2" t="str">
        <f>IF($A23&lt;=O$5,0.5*(P22+P23)*EXP(-'BDT Tree'!S45*P$4)," ")</f>
        <v xml:space="preserve"> </v>
      </c>
      <c r="P23" s="44" t="str">
        <f>IF($A23&lt;=P$5,0.5*(Q22+Q23)*EXP(-'BDT Tree'!T45*Q$4)+$C$6*SUM(N$4:P$4)," ")</f>
        <v xml:space="preserve"> </v>
      </c>
      <c r="Q23" s="2" t="str">
        <f>IF($A23&lt;=Q$5,0.5*(R22+R23)*EXP(-'BDT Tree'!U45*R$4)," ")</f>
        <v xml:space="preserve"> </v>
      </c>
      <c r="R23" s="2" t="str">
        <f>IF($A23&lt;=R$5,0.5*(S22+S23)*EXP(-'BDT Tree'!V45*S$4)," ")</f>
        <v xml:space="preserve"> </v>
      </c>
      <c r="S23" s="44" t="str">
        <f>IF($A23&lt;=S$5,0.5*(T22+T23)*EXP(-'BDT Tree'!W45*T$4)+$C$6*SUM(Q$4:S$4)," ")</f>
        <v xml:space="preserve"> </v>
      </c>
      <c r="T23" s="2">
        <f>IF($A23&lt;=T$5,0.5*(U22+U23)*EXP(-'BDT Tree'!X45*U$4)," ")</f>
        <v>0.85582837041700366</v>
      </c>
      <c r="U23" s="2">
        <f>IF($A23&lt;=U$5,0.5*(V22+V23)*EXP(-'BDT Tree'!Y45*V$4)," ")</f>
        <v>0.89360780902093984</v>
      </c>
      <c r="V23" s="44">
        <f>IF($A23&lt;=V$5,0.5*(W22+W23)*EXP(-'BDT Tree'!Z45*W$4)+$C$6*SUM(T$4:V$4)," ")</f>
        <v>0.92348430042474694</v>
      </c>
      <c r="W23" s="2">
        <f>IF($A23&lt;=W$5,0.5*(X22+X23)*EXP(-'BDT Tree'!AA45*X$4)," ")</f>
        <v>0.9431764351797407</v>
      </c>
      <c r="X23" s="2">
        <f>IF($A23&lt;=X$5,0.5*(Y22+Y23)*EXP(-'BDT Tree'!AB45*Y$4)," ")</f>
        <v>0.96250340529610567</v>
      </c>
      <c r="Y23" s="44">
        <f>IF($A23&lt;=Y$5,0.5*(Z22+Z23)*EXP(-'BDT Tree'!AC45*Z$4)+$C$6*SUM(W$4:Y$4)," ")</f>
        <v>0.97874789250312966</v>
      </c>
      <c r="Z23" s="2">
        <f>IF($A23&lt;=Z$5,0.5*(AA22+AA23)*EXP(-'BDT Tree'!AD45*AA$4)," ")</f>
        <v>0.98722190223488504</v>
      </c>
      <c r="AA23" s="2">
        <f>IF($A23&lt;=AA$5,0.5*(AB22+AB23)*EXP(-'BDT Tree'!AE45*AB$4)," ")</f>
        <v>0.99620278488822345</v>
      </c>
      <c r="AB23" s="44">
        <f t="shared" si="0"/>
        <v>1.003744841591043</v>
      </c>
    </row>
    <row r="24" spans="1:28" x14ac:dyDescent="0.25">
      <c r="A24" s="30">
        <v>21</v>
      </c>
      <c r="D24" s="44" t="str">
        <f>IF($A24&lt;=D$5,0.5*(E23+E24)*EXP(-'BDT Tree'!H46*E$4)+$C$6*SUM(B$4:D$4)," ")</f>
        <v xml:space="preserve"> </v>
      </c>
      <c r="E24" s="2" t="str">
        <f>IF($A24&lt;=E$5,0.5*(F23+F24)*EXP(-'BDT Tree'!I46*F$4)," ")</f>
        <v xml:space="preserve"> </v>
      </c>
      <c r="F24" s="2" t="str">
        <f>IF($A24&lt;=F$5,0.5*(G23+G24)*EXP(-'BDT Tree'!J46*G$4)," ")</f>
        <v xml:space="preserve"> </v>
      </c>
      <c r="G24" s="44" t="str">
        <f>IF($A24&lt;=G$5,0.5*(H23+H24)*EXP(-'BDT Tree'!K46*H$4)+$C$6*SUM(E$4:G$4)," ")</f>
        <v xml:space="preserve"> </v>
      </c>
      <c r="H24" s="2" t="str">
        <f>IF($A24&lt;=H$5,0.5*(I23+I24)*EXP(-'BDT Tree'!L46*I$4)," ")</f>
        <v xml:space="preserve"> </v>
      </c>
      <c r="I24" s="2" t="str">
        <f>IF($A24&lt;=I$5,0.5*(J23+J24)*EXP(-'BDT Tree'!M46*J$4)," ")</f>
        <v xml:space="preserve"> </v>
      </c>
      <c r="J24" s="44" t="str">
        <f>IF($A24&lt;=J$5,0.5*(K23+K24)*EXP(-'BDT Tree'!N46*K$4)+$C$6*SUM(H$4:J$4)," ")</f>
        <v xml:space="preserve"> </v>
      </c>
      <c r="K24" s="2" t="str">
        <f>IF($A24&lt;=K$5,0.5*(L23+L24)*EXP(-'BDT Tree'!O46*L$4)," ")</f>
        <v xml:space="preserve"> </v>
      </c>
      <c r="L24" s="2" t="str">
        <f>IF($A24&lt;=L$5,0.5*(M23+M24)*EXP(-'BDT Tree'!P46*M$4)," ")</f>
        <v xml:space="preserve"> </v>
      </c>
      <c r="M24" s="44" t="str">
        <f>IF($A24&lt;=M$5,0.5*(N23+N24)*EXP(-'BDT Tree'!Q46*N$4)+$C$6*SUM(K$4:M$4)," ")</f>
        <v xml:space="preserve"> </v>
      </c>
      <c r="N24" s="2" t="str">
        <f>IF($A24&lt;=N$5,0.5*(O23+O24)*EXP(-'BDT Tree'!R46*O$4)," ")</f>
        <v xml:space="preserve"> </v>
      </c>
      <c r="O24" s="2" t="str">
        <f>IF($A24&lt;=O$5,0.5*(P23+P24)*EXP(-'BDT Tree'!S46*P$4)," ")</f>
        <v xml:space="preserve"> </v>
      </c>
      <c r="P24" s="44" t="str">
        <f>IF($A24&lt;=P$5,0.5*(Q23+Q24)*EXP(-'BDT Tree'!T46*Q$4)+$C$6*SUM(N$4:P$4)," ")</f>
        <v xml:space="preserve"> </v>
      </c>
      <c r="Q24" s="2" t="str">
        <f>IF($A24&lt;=Q$5,0.5*(R23+R24)*EXP(-'BDT Tree'!U46*R$4)," ")</f>
        <v xml:space="preserve"> </v>
      </c>
      <c r="R24" s="2" t="str">
        <f>IF($A24&lt;=R$5,0.5*(S23+S24)*EXP(-'BDT Tree'!V46*S$4)," ")</f>
        <v xml:space="preserve"> </v>
      </c>
      <c r="S24" s="44">
        <f>IF($A24&lt;=S$5,0.5*(T23+T24)*EXP(-'BDT Tree'!W46*T$4)+$C$6*SUM(Q$4:S$4)," ")</f>
        <v>0.85942707517532702</v>
      </c>
      <c r="T24" s="2">
        <f>IF($A24&lt;=T$5,0.5*(U23+U24)*EXP(-'BDT Tree'!X46*U$4)," ")</f>
        <v>0.89085616838468829</v>
      </c>
      <c r="U24" s="2">
        <f>IF($A24&lt;=U$5,0.5*(V23+V24)*EXP(-'BDT Tree'!Y46*V$4)," ")</f>
        <v>0.92033034549877202</v>
      </c>
      <c r="V24" s="44">
        <f>IF($A24&lt;=V$5,0.5*(W23+W24)*EXP(-'BDT Tree'!Z46*W$4)+$C$6*SUM(T$4:V$4)," ")</f>
        <v>0.9435508765371472</v>
      </c>
      <c r="W24" s="2">
        <f>IF($A24&lt;=W$5,0.5*(X23+X24)*EXP(-'BDT Tree'!AA46*X$4)," ")</f>
        <v>0.95806499733489447</v>
      </c>
      <c r="X24" s="2">
        <f>IF($A24&lt;=X$5,0.5*(Y23+Y24)*EXP(-'BDT Tree'!AB46*Y$4)," ")</f>
        <v>0.97302832740540612</v>
      </c>
      <c r="Y24" s="44">
        <f>IF($A24&lt;=Y$5,0.5*(Z23+Z24)*EXP(-'BDT Tree'!AC46*Z$4)+$C$6*SUM(W$4:Y$4)," ")</f>
        <v>0.98558264313100352</v>
      </c>
      <c r="Z24" s="2">
        <f>IF($A24&lt;=Z$5,0.5*(AA23+AA24)*EXP(-'BDT Tree'!AD46*AA$4)," ")</f>
        <v>0.9910484659107357</v>
      </c>
      <c r="AA24" s="2">
        <f>IF($A24&lt;=AA$5,0.5*(AB23+AB24)*EXP(-'BDT Tree'!AE46*AB$4)," ")</f>
        <v>0.99796839067827692</v>
      </c>
      <c r="AB24" s="44">
        <f t="shared" si="0"/>
        <v>1.003744841591043</v>
      </c>
    </row>
    <row r="25" spans="1:28" x14ac:dyDescent="0.25">
      <c r="A25" s="30">
        <v>20</v>
      </c>
      <c r="D25" s="44" t="str">
        <f>IF($A25&lt;=D$5,0.5*(E24+E25)*EXP(-'BDT Tree'!H47*E$4)+$C$6*SUM(B$4:D$4)," ")</f>
        <v xml:space="preserve"> </v>
      </c>
      <c r="E25" s="2" t="str">
        <f>IF($A25&lt;=E$5,0.5*(F24+F25)*EXP(-'BDT Tree'!I47*F$4)," ")</f>
        <v xml:space="preserve"> </v>
      </c>
      <c r="F25" s="2" t="str">
        <f>IF($A25&lt;=F$5,0.5*(G24+G25)*EXP(-'BDT Tree'!J47*G$4)," ")</f>
        <v xml:space="preserve"> </v>
      </c>
      <c r="G25" s="44" t="str">
        <f>IF($A25&lt;=G$5,0.5*(H24+H25)*EXP(-'BDT Tree'!K47*H$4)+$C$6*SUM(E$4:G$4)," ")</f>
        <v xml:space="preserve"> </v>
      </c>
      <c r="H25" s="2" t="str">
        <f>IF($A25&lt;=H$5,0.5*(I24+I25)*EXP(-'BDT Tree'!L47*I$4)," ")</f>
        <v xml:space="preserve"> </v>
      </c>
      <c r="I25" s="2" t="str">
        <f>IF($A25&lt;=I$5,0.5*(J24+J25)*EXP(-'BDT Tree'!M47*J$4)," ")</f>
        <v xml:space="preserve"> </v>
      </c>
      <c r="J25" s="44" t="str">
        <f>IF($A25&lt;=J$5,0.5*(K24+K25)*EXP(-'BDT Tree'!N47*K$4)+$C$6*SUM(H$4:J$4)," ")</f>
        <v xml:space="preserve"> </v>
      </c>
      <c r="K25" s="2" t="str">
        <f>IF($A25&lt;=K$5,0.5*(L24+L25)*EXP(-'BDT Tree'!O47*L$4)," ")</f>
        <v xml:space="preserve"> </v>
      </c>
      <c r="L25" s="2" t="str">
        <f>IF($A25&lt;=L$5,0.5*(M24+M25)*EXP(-'BDT Tree'!P47*M$4)," ")</f>
        <v xml:space="preserve"> </v>
      </c>
      <c r="M25" s="44" t="str">
        <f>IF($A25&lt;=M$5,0.5*(N24+N25)*EXP(-'BDT Tree'!Q47*N$4)+$C$6*SUM(K$4:M$4)," ")</f>
        <v xml:space="preserve"> </v>
      </c>
      <c r="N25" s="2" t="str">
        <f>IF($A25&lt;=N$5,0.5*(O24+O25)*EXP(-'BDT Tree'!R47*O$4)," ")</f>
        <v xml:space="preserve"> </v>
      </c>
      <c r="O25" s="2" t="str">
        <f>IF($A25&lt;=O$5,0.5*(P24+P25)*EXP(-'BDT Tree'!S47*P$4)," ")</f>
        <v xml:space="preserve"> </v>
      </c>
      <c r="P25" s="44" t="str">
        <f>IF($A25&lt;=P$5,0.5*(Q24+Q25)*EXP(-'BDT Tree'!T47*Q$4)+$C$6*SUM(N$4:P$4)," ")</f>
        <v xml:space="preserve"> </v>
      </c>
      <c r="Q25" s="2" t="str">
        <f>IF($A25&lt;=Q$5,0.5*(R24+R25)*EXP(-'BDT Tree'!U47*R$4)," ")</f>
        <v xml:space="preserve"> </v>
      </c>
      <c r="R25" s="2">
        <f>IF($A25&lt;=R$5,0.5*(S24+S25)*EXP(-'BDT Tree'!V47*S$4)," ")</f>
        <v>0.86448107045926392</v>
      </c>
      <c r="S25" s="44">
        <f>IF($A25&lt;=S$5,0.5*(T24+T25)*EXP(-'BDT Tree'!W47*T$4)+$C$6*SUM(Q$4:S$4)," ")</f>
        <v>0.89463654088713407</v>
      </c>
      <c r="T25" s="2">
        <f>IF($A25&lt;=T$5,0.5*(U24+U25)*EXP(-'BDT Tree'!X47*U$4)," ")</f>
        <v>0.91844481797183264</v>
      </c>
      <c r="U25" s="2">
        <f>IF($A25&lt;=U$5,0.5*(V24+V25)*EXP(-'BDT Tree'!Y47*V$4)," ")</f>
        <v>0.94124571844084559</v>
      </c>
      <c r="V25" s="44">
        <f>IF($A25&lt;=V$5,0.5*(W24+W25)*EXP(-'BDT Tree'!Z47*W$4)+$C$6*SUM(T$4:V$4)," ")</f>
        <v>0.95918212592208607</v>
      </c>
      <c r="W25" s="2">
        <f>IF($A25&lt;=W$5,0.5*(X24+X25)*EXP(-'BDT Tree'!AA47*X$4)," ")</f>
        <v>0.96958914771760663</v>
      </c>
      <c r="X25" s="2">
        <f>IF($A25&lt;=X$5,0.5*(Y24+Y25)*EXP(-'BDT Tree'!AB47*Y$4)," ")</f>
        <v>0.98113708022211776</v>
      </c>
      <c r="Y25" s="44">
        <f>IF($A25&lt;=Y$5,0.5*(Z24+Z25)*EXP(-'BDT Tree'!AC47*Z$4)+$C$6*SUM(W$4:Y$4)," ")</f>
        <v>0.99081894314911001</v>
      </c>
      <c r="Z25" s="2">
        <f>IF($A25&lt;=Z$5,0.5*(AA24+AA25)*EXP(-'BDT Tree'!AD47*AA$4)," ")</f>
        <v>0.99399317975048407</v>
      </c>
      <c r="AA25" s="2">
        <f>IF($A25&lt;=AA$5,0.5*(AB24+AB25)*EXP(-'BDT Tree'!AE47*AB$4)," ")</f>
        <v>0.99932158349036637</v>
      </c>
      <c r="AB25" s="44">
        <f t="shared" si="0"/>
        <v>1.003744841591043</v>
      </c>
    </row>
    <row r="26" spans="1:28" x14ac:dyDescent="0.25">
      <c r="A26" s="30">
        <v>19</v>
      </c>
      <c r="D26" s="44" t="str">
        <f>IF($A26&lt;=D$5,0.5*(E25+E26)*EXP(-'BDT Tree'!H48*E$4)+$C$6*SUM(B$4:D$4)," ")</f>
        <v xml:space="preserve"> </v>
      </c>
      <c r="E26" s="2" t="str">
        <f>IF($A26&lt;=E$5,0.5*(F25+F26)*EXP(-'BDT Tree'!I48*F$4)," ")</f>
        <v xml:space="preserve"> </v>
      </c>
      <c r="F26" s="2" t="str">
        <f>IF($A26&lt;=F$5,0.5*(G25+G26)*EXP(-'BDT Tree'!J48*G$4)," ")</f>
        <v xml:space="preserve"> </v>
      </c>
      <c r="G26" s="44" t="str">
        <f>IF($A26&lt;=G$5,0.5*(H25+H26)*EXP(-'BDT Tree'!K48*H$4)+$C$6*SUM(E$4:G$4)," ")</f>
        <v xml:space="preserve"> </v>
      </c>
      <c r="H26" s="2" t="str">
        <f>IF($A26&lt;=H$5,0.5*(I25+I26)*EXP(-'BDT Tree'!L48*I$4)," ")</f>
        <v xml:space="preserve"> </v>
      </c>
      <c r="I26" s="2" t="str">
        <f>IF($A26&lt;=I$5,0.5*(J25+J26)*EXP(-'BDT Tree'!M48*J$4)," ")</f>
        <v xml:space="preserve"> </v>
      </c>
      <c r="J26" s="44" t="str">
        <f>IF($A26&lt;=J$5,0.5*(K25+K26)*EXP(-'BDT Tree'!N48*K$4)+$C$6*SUM(H$4:J$4)," ")</f>
        <v xml:space="preserve"> </v>
      </c>
      <c r="K26" s="2" t="str">
        <f>IF($A26&lt;=K$5,0.5*(L25+L26)*EXP(-'BDT Tree'!O48*L$4)," ")</f>
        <v xml:space="preserve"> </v>
      </c>
      <c r="L26" s="2" t="str">
        <f>IF($A26&lt;=L$5,0.5*(M25+M26)*EXP(-'BDT Tree'!P48*M$4)," ")</f>
        <v xml:space="preserve"> </v>
      </c>
      <c r="M26" s="44" t="str">
        <f>IF($A26&lt;=M$5,0.5*(N25+N26)*EXP(-'BDT Tree'!Q48*N$4)+$C$6*SUM(K$4:M$4)," ")</f>
        <v xml:space="preserve"> </v>
      </c>
      <c r="N26" s="2" t="str">
        <f>IF($A26&lt;=N$5,0.5*(O25+O26)*EXP(-'BDT Tree'!R48*O$4)," ")</f>
        <v xml:space="preserve"> </v>
      </c>
      <c r="O26" s="2" t="str">
        <f>IF($A26&lt;=O$5,0.5*(P25+P26)*EXP(-'BDT Tree'!S48*P$4)," ")</f>
        <v xml:space="preserve"> </v>
      </c>
      <c r="P26" s="44" t="str">
        <f>IF($A26&lt;=P$5,0.5*(Q25+Q26)*EXP(-'BDT Tree'!T48*Q$4)+$C$6*SUM(N$4:P$4)," ")</f>
        <v xml:space="preserve"> </v>
      </c>
      <c r="Q26" s="2">
        <f>IF($A26&lt;=Q$5,0.5*(R25+R26)*EXP(-'BDT Tree'!U48*R$4)," ")</f>
        <v>0.86945116130989786</v>
      </c>
      <c r="R26" s="2">
        <f>IF($A26&lt;=R$5,0.5*(S25+S26)*EXP(-'BDT Tree'!V48*S$4)," ")</f>
        <v>0.89847923354051906</v>
      </c>
      <c r="S26" s="44">
        <f>IF($A26&lt;=S$5,0.5*(T25+T26)*EXP(-'BDT Tree'!W48*T$4)+$C$6*SUM(Q$4:S$4)," ")</f>
        <v>0.92234552167180239</v>
      </c>
      <c r="T26" s="2">
        <f>IF($A26&lt;=T$5,0.5*(U25+U26)*EXP(-'BDT Tree'!X48*U$4)," ")</f>
        <v>0.93998737270208932</v>
      </c>
      <c r="U26" s="2">
        <f>IF($A26&lt;=U$5,0.5*(V25+V26)*EXP(-'BDT Tree'!Y48*V$4)," ")</f>
        <v>0.95751314511472596</v>
      </c>
      <c r="V26" s="44">
        <f>IF($A26&lt;=V$5,0.5*(W25+W26)*EXP(-'BDT Tree'!Z48*W$4)+$C$6*SUM(T$4:V$4)," ")</f>
        <v>0.97130303452622402</v>
      </c>
      <c r="W26" s="2">
        <f>IF($A26&lt;=W$5,0.5*(X25+X26)*EXP(-'BDT Tree'!AA48*X$4)," ")</f>
        <v>0.97848000096135435</v>
      </c>
      <c r="X26" s="2">
        <f>IF($A26&lt;=X$5,0.5*(Y25+Y26)*EXP(-'BDT Tree'!AB48*Y$4)," ")</f>
        <v>0.98737044060737988</v>
      </c>
      <c r="Y26" s="44">
        <f>IF($A26&lt;=Y$5,0.5*(Z25+Z26)*EXP(-'BDT Tree'!AC48*Z$4)+$C$6*SUM(W$4:Y$4)," ")</f>
        <v>0.99482507458685066</v>
      </c>
      <c r="Z26" s="2">
        <f>IF($A26&lt;=Z$5,0.5*(AA25+AA26)*EXP(-'BDT Tree'!AD48*AA$4)," ")</f>
        <v>0.99625746917007751</v>
      </c>
      <c r="AA26" s="2">
        <f>IF($A26&lt;=AA$5,0.5*(AB25+AB26)*EXP(-'BDT Tree'!AE48*AB$4)," ")</f>
        <v>1.0003583149373394</v>
      </c>
      <c r="AB26" s="44">
        <f t="shared" si="0"/>
        <v>1.003744841591043</v>
      </c>
    </row>
    <row r="27" spans="1:28" x14ac:dyDescent="0.25">
      <c r="A27" s="30">
        <v>18</v>
      </c>
      <c r="D27" s="44" t="str">
        <f>IF($A27&lt;=D$5,0.5*(E26+E27)*EXP(-'BDT Tree'!H49*E$4)+$C$6*SUM(B$4:D$4)," ")</f>
        <v xml:space="preserve"> </v>
      </c>
      <c r="E27" s="2" t="str">
        <f>IF($A27&lt;=E$5,0.5*(F26+F27)*EXP(-'BDT Tree'!I49*F$4)," ")</f>
        <v xml:space="preserve"> </v>
      </c>
      <c r="F27" s="2" t="str">
        <f>IF($A27&lt;=F$5,0.5*(G26+G27)*EXP(-'BDT Tree'!J49*G$4)," ")</f>
        <v xml:space="preserve"> </v>
      </c>
      <c r="G27" s="44" t="str">
        <f>IF($A27&lt;=G$5,0.5*(H26+H27)*EXP(-'BDT Tree'!K49*H$4)+$C$6*SUM(E$4:G$4)," ")</f>
        <v xml:space="preserve"> </v>
      </c>
      <c r="H27" s="2" t="str">
        <f>IF($A27&lt;=H$5,0.5*(I26+I27)*EXP(-'BDT Tree'!L49*I$4)," ")</f>
        <v xml:space="preserve"> </v>
      </c>
      <c r="I27" s="2" t="str">
        <f>IF($A27&lt;=I$5,0.5*(J26+J27)*EXP(-'BDT Tree'!M49*J$4)," ")</f>
        <v xml:space="preserve"> </v>
      </c>
      <c r="J27" s="44" t="str">
        <f>IF($A27&lt;=J$5,0.5*(K26+K27)*EXP(-'BDT Tree'!N49*K$4)+$C$6*SUM(H$4:J$4)," ")</f>
        <v xml:space="preserve"> </v>
      </c>
      <c r="K27" s="2" t="str">
        <f>IF($A27&lt;=K$5,0.5*(L26+L27)*EXP(-'BDT Tree'!O49*L$4)," ")</f>
        <v xml:space="preserve"> </v>
      </c>
      <c r="L27" s="2" t="str">
        <f>IF($A27&lt;=L$5,0.5*(M26+M27)*EXP(-'BDT Tree'!P49*M$4)," ")</f>
        <v xml:space="preserve"> </v>
      </c>
      <c r="M27" s="44" t="str">
        <f>IF($A27&lt;=M$5,0.5*(N26+N27)*EXP(-'BDT Tree'!Q49*N$4)+$C$6*SUM(K$4:M$4)," ")</f>
        <v xml:space="preserve"> </v>
      </c>
      <c r="N27" s="2" t="str">
        <f>IF($A27&lt;=N$5,0.5*(O26+O27)*EXP(-'BDT Tree'!R49*O$4)," ")</f>
        <v xml:space="preserve"> </v>
      </c>
      <c r="O27" s="2" t="str">
        <f>IF($A27&lt;=O$5,0.5*(P26+P27)*EXP(-'BDT Tree'!S49*P$4)," ")</f>
        <v xml:space="preserve"> </v>
      </c>
      <c r="P27" s="44">
        <f>IF($A27&lt;=P$5,0.5*(Q26+Q27)*EXP(-'BDT Tree'!T49*Q$4)+$C$6*SUM(N$4:P$4)," ")</f>
        <v>0.87841814112854755</v>
      </c>
      <c r="Q27" s="2">
        <f>IF($A27&lt;=Q$5,0.5*(R26+R27)*EXP(-'BDT Tree'!U49*R$4)," ")</f>
        <v>0.90240210110453234</v>
      </c>
      <c r="R27" s="2">
        <f>IF($A27&lt;=R$5,0.5*(S26+S27)*EXP(-'BDT Tree'!V49*S$4)," ")</f>
        <v>0.92523739498821689</v>
      </c>
      <c r="S27" s="44">
        <f>IF($A27&lt;=S$5,0.5*(T26+T27)*EXP(-'BDT Tree'!W49*T$4)+$C$6*SUM(Q$4:S$4)," ")</f>
        <v>0.94396161851688587</v>
      </c>
      <c r="T27" s="2">
        <f>IF($A27&lt;=T$5,0.5*(U26+U27)*EXP(-'BDT Tree'!X49*U$4)," ")</f>
        <v>0.95669917048022357</v>
      </c>
      <c r="U27" s="2">
        <f>IF($A27&lt;=U$5,0.5*(V26+V27)*EXP(-'BDT Tree'!Y49*V$4)," ")</f>
        <v>0.97010512119981518</v>
      </c>
      <c r="V27" s="44">
        <f>IF($A27&lt;=V$5,0.5*(W26+W27)*EXP(-'BDT Tree'!Z49*W$4)+$C$6*SUM(T$4:V$4)," ")</f>
        <v>0.98066937239174534</v>
      </c>
      <c r="W27" s="2">
        <f>IF($A27&lt;=W$5,0.5*(X26+X27)*EXP(-'BDT Tree'!AA49*X$4)," ")</f>
        <v>0.98532225604948087</v>
      </c>
      <c r="X27" s="2">
        <f>IF($A27&lt;=X$5,0.5*(Y26+Y27)*EXP(-'BDT Tree'!AB49*Y$4)," ")</f>
        <v>0.99215410664207493</v>
      </c>
      <c r="Y27" s="44">
        <f>IF($A27&lt;=Y$5,0.5*(Z26+Z27)*EXP(-'BDT Tree'!AC49*Z$4)+$C$6*SUM(W$4:Y$4)," ")</f>
        <v>0.99788688203943832</v>
      </c>
      <c r="Z27" s="2">
        <f>IF($A27&lt;=Z$5,0.5*(AA26+AA27)*EXP(-'BDT Tree'!AD49*AA$4)," ")</f>
        <v>0.99799749820717765</v>
      </c>
      <c r="AA27" s="2">
        <f>IF($A27&lt;=AA$5,0.5*(AB26+AB27)*EXP(-'BDT Tree'!AE49*AB$4)," ")</f>
        <v>1.0011523705570751</v>
      </c>
      <c r="AB27" s="44">
        <f t="shared" si="0"/>
        <v>1.003744841591043</v>
      </c>
    </row>
    <row r="28" spans="1:28" x14ac:dyDescent="0.25">
      <c r="A28" s="30">
        <v>17</v>
      </c>
      <c r="D28" s="44" t="str">
        <f>IF($A28&lt;=D$5,0.5*(E27+E28)*EXP(-'BDT Tree'!H50*E$4)+$C$6*SUM(B$4:D$4)," ")</f>
        <v xml:space="preserve"> </v>
      </c>
      <c r="E28" s="2" t="str">
        <f>IF($A28&lt;=E$5,0.5*(F27+F28)*EXP(-'BDT Tree'!I50*F$4)," ")</f>
        <v xml:space="preserve"> </v>
      </c>
      <c r="F28" s="2" t="str">
        <f>IF($A28&lt;=F$5,0.5*(G27+G28)*EXP(-'BDT Tree'!J50*G$4)," ")</f>
        <v xml:space="preserve"> </v>
      </c>
      <c r="G28" s="44" t="str">
        <f>IF($A28&lt;=G$5,0.5*(H27+H28)*EXP(-'BDT Tree'!K50*H$4)+$C$6*SUM(E$4:G$4)," ")</f>
        <v xml:space="preserve"> </v>
      </c>
      <c r="H28" s="2" t="str">
        <f>IF($A28&lt;=H$5,0.5*(I27+I28)*EXP(-'BDT Tree'!L50*I$4)," ")</f>
        <v xml:space="preserve"> </v>
      </c>
      <c r="I28" s="2" t="str">
        <f>IF($A28&lt;=I$5,0.5*(J27+J28)*EXP(-'BDT Tree'!M50*J$4)," ")</f>
        <v xml:space="preserve"> </v>
      </c>
      <c r="J28" s="44" t="str">
        <f>IF($A28&lt;=J$5,0.5*(K27+K28)*EXP(-'BDT Tree'!N50*K$4)+$C$6*SUM(H$4:J$4)," ")</f>
        <v xml:space="preserve"> </v>
      </c>
      <c r="K28" s="2" t="str">
        <f>IF($A28&lt;=K$5,0.5*(L27+L28)*EXP(-'BDT Tree'!O50*L$4)," ")</f>
        <v xml:space="preserve"> </v>
      </c>
      <c r="L28" s="2" t="str">
        <f>IF($A28&lt;=L$5,0.5*(M27+M28)*EXP(-'BDT Tree'!P50*M$4)," ")</f>
        <v xml:space="preserve"> </v>
      </c>
      <c r="M28" s="44" t="str">
        <f>IF($A28&lt;=M$5,0.5*(N27+N28)*EXP(-'BDT Tree'!Q50*N$4)+$C$6*SUM(K$4:M$4)," ")</f>
        <v xml:space="preserve"> </v>
      </c>
      <c r="N28" s="2" t="str">
        <f>IF($A28&lt;=N$5,0.5*(O27+O28)*EXP(-'BDT Tree'!R50*O$4)," ")</f>
        <v xml:space="preserve"> </v>
      </c>
      <c r="O28" s="2">
        <f>IF($A28&lt;=O$5,0.5*(P27+P28)*EXP(-'BDT Tree'!S50*P$4)," ")</f>
        <v>0.88553732094649196</v>
      </c>
      <c r="P28" s="44">
        <f>IF($A28&lt;=P$5,0.5*(Q27+Q28)*EXP(-'BDT Tree'!T50*Q$4)+$C$6*SUM(N$4:P$4)," ")</f>
        <v>0.91024464883039269</v>
      </c>
      <c r="Q28" s="2">
        <f>IF($A28&lt;=Q$5,0.5*(R27+R28)*EXP(-'BDT Tree'!U50*R$4)," ")</f>
        <v>0.92830794527093474</v>
      </c>
      <c r="R28" s="2">
        <f>IF($A28&lt;=R$5,0.5*(S27+S28)*EXP(-'BDT Tree'!V50*S$4)," ")</f>
        <v>0.94612016803450483</v>
      </c>
      <c r="S28" s="44">
        <f>IF($A28&lt;=S$5,0.5*(T27+T28)*EXP(-'BDT Tree'!W50*T$4)+$C$6*SUM(Q$4:S$4)," ")</f>
        <v>0.9607131422071149</v>
      </c>
      <c r="T28" s="2">
        <f>IF($A28&lt;=T$5,0.5*(U27+U28)*EXP(-'BDT Tree'!X50*U$4)," ")</f>
        <v>0.96959953252989506</v>
      </c>
      <c r="U28" s="2">
        <f>IF($A28&lt;=U$5,0.5*(V27+V28)*EXP(-'BDT Tree'!Y50*V$4)," ")</f>
        <v>0.97981675031656967</v>
      </c>
      <c r="V28" s="44">
        <f>IF($A28&lt;=V$5,0.5*(W27+W28)*EXP(-'BDT Tree'!Z50*W$4)+$C$6*SUM(T$4:V$4)," ")</f>
        <v>0.98788806696493092</v>
      </c>
      <c r="W28" s="2">
        <f>IF($A28&lt;=W$5,0.5*(X27+X28)*EXP(-'BDT Tree'!AA50*X$4)," ")</f>
        <v>0.99057804829061458</v>
      </c>
      <c r="X28" s="2">
        <f>IF($A28&lt;=X$5,0.5*(Y27+Y28)*EXP(-'BDT Tree'!AB50*Y$4)," ")</f>
        <v>0.99582060078729273</v>
      </c>
      <c r="Y28" s="44">
        <f>IF($A28&lt;=Y$5,0.5*(Z27+Z28)*EXP(-'BDT Tree'!AC50*Z$4)+$C$6*SUM(W$4:Y$4)," ")</f>
        <v>1.0002251760829555</v>
      </c>
      <c r="Z28" s="2">
        <f>IF($A28&lt;=Z$5,0.5*(AA27+AA28)*EXP(-'BDT Tree'!AD50*AA$4)," ")</f>
        <v>0.99933402884865419</v>
      </c>
      <c r="AA28" s="2">
        <f>IF($A28&lt;=AA$5,0.5*(AB27+AB28)*EXP(-'BDT Tree'!AE50*AB$4)," ")</f>
        <v>1.0017604247177023</v>
      </c>
      <c r="AB28" s="44">
        <f t="shared" si="0"/>
        <v>1.003744841591043</v>
      </c>
    </row>
    <row r="29" spans="1:28" x14ac:dyDescent="0.25">
      <c r="A29" s="30">
        <v>16</v>
      </c>
      <c r="D29" s="44" t="str">
        <f>IF($A29&lt;=D$5,0.5*(E28+E29)*EXP(-'BDT Tree'!H51*E$4)+$C$6*SUM(B$4:D$4)," ")</f>
        <v xml:space="preserve"> </v>
      </c>
      <c r="E29" s="2" t="str">
        <f>IF($A29&lt;=E$5,0.5*(F28+F29)*EXP(-'BDT Tree'!I51*F$4)," ")</f>
        <v xml:space="preserve"> </v>
      </c>
      <c r="F29" s="2" t="str">
        <f>IF($A29&lt;=F$5,0.5*(G28+G29)*EXP(-'BDT Tree'!J51*G$4)," ")</f>
        <v xml:space="preserve"> </v>
      </c>
      <c r="G29" s="44" t="str">
        <f>IF($A29&lt;=G$5,0.5*(H28+H29)*EXP(-'BDT Tree'!K51*H$4)+$C$6*SUM(E$4:G$4)," ")</f>
        <v xml:space="preserve"> </v>
      </c>
      <c r="H29" s="2" t="str">
        <f>IF($A29&lt;=H$5,0.5*(I28+I29)*EXP(-'BDT Tree'!L51*I$4)," ")</f>
        <v xml:space="preserve"> </v>
      </c>
      <c r="I29" s="2" t="str">
        <f>IF($A29&lt;=I$5,0.5*(J28+J29)*EXP(-'BDT Tree'!M51*J$4)," ")</f>
        <v xml:space="preserve"> </v>
      </c>
      <c r="J29" s="44" t="str">
        <f>IF($A29&lt;=J$5,0.5*(K28+K29)*EXP(-'BDT Tree'!N51*K$4)+$C$6*SUM(H$4:J$4)," ")</f>
        <v xml:space="preserve"> </v>
      </c>
      <c r="K29" s="2" t="str">
        <f>IF($A29&lt;=K$5,0.5*(L28+L29)*EXP(-'BDT Tree'!O51*L$4)," ")</f>
        <v xml:space="preserve"> </v>
      </c>
      <c r="L29" s="2" t="str">
        <f>IF($A29&lt;=L$5,0.5*(M28+M29)*EXP(-'BDT Tree'!P51*M$4)," ")</f>
        <v xml:space="preserve"> </v>
      </c>
      <c r="M29" s="44" t="str">
        <f>IF($A29&lt;=M$5,0.5*(N28+N29)*EXP(-'BDT Tree'!Q51*N$4)+$C$6*SUM(K$4:M$4)," ")</f>
        <v xml:space="preserve"> </v>
      </c>
      <c r="N29" s="2">
        <f>IF($A29&lt;=N$5,0.5*(O28+O29)*EXP(-'BDT Tree'!R51*O$4)," ")</f>
        <v>0.89340696084727722</v>
      </c>
      <c r="O29" s="2">
        <f>IF($A29&lt;=O$5,0.5*(P28+P29)*EXP(-'BDT Tree'!S51*P$4)," ")</f>
        <v>0.915689482472267</v>
      </c>
      <c r="P29" s="44">
        <f>IF($A29&lt;=P$5,0.5*(Q28+Q29)*EXP(-'BDT Tree'!T51*Q$4)+$C$6*SUM(N$4:P$4)," ")</f>
        <v>0.93524615647688802</v>
      </c>
      <c r="Q29" s="2">
        <f>IF($A29&lt;=Q$5,0.5*(R28+R29)*EXP(-'BDT Tree'!U51*R$4)," ")</f>
        <v>0.94850860706609819</v>
      </c>
      <c r="R29" s="2">
        <f>IF($A29&lt;=R$5,0.5*(S28+S29)*EXP(-'BDT Tree'!V51*S$4)," ")</f>
        <v>0.96231361734614285</v>
      </c>
      <c r="S29" s="44">
        <f>IF($A29&lt;=S$5,0.5*(T28+T29)*EXP(-'BDT Tree'!W51*T$4)+$C$6*SUM(Q$4:S$4)," ")</f>
        <v>0.97362997633460002</v>
      </c>
      <c r="T29" s="2">
        <f>IF($A29&lt;=T$5,0.5*(U28+U29)*EXP(-'BDT Tree'!X51*U$4)," ")</f>
        <v>0.97952066990786968</v>
      </c>
      <c r="U29" s="2">
        <f>IF($A29&lt;=U$5,0.5*(V28+V29)*EXP(-'BDT Tree'!Y51*V$4)," ")</f>
        <v>0.98728632942023842</v>
      </c>
      <c r="V29" s="44">
        <f>IF($A29&lt;=V$5,0.5*(W28+W29)*EXP(-'BDT Tree'!Z51*W$4)+$C$6*SUM(T$4:V$4)," ")</f>
        <v>0.99344042827045964</v>
      </c>
      <c r="W29" s="2">
        <f>IF($A29&lt;=W$5,0.5*(X28+X29)*EXP(-'BDT Tree'!AA51*X$4)," ")</f>
        <v>0.99460948697579066</v>
      </c>
      <c r="X29" s="2">
        <f>IF($A29&lt;=X$5,0.5*(Y28+Y29)*EXP(-'BDT Tree'!AB51*Y$4)," ")</f>
        <v>0.99862817180838315</v>
      </c>
      <c r="Y29" s="44">
        <f>IF($A29&lt;=Y$5,0.5*(Z28+Z29)*EXP(-'BDT Tree'!AC51*Z$4)+$C$6*SUM(W$4:Y$4)," ")</f>
        <v>1.0020099269899847</v>
      </c>
      <c r="Z29" s="2">
        <f>IF($A29&lt;=Z$5,0.5*(AA28+AA29)*EXP(-'BDT Tree'!AD51*AA$4)," ")</f>
        <v>1.0003602639663745</v>
      </c>
      <c r="AA29" s="2">
        <f>IF($A29&lt;=AA$5,0.5*(AB28+AB29)*EXP(-'BDT Tree'!AE51*AB$4)," ")</f>
        <v>1.0022259702907503</v>
      </c>
      <c r="AB29" s="44">
        <f t="shared" si="0"/>
        <v>1.003744841591043</v>
      </c>
    </row>
    <row r="30" spans="1:28" x14ac:dyDescent="0.25">
      <c r="A30" s="30">
        <v>15</v>
      </c>
      <c r="D30" s="44" t="str">
        <f>IF($A30&lt;=D$5,0.5*(E29+E30)*EXP(-'BDT Tree'!H52*E$4)+$C$6*SUM(B$4:D$4)," ")</f>
        <v xml:space="preserve"> </v>
      </c>
      <c r="E30" s="2" t="str">
        <f>IF($A30&lt;=E$5,0.5*(F29+F30)*EXP(-'BDT Tree'!I52*F$4)," ")</f>
        <v xml:space="preserve"> </v>
      </c>
      <c r="F30" s="2" t="str">
        <f>IF($A30&lt;=F$5,0.5*(G29+G30)*EXP(-'BDT Tree'!J52*G$4)," ")</f>
        <v xml:space="preserve"> </v>
      </c>
      <c r="G30" s="44" t="str">
        <f>IF($A30&lt;=G$5,0.5*(H29+H30)*EXP(-'BDT Tree'!K52*H$4)+$C$6*SUM(E$4:G$4)," ")</f>
        <v xml:space="preserve"> </v>
      </c>
      <c r="H30" s="2" t="str">
        <f>IF($A30&lt;=H$5,0.5*(I29+I30)*EXP(-'BDT Tree'!L52*I$4)," ")</f>
        <v xml:space="preserve"> </v>
      </c>
      <c r="I30" s="2" t="str">
        <f>IF($A30&lt;=I$5,0.5*(J29+J30)*EXP(-'BDT Tree'!M52*J$4)," ")</f>
        <v xml:space="preserve"> </v>
      </c>
      <c r="J30" s="44" t="str">
        <f>IF($A30&lt;=J$5,0.5*(K29+K30)*EXP(-'BDT Tree'!N52*K$4)+$C$6*SUM(H$4:J$4)," ")</f>
        <v xml:space="preserve"> </v>
      </c>
      <c r="K30" s="2" t="str">
        <f>IF($A30&lt;=K$5,0.5*(L29+L30)*EXP(-'BDT Tree'!O52*L$4)," ")</f>
        <v xml:space="preserve"> </v>
      </c>
      <c r="L30" s="2" t="str">
        <f>IF($A30&lt;=L$5,0.5*(M29+M30)*EXP(-'BDT Tree'!P52*M$4)," ")</f>
        <v xml:space="preserve"> </v>
      </c>
      <c r="M30" s="44">
        <f>IF($A30&lt;=M$5,0.5*(N29+N30)*EXP(-'BDT Tree'!Q52*N$4)+$C$6*SUM(K$4:M$4)," ")</f>
        <v>0.90509702931248326</v>
      </c>
      <c r="N30" s="2">
        <f>IF($A30&lt;=N$5,0.5*(O29+O30)*EXP(-'BDT Tree'!R52*O$4)," ")</f>
        <v>0.92168727289831731</v>
      </c>
      <c r="O30" s="2">
        <f>IF($A30&lt;=O$5,0.5*(P29+P30)*EXP(-'BDT Tree'!S52*P$4)," ")</f>
        <v>0.93937082948001782</v>
      </c>
      <c r="P30" s="44">
        <f>IF($A30&lt;=P$5,0.5*(Q29+Q30)*EXP(-'BDT Tree'!T52*Q$4)+$C$6*SUM(N$4:P$4)," ")</f>
        <v>0.95473124749717664</v>
      </c>
      <c r="Q30" s="2">
        <f>IF($A30&lt;=Q$5,0.5*(R29+R30)*EXP(-'BDT Tree'!U52*R$4)," ")</f>
        <v>0.96416284961179077</v>
      </c>
      <c r="R30" s="2">
        <f>IF($A30&lt;=R$5,0.5*(S29+S30)*EXP(-'BDT Tree'!V52*S$4)," ")</f>
        <v>0.97481009800661345</v>
      </c>
      <c r="S30" s="44">
        <f>IF($A30&lt;=S$5,0.5*(T29+T30)*EXP(-'BDT Tree'!W52*T$4)+$C$6*SUM(Q$4:S$4)," ")</f>
        <v>0.98355241939388205</v>
      </c>
      <c r="T30" s="2">
        <f>IF($A30&lt;=T$5,0.5*(U29+U30)*EXP(-'BDT Tree'!X52*U$4)," ")</f>
        <v>0.98712925082594283</v>
      </c>
      <c r="U30" s="2">
        <f>IF($A30&lt;=U$5,0.5*(V29+V30)*EXP(-'BDT Tree'!Y52*V$4)," ")</f>
        <v>0.99301954078704791</v>
      </c>
      <c r="V30" s="44">
        <f>IF($A30&lt;=V$5,0.5*(W29+W30)*EXP(-'BDT Tree'!Z52*W$4)+$C$6*SUM(T$4:V$4)," ")</f>
        <v>0.99770463146177202</v>
      </c>
      <c r="W30" s="2">
        <f>IF($A30&lt;=W$5,0.5*(X29+X30)*EXP(-'BDT Tree'!AA52*X$4)," ")</f>
        <v>0.99769848307123654</v>
      </c>
      <c r="X30" s="2">
        <f>IF($A30&lt;=X$5,0.5*(Y29+Y30)*EXP(-'BDT Tree'!AB52*Y$4)," ")</f>
        <v>1.0007765235608652</v>
      </c>
      <c r="Y30" s="44">
        <f>IF($A30&lt;=Y$5,0.5*(Z29+Z30)*EXP(-'BDT Tree'!AC52*Z$4)+$C$6*SUM(W$4:Y$4)," ")</f>
        <v>1.0033716249649598</v>
      </c>
      <c r="Z30" s="2">
        <f>IF($A30&lt;=Z$5,0.5*(AA29+AA30)*EXP(-'BDT Tree'!AD52*AA$4)," ")</f>
        <v>1.0011480293730461</v>
      </c>
      <c r="AA30" s="2">
        <f>IF($A30&lt;=AA$5,0.5*(AB29+AB30)*EXP(-'BDT Tree'!AE52*AB$4)," ")</f>
        <v>1.0025823619222081</v>
      </c>
      <c r="AB30" s="44">
        <f t="shared" si="0"/>
        <v>1.003744841591043</v>
      </c>
    </row>
    <row r="31" spans="1:28" x14ac:dyDescent="0.25">
      <c r="A31" s="30">
        <v>14</v>
      </c>
      <c r="D31" s="44" t="str">
        <f>IF($A31&lt;=D$5,0.5*(E30+E31)*EXP(-'BDT Tree'!H53*E$4)+$C$6*SUM(B$4:D$4)," ")</f>
        <v xml:space="preserve"> </v>
      </c>
      <c r="E31" s="2" t="str">
        <f>IF($A31&lt;=E$5,0.5*(F30+F31)*EXP(-'BDT Tree'!I53*F$4)," ")</f>
        <v xml:space="preserve"> </v>
      </c>
      <c r="F31" s="2" t="str">
        <f>IF($A31&lt;=F$5,0.5*(G30+G31)*EXP(-'BDT Tree'!J53*G$4)," ")</f>
        <v xml:space="preserve"> </v>
      </c>
      <c r="G31" s="44" t="str">
        <f>IF($A31&lt;=G$5,0.5*(H30+H31)*EXP(-'BDT Tree'!K53*H$4)+$C$6*SUM(E$4:G$4)," ")</f>
        <v xml:space="preserve"> </v>
      </c>
      <c r="H31" s="2" t="str">
        <f>IF($A31&lt;=H$5,0.5*(I30+I31)*EXP(-'BDT Tree'!L53*I$4)," ")</f>
        <v xml:space="preserve"> </v>
      </c>
      <c r="I31" s="2" t="str">
        <f>IF($A31&lt;=I$5,0.5*(J30+J31)*EXP(-'BDT Tree'!M53*J$4)," ")</f>
        <v xml:space="preserve"> </v>
      </c>
      <c r="J31" s="44" t="str">
        <f>IF($A31&lt;=J$5,0.5*(K30+K31)*EXP(-'BDT Tree'!N53*K$4)+$C$6*SUM(H$4:J$4)," ")</f>
        <v xml:space="preserve"> </v>
      </c>
      <c r="K31" s="2" t="str">
        <f>IF($A31&lt;=K$5,0.5*(L30+L31)*EXP(-'BDT Tree'!O53*L$4)," ")</f>
        <v xml:space="preserve"> </v>
      </c>
      <c r="L31" s="2">
        <f>IF($A31&lt;=L$5,0.5*(M30+M31)*EXP(-'BDT Tree'!P53*M$4)," ")</f>
        <v>0.91304896129097557</v>
      </c>
      <c r="M31" s="44">
        <f>IF($A31&lt;=M$5,0.5*(N30+N31)*EXP(-'BDT Tree'!Q53*N$4)+$C$6*SUM(K$4:M$4)," ")</f>
        <v>0.93162175598907093</v>
      </c>
      <c r="N31" s="2">
        <f>IF($A31&lt;=N$5,0.5*(O30+O31)*EXP(-'BDT Tree'!R53*O$4)," ")</f>
        <v>0.94389789996441631</v>
      </c>
      <c r="O31" s="2">
        <f>IF($A31&lt;=O$5,0.5*(P30+P31)*EXP(-'BDT Tree'!S53*P$4)," ")</f>
        <v>0.95783195342480243</v>
      </c>
      <c r="P31" s="44">
        <f>IF($A31&lt;=P$5,0.5*(Q30+Q31)*EXP(-'BDT Tree'!T53*Q$4)+$C$6*SUM(N$4:P$4)," ")</f>
        <v>0.96982603666103129</v>
      </c>
      <c r="Q31" s="2">
        <f>IF($A31&lt;=Q$5,0.5*(R30+R31)*EXP(-'BDT Tree'!U53*R$4)," ")</f>
        <v>0.97623693902412778</v>
      </c>
      <c r="R31" s="2">
        <f>IF($A31&lt;=R$5,0.5*(S30+S31)*EXP(-'BDT Tree'!V53*S$4)," ")</f>
        <v>0.98441847185915321</v>
      </c>
      <c r="S31" s="44">
        <f>IF($A31&lt;=S$5,0.5*(T30+T31)*EXP(-'BDT Tree'!W53*T$4)+$C$6*SUM(Q$4:S$4)," ")</f>
        <v>0.991153047734179</v>
      </c>
      <c r="T31" s="2">
        <f>IF($A31&lt;=T$5,0.5*(U30+U31)*EXP(-'BDT Tree'!X53*U$4)," ")</f>
        <v>0.99295208003749469</v>
      </c>
      <c r="U31" s="2">
        <f>IF($A31&lt;=U$5,0.5*(V30+V31)*EXP(-'BDT Tree'!Y53*V$4)," ")</f>
        <v>0.99741313740026738</v>
      </c>
      <c r="V31" s="44">
        <f>IF($A31&lt;=V$5,0.5*(W30+W31)*EXP(-'BDT Tree'!Z53*W$4)+$C$6*SUM(T$4:V$4)," ")</f>
        <v>1.0009757803641888</v>
      </c>
      <c r="W31" s="2">
        <f>IF($A31&lt;=W$5,0.5*(X30+X31)*EXP(-'BDT Tree'!AA53*X$4)," ")</f>
        <v>1.0000634573873324</v>
      </c>
      <c r="X31" s="2">
        <f>IF($A31&lt;=X$5,0.5*(Y30+Y31)*EXP(-'BDT Tree'!AB53*Y$4)," ")</f>
        <v>1.0024195901050104</v>
      </c>
      <c r="Y31" s="44">
        <f>IF($A31&lt;=Y$5,0.5*(Z30+Z31)*EXP(-'BDT Tree'!AC53*Z$4)+$C$6*SUM(W$4:Y$4)," ")</f>
        <v>1.0044102528083236</v>
      </c>
      <c r="Z31" s="2">
        <f>IF($A31&lt;=Z$5,0.5*(AA30+AA31)*EXP(-'BDT Tree'!AD53*AA$4)," ")</f>
        <v>1.0017526139354864</v>
      </c>
      <c r="AA31" s="2">
        <f>IF($A31&lt;=AA$5,0.5*(AB30+AB31)*EXP(-'BDT Tree'!AE53*AB$4)," ")</f>
        <v>1.0028551660780693</v>
      </c>
      <c r="AB31" s="44">
        <f t="shared" si="0"/>
        <v>1.003744841591043</v>
      </c>
    </row>
    <row r="32" spans="1:28" x14ac:dyDescent="0.25">
      <c r="A32" s="30">
        <v>13</v>
      </c>
      <c r="D32" s="44" t="str">
        <f>IF($A32&lt;=D$5,0.5*(E31+E32)*EXP(-'BDT Tree'!H54*E$4)+$C$6*SUM(B$4:D$4)," ")</f>
        <v xml:space="preserve"> </v>
      </c>
      <c r="E32" s="2" t="str">
        <f>IF($A32&lt;=E$5,0.5*(F31+F32)*EXP(-'BDT Tree'!I54*F$4)," ")</f>
        <v xml:space="preserve"> </v>
      </c>
      <c r="F32" s="2" t="str">
        <f>IF($A32&lt;=F$5,0.5*(G31+G32)*EXP(-'BDT Tree'!J54*G$4)," ")</f>
        <v xml:space="preserve"> </v>
      </c>
      <c r="G32" s="44" t="str">
        <f>IF($A32&lt;=G$5,0.5*(H31+H32)*EXP(-'BDT Tree'!K54*H$4)+$C$6*SUM(E$4:G$4)," ")</f>
        <v xml:space="preserve"> </v>
      </c>
      <c r="H32" s="2" t="str">
        <f>IF($A32&lt;=H$5,0.5*(I31+I32)*EXP(-'BDT Tree'!L54*I$4)," ")</f>
        <v xml:space="preserve"> </v>
      </c>
      <c r="I32" s="2" t="str">
        <f>IF($A32&lt;=I$5,0.5*(J31+J32)*EXP(-'BDT Tree'!M54*J$4)," ")</f>
        <v xml:space="preserve"> </v>
      </c>
      <c r="J32" s="44" t="str">
        <f>IF($A32&lt;=J$5,0.5*(K31+K32)*EXP(-'BDT Tree'!N54*K$4)+$C$6*SUM(H$4:J$4)," ")</f>
        <v xml:space="preserve"> </v>
      </c>
      <c r="K32" s="2">
        <f>IF($A32&lt;=K$5,0.5*(L31+L32)*EXP(-'BDT Tree'!O54*L$4)," ")</f>
        <v>0.92054931761784065</v>
      </c>
      <c r="L32" s="2">
        <f>IF($A32&lt;=L$5,0.5*(M31+M32)*EXP(-'BDT Tree'!P54*M$4)," ")</f>
        <v>0.93766585681850401</v>
      </c>
      <c r="M32" s="44">
        <f>IF($A32&lt;=M$5,0.5*(N31+N32)*EXP(-'BDT Tree'!Q54*N$4)+$C$6*SUM(K$4:M$4)," ")</f>
        <v>0.95243796842900774</v>
      </c>
      <c r="N32" s="2">
        <f>IF($A32&lt;=N$5,0.5*(O31+O32)*EXP(-'BDT Tree'!R54*O$4)," ")</f>
        <v>0.96122158211758846</v>
      </c>
      <c r="O32" s="2">
        <f>IF($A32&lt;=O$5,0.5*(P31+P32)*EXP(-'BDT Tree'!S54*P$4)," ")</f>
        <v>0.97214239369836541</v>
      </c>
      <c r="P32" s="44">
        <f>IF($A32&lt;=P$5,0.5*(Q31+Q32)*EXP(-'BDT Tree'!T54*Q$4)+$C$6*SUM(N$4:P$4)," ")</f>
        <v>0.9814665956718911</v>
      </c>
      <c r="Q32" s="2">
        <f>IF($A32&lt;=Q$5,0.5*(R31+R32)*EXP(-'BDT Tree'!U54*R$4)," ")</f>
        <v>0.98551663542950674</v>
      </c>
      <c r="R32" s="2">
        <f>IF($A32&lt;=R$5,0.5*(S31+S32)*EXP(-'BDT Tree'!V54*S$4)," ")</f>
        <v>0.99178595738833653</v>
      </c>
      <c r="S32" s="44">
        <f>IF($A32&lt;=S$5,0.5*(T31+T32)*EXP(-'BDT Tree'!W54*T$4)+$C$6*SUM(Q$4:S$4)," ")</f>
        <v>0.99696281119184949</v>
      </c>
      <c r="T32" s="2">
        <f>IF($A32&lt;=T$5,0.5*(U31+U32)*EXP(-'BDT Tree'!X54*U$4)," ")</f>
        <v>0.99740131035641166</v>
      </c>
      <c r="U32" s="2">
        <f>IF($A32&lt;=U$5,0.5*(V31+V32)*EXP(-'BDT Tree'!Y54*V$4)," ")</f>
        <v>1.0007761812488527</v>
      </c>
      <c r="V32" s="44">
        <f>IF($A32&lt;=V$5,0.5*(W31+W32)*EXP(-'BDT Tree'!Z54*W$4)+$C$6*SUM(T$4:V$4)," ")</f>
        <v>1.0034829750177479</v>
      </c>
      <c r="W32" s="2">
        <f>IF($A32&lt;=W$5,0.5*(X31+X32)*EXP(-'BDT Tree'!AA54*X$4)," ")</f>
        <v>1.0018730299549825</v>
      </c>
      <c r="X32" s="2">
        <f>IF($A32&lt;=X$5,0.5*(Y31+Y32)*EXP(-'BDT Tree'!AB54*Y$4)," ")</f>
        <v>1.0036757391670796</v>
      </c>
      <c r="Y32" s="44">
        <f>IF($A32&lt;=Y$5,0.5*(Z31+Z32)*EXP(-'BDT Tree'!AC54*Z$4)+$C$6*SUM(W$4:Y$4)," ")</f>
        <v>1.0052023055795567</v>
      </c>
      <c r="Z32" s="2">
        <f>IF($A32&lt;=Z$5,0.5*(AA31+AA32)*EXP(-'BDT Tree'!AD54*AA$4)," ")</f>
        <v>1.0022165400451097</v>
      </c>
      <c r="AA32" s="2">
        <f>IF($A32&lt;=AA$5,0.5*(AB31+AB32)*EXP(-'BDT Tree'!AE54*AB$4)," ")</f>
        <v>1.0030639718361432</v>
      </c>
      <c r="AB32" s="44">
        <f t="shared" si="0"/>
        <v>1.003744841591043</v>
      </c>
    </row>
    <row r="33" spans="1:28" x14ac:dyDescent="0.25">
      <c r="A33" s="30">
        <v>12</v>
      </c>
      <c r="D33" s="44" t="str">
        <f>IF($A33&lt;=D$5,0.5*(E32+E33)*EXP(-'BDT Tree'!H55*E$4)+$C$6*SUM(B$4:D$4)," ")</f>
        <v xml:space="preserve"> </v>
      </c>
      <c r="E33" s="2" t="str">
        <f>IF($A33&lt;=E$5,0.5*(F32+F33)*EXP(-'BDT Tree'!I55*F$4)," ")</f>
        <v xml:space="preserve"> </v>
      </c>
      <c r="F33" s="2" t="str">
        <f>IF($A33&lt;=F$5,0.5*(G32+G33)*EXP(-'BDT Tree'!J55*G$4)," ")</f>
        <v xml:space="preserve"> </v>
      </c>
      <c r="G33" s="44" t="str">
        <f>IF($A33&lt;=G$5,0.5*(H32+H33)*EXP(-'BDT Tree'!K55*H$4)+$C$6*SUM(E$4:G$4)," ")</f>
        <v xml:space="preserve"> </v>
      </c>
      <c r="H33" s="2" t="str">
        <f>IF($A33&lt;=H$5,0.5*(I32+I33)*EXP(-'BDT Tree'!L55*I$4)," ")</f>
        <v xml:space="preserve"> </v>
      </c>
      <c r="I33" s="2" t="str">
        <f>IF($A33&lt;=I$5,0.5*(J32+J33)*EXP(-'BDT Tree'!M55*J$4)," ")</f>
        <v xml:space="preserve"> </v>
      </c>
      <c r="J33" s="44">
        <f>IF($A33&lt;=J$5,0.5*(K32+K33)*EXP(-'BDT Tree'!N55*K$4)+$C$6*SUM(H$4:J$4)," ")</f>
        <v>0.93130140827681784</v>
      </c>
      <c r="K33" s="2">
        <f>IF($A33&lt;=K$5,0.5*(L32+L33)*EXP(-'BDT Tree'!O55*L$4)," ")</f>
        <v>0.94342830516772191</v>
      </c>
      <c r="L33" s="2">
        <f>IF($A33&lt;=L$5,0.5*(M32+M33)*EXP(-'BDT Tree'!P55*M$4)," ")</f>
        <v>0.95698924332149848</v>
      </c>
      <c r="M33" s="44">
        <f>IF($A33&lt;=M$5,0.5*(N32+N33)*EXP(-'BDT Tree'!Q55*N$4)+$C$6*SUM(K$4:M$4)," ")</f>
        <v>0.96866947177056151</v>
      </c>
      <c r="N33" s="2">
        <f>IF($A33&lt;=N$5,0.5*(O32+O33)*EXP(-'BDT Tree'!R55*O$4)," ")</f>
        <v>0.9746630536729185</v>
      </c>
      <c r="O33" s="2">
        <f>IF($A33&lt;=O$5,0.5*(P32+P33)*EXP(-'BDT Tree'!S55*P$4)," ")</f>
        <v>0.98318794964077272</v>
      </c>
      <c r="P33" s="44">
        <f>IF($A33&lt;=P$5,0.5*(Q32+Q33)*EXP(-'BDT Tree'!T55*Q$4)+$C$6*SUM(N$4:P$4)," ")</f>
        <v>0.99041254451502792</v>
      </c>
      <c r="Q33" s="2">
        <f>IF($A33&lt;=Q$5,0.5*(R32+R33)*EXP(-'BDT Tree'!U55*R$4)," ")</f>
        <v>0.99262962151445921</v>
      </c>
      <c r="R33" s="2">
        <f>IF($A33&lt;=R$5,0.5*(S32+S33)*EXP(-'BDT Tree'!V55*S$4)," ")</f>
        <v>0.99742357040458596</v>
      </c>
      <c r="S33" s="44">
        <f>IF($A33&lt;=S$5,0.5*(T32+T33)*EXP(-'BDT Tree'!W55*T$4)+$C$6*SUM(Q$4:S$4)," ")</f>
        <v>1.0013966584735741</v>
      </c>
      <c r="T33" s="2">
        <f>IF($A33&lt;=T$5,0.5*(U32+U33)*EXP(-'BDT Tree'!X55*U$4)," ")</f>
        <v>1.0007970364763674</v>
      </c>
      <c r="U33" s="2">
        <f>IF($A33&lt;=U$5,0.5*(V32+V33)*EXP(-'BDT Tree'!Y55*V$4)," ")</f>
        <v>1.0033481420593502</v>
      </c>
      <c r="V33" s="44">
        <f>IF($A33&lt;=V$5,0.5*(W32+W33)*EXP(-'BDT Tree'!Z55*W$4)+$C$6*SUM(T$4:V$4)," ")</f>
        <v>1.0054033899678629</v>
      </c>
      <c r="W33" s="2">
        <f>IF($A33&lt;=W$5,0.5*(X32+X33)*EXP(-'BDT Tree'!AA55*X$4)," ")</f>
        <v>1.0032570225068933</v>
      </c>
      <c r="X33" s="2">
        <f>IF($A33&lt;=X$5,0.5*(Y32+Y33)*EXP(-'BDT Tree'!AB55*Y$4)," ")</f>
        <v>1.004635824949035</v>
      </c>
      <c r="Y33" s="44">
        <f>IF($A33&lt;=Y$5,0.5*(Z32+Z33)*EXP(-'BDT Tree'!AC55*Z$4)+$C$6*SUM(W$4:Y$4)," ")</f>
        <v>1.00580624433275</v>
      </c>
      <c r="Z33" s="2">
        <f>IF($A33&lt;=Z$5,0.5*(AA32+AA33)*EXP(-'BDT Tree'!AD55*AA$4)," ")</f>
        <v>1.0025724897834307</v>
      </c>
      <c r="AA33" s="2">
        <f>IF($A33&lt;=AA$5,0.5*(AB32+AB33)*EXP(-'BDT Tree'!AE55*AB$4)," ")</f>
        <v>1.0032237838688682</v>
      </c>
      <c r="AB33" s="44">
        <f t="shared" si="0"/>
        <v>1.003744841591043</v>
      </c>
    </row>
    <row r="34" spans="1:28" x14ac:dyDescent="0.25">
      <c r="A34" s="30">
        <v>11</v>
      </c>
      <c r="D34" s="44" t="str">
        <f>IF($A34&lt;=D$5,0.5*(E33+E34)*EXP(-'BDT Tree'!H56*E$4)+$C$6*SUM(B$4:D$4)," ")</f>
        <v xml:space="preserve"> </v>
      </c>
      <c r="E34" s="2" t="str">
        <f>IF($A34&lt;=E$5,0.5*(F33+F34)*EXP(-'BDT Tree'!I56*F$4)," ")</f>
        <v xml:space="preserve"> </v>
      </c>
      <c r="F34" s="2" t="str">
        <f>IF($A34&lt;=F$5,0.5*(G33+G34)*EXP(-'BDT Tree'!J56*G$4)," ")</f>
        <v xml:space="preserve"> </v>
      </c>
      <c r="G34" s="44" t="str">
        <f>IF($A34&lt;=G$5,0.5*(H33+H34)*EXP(-'BDT Tree'!K56*H$4)+$C$6*SUM(E$4:G$4)," ")</f>
        <v xml:space="preserve"> </v>
      </c>
      <c r="H34" s="2" t="str">
        <f>IF($A34&lt;=H$5,0.5*(I33+I34)*EXP(-'BDT Tree'!L56*I$4)," ")</f>
        <v xml:space="preserve"> </v>
      </c>
      <c r="I34" s="2">
        <f>IF($A34&lt;=I$5,0.5*(J33+J34)*EXP(-'BDT Tree'!M56*J$4)," ")</f>
        <v>0.93854518379051066</v>
      </c>
      <c r="J34" s="44">
        <f>IF($A34&lt;=J$5,0.5*(K33+K34)*EXP(-'BDT Tree'!N56*K$4)+$C$6*SUM(H$4:J$4)," ")</f>
        <v>0.95256813181478206</v>
      </c>
      <c r="K34" s="2">
        <f>IF($A34&lt;=K$5,0.5*(L33+L34)*EXP(-'BDT Tree'!O56*L$4)," ")</f>
        <v>0.96138458007097327</v>
      </c>
      <c r="L34" s="2">
        <f>IF($A34&lt;=L$5,0.5*(M33+M34)*EXP(-'BDT Tree'!P56*M$4)," ")</f>
        <v>0.97206909421607612</v>
      </c>
      <c r="M34" s="44">
        <f>IF($A34&lt;=M$5,0.5*(N33+N34)*EXP(-'BDT Tree'!Q56*N$4)+$C$6*SUM(K$4:M$4)," ")</f>
        <v>0.98126443851179923</v>
      </c>
      <c r="N34" s="2">
        <f>IF($A34&lt;=N$5,0.5*(O33+O34)*EXP(-'BDT Tree'!R56*O$4)," ")</f>
        <v>0.98505115913885566</v>
      </c>
      <c r="O34" s="2">
        <f>IF($A34&lt;=O$5,0.5*(P33+P34)*EXP(-'BDT Tree'!S56*P$4)," ")</f>
        <v>0.99168597177306972</v>
      </c>
      <c r="P34" s="44">
        <f>IF($A34&lt;=P$5,0.5*(Q33+Q34)*EXP(-'BDT Tree'!T56*Q$4)+$C$6*SUM(N$4:P$4)," ")</f>
        <v>0.99726984778688887</v>
      </c>
      <c r="Q34" s="2">
        <f>IF($A34&lt;=Q$5,0.5*(R33+R34)*EXP(-'BDT Tree'!U56*R$4)," ")</f>
        <v>0.99807088196901494</v>
      </c>
      <c r="R34" s="2">
        <f>IF($A34&lt;=R$5,0.5*(S33+S34)*EXP(-'BDT Tree'!V56*S$4)," ")</f>
        <v>1.0017308735589638</v>
      </c>
      <c r="S34" s="44">
        <f>IF($A34&lt;=S$5,0.5*(T33+T34)*EXP(-'BDT Tree'!W56*T$4)+$C$6*SUM(Q$4:S$4)," ")</f>
        <v>1.0047764892777673</v>
      </c>
      <c r="T34" s="2">
        <f>IF($A34&lt;=T$5,0.5*(U33+U34)*EXP(-'BDT Tree'!X56*U$4)," ")</f>
        <v>1.0033865096181567</v>
      </c>
      <c r="U34" s="2">
        <f>IF($A34&lt;=U$5,0.5*(V33+V34)*EXP(-'BDT Tree'!Y56*V$4)," ")</f>
        <v>1.0053138282448075</v>
      </c>
      <c r="V34" s="44">
        <f>IF($A34&lt;=V$5,0.5*(W33+W34)*EXP(-'BDT Tree'!Z56*W$4)+$C$6*SUM(T$4:V$4)," ")</f>
        <v>1.0068736465145405</v>
      </c>
      <c r="W34" s="2">
        <f>IF($A34&lt;=W$5,0.5*(X33+X34)*EXP(-'BDT Tree'!AA56*X$4)," ")</f>
        <v>1.0043151823128709</v>
      </c>
      <c r="X34" s="2">
        <f>IF($A34&lt;=X$5,0.5*(Y33+Y34)*EXP(-'BDT Tree'!AB56*Y$4)," ")</f>
        <v>1.0053694889119396</v>
      </c>
      <c r="Y34" s="44">
        <f>IF($A34&lt;=Y$5,0.5*(Z33+Z34)*EXP(-'BDT Tree'!AC56*Z$4)+$C$6*SUM(W$4:Y$4)," ")</f>
        <v>1.0062667116478856</v>
      </c>
      <c r="Z34" s="2">
        <f>IF($A34&lt;=Z$5,0.5*(AA33+AA34)*EXP(-'BDT Tree'!AD56*AA$4)," ")</f>
        <v>1.0028455694014935</v>
      </c>
      <c r="AA34" s="2">
        <f>IF($A34&lt;=AA$5,0.5*(AB33+AB34)*EXP(-'BDT Tree'!AE56*AB$4)," ")</f>
        <v>1.0033460926800055</v>
      </c>
      <c r="AB34" s="44">
        <f t="shared" si="0"/>
        <v>1.003744841591043</v>
      </c>
    </row>
    <row r="35" spans="1:28" x14ac:dyDescent="0.25">
      <c r="A35" s="30">
        <v>10</v>
      </c>
      <c r="D35" s="44" t="str">
        <f>IF($A35&lt;=D$5,0.5*(E34+E35)*EXP(-'BDT Tree'!H57*E$4)+$C$6*SUM(B$4:D$4)," ")</f>
        <v xml:space="preserve"> </v>
      </c>
      <c r="E35" s="2" t="str">
        <f>IF($A35&lt;=E$5,0.5*(F34+F35)*EXP(-'BDT Tree'!I57*F$4)," ")</f>
        <v xml:space="preserve"> </v>
      </c>
      <c r="F35" s="2" t="str">
        <f>IF($A35&lt;=F$5,0.5*(G34+G35)*EXP(-'BDT Tree'!J57*G$4)," ")</f>
        <v xml:space="preserve"> </v>
      </c>
      <c r="G35" s="44" t="str">
        <f>IF($A35&lt;=G$5,0.5*(H34+H35)*EXP(-'BDT Tree'!K57*H$4)+$C$6*SUM(E$4:G$4)," ")</f>
        <v xml:space="preserve"> </v>
      </c>
      <c r="H35" s="2">
        <f>IF($A35&lt;=H$5,0.5*(I34+I35)*EXP(-'BDT Tree'!L57*I$4)," ")</f>
        <v>0.94511421253173833</v>
      </c>
      <c r="I35" s="2">
        <f>IF($A35&lt;=I$5,0.5*(J34+J35)*EXP(-'BDT Tree'!M57*J$4)," ")</f>
        <v>0.95806232375885736</v>
      </c>
      <c r="J35" s="44">
        <f>IF($A35&lt;=J$5,0.5*(K34+K35)*EXP(-'BDT Tree'!N57*K$4)+$C$6*SUM(H$4:J$4)," ")</f>
        <v>0.96926316985351091</v>
      </c>
      <c r="K35" s="2">
        <f>IF($A35&lt;=K$5,0.5*(L34+L35)*EXP(-'BDT Tree'!O57*L$4)," ")</f>
        <v>0.97540218960189229</v>
      </c>
      <c r="L35" s="2">
        <f>IF($A35&lt;=L$5,0.5*(M34+M35)*EXP(-'BDT Tree'!P57*M$4)," ")</f>
        <v>0.98378555262484546</v>
      </c>
      <c r="M35" s="44">
        <f>IF($A35&lt;=M$5,0.5*(N34+N35)*EXP(-'BDT Tree'!Q57*N$4)+$C$6*SUM(K$4:M$4)," ")</f>
        <v>0.99100165616096947</v>
      </c>
      <c r="N35" s="2">
        <f>IF($A35&lt;=N$5,0.5*(O34+O35)*EXP(-'BDT Tree'!R57*O$4)," ")</f>
        <v>0.99305566169758064</v>
      </c>
      <c r="O35" s="2">
        <f>IF($A35&lt;=O$5,0.5*(P34+P35)*EXP(-'BDT Tree'!S57*P$4)," ")</f>
        <v>0.99820813821890242</v>
      </c>
      <c r="P35" s="44">
        <f>IF($A35&lt;=P$5,0.5*(Q34+Q35)*EXP(-'BDT Tree'!T57*Q$4)+$C$6*SUM(N$4:P$4)," ")</f>
        <v>1.0025159329992259</v>
      </c>
      <c r="Q35" s="2">
        <f>IF($A35&lt;=Q$5,0.5*(R34+R35)*EXP(-'BDT Tree'!U57*R$4)," ")</f>
        <v>1.0022270914932832</v>
      </c>
      <c r="R35" s="2">
        <f>IF($A35&lt;=R$5,0.5*(S34+S35)*EXP(-'BDT Tree'!V57*S$4)," ")</f>
        <v>1.0050180487733962</v>
      </c>
      <c r="S35" s="44">
        <f>IF($A35&lt;=S$5,0.5*(T34+T35)*EXP(-'BDT Tree'!W57*T$4)+$C$6*SUM(Q$4:S$4)," ")</f>
        <v>1.0073506563179755</v>
      </c>
      <c r="T35" s="2">
        <f>IF($A35&lt;=T$5,0.5*(U34+U35)*EXP(-'BDT Tree'!X57*U$4)," ")</f>
        <v>1.0053599451791306</v>
      </c>
      <c r="U35" s="2">
        <f>IF($A35&lt;=U$5,0.5*(V34+V35)*EXP(-'BDT Tree'!Y57*V$4)," ")</f>
        <v>1.0068154381243812</v>
      </c>
      <c r="V35" s="44">
        <f>IF($A35&lt;=V$5,0.5*(W34+W35)*EXP(-'BDT Tree'!Z57*W$4)+$C$6*SUM(T$4:V$4)," ")</f>
        <v>1.007998865173348</v>
      </c>
      <c r="W35" s="2">
        <f>IF($A35&lt;=W$5,0.5*(X34+X35)*EXP(-'BDT Tree'!AA57*X$4)," ")</f>
        <v>1.0051240320299502</v>
      </c>
      <c r="X35" s="2">
        <f>IF($A35&lt;=X$5,0.5*(Y34+Y35)*EXP(-'BDT Tree'!AB57*Y$4)," ")</f>
        <v>1.0059300585878059</v>
      </c>
      <c r="Y35" s="44">
        <f>IF($A35&lt;=Y$5,0.5*(Z34+Z35)*EXP(-'BDT Tree'!AC57*Z$4)+$C$6*SUM(W$4:Y$4)," ")</f>
        <v>1.0066177777746299</v>
      </c>
      <c r="Z35" s="2">
        <f>IF($A35&lt;=Z$5,0.5*(AA34+AA35)*EXP(-'BDT Tree'!AD57*AA$4)," ")</f>
        <v>1.003055057974662</v>
      </c>
      <c r="AA35" s="2">
        <f>IF($A35&lt;=AA$5,0.5*(AB34+AB35)*EXP(-'BDT Tree'!AE57*AB$4)," ")</f>
        <v>1.0034396960914278</v>
      </c>
      <c r="AB35" s="44">
        <f t="shared" si="0"/>
        <v>1.003744841591043</v>
      </c>
    </row>
    <row r="36" spans="1:28" x14ac:dyDescent="0.25">
      <c r="A36" s="30">
        <v>9</v>
      </c>
      <c r="D36" s="44" t="str">
        <f>IF($A36&lt;=D$5,0.5*(E35+E36)*EXP(-'BDT Tree'!H58*E$4)+$C$6*SUM(B$4:D$4)," ")</f>
        <v xml:space="preserve"> </v>
      </c>
      <c r="E36" s="2" t="str">
        <f>IF($A36&lt;=E$5,0.5*(F35+F36)*EXP(-'BDT Tree'!I58*F$4)," ")</f>
        <v xml:space="preserve"> </v>
      </c>
      <c r="F36" s="2" t="str">
        <f>IF($A36&lt;=F$5,0.5*(G35+G36)*EXP(-'BDT Tree'!J58*G$4)," ")</f>
        <v xml:space="preserve"> </v>
      </c>
      <c r="G36" s="44">
        <f>IF($A36&lt;=G$5,0.5*(H35+H36)*EXP(-'BDT Tree'!K58*H$4)+$C$6*SUM(E$4:G$4)," ")</f>
        <v>0.95478503291404071</v>
      </c>
      <c r="H36" s="2">
        <f>IF($A36&lt;=H$5,0.5*(I35+I36)*EXP(-'BDT Tree'!L58*I$4)," ")</f>
        <v>0.96308195422638887</v>
      </c>
      <c r="I36" s="2">
        <f>IF($A36&lt;=I$5,0.5*(J35+J36)*EXP(-'BDT Tree'!M58*J$4)," ")</f>
        <v>0.97339365523499888</v>
      </c>
      <c r="J36" s="44">
        <f>IF($A36&lt;=J$5,0.5*(K35+K36)*EXP(-'BDT Tree'!N58*K$4)+$C$6*SUM(H$4:J$4)," ")</f>
        <v>0.98230566767762562</v>
      </c>
      <c r="K36" s="2">
        <f>IF($A36&lt;=K$5,0.5*(L35+L36)*EXP(-'BDT Tree'!O58*L$4)," ")</f>
        <v>0.98630110368831603</v>
      </c>
      <c r="L36" s="2">
        <f>IF($A36&lt;=L$5,0.5*(M35+M36)*EXP(-'BDT Tree'!P58*M$4)," ")</f>
        <v>0.9928587351257907</v>
      </c>
      <c r="M36" s="44">
        <f>IF($A36&lt;=M$5,0.5*(N35+N36)*EXP(-'BDT Tree'!Q58*N$4)+$C$6*SUM(K$4:M$4)," ")</f>
        <v>0.998508711717357</v>
      </c>
      <c r="N36" s="2">
        <f>IF($A36&lt;=N$5,0.5*(O35+O36)*EXP(-'BDT Tree'!R58*O$4)," ")</f>
        <v>0.99920978632611079</v>
      </c>
      <c r="O36" s="2">
        <f>IF($A36&lt;=O$5,0.5*(P35+P36)*EXP(-'BDT Tree'!S58*P$4)," ")</f>
        <v>1.0032047437012426</v>
      </c>
      <c r="P36" s="44">
        <f>IF($A36&lt;=P$5,0.5*(Q35+Q36)*EXP(-'BDT Tree'!T58*Q$4)+$C$6*SUM(N$4:P$4)," ")</f>
        <v>1.0065235473961123</v>
      </c>
      <c r="Q36" s="2">
        <f>IF($A36&lt;=Q$5,0.5*(R35+R36)*EXP(-'BDT Tree'!U58*R$4)," ")</f>
        <v>1.0053982191492596</v>
      </c>
      <c r="R36" s="2">
        <f>IF($A36&lt;=R$5,0.5*(S35+S36)*EXP(-'BDT Tree'!V58*S$4)," ")</f>
        <v>1.0075246137823348</v>
      </c>
      <c r="S36" s="44">
        <f>IF($A36&lt;=S$5,0.5*(T35+T36)*EXP(-'BDT Tree'!W58*T$4)+$C$6*SUM(Q$4:S$4)," ")</f>
        <v>1.00930999230997</v>
      </c>
      <c r="T36" s="2">
        <f>IF($A36&lt;=T$5,0.5*(U35+U36)*EXP(-'BDT Tree'!X58*U$4)," ")</f>
        <v>1.006863241309528</v>
      </c>
      <c r="U36" s="2">
        <f>IF($A36&lt;=U$5,0.5*(V35+V36)*EXP(-'BDT Tree'!Y58*V$4)," ")</f>
        <v>1.0079621394312352</v>
      </c>
      <c r="V36" s="44">
        <f>IF($A36&lt;=V$5,0.5*(W35+W36)*EXP(-'BDT Tree'!Z58*W$4)+$C$6*SUM(T$4:V$4)," ")</f>
        <v>1.008859795977203</v>
      </c>
      <c r="W36" s="2">
        <f>IF($A36&lt;=W$5,0.5*(X35+X36)*EXP(-'BDT Tree'!AA58*X$4)," ")</f>
        <v>1.0057422098590498</v>
      </c>
      <c r="X36" s="2">
        <f>IF($A36&lt;=X$5,0.5*(Y35+Y36)*EXP(-'BDT Tree'!AB58*Y$4)," ")</f>
        <v>1.0063583385776094</v>
      </c>
      <c r="Y36" s="44">
        <f>IF($A36&lt;=Y$5,0.5*(Z35+Z36)*EXP(-'BDT Tree'!AC58*Z$4)+$C$6*SUM(W$4:Y$4)," ")</f>
        <v>1.006885433291872</v>
      </c>
      <c r="Z36" s="2">
        <f>IF($A36&lt;=Z$5,0.5*(AA35+AA36)*EXP(-'BDT Tree'!AD58*AA$4)," ")</f>
        <v>1.0032157555304</v>
      </c>
      <c r="AA36" s="2">
        <f>IF($A36&lt;=AA$5,0.5*(AB35+AB36)*EXP(-'BDT Tree'!AE58*AB$4)," ")</f>
        <v>1.0035113293386169</v>
      </c>
      <c r="AB36" s="44">
        <f t="shared" si="0"/>
        <v>1.003744841591043</v>
      </c>
    </row>
    <row r="37" spans="1:28" x14ac:dyDescent="0.25">
      <c r="A37" s="30">
        <v>8</v>
      </c>
      <c r="D37" s="44" t="str">
        <f>IF($A37&lt;=D$5,0.5*(E36+E37)*EXP(-'BDT Tree'!H59*E$4)+$C$6*SUM(B$4:D$4)," ")</f>
        <v xml:space="preserve"> </v>
      </c>
      <c r="E37" s="2" t="str">
        <f>IF($A37&lt;=E$5,0.5*(F36+F37)*EXP(-'BDT Tree'!I59*F$4)," ")</f>
        <v xml:space="preserve"> </v>
      </c>
      <c r="F37" s="2">
        <f>IF($A37&lt;=F$5,0.5*(G36+G37)*EXP(-'BDT Tree'!J59*G$4)," ")</f>
        <v>0.96035199557907369</v>
      </c>
      <c r="G37" s="44">
        <f>IF($A37&lt;=G$5,0.5*(H36+H37)*EXP(-'BDT Tree'!K59*H$4)+$C$6*SUM(E$4:G$4)," ")</f>
        <v>0.97135136742501005</v>
      </c>
      <c r="H37" s="2">
        <f>IF($A37&lt;=H$5,0.5*(I36+I37)*EXP(-'BDT Tree'!L59*I$4)," ")</f>
        <v>0.97720373333407251</v>
      </c>
      <c r="I37" s="2">
        <f>IF($A37&lt;=I$5,0.5*(J36+J37)*EXP(-'BDT Tree'!M59*J$4)," ")</f>
        <v>0.98538562046997735</v>
      </c>
      <c r="J37" s="44">
        <f>IF($A37&lt;=J$5,0.5*(K36+K37)*EXP(-'BDT Tree'!N59*K$4)+$C$6*SUM(H$4:J$4)," ")</f>
        <v>0.99245760933523397</v>
      </c>
      <c r="K37" s="2">
        <f>IF($A37&lt;=K$5,0.5*(L36+L37)*EXP(-'BDT Tree'!O59*L$4)," ")</f>
        <v>0.9947497259417416</v>
      </c>
      <c r="L37" s="2">
        <f>IF($A37&lt;=L$5,0.5*(M36+M37)*EXP(-'BDT Tree'!P59*M$4)," ")</f>
        <v>0.99986771240415973</v>
      </c>
      <c r="M37" s="44">
        <f>IF($A37&lt;=M$5,0.5*(N36+N37)*EXP(-'BDT Tree'!Q59*N$4)+$C$6*SUM(K$4:M$4)," ")</f>
        <v>1.0042844228750745</v>
      </c>
      <c r="N37" s="2">
        <f>IF($A37&lt;=N$5,0.5*(O36+O37)*EXP(-'BDT Tree'!R59*O$4)," ")</f>
        <v>1.0039334709641838</v>
      </c>
      <c r="O37" s="2">
        <f>IF($A37&lt;=O$5,0.5*(P36+P37)*EXP(-'BDT Tree'!S59*P$4)," ")</f>
        <v>1.0070274388849538</v>
      </c>
      <c r="P37" s="44">
        <f>IF($A37&lt;=P$5,0.5*(Q36+Q37)*EXP(-'BDT Tree'!T59*Q$4)+$C$6*SUM(N$4:P$4)," ")</f>
        <v>1.0095817590682743</v>
      </c>
      <c r="Q37" s="2">
        <f>IF($A37&lt;=Q$5,0.5*(R36+R37)*EXP(-'BDT Tree'!U59*R$4)," ")</f>
        <v>1.0078157724847212</v>
      </c>
      <c r="R37" s="2">
        <f>IF($A37&lt;=R$5,0.5*(S36+S37)*EXP(-'BDT Tree'!V59*S$4)," ")</f>
        <v>1.0094347909498846</v>
      </c>
      <c r="S37" s="44">
        <f>IF($A37&lt;=S$5,0.5*(T36+T37)*EXP(-'BDT Tree'!W59*T$4)+$C$6*SUM(Q$4:S$4)," ")</f>
        <v>1.0108006900374065</v>
      </c>
      <c r="T37" s="2">
        <f>IF($A37&lt;=T$5,0.5*(U36+U37)*EXP(-'BDT Tree'!X59*U$4)," ")</f>
        <v>1.0080080549666679</v>
      </c>
      <c r="U37" s="2">
        <f>IF($A37&lt;=U$5,0.5*(V36+V37)*EXP(-'BDT Tree'!Y59*V$4)," ")</f>
        <v>1.008837601374982</v>
      </c>
      <c r="V37" s="44">
        <f>IF($A37&lt;=V$5,0.5*(W36+W37)*EXP(-'BDT Tree'!Z59*W$4)+$C$6*SUM(T$4:V$4)," ")</f>
        <v>1.0095183917331663</v>
      </c>
      <c r="W37" s="2">
        <f>IF($A37&lt;=W$5,0.5*(X36+X37)*EXP(-'BDT Tree'!AA59*X$4)," ")</f>
        <v>1.0062146108637928</v>
      </c>
      <c r="X37" s="2">
        <f>IF($A37&lt;=X$5,0.5*(Y36+Y37)*EXP(-'BDT Tree'!AB59*Y$4)," ")</f>
        <v>1.0066855340642784</v>
      </c>
      <c r="Y37" s="44">
        <f>IF($A37&lt;=Y$5,0.5*(Z36+Z37)*EXP(-'BDT Tree'!AC59*Z$4)+$C$6*SUM(W$4:Y$4)," ")</f>
        <v>1.007089499183224</v>
      </c>
      <c r="Z37" s="2">
        <f>IF($A37&lt;=Z$5,0.5*(AA36+AA37)*EXP(-'BDT Tree'!AD59*AA$4)," ")</f>
        <v>1.0033390211000719</v>
      </c>
      <c r="AA37" s="2">
        <f>IF($A37&lt;=AA$5,0.5*(AB36+AB37)*EXP(-'BDT Tree'!AE59*AB$4)," ")</f>
        <v>1.0035661480982541</v>
      </c>
      <c r="AB37" s="44">
        <f t="shared" si="0"/>
        <v>1.003744841591043</v>
      </c>
    </row>
    <row r="38" spans="1:28" x14ac:dyDescent="0.25">
      <c r="A38" s="30">
        <v>7</v>
      </c>
      <c r="D38" s="44" t="str">
        <f>IF($A38&lt;=D$5,0.5*(E37+E38)*EXP(-'BDT Tree'!H60*E$4)+$C$6*SUM(B$4:D$4)," ")</f>
        <v xml:space="preserve"> </v>
      </c>
      <c r="E38" s="2">
        <f>IF($A38&lt;=E$5,0.5*(F37+F38)*EXP(-'BDT Tree'!I60*F$4)," ")</f>
        <v>0.96541870538911301</v>
      </c>
      <c r="F38" s="2">
        <f>IF($A38&lt;=F$5,0.5*(G37+G38)*EXP(-'BDT Tree'!J60*G$4)," ")</f>
        <v>0.97558878805211102</v>
      </c>
      <c r="G38" s="44">
        <f>IF($A38&lt;=G$5,0.5*(H37+H38)*EXP(-'BDT Tree'!K60*H$4)+$C$6*SUM(E$4:G$4)," ")</f>
        <v>0.98438556074625772</v>
      </c>
      <c r="H38" s="2">
        <f>IF($A38&lt;=H$5,0.5*(I37+I38)*EXP(-'BDT Tree'!L60*I$4)," ")</f>
        <v>0.98826092836509782</v>
      </c>
      <c r="I38" s="2">
        <f>IF($A38&lt;=I$5,0.5*(J37+J38)*EXP(-'BDT Tree'!M60*J$4)," ")</f>
        <v>0.99473606568542661</v>
      </c>
      <c r="J38" s="44">
        <f>IF($A38&lt;=J$5,0.5*(K37+K38)*EXP(-'BDT Tree'!N60*K$4)+$C$6*SUM(H$4:J$4)," ")</f>
        <v>1.0003382278205337</v>
      </c>
      <c r="K38" s="2">
        <f>IF($A38&lt;=K$5,0.5*(L37+L38)*EXP(-'BDT Tree'!O60*L$4)," ")</f>
        <v>1.0012843703458219</v>
      </c>
      <c r="L38" s="2">
        <f>IF($A38&lt;=L$5,0.5*(M37+M38)*EXP(-'BDT Tree'!P60*M$4)," ")</f>
        <v>1.0052723143979365</v>
      </c>
      <c r="M38" s="44">
        <f>IF($A38&lt;=M$5,0.5*(N37+N38)*EXP(-'BDT Tree'!Q60*N$4)+$C$6*SUM(K$4:M$4)," ")</f>
        <v>1.0087212759525872</v>
      </c>
      <c r="N38" s="2">
        <f>IF($A38&lt;=N$5,0.5*(O37+O38)*EXP(-'BDT Tree'!R60*O$4)," ")</f>
        <v>1.0075548012710183</v>
      </c>
      <c r="O38" s="2">
        <f>IF($A38&lt;=O$5,0.5*(P37+P38)*EXP(-'BDT Tree'!S60*P$4)," ")</f>
        <v>1.0099490994340383</v>
      </c>
      <c r="P38" s="44">
        <f>IF($A38&lt;=P$5,0.5*(Q37+Q38)*EXP(-'BDT Tree'!T60*Q$4)+$C$6*SUM(N$4:P$4)," ")</f>
        <v>1.0119136253881851</v>
      </c>
      <c r="Q38" s="2">
        <f>IF($A38&lt;=Q$5,0.5*(R37+R38)*EXP(-'BDT Tree'!U60*R$4)," ")</f>
        <v>1.0096577377455433</v>
      </c>
      <c r="R38" s="2">
        <f>IF($A38&lt;=R$5,0.5*(S37+S38)*EXP(-'BDT Tree'!V60*S$4)," ")</f>
        <v>1.0108898569613785</v>
      </c>
      <c r="S38" s="44">
        <f>IF($A38&lt;=S$5,0.5*(T37+T38)*EXP(-'BDT Tree'!W60*T$4)+$C$6*SUM(Q$4:S$4)," ")</f>
        <v>1.0119344939267001</v>
      </c>
      <c r="T38" s="2">
        <f>IF($A38&lt;=T$5,0.5*(U37+U38)*EXP(-'BDT Tree'!X60*U$4)," ")</f>
        <v>1.0088796970396228</v>
      </c>
      <c r="U38" s="2">
        <f>IF($A38&lt;=U$5,0.5*(V37+V38)*EXP(-'BDT Tree'!Y60*V$4)," ")</f>
        <v>1.0095058700724906</v>
      </c>
      <c r="V38" s="44">
        <f>IF($A38&lt;=V$5,0.5*(W37+W38)*EXP(-'BDT Tree'!Z60*W$4)+$C$6*SUM(T$4:V$4)," ")</f>
        <v>1.0100221396118614</v>
      </c>
      <c r="W38" s="2">
        <f>IF($A38&lt;=W$5,0.5*(X37+X38)*EXP(-'BDT Tree'!AA60*X$4)," ")</f>
        <v>1.006575586036687</v>
      </c>
      <c r="X38" s="2">
        <f>IF($A38&lt;=X$5,0.5*(Y37+Y38)*EXP(-'BDT Tree'!AB60*Y$4)," ")</f>
        <v>1.006935499502585</v>
      </c>
      <c r="Y38" s="44">
        <f>IF($A38&lt;=Y$5,0.5*(Z37+Z38)*EXP(-'BDT Tree'!AC60*Z$4)+$C$6*SUM(W$4:Y$4)," ")</f>
        <v>1.0072450882176318</v>
      </c>
      <c r="Z38" s="2">
        <f>IF($A38&lt;=Z$5,0.5*(AA37+AA38)*EXP(-'BDT Tree'!AD60*AA$4)," ")</f>
        <v>1.0034335712585729</v>
      </c>
      <c r="AA38" s="2">
        <f>IF($A38&lt;=AA$5,0.5*(AB37+AB38)*EXP(-'BDT Tree'!AE60*AB$4)," ")</f>
        <v>1.0036080986180793</v>
      </c>
      <c r="AB38" s="44">
        <f t="shared" si="0"/>
        <v>1.003744841591043</v>
      </c>
    </row>
    <row r="39" spans="1:28" x14ac:dyDescent="0.25">
      <c r="A39" s="30">
        <v>6</v>
      </c>
      <c r="D39" s="44">
        <f>IF($A39&lt;=D$5,0.5*(E38+E39)*EXP(-'BDT Tree'!H61*E$4)," ")</f>
        <v>0.97016193909859272</v>
      </c>
      <c r="E39" s="2">
        <f>IF($A39&lt;=E$5,0.5*(F38+F39)*EXP(-'BDT Tree'!I61*F$4)," ")</f>
        <v>0.97944374545425483</v>
      </c>
      <c r="F39" s="2">
        <f>IF($A39&lt;=F$5,0.5*(G38+G39)*EXP(-'BDT Tree'!J61*G$4)," ")</f>
        <v>0.98758962436256448</v>
      </c>
      <c r="G39" s="44">
        <f>IF($A39&lt;=G$5,0.5*(H38+H39)*EXP(-'BDT Tree'!K61*H$4)+$C$6*SUM(E$4:G$4)," ")</f>
        <v>0.99460702900415665</v>
      </c>
      <c r="H39" s="2">
        <f>IF($A39&lt;=H$5,0.5*(I38+I39)*EXP(-'BDT Tree'!L61*I$4)," ")</f>
        <v>0.99689477039506191</v>
      </c>
      <c r="I39" s="2">
        <f>IF($A39&lt;=I$5,0.5*(J38+J39)*EXP(-'BDT Tree'!M61*J$4)," ")</f>
        <v>1.0020101976597708</v>
      </c>
      <c r="J39" s="44">
        <f>IF($A39&lt;=J$5,0.5*(K38+K39)*EXP(-'BDT Tree'!N61*K$4)+$C$6*SUM(H$4:J$4)," ")</f>
        <v>1.0064435514834833</v>
      </c>
      <c r="K39" s="2">
        <f>IF($A39&lt;=K$5,0.5*(L38+L39)*EXP(-'BDT Tree'!O61*L$4)," ")</f>
        <v>1.0063304352567786</v>
      </c>
      <c r="L39" s="2">
        <f>IF($A39&lt;=L$5,0.5*(M38+M39)*EXP(-'BDT Tree'!P61*M$4)," ")</f>
        <v>1.0094343282593903</v>
      </c>
      <c r="M39" s="44">
        <f>IF($A39&lt;=M$5,0.5*(N38+N39)*EXP(-'BDT Tree'!Q61*N$4)+$C$6*SUM(K$4:M$4)," ")</f>
        <v>1.0121257984966276</v>
      </c>
      <c r="N39" s="2">
        <f>IF($A39&lt;=N$5,0.5*(O38+O39)*EXP(-'BDT Tree'!R61*O$4)," ")</f>
        <v>1.010328587904924</v>
      </c>
      <c r="O39" s="2">
        <f>IF($A39&lt;=O$5,0.5*(P38+P39)*EXP(-'BDT Tree'!S61*P$4)," ")</f>
        <v>1.0121804746176681</v>
      </c>
      <c r="P39" s="44">
        <f>IF($A39&lt;=P$5,0.5*(Q38+Q39)*EXP(-'BDT Tree'!T61*Q$4)+$C$6*SUM(N$4:P$4)," ")</f>
        <v>1.0136906280267302</v>
      </c>
      <c r="Q39" s="2">
        <f>IF($A39&lt;=Q$5,0.5*(R38+R39)*EXP(-'BDT Tree'!U61*R$4)," ")</f>
        <v>1.0110605627046623</v>
      </c>
      <c r="R39" s="2">
        <f>IF($A39&lt;=R$5,0.5*(S38+S39)*EXP(-'BDT Tree'!V61*S$4)," ")</f>
        <v>1.0119979179020353</v>
      </c>
      <c r="S39" s="44">
        <f>IF($A39&lt;=S$5,0.5*(T38+T39)*EXP(-'BDT Tree'!W61*T$4)+$C$6*SUM(Q$4:S$4)," ")</f>
        <v>1.0127966757311737</v>
      </c>
      <c r="T39" s="2">
        <f>IF($A39&lt;=T$5,0.5*(U38+U39)*EXP(-'BDT Tree'!X61*U$4)," ")</f>
        <v>1.0095432695153674</v>
      </c>
      <c r="U39" s="2">
        <f>IF($A39&lt;=U$5,0.5*(V38+V39)*EXP(-'BDT Tree'!Y61*V$4)," ")</f>
        <v>1.0100159250863339</v>
      </c>
      <c r="V39" s="44">
        <f>IF($A39&lt;=V$5,0.5*(W38+W39)*EXP(-'BDT Tree'!Z61*W$4)+$C$6*SUM(T$4:V$4)," ")</f>
        <v>1.0104074135470478</v>
      </c>
      <c r="W39" s="2">
        <f>IF($A39&lt;=W$5,0.5*(X38+X39)*EXP(-'BDT Tree'!AA61*X$4)," ")</f>
        <v>1.0068514062900817</v>
      </c>
      <c r="X39" s="2">
        <f>IF($A39&lt;=X$5,0.5*(Y38+Y39)*EXP(-'BDT Tree'!AB61*Y$4)," ")</f>
        <v>1.0071264649048484</v>
      </c>
      <c r="Y39" s="44">
        <f>IF($A39&lt;=Y$5,0.5*(Z38+Z39)*EXP(-'BDT Tree'!AC61*Z$4)+$C$6*SUM(W$4:Y$4)," ")</f>
        <v>1.007363721750427</v>
      </c>
      <c r="Z39" s="2">
        <f>IF($A39&lt;=Z$5,0.5*(AA38+AA39)*EXP(-'BDT Tree'!AD61*AA$4)," ")</f>
        <v>1.0035060939725269</v>
      </c>
      <c r="AA39" s="2">
        <f>IF($A39&lt;=AA$5,0.5*(AB38+AB39)*EXP(-'BDT Tree'!AE61*AB$4)," ")</f>
        <v>1.0036402012450822</v>
      </c>
      <c r="AB39" s="44">
        <f t="shared" si="0"/>
        <v>1.003744841591043</v>
      </c>
    </row>
    <row r="40" spans="1:28" x14ac:dyDescent="0.25">
      <c r="A40" s="30">
        <v>5</v>
      </c>
      <c r="D40" s="44">
        <f>IF($A40&lt;=D$5,0.5*(E39+E40)*EXP(-'BDT Tree'!H62*E$4)," ")</f>
        <v>0.98306816805524133</v>
      </c>
      <c r="E40" s="2">
        <f>IF($A40&lt;=E$5,0.5*(F39+F40)*EXP(-'BDT Tree'!I62*F$4)," ")</f>
        <v>0.99050412158111989</v>
      </c>
      <c r="F40" s="2">
        <f>IF($A40&lt;=F$5,0.5*(G39+G40)*EXP(-'BDT Tree'!J62*G$4)," ")</f>
        <v>0.99701506547657892</v>
      </c>
      <c r="G40" s="44">
        <f>IF($A40&lt;=G$5,0.5*(H39+H40)*EXP(-'BDT Tree'!K62*H$4)+$C$6*SUM(E$4:G$4)," ")</f>
        <v>1.0026039207789661</v>
      </c>
      <c r="H40" s="2">
        <f>IF($A40&lt;=H$5,0.5*(I39+I40)*EXP(-'BDT Tree'!L62*I$4)," ")</f>
        <v>1.0036231642703781</v>
      </c>
      <c r="I40" s="2">
        <f>IF($A40&lt;=I$5,0.5*(J39+J40)*EXP(-'BDT Tree'!M62*J$4)," ")</f>
        <v>1.0076599293915862</v>
      </c>
      <c r="J40" s="44">
        <f>IF($A40&lt;=J$5,0.5*(K39+K40)*EXP(-'BDT Tree'!N62*K$4)+$C$6*SUM(H$4:J$4)," ")</f>
        <v>1.0111667515136287</v>
      </c>
      <c r="K40" s="2">
        <f>IF($A40&lt;=K$5,0.5*(L39+L40)*EXP(-'BDT Tree'!O62*L$4)," ")</f>
        <v>1.0102224939750934</v>
      </c>
      <c r="L40" s="2">
        <f>IF($A40&lt;=L$5,0.5*(M39+M40)*EXP(-'BDT Tree'!P62*M$4)," ")</f>
        <v>1.012636468466191</v>
      </c>
      <c r="M40" s="44">
        <f>IF($A40&lt;=M$5,0.5*(N39+N40)*EXP(-'BDT Tree'!Q62*N$4)+$C$6*SUM(K$4:M$4)," ")</f>
        <v>1.0147360649461121</v>
      </c>
      <c r="N40" s="2">
        <f>IF($A40&lt;=N$5,0.5*(O39+O40)*EXP(-'BDT Tree'!R62*O$4)," ")</f>
        <v>1.0124518633570365</v>
      </c>
      <c r="O40" s="2">
        <f>IF($A40&lt;=O$5,0.5*(P39+P40)*EXP(-'BDT Tree'!S62*P$4)," ")</f>
        <v>1.0138837601011146</v>
      </c>
      <c r="P40" s="44">
        <f>IF($A40&lt;=P$5,0.5*(Q39+Q40)*EXP(-'BDT Tree'!T62*Q$4)+$C$6*SUM(N$4:P$4)," ")</f>
        <v>1.0150442334088343</v>
      </c>
      <c r="Q40" s="2">
        <f>IF($A40&lt;=Q$5,0.5*(R39+R40)*EXP(-'BDT Tree'!U62*R$4)," ")</f>
        <v>1.0121286287575499</v>
      </c>
      <c r="R40" s="2">
        <f>IF($A40&lt;=R$5,0.5*(S39+S40)*EXP(-'BDT Tree'!V62*S$4)," ")</f>
        <v>1.0128415636802097</v>
      </c>
      <c r="S40" s="44">
        <f>IF($A40&lt;=S$5,0.5*(T39+T40)*EXP(-'BDT Tree'!W62*T$4)+$C$6*SUM(Q$4:S$4)," ")</f>
        <v>1.0134522264919643</v>
      </c>
      <c r="T40" s="2">
        <f>IF($A40&lt;=T$5,0.5*(U39+U40)*EXP(-'BDT Tree'!X62*U$4)," ")</f>
        <v>1.0100484084252697</v>
      </c>
      <c r="U40" s="2">
        <f>IF($A40&lt;=U$5,0.5*(V39+V40)*EXP(-'BDT Tree'!Y62*V$4)," ")</f>
        <v>1.0104051979264559</v>
      </c>
      <c r="V40" s="44">
        <f>IF($A40&lt;=V$5,0.5*(W39+W40)*EXP(-'BDT Tree'!Z62*W$4)+$C$6*SUM(T$4:V$4)," ")</f>
        <v>1.0107020606498172</v>
      </c>
      <c r="W40" s="2">
        <f>IF($A40&lt;=W$5,0.5*(X39+X40)*EXP(-'BDT Tree'!AA62*X$4)," ")</f>
        <v>1.0070621561331408</v>
      </c>
      <c r="X40" s="2">
        <f>IF($A40&lt;=X$5,0.5*(Y39+Y40)*EXP(-'BDT Tree'!AB62*Y$4)," ")</f>
        <v>1.0072723591697907</v>
      </c>
      <c r="Y40" s="44">
        <f>IF($A40&lt;=Y$5,0.5*(Z39+Z40)*EXP(-'BDT Tree'!AC62*Z$4)+$C$6*SUM(W$4:Y$4)," ")</f>
        <v>1.0074541824682077</v>
      </c>
      <c r="Z40" s="2">
        <f>IF($A40&lt;=Z$5,0.5*(AA39+AA40)*EXP(-'BDT Tree'!AD62*AA$4)," ")</f>
        <v>1.0035617202144336</v>
      </c>
      <c r="AA40" s="2">
        <f>IF($A40&lt;=AA$5,0.5*(AB39+AB40)*EXP(-'BDT Tree'!AE62*AB$4)," ")</f>
        <v>1.00366476756126</v>
      </c>
      <c r="AB40" s="44">
        <f t="shared" si="0"/>
        <v>1.003744841591043</v>
      </c>
    </row>
    <row r="41" spans="1:28" x14ac:dyDescent="0.25">
      <c r="A41" s="30">
        <v>4</v>
      </c>
      <c r="D41" s="44">
        <f>IF($A41&lt;=D$5,0.5*(E40+E41)*EXP(-'BDT Tree'!H63*E$4)," ")</f>
        <v>0.99325899646405191</v>
      </c>
      <c r="E41" s="2">
        <f>IF($A41&lt;=E$5,0.5*(F40+F41)*EXP(-'BDT Tree'!I63*F$4)," ")</f>
        <v>0.99920565855698351</v>
      </c>
      <c r="F41" s="2">
        <f>IF($A41&lt;=F$5,0.5*(G40+G41)*EXP(-'BDT Tree'!J63*G$4)," ")</f>
        <v>1.0044032445153699</v>
      </c>
      <c r="G41" s="44">
        <f>IF($A41&lt;=G$5,0.5*(H40+H41)*EXP(-'BDT Tree'!K63*H$4)+$C$6*SUM(E$4:G$4)," ")</f>
        <v>1.0088502515572959</v>
      </c>
      <c r="H41" s="2">
        <f>IF($A41&lt;=H$5,0.5*(I40+I41)*EXP(-'BDT Tree'!L63*I$4)," ")</f>
        <v>1.008859582401672</v>
      </c>
      <c r="I41" s="2">
        <f>IF($A41&lt;=I$5,0.5*(J40+J41)*EXP(-'BDT Tree'!M63*J$4)," ")</f>
        <v>1.0120431923171767</v>
      </c>
      <c r="J41" s="44">
        <f>IF($A41&lt;=J$5,0.5*(K40+K41)*EXP(-'BDT Tree'!N63*K$4)+$C$6*SUM(H$4:J$4)," ")</f>
        <v>1.0148170598658139</v>
      </c>
      <c r="K41" s="2">
        <f>IF($A41&lt;=K$5,0.5*(L40+L41)*EXP(-'BDT Tree'!O63*L$4)," ")</f>
        <v>1.013222042926994</v>
      </c>
      <c r="L41" s="2">
        <f>IF($A41&lt;=L$5,0.5*(M40+M41)*EXP(-'BDT Tree'!P63*M$4)," ")</f>
        <v>1.0150985465304427</v>
      </c>
      <c r="M41" s="44">
        <f>IF($A41&lt;=M$5,0.5*(N40+N41)*EXP(-'BDT Tree'!Q63*N$4)+$C$6*SUM(K$4:M$4)," ")</f>
        <v>1.0167362248266465</v>
      </c>
      <c r="N41" s="2">
        <f>IF($A41&lt;=N$5,0.5*(O40+O41)*EXP(-'BDT Tree'!R63*O$4)," ")</f>
        <v>1.0140764860118676</v>
      </c>
      <c r="O41" s="2">
        <f>IF($A41&lt;=O$5,0.5*(P40+P41)*EXP(-'BDT Tree'!S63*P$4)," ")</f>
        <v>1.0151834573197946</v>
      </c>
      <c r="P41" s="44">
        <f>IF($A41&lt;=P$5,0.5*(Q40+Q41)*EXP(-'BDT Tree'!T63*Q$4)+$C$6*SUM(N$4:P$4)," ")</f>
        <v>1.016075022359799</v>
      </c>
      <c r="Q41" s="2">
        <f>IF($A41&lt;=Q$5,0.5*(R40+R41)*EXP(-'BDT Tree'!U63*R$4)," ")</f>
        <v>1.0129416609238349</v>
      </c>
      <c r="R41" s="2">
        <f>IF($A41&lt;=R$5,0.5*(S40+S41)*EXP(-'BDT Tree'!V63*S$4)," ")</f>
        <v>1.0134838153550134</v>
      </c>
      <c r="S41" s="44">
        <f>IF($A41&lt;=S$5,0.5*(T40+T41)*EXP(-'BDT Tree'!W63*T$4)+$C$6*SUM(Q$4:S$4)," ")</f>
        <v>1.0139506357562795</v>
      </c>
      <c r="T41" s="2">
        <f>IF($A41&lt;=T$5,0.5*(U40+U41)*EXP(-'BDT Tree'!X63*U$4)," ")</f>
        <v>1.01043293363697</v>
      </c>
      <c r="U41" s="2">
        <f>IF($A41&lt;=U$5,0.5*(V40+V41)*EXP(-'BDT Tree'!Y63*V$4)," ")</f>
        <v>1.0107022802962942</v>
      </c>
      <c r="V41" s="44">
        <f>IF($A41&lt;=V$5,0.5*(W40+W41)*EXP(-'BDT Tree'!Z63*W$4)+$C$6*SUM(T$4:V$4)," ")</f>
        <v>1.010927391960357</v>
      </c>
      <c r="W41" s="2">
        <f>IF($A41&lt;=W$5,0.5*(X40+X41)*EXP(-'BDT Tree'!AA63*X$4)," ")</f>
        <v>1.007223186659906</v>
      </c>
      <c r="X41" s="2">
        <f>IF($A41&lt;=X$5,0.5*(Y40+Y41)*EXP(-'BDT Tree'!AB63*Y$4)," ")</f>
        <v>1.0073838234226469</v>
      </c>
      <c r="Y41" s="44">
        <f>IF($A41&lt;=Y$5,0.5*(Z40+Z41)*EXP(-'BDT Tree'!AC63*Z$4)+$C$6*SUM(W$4:Y$4)," ")</f>
        <v>1.0075231651059053</v>
      </c>
      <c r="Z41" s="2">
        <f>IF($A41&lt;=Z$5,0.5*(AA40+AA41)*EXP(-'BDT Tree'!AD63*AA$4)," ")</f>
        <v>1.0036043861478117</v>
      </c>
      <c r="AA41" s="2">
        <f>IF($A41&lt;=AA$5,0.5*(AB40+AB41)*EXP(-'BDT Tree'!AE63*AB$4)," ")</f>
        <v>1.0036835666424175</v>
      </c>
      <c r="AB41" s="44">
        <f t="shared" si="0"/>
        <v>1.003744841591043</v>
      </c>
    </row>
    <row r="42" spans="1:28" x14ac:dyDescent="0.25">
      <c r="A42" s="30">
        <v>3</v>
      </c>
      <c r="D42" s="44">
        <f>IF($A42&lt;=D$5,0.5*(E41+E42)*EXP(-'BDT Tree'!H64*E$4)," ")</f>
        <v>1.0012896212180822</v>
      </c>
      <c r="E42" s="2">
        <f>IF($A42&lt;=E$5,0.5*(F41+F42)*EXP(-'BDT Tree'!I64*F$4)," ")</f>
        <v>1.0060404367556846</v>
      </c>
      <c r="F42" s="2">
        <f>IF($A42&lt;=F$5,0.5*(G41+G42)*EXP(-'BDT Tree'!J64*G$4)," ")</f>
        <v>1.0101869987420415</v>
      </c>
      <c r="G42" s="44">
        <f>IF($A42&lt;=G$5,0.5*(H41+H42)*EXP(-'BDT Tree'!K64*H$4)+$C$6*SUM(E$4:G$4)," ")</f>
        <v>1.0137240913267516</v>
      </c>
      <c r="H42" s="2">
        <f>IF($A42&lt;=H$5,0.5*(I41+I42)*EXP(-'BDT Tree'!L64*I$4)," ")</f>
        <v>1.0129313263914945</v>
      </c>
      <c r="I42" s="2">
        <f>IF($A42&lt;=I$5,0.5*(J41+J42)*EXP(-'BDT Tree'!M64*J$4)," ")</f>
        <v>1.0154415178682779</v>
      </c>
      <c r="J42" s="44">
        <f>IF($A42&lt;=J$5,0.5*(K41+K42)*EXP(-'BDT Tree'!N64*K$4)+$C$6*SUM(H$4:J$4)," ")</f>
        <v>1.0176362977826396</v>
      </c>
      <c r="K42" s="2">
        <f>IF($A42&lt;=K$5,0.5*(L41+L42)*EXP(-'BDT Tree'!O64*L$4)," ")</f>
        <v>1.0155325173530898</v>
      </c>
      <c r="L42" s="2">
        <f>IF($A42&lt;=L$5,0.5*(M41+M42)*EXP(-'BDT Tree'!P64*M$4)," ")</f>
        <v>1.0169908291232825</v>
      </c>
      <c r="M42" s="44">
        <f>IF($A42&lt;=M$5,0.5*(N41+N42)*EXP(-'BDT Tree'!Q64*N$4)+$C$6*SUM(K$4:M$4)," ")</f>
        <v>1.018268282393497</v>
      </c>
      <c r="N42" s="2">
        <f>IF($A42&lt;=N$5,0.5*(O41+O42)*EXP(-'BDT Tree'!R64*O$4)," ")</f>
        <v>1.0153192139338543</v>
      </c>
      <c r="O42" s="2">
        <f>IF($A42&lt;=O$5,0.5*(P41+P42)*EXP(-'BDT Tree'!S64*P$4)," ")</f>
        <v>1.0161749476026356</v>
      </c>
      <c r="P42" s="44">
        <f>IF($A42&lt;=P$5,0.5*(Q41+Q42)*EXP(-'BDT Tree'!T64*Q$4)+$C$6*SUM(N$4:P$4)," ")</f>
        <v>1.0168598281123939</v>
      </c>
      <c r="Q42" s="2">
        <f>IF($A42&lt;=Q$5,0.5*(R41+R42)*EXP(-'BDT Tree'!U64*R$4)," ")</f>
        <v>1.0135604811338723</v>
      </c>
      <c r="R42" s="2">
        <f>IF($A42&lt;=R$5,0.5*(S41+S42)*EXP(-'BDT Tree'!V64*S$4)," ")</f>
        <v>1.0139727198331385</v>
      </c>
      <c r="S42" s="44">
        <f>IF($A42&lt;=S$5,0.5*(T41+T42)*EXP(-'BDT Tree'!W64*T$4)+$C$6*SUM(Q$4:S$4)," ")</f>
        <v>1.0143295646046817</v>
      </c>
      <c r="T42" s="2">
        <f>IF($A42&lt;=T$5,0.5*(U41+U42)*EXP(-'BDT Tree'!X64*U$4)," ")</f>
        <v>1.0107256485701837</v>
      </c>
      <c r="U42" s="2">
        <f>IF($A42&lt;=U$5,0.5*(V41+V42)*EXP(-'BDT Tree'!Y64*V$4)," ")</f>
        <v>1.0109290036961773</v>
      </c>
      <c r="V42" s="44">
        <f>IF($A42&lt;=V$5,0.5*(W41+W42)*EXP(-'BDT Tree'!Z64*W$4)+$C$6*SUM(T$4:V$4)," ")</f>
        <v>1.0110997120151437</v>
      </c>
      <c r="W42" s="2">
        <f>IF($A42&lt;=W$5,0.5*(X41+X42)*EXP(-'BDT Tree'!AA64*X$4)," ")</f>
        <v>1.0073462290396167</v>
      </c>
      <c r="X42" s="2">
        <f>IF($A42&lt;=X$5,0.5*(Y41+Y42)*EXP(-'BDT Tree'!AB64*Y$4)," ")</f>
        <v>1.0074689863618105</v>
      </c>
      <c r="Y42" s="44">
        <f>IF($A42&lt;=Y$5,0.5*(Z41+Z42)*EXP(-'BDT Tree'!AC64*Z$4)+$C$6*SUM(W$4:Y$4)," ")</f>
        <v>1.0075757727759918</v>
      </c>
      <c r="Z42" s="2">
        <f>IF($A42&lt;=Z$5,0.5*(AA41+AA42)*EXP(-'BDT Tree'!AD64*AA$4)," ")</f>
        <v>1.0036371111853599</v>
      </c>
      <c r="AA42" s="2">
        <f>IF($A42&lt;=AA$5,0.5*(AB41+AB42)*EXP(-'BDT Tree'!AE64*AB$4)," ")</f>
        <v>1.0036979523426313</v>
      </c>
      <c r="AB42" s="44">
        <f t="shared" si="0"/>
        <v>1.003744841591043</v>
      </c>
    </row>
    <row r="43" spans="1:28" x14ac:dyDescent="0.25">
      <c r="A43" s="30">
        <v>2</v>
      </c>
      <c r="D43" s="44">
        <f>IF($A43&lt;=D$5,0.5*(E42+E43)*EXP(-'BDT Tree'!H65*E$4)," ")</f>
        <v>1.0076098353622114</v>
      </c>
      <c r="E43" s="2">
        <f>IF($A43&lt;=E$5,0.5*(F42+F43)*EXP(-'BDT Tree'!I65*F$4)," ")</f>
        <v>1.0114036184968183</v>
      </c>
      <c r="F43" s="2">
        <f>IF($A43&lt;=F$5,0.5*(G42+G43)*EXP(-'BDT Tree'!J65*G$4)," ")</f>
        <v>1.0147112428423859</v>
      </c>
      <c r="G43" s="44">
        <f>IF($A43&lt;=G$5,0.5*(H42+H43)*EXP(-'BDT Tree'!K65*H$4)+$C$6*SUM(E$4:G$4)," ")</f>
        <v>1.0175246910679598</v>
      </c>
      <c r="H43" s="2">
        <f>IF($A43&lt;=H$5,0.5*(I42+I43)*EXP(-'BDT Tree'!L65*I$4)," ")</f>
        <v>1.0160958713098811</v>
      </c>
      <c r="I43" s="2">
        <f>IF($A43&lt;=I$5,0.5*(J42+J43)*EXP(-'BDT Tree'!M65*J$4)," ")</f>
        <v>1.0180752158618134</v>
      </c>
      <c r="J43" s="44">
        <f>IF($A43&lt;=J$5,0.5*(K42+K43)*EXP(-'BDT Tree'!N65*K$4)+$C$6*SUM(H$4:J$4)," ")</f>
        <v>1.0198127706758078</v>
      </c>
      <c r="K43" s="2">
        <f>IF($A43&lt;=K$5,0.5*(L42+L43)*EXP(-'BDT Tree'!O65*L$4)," ")</f>
        <v>1.0173116414634602</v>
      </c>
      <c r="L43" s="2">
        <f>IF($A43&lt;=L$5,0.5*(M42+M43)*EXP(-'BDT Tree'!P65*M$4)," ")</f>
        <v>1.0184448420605146</v>
      </c>
      <c r="M43" s="44">
        <f>IF($A43&lt;=M$5,0.5*(N42+N43)*EXP(-'BDT Tree'!Q65*N$4)+$C$6*SUM(K$4:M$4)," ")</f>
        <v>1.01944149435456</v>
      </c>
      <c r="N43" s="2">
        <f>IF($A43&lt;=N$5,0.5*(O42+O43)*EXP(-'BDT Tree'!R65*O$4)," ")</f>
        <v>1.0162696573021803</v>
      </c>
      <c r="O43" s="2">
        <f>IF($A43&lt;=O$5,0.5*(P42+P43)*EXP(-'BDT Tree'!S65*P$4)," ")</f>
        <v>1.0169311978128686</v>
      </c>
      <c r="P43" s="44">
        <f>IF($A43&lt;=P$5,0.5*(Q42+Q43)*EXP(-'BDT Tree'!T65*Q$4)+$C$6*SUM(N$4:P$4)," ")</f>
        <v>1.017457276619036</v>
      </c>
      <c r="Q43" s="2">
        <f>IF($A43&lt;=Q$5,0.5*(R42+R43)*EXP(-'BDT Tree'!U65*R$4)," ")</f>
        <v>1.014031450603406</v>
      </c>
      <c r="R43" s="2">
        <f>IF($A43&lt;=R$5,0.5*(S42+S43)*EXP(-'BDT Tree'!V65*S$4)," ")</f>
        <v>1.014344884712769</v>
      </c>
      <c r="S43" s="44">
        <f>IF($A43&lt;=S$5,0.5*(T42+T43)*EXP(-'BDT Tree'!W65*T$4)+$C$6*SUM(Q$4:S$4)," ")</f>
        <v>1.0146176596096514</v>
      </c>
      <c r="T43" s="2">
        <f>IF($A43&lt;=T$5,0.5*(U42+U43)*EXP(-'BDT Tree'!X65*U$4)," ")</f>
        <v>1.0109484828099746</v>
      </c>
      <c r="U43" s="2">
        <f>IF($A43&lt;=U$5,0.5*(V42+V43)*EXP(-'BDT Tree'!Y65*V$4)," ")</f>
        <v>1.0111020334607188</v>
      </c>
      <c r="V43" s="44">
        <f>IF($A43&lt;=V$5,0.5*(W42+W43)*EXP(-'BDT Tree'!Z65*W$4)+$C$6*SUM(T$4:V$4)," ")</f>
        <v>1.011231492511999</v>
      </c>
      <c r="W43" s="2">
        <f>IF($A43&lt;=W$5,0.5*(X42+X43)*EXP(-'BDT Tree'!AA65*X$4)," ")</f>
        <v>1.0074402470549091</v>
      </c>
      <c r="X43" s="2">
        <f>IF($A43&lt;=X$5,0.5*(Y42+Y43)*EXP(-'BDT Tree'!AB65*Y$4)," ")</f>
        <v>1.0075340571585085</v>
      </c>
      <c r="Y43" s="44">
        <f>IF($A43&lt;=Y$5,0.5*(Z42+Z43)*EXP(-'BDT Tree'!AC65*Z$4)+$C$6*SUM(W$4:Y$4)," ")</f>
        <v>1.0076158954185901</v>
      </c>
      <c r="Z43" s="2">
        <f>IF($A43&lt;=Z$5,0.5*(AA42+AA43)*EXP(-'BDT Tree'!AD65*AA$4)," ")</f>
        <v>1.003662211408864</v>
      </c>
      <c r="AA43" s="2">
        <f>IF($A43&lt;=AA$5,0.5*(AB42+AB43)*EXP(-'BDT Tree'!AE65*AB$4)," ")</f>
        <v>1.0037089607299925</v>
      </c>
      <c r="AB43" s="44">
        <f t="shared" si="0"/>
        <v>1.003744841591043</v>
      </c>
    </row>
    <row r="44" spans="1:28" x14ac:dyDescent="0.25">
      <c r="A44" s="30">
        <v>1</v>
      </c>
      <c r="D44" s="44">
        <f>IF($A44&lt;=D$5,0.5*(E43+E44)*EXP(-'BDT Tree'!H66*E$4)," ")</f>
        <v>1.0125803521836441</v>
      </c>
      <c r="E44" s="2">
        <f>IF($A44&lt;=E$5,0.5*(F43+F44)*EXP(-'BDT Tree'!I66*F$4)," ")</f>
        <v>1.0156099072227167</v>
      </c>
      <c r="F44" s="2">
        <f>IF($A44&lt;=F$5,0.5*(G43+G44)*EXP(-'BDT Tree'!J66*G$4)," ")</f>
        <v>1.0182489616707693</v>
      </c>
      <c r="G44" s="44">
        <f>IF($A44&lt;=G$5,0.5*(H43+H44)*EXP(-'BDT Tree'!K66*H$4)+$C$6*SUM(E$4:G$4)," ")</f>
        <v>1.0204875944248109</v>
      </c>
      <c r="H44" s="2">
        <f>IF($A44&lt;=H$5,0.5*(I43+I44)*EXP(-'BDT Tree'!L66*I$4)," ")</f>
        <v>1.0185548370181561</v>
      </c>
      <c r="I44" s="2">
        <f>IF($A44&lt;=I$5,0.5*(J43+J44)*EXP(-'BDT Tree'!M66*J$4)," ")</f>
        <v>1.0201160433949406</v>
      </c>
      <c r="J44" s="44">
        <f>IF($A44&lt;=J$5,0.5*(K43+K44)*EXP(-'BDT Tree'!N66*K$4)+$C$6*SUM(H$4:J$4)," ")</f>
        <v>1.0214926543168947</v>
      </c>
      <c r="K44" s="2">
        <f>IF($A44&lt;=K$5,0.5*(L43+L44)*EXP(-'BDT Tree'!O66*L$4)," ")</f>
        <v>1.0186813918022455</v>
      </c>
      <c r="L44" s="2">
        <f>IF($A44&lt;=L$5,0.5*(M43+M44)*EXP(-'BDT Tree'!P66*M$4)," ")</f>
        <v>1.0195619798041955</v>
      </c>
      <c r="M44" s="44">
        <f>IF($A44&lt;=M$5,0.5*(N43+N44)*EXP(-'BDT Tree'!Q66*N$4)+$C$6*SUM(K$4:M$4)," ")</f>
        <v>1.0203397813722599</v>
      </c>
      <c r="N44" s="2">
        <f>IF($A44&lt;=N$5,0.5*(O43+O44)*EXP(-'BDT Tree'!R66*O$4)," ")</f>
        <v>1.0169965004288939</v>
      </c>
      <c r="O44" s="2">
        <f>IF($A44&lt;=O$5,0.5*(P43+P44)*EXP(-'BDT Tree'!S66*P$4)," ")</f>
        <v>1.0175079684511206</v>
      </c>
      <c r="P44" s="44">
        <f>IF($A44&lt;=P$5,0.5*(Q43+Q44)*EXP(-'BDT Tree'!T66*Q$4)+$C$6*SUM(N$4:P$4)," ")</f>
        <v>1.017912063844173</v>
      </c>
      <c r="Q44" s="2">
        <f>IF($A44&lt;=Q$5,0.5*(R43+R44)*EXP(-'BDT Tree'!U66*R$4)," ")</f>
        <v>1.0143898860585625</v>
      </c>
      <c r="R44" s="2">
        <f>IF($A44&lt;=R$5,0.5*(S43+S44)*EXP(-'BDT Tree'!V66*S$4)," ")</f>
        <v>1.0146281893352853</v>
      </c>
      <c r="S44" s="44">
        <f>IF($A44&lt;=S$5,0.5*(T43+T44)*EXP(-'BDT Tree'!W66*T$4)+$C$6*SUM(Q$4:S$4)," ")</f>
        <v>1.0148367036161376</v>
      </c>
      <c r="T44" s="2">
        <f>IF($A44&lt;=T$5,0.5*(U43+U44)*EXP(-'BDT Tree'!X66*U$4)," ")</f>
        <v>1.0111181290109081</v>
      </c>
      <c r="U44" s="2">
        <f>IF($A44&lt;=U$5,0.5*(V43+V44)*EXP(-'BDT Tree'!Y66*V$4)," ")</f>
        <v>1.0112340889821472</v>
      </c>
      <c r="V44" s="44">
        <f>IF($A44&lt;=V$5,0.5*(W43+W44)*EXP(-'BDT Tree'!Z66*W$4)+$C$6*SUM(T$4:V$4)," ")</f>
        <v>1.0113322719907358</v>
      </c>
      <c r="W44" s="2">
        <f>IF($A44&lt;=W$5,0.5*(X43+X44)*EXP(-'BDT Tree'!AA66*X$4)," ")</f>
        <v>1.0075120893998397</v>
      </c>
      <c r="X44" s="2">
        <f>IF($A44&lt;=X$5,0.5*(Y43+Y44)*EXP(-'BDT Tree'!AB66*Y$4)," ")</f>
        <v>1.0075837786468338</v>
      </c>
      <c r="Y44" s="44">
        <f>IF($A44&lt;=Y$5,0.5*(Z43+Z44)*EXP(-'BDT Tree'!AC66*Z$4)+$C$6*SUM(W$4:Y$4)," ")</f>
        <v>1.0076464983052795</v>
      </c>
      <c r="Z44" s="2">
        <f>IF($A44&lt;=Z$5,0.5*(AA43+AA44)*EXP(-'BDT Tree'!AD66*AA$4)," ")</f>
        <v>1.0036814633465101</v>
      </c>
      <c r="AA44" s="2">
        <f>IF($A44&lt;=AA$5,0.5*(AB43+AB44)*EXP(-'BDT Tree'!AE66*AB$4)," ")</f>
        <v>1.003717384666998</v>
      </c>
      <c r="AB44" s="44">
        <f t="shared" si="0"/>
        <v>1.003744841591043</v>
      </c>
    </row>
    <row r="45" spans="1:28" x14ac:dyDescent="0.25">
      <c r="A45" s="30">
        <v>0</v>
      </c>
      <c r="D45" s="44">
        <f>IF($A45&lt;=D$5,0.5*(E44+E45)*EXP(-'BDT Tree'!H67*E$4)," ")</f>
        <v>1.0164883106746747</v>
      </c>
      <c r="E45" s="2">
        <f>IF($A45&lt;=E$5,0.5*(F44+F45)*EXP(-'BDT Tree'!I67*F$4)," ")</f>
        <v>1.0189084146995544</v>
      </c>
      <c r="F45" s="2">
        <f>IF($A45&lt;=F$5,0.5*(G44+G45)*EXP(-'BDT Tree'!J67*G$4)," ")</f>
        <v>1.0210151410832373</v>
      </c>
      <c r="G45" s="44">
        <f>IF($A45&lt;=G$5,0.5*(H44+H45)*EXP(-'BDT Tree'!K67*H$4)+$C$6*SUM(E$4:G$4)," ")</f>
        <v>1.0227974479822555</v>
      </c>
      <c r="H45" s="2">
        <f>IF($A45&lt;=H$5,0.5*(I44+I45)*EXP(-'BDT Tree'!L67*I$4)," ")</f>
        <v>1.0204655802695659</v>
      </c>
      <c r="I45" s="2">
        <f>IF($A45&lt;=I$5,0.5*(J44+J45)*EXP(-'BDT Tree'!M67*J$4)," ")</f>
        <v>1.0216975417667298</v>
      </c>
      <c r="J45" s="44">
        <f>IF($A45&lt;=J$5,0.5*(K44+K45)*EXP(-'BDT Tree'!N67*K$4)+$C$6*SUM(H$4:J$4)," ")</f>
        <v>1.0227891620595615</v>
      </c>
      <c r="K45" s="2">
        <f>IF($A45&lt;=K$5,0.5*(L44+L45)*EXP(-'BDT Tree'!O67*L$4)," ")</f>
        <v>1.0197359263448016</v>
      </c>
      <c r="L45" s="2">
        <f>IF($A45&lt;=L$5,0.5*(M44+M45)*EXP(-'BDT Tree'!P67*M$4)," ")</f>
        <v>1.0204202937842985</v>
      </c>
      <c r="M45" s="44">
        <f>IF($A45&lt;=M$5,0.5*(N44+N45)*EXP(-'BDT Tree'!Q67*N$4)+$C$6*SUM(K$4:M$4)," ")</f>
        <v>1.0210275245676328</v>
      </c>
      <c r="N45" s="2">
        <f>IF($A45&lt;=N$5,0.5*(O44+O45)*EXP(-'BDT Tree'!R67*O$4)," ")</f>
        <v>1.0175523382958527</v>
      </c>
      <c r="O45" s="2">
        <f>IF($A45&lt;=O$5,0.5*(P44+P45)*EXP(-'BDT Tree'!S67*P$4)," ")</f>
        <v>1.0179478381073506</v>
      </c>
      <c r="P45" s="44">
        <f>IF($A45&lt;=P$5,0.5*(Q44+Q45)*EXP(-'BDT Tree'!T67*Q$4)+$C$6*SUM(N$4:P$4)," ")</f>
        <v>1.018258244957152</v>
      </c>
      <c r="Q45" s="2">
        <f>IF($A45&lt;=Q$5,0.5*(R44+R45)*EXP(-'BDT Tree'!U67*R$4)," ")</f>
        <v>1.0146626789446207</v>
      </c>
      <c r="R45" s="2">
        <f>IF($A45&lt;=R$5,0.5*(S44+S45)*EXP(-'BDT Tree'!V67*S$4)," ")</f>
        <v>1.0148438592688223</v>
      </c>
      <c r="S45" s="44">
        <f>IF($A45&lt;=S$5,0.5*(T44+T45)*EXP(-'BDT Tree'!W67*T$4)+$C$6*SUM(Q$4:S$4)," ")</f>
        <v>1.0150032568043725</v>
      </c>
      <c r="T45" s="2">
        <f>IF($A45&lt;=T$5,0.5*(U44+U45)*EXP(-'BDT Tree'!X67*U$4)," ")</f>
        <v>1.0112472918629165</v>
      </c>
      <c r="U45" s="2">
        <f>IF($A45&lt;=U$5,0.5*(V44+V45)*EXP(-'BDT Tree'!Y67*V$4)," ")</f>
        <v>1.0113348768597634</v>
      </c>
      <c r="V45" s="44">
        <f>IF($A45&lt;=V$5,0.5*(W44+W45)*EXP(-'BDT Tree'!Z67*W$4)+$C$6*SUM(T$4:V$4)," ")</f>
        <v>1.0114093449776729</v>
      </c>
      <c r="W45" s="2">
        <f>IF($A45&lt;=W$5,0.5*(X44+X45)*EXP(-'BDT Tree'!AA67*X$4)," ")</f>
        <v>1.0075669885186394</v>
      </c>
      <c r="X45" s="2">
        <f>IF($A45&lt;=X$5,0.5*(Y44+Y45)*EXP(-'BDT Tree'!AB67*Y$4)," ")</f>
        <v>1.007621773618437</v>
      </c>
      <c r="Y45" s="44">
        <f>IF($A45&lt;=Y$5,0.5*(Z44+Z45)*EXP(-'BDT Tree'!AC67*Z$4)+$C$6*SUM(W$4:Y$4)," ")</f>
        <v>1.0076698419420589</v>
      </c>
      <c r="Z45" s="2">
        <f>IF($A45&lt;=Z$5,0.5*(AA44+AA45)*EXP(-'BDT Tree'!AD67*AA$4)," ")</f>
        <v>1.0036962296370529</v>
      </c>
      <c r="AA45" s="2">
        <f>IF($A45&lt;=AA$5,0.5*(AB44+AB45)*EXP(-'BDT Tree'!AE67*AB$4)," ")</f>
        <v>1.0037238308930494</v>
      </c>
      <c r="AB45" s="44">
        <f t="shared" si="0"/>
        <v>1.003744841591043</v>
      </c>
    </row>
    <row r="47" spans="1:28" x14ac:dyDescent="0.25">
      <c r="A47" s="25" t="s">
        <v>90</v>
      </c>
    </row>
    <row r="48" spans="1:28" x14ac:dyDescent="0.25">
      <c r="A48" s="25" t="s">
        <v>70</v>
      </c>
    </row>
    <row r="49" spans="1:2" x14ac:dyDescent="0.25">
      <c r="A49" s="30">
        <v>6</v>
      </c>
      <c r="B49" s="2">
        <f t="shared" ref="B49:B55" si="1">MAX(0,1-D39)</f>
        <v>2.9838060901407282E-2</v>
      </c>
    </row>
    <row r="50" spans="1:2" x14ac:dyDescent="0.25">
      <c r="A50" s="30">
        <v>5</v>
      </c>
      <c r="B50" s="2">
        <f t="shared" si="1"/>
        <v>1.6931831944758668E-2</v>
      </c>
    </row>
    <row r="51" spans="1:2" x14ac:dyDescent="0.25">
      <c r="A51" s="30">
        <v>4</v>
      </c>
      <c r="B51" s="2">
        <f t="shared" si="1"/>
        <v>6.7410035359480869E-3</v>
      </c>
    </row>
    <row r="52" spans="1:2" x14ac:dyDescent="0.25">
      <c r="A52" s="30">
        <v>3</v>
      </c>
      <c r="B52" s="2">
        <f t="shared" si="1"/>
        <v>0</v>
      </c>
    </row>
    <row r="53" spans="1:2" x14ac:dyDescent="0.25">
      <c r="A53" s="30">
        <v>2</v>
      </c>
      <c r="B53" s="2">
        <f t="shared" si="1"/>
        <v>0</v>
      </c>
    </row>
    <row r="54" spans="1:2" x14ac:dyDescent="0.25">
      <c r="A54" s="30">
        <v>1</v>
      </c>
      <c r="B54" s="2">
        <f t="shared" si="1"/>
        <v>0</v>
      </c>
    </row>
    <row r="55" spans="1:2" x14ac:dyDescent="0.25">
      <c r="A55" s="30">
        <v>0</v>
      </c>
      <c r="B55" s="2">
        <f t="shared" si="1"/>
        <v>0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7"/>
  <sheetViews>
    <sheetView zoomScaleNormal="100"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ColWidth="8.77734375" defaultRowHeight="13.8" x14ac:dyDescent="0.25"/>
  <cols>
    <col min="1" max="1" width="12.109375" style="2" customWidth="1"/>
    <col min="2" max="3" width="12" style="2" customWidth="1"/>
    <col min="4" max="4" width="12.77734375" style="44" bestFit="1" customWidth="1"/>
    <col min="5" max="6" width="12.77734375" style="2" bestFit="1" customWidth="1"/>
    <col min="7" max="7" width="12.77734375" style="44" bestFit="1" customWidth="1"/>
    <col min="8" max="9" width="12.77734375" style="2" bestFit="1" customWidth="1"/>
    <col min="10" max="10" width="12.77734375" style="44" bestFit="1" customWidth="1"/>
    <col min="11" max="12" width="12.77734375" style="2" bestFit="1" customWidth="1"/>
    <col min="13" max="13" width="12.77734375" style="44" bestFit="1" customWidth="1"/>
    <col min="14" max="15" width="12.77734375" style="2" bestFit="1" customWidth="1"/>
    <col min="16" max="16" width="12.77734375" style="44" bestFit="1" customWidth="1"/>
    <col min="17" max="18" width="12.77734375" style="2" bestFit="1" customWidth="1"/>
    <col min="19" max="19" width="12.77734375" style="44" bestFit="1" customWidth="1"/>
    <col min="20" max="21" width="12.77734375" style="2" bestFit="1" customWidth="1"/>
    <col min="22" max="22" width="12.77734375" style="44" bestFit="1" customWidth="1"/>
    <col min="23" max="24" width="12.77734375" style="2" bestFit="1" customWidth="1"/>
    <col min="25" max="25" width="12.77734375" style="44" bestFit="1" customWidth="1"/>
    <col min="26" max="27" width="12.77734375" style="2" bestFit="1" customWidth="1"/>
    <col min="28" max="28" width="12.77734375" style="44" bestFit="1" customWidth="1"/>
    <col min="29" max="30" width="12.77734375" style="2" bestFit="1" customWidth="1"/>
    <col min="31" max="31" width="12.77734375" style="44" bestFit="1" customWidth="1"/>
    <col min="32" max="33" width="12.77734375" style="2" bestFit="1" customWidth="1"/>
    <col min="34" max="34" width="12.77734375" style="44" bestFit="1" customWidth="1"/>
    <col min="35" max="35" width="11.109375" style="2" customWidth="1"/>
    <col min="36" max="36" width="12.109375" style="2" customWidth="1"/>
    <col min="37" max="37" width="11.109375" style="44" customWidth="1"/>
    <col min="38" max="38" width="10.77734375" style="2" customWidth="1"/>
    <col min="39" max="39" width="10.33203125" style="2" customWidth="1"/>
    <col min="40" max="40" width="11.109375" style="44" customWidth="1"/>
    <col min="41" max="16384" width="8.77734375" style="2"/>
  </cols>
  <sheetData>
    <row r="1" spans="1:40" s="44" customFormat="1" x14ac:dyDescent="0.25">
      <c r="A1" s="46" t="s">
        <v>113</v>
      </c>
    </row>
    <row r="2" spans="1:40" x14ac:dyDescent="0.25">
      <c r="A2" s="31" t="s">
        <v>73</v>
      </c>
      <c r="B2" s="34"/>
      <c r="C2" s="34"/>
      <c r="D2" s="43">
        <v>43950</v>
      </c>
      <c r="E2" s="34">
        <v>43980</v>
      </c>
      <c r="F2" s="34">
        <v>44011</v>
      </c>
      <c r="G2" s="43">
        <v>44041</v>
      </c>
      <c r="H2" s="34">
        <v>44074</v>
      </c>
      <c r="I2" s="34">
        <v>44103</v>
      </c>
      <c r="J2" s="43">
        <v>44133</v>
      </c>
      <c r="K2" s="34">
        <v>44165</v>
      </c>
      <c r="L2" s="34">
        <v>44194</v>
      </c>
      <c r="M2" s="43">
        <v>44225</v>
      </c>
      <c r="N2" s="34">
        <v>44253</v>
      </c>
      <c r="O2" s="34">
        <v>44284</v>
      </c>
      <c r="P2" s="43">
        <v>44315</v>
      </c>
      <c r="Q2" s="34">
        <v>44347</v>
      </c>
      <c r="R2" s="34">
        <v>44376</v>
      </c>
      <c r="S2" s="43">
        <v>44406</v>
      </c>
      <c r="T2" s="34">
        <v>44438</v>
      </c>
      <c r="U2" s="34">
        <v>44468</v>
      </c>
      <c r="V2" s="43">
        <v>44498</v>
      </c>
      <c r="W2" s="34">
        <v>44529</v>
      </c>
      <c r="X2" s="34">
        <v>44559</v>
      </c>
      <c r="Y2" s="43">
        <v>44592</v>
      </c>
      <c r="Z2" s="34">
        <v>44620</v>
      </c>
      <c r="AA2" s="34">
        <v>44649</v>
      </c>
      <c r="AB2" s="43">
        <v>44680</v>
      </c>
      <c r="AC2" s="34">
        <v>44711</v>
      </c>
      <c r="AD2" s="34">
        <v>44741</v>
      </c>
      <c r="AE2" s="43">
        <v>44771</v>
      </c>
      <c r="AF2" s="34">
        <v>44802</v>
      </c>
      <c r="AG2" s="34">
        <v>44833</v>
      </c>
      <c r="AH2" s="43">
        <v>44865</v>
      </c>
      <c r="AI2" s="34">
        <v>44894</v>
      </c>
      <c r="AJ2" s="34">
        <v>44924</v>
      </c>
      <c r="AK2" s="43">
        <v>44956</v>
      </c>
      <c r="AL2" s="34">
        <v>44985</v>
      </c>
      <c r="AM2" s="34">
        <v>45014</v>
      </c>
      <c r="AN2" s="43">
        <v>45044</v>
      </c>
    </row>
    <row r="3" spans="1:40" x14ac:dyDescent="0.25">
      <c r="A3" s="24" t="s">
        <v>61</v>
      </c>
      <c r="D3" s="44">
        <v>0.5083333333333333</v>
      </c>
      <c r="E3" s="2">
        <v>0.59166666666666667</v>
      </c>
      <c r="F3" s="2">
        <v>0.67777777777777781</v>
      </c>
      <c r="G3" s="44">
        <v>0.76111111111111107</v>
      </c>
      <c r="H3" s="2">
        <v>0.85277777777777775</v>
      </c>
      <c r="I3" s="2">
        <v>0.93333333333333335</v>
      </c>
      <c r="J3" s="44">
        <v>1.0166666666666666</v>
      </c>
      <c r="K3" s="2">
        <v>1.1055555555555556</v>
      </c>
      <c r="L3" s="2">
        <v>1.1861111111111111</v>
      </c>
      <c r="M3" s="44">
        <v>1.2722222222222221</v>
      </c>
      <c r="N3" s="2">
        <v>1.35</v>
      </c>
      <c r="O3" s="2">
        <v>1.4361111111111111</v>
      </c>
      <c r="P3" s="44">
        <v>1.5222222222222221</v>
      </c>
      <c r="Q3" s="2">
        <v>1.6111111111111112</v>
      </c>
      <c r="R3" s="2">
        <v>1.6916666666666667</v>
      </c>
      <c r="S3" s="44">
        <v>1.7749999999999999</v>
      </c>
      <c r="T3" s="2">
        <v>1.8638888888888889</v>
      </c>
      <c r="U3" s="2">
        <v>1.9472222222222222</v>
      </c>
      <c r="V3" s="44">
        <v>2.0305555555555554</v>
      </c>
      <c r="W3" s="2">
        <v>2.1166666666666667</v>
      </c>
      <c r="X3" s="2">
        <v>2.2000000000000002</v>
      </c>
      <c r="Y3" s="44">
        <v>2.2916666666666665</v>
      </c>
      <c r="Z3" s="2">
        <v>2.3694444444444445</v>
      </c>
      <c r="AA3" s="2">
        <v>2.4500000000000002</v>
      </c>
      <c r="AB3" s="44">
        <v>2.536111111111111</v>
      </c>
      <c r="AC3" s="2">
        <v>2.6222222222222222</v>
      </c>
      <c r="AD3" s="2">
        <v>2.7055555555555557</v>
      </c>
      <c r="AE3" s="44">
        <v>2.7888888888888888</v>
      </c>
      <c r="AF3" s="2">
        <v>2.875</v>
      </c>
      <c r="AG3" s="2">
        <v>2.9611111111111112</v>
      </c>
      <c r="AH3" s="44">
        <v>3.05</v>
      </c>
      <c r="AI3" s="2">
        <v>3.1305555555555555</v>
      </c>
      <c r="AJ3" s="2">
        <v>3.213888888888889</v>
      </c>
      <c r="AK3" s="44">
        <v>3.3027777777777776</v>
      </c>
      <c r="AL3" s="2">
        <v>3.3833333333333333</v>
      </c>
      <c r="AM3" s="2">
        <v>3.463888888888889</v>
      </c>
      <c r="AN3" s="44">
        <v>3.5472222222222221</v>
      </c>
    </row>
    <row r="4" spans="1:40" x14ac:dyDescent="0.25">
      <c r="A4" s="38" t="s">
        <v>75</v>
      </c>
      <c r="D4" s="44">
        <v>8.3333333333333315E-2</v>
      </c>
      <c r="E4" s="2">
        <v>8.333333333333337E-2</v>
      </c>
      <c r="F4" s="2">
        <v>8.6111111111111138E-2</v>
      </c>
      <c r="G4" s="44">
        <v>8.3333333333333259E-2</v>
      </c>
      <c r="H4" s="2">
        <v>9.1666666666666674E-2</v>
      </c>
      <c r="I4" s="2">
        <v>8.0555555555555602E-2</v>
      </c>
      <c r="J4" s="44">
        <v>8.3333333333333259E-2</v>
      </c>
      <c r="K4" s="2">
        <v>8.8888888888889017E-2</v>
      </c>
      <c r="L4" s="2">
        <v>8.0555555555555491E-2</v>
      </c>
      <c r="M4" s="44">
        <v>8.6111111111111027E-2</v>
      </c>
      <c r="N4" s="2">
        <v>7.7777777777777946E-2</v>
      </c>
      <c r="O4" s="2">
        <v>8.6111111111111027E-2</v>
      </c>
      <c r="P4" s="44">
        <v>8.6111111111111027E-2</v>
      </c>
      <c r="Q4" s="2">
        <v>8.8888888888889017E-2</v>
      </c>
      <c r="R4" s="2">
        <v>8.0555555555555491E-2</v>
      </c>
      <c r="S4" s="44">
        <v>8.3333333333333259E-2</v>
      </c>
      <c r="T4" s="2">
        <v>8.8888888888889017E-2</v>
      </c>
      <c r="U4" s="2">
        <v>8.3333333333333259E-2</v>
      </c>
      <c r="V4" s="44">
        <v>8.3333333333333259E-2</v>
      </c>
      <c r="W4" s="2">
        <v>8.6111111111111249E-2</v>
      </c>
      <c r="X4" s="2">
        <v>8.3333333333333481E-2</v>
      </c>
      <c r="Y4" s="44">
        <v>9.1666666666666341E-2</v>
      </c>
      <c r="Z4" s="2">
        <v>7.7777777777777946E-2</v>
      </c>
      <c r="AA4" s="2">
        <v>8.0555555555555713E-2</v>
      </c>
      <c r="AB4" s="44">
        <v>8.6111111111110805E-2</v>
      </c>
      <c r="AC4" s="2">
        <v>8.6111111111111249E-2</v>
      </c>
      <c r="AD4" s="2">
        <v>8.3333333333333481E-2</v>
      </c>
      <c r="AE4" s="44">
        <v>8.3333333333333037E-2</v>
      </c>
      <c r="AF4" s="2">
        <v>8.6111111111111249E-2</v>
      </c>
      <c r="AG4" s="2">
        <v>8.6111111111111249E-2</v>
      </c>
      <c r="AH4" s="44">
        <v>8.8888888888888573E-2</v>
      </c>
      <c r="AI4" s="2">
        <v>8.0555555555555713E-2</v>
      </c>
      <c r="AJ4" s="2">
        <v>8.3333333333333481E-2</v>
      </c>
      <c r="AK4" s="44">
        <v>8.8888888888888573E-2</v>
      </c>
      <c r="AL4" s="2">
        <v>8.0555555555555713E-2</v>
      </c>
      <c r="AM4" s="2">
        <v>8.0555555555555713E-2</v>
      </c>
      <c r="AN4" s="44">
        <v>8.3333333333333037E-2</v>
      </c>
    </row>
    <row r="5" spans="1:40" x14ac:dyDescent="0.25">
      <c r="A5" s="24" t="s">
        <v>62</v>
      </c>
      <c r="D5" s="44">
        <v>6</v>
      </c>
      <c r="E5" s="2">
        <v>7</v>
      </c>
      <c r="F5" s="2">
        <v>8</v>
      </c>
      <c r="G5" s="44">
        <v>9</v>
      </c>
      <c r="H5" s="2">
        <v>10</v>
      </c>
      <c r="I5" s="2">
        <v>11</v>
      </c>
      <c r="J5" s="44">
        <v>12</v>
      </c>
      <c r="K5" s="2">
        <v>13</v>
      </c>
      <c r="L5" s="2">
        <v>14</v>
      </c>
      <c r="M5" s="44">
        <v>15</v>
      </c>
      <c r="N5" s="2">
        <v>16</v>
      </c>
      <c r="O5" s="2">
        <v>17</v>
      </c>
      <c r="P5" s="44">
        <v>18</v>
      </c>
      <c r="Q5" s="2">
        <v>19</v>
      </c>
      <c r="R5" s="2">
        <v>20</v>
      </c>
      <c r="S5" s="44">
        <v>21</v>
      </c>
      <c r="T5" s="2">
        <v>22</v>
      </c>
      <c r="U5" s="2">
        <v>23</v>
      </c>
      <c r="V5" s="44">
        <v>24</v>
      </c>
      <c r="W5" s="2">
        <v>25</v>
      </c>
      <c r="X5" s="2">
        <v>26</v>
      </c>
      <c r="Y5" s="44">
        <v>27</v>
      </c>
      <c r="Z5" s="2">
        <v>28</v>
      </c>
      <c r="AA5" s="2">
        <v>29</v>
      </c>
      <c r="AB5" s="44">
        <v>30</v>
      </c>
      <c r="AC5" s="2">
        <v>31</v>
      </c>
      <c r="AD5" s="2">
        <v>32</v>
      </c>
      <c r="AE5" s="44">
        <v>33</v>
      </c>
      <c r="AF5" s="2">
        <v>34</v>
      </c>
      <c r="AG5" s="2">
        <v>35</v>
      </c>
      <c r="AH5" s="44">
        <v>36</v>
      </c>
      <c r="AI5" s="2">
        <v>37</v>
      </c>
      <c r="AJ5" s="2">
        <v>38</v>
      </c>
      <c r="AK5" s="44">
        <v>39</v>
      </c>
      <c r="AL5" s="2">
        <v>40</v>
      </c>
      <c r="AM5" s="2">
        <v>41</v>
      </c>
      <c r="AN5" s="44">
        <v>42</v>
      </c>
    </row>
    <row r="6" spans="1:40" x14ac:dyDescent="0.25">
      <c r="A6" s="47" t="s">
        <v>88</v>
      </c>
      <c r="B6" s="47"/>
      <c r="C6" s="47">
        <f>('Caplet Strip'!E5-'Caplet Strip'!E17)/SUM('Caplet Strip'!F6:F17)</f>
        <v>1.522010796542975E-2</v>
      </c>
    </row>
    <row r="7" spans="1:40" x14ac:dyDescent="0.25">
      <c r="A7" s="47" t="s">
        <v>92</v>
      </c>
      <c r="B7" s="47"/>
      <c r="C7" s="47">
        <f>SUMPRODUCT(B61:B67,'BDT Tree'!H114:H120)</f>
        <v>5.5855586617089403E-3</v>
      </c>
    </row>
    <row r="8" spans="1:40" x14ac:dyDescent="0.25">
      <c r="A8" s="47" t="s">
        <v>93</v>
      </c>
      <c r="B8" s="47"/>
      <c r="C8" s="47">
        <f>SUM('Caplet Strip'!F6:F17)*'European Swaption9_0.5_3'!C6*(NORMSDIST('European Swaption9_0.5_3'!C10)-NORMSDIST('European Swaption9_0.5_3'!C11))</f>
        <v>6.1500222951010406E-3</v>
      </c>
    </row>
    <row r="9" spans="1:40" x14ac:dyDescent="0.25">
      <c r="A9" s="48" t="s">
        <v>94</v>
      </c>
      <c r="C9" s="49">
        <v>0.4864</v>
      </c>
    </row>
    <row r="10" spans="1:40" x14ac:dyDescent="0.25">
      <c r="A10" s="48" t="s">
        <v>95</v>
      </c>
      <c r="C10" s="2">
        <f>0.5*C9*SQRT(D3)</f>
        <v>0.17339551705085496</v>
      </c>
    </row>
    <row r="11" spans="1:40" x14ac:dyDescent="0.25">
      <c r="A11" s="48" t="s">
        <v>96</v>
      </c>
      <c r="C11" s="2">
        <f>-C10</f>
        <v>-0.17339551705085496</v>
      </c>
    </row>
    <row r="12" spans="1:40" x14ac:dyDescent="0.25">
      <c r="A12" s="48"/>
    </row>
    <row r="13" spans="1:40" ht="13.2" customHeight="1" x14ac:dyDescent="0.25">
      <c r="A13" s="25" t="s">
        <v>89</v>
      </c>
    </row>
    <row r="14" spans="1:40" x14ac:dyDescent="0.25">
      <c r="A14" s="25" t="s">
        <v>86</v>
      </c>
    </row>
    <row r="15" spans="1:40" x14ac:dyDescent="0.25">
      <c r="A15" s="30">
        <v>42</v>
      </c>
      <c r="D15" s="44" t="str">
        <f>IF($A15&lt;=D$5,0.5*(E14+E15)*EXP(-'BDT Tree'!H25*E$4)+$C$6*SUM(B$4:D$4)," ")</f>
        <v xml:space="preserve"> </v>
      </c>
      <c r="E15" s="2" t="str">
        <f>IF($A15&lt;=E$5,0.5*(F14+F15)*EXP(-'BDT Tree'!I25*F$4)," ")</f>
        <v xml:space="preserve"> </v>
      </c>
      <c r="F15" s="2" t="str">
        <f>IF($A15&lt;=F$5,0.5*(G14+G15)*EXP(-'BDT Tree'!J25*G$4)," ")</f>
        <v xml:space="preserve"> </v>
      </c>
      <c r="G15" s="44" t="str">
        <f>IF($A15&lt;=G$5,0.5*(H14+H15)*EXP(-'BDT Tree'!K25*H$4)+$C$6*SUM(E$4:G$4)," ")</f>
        <v xml:space="preserve"> </v>
      </c>
      <c r="H15" s="2" t="str">
        <f>IF($A15&lt;=H$5,0.5*(I14+I15)*EXP(-'BDT Tree'!L25*I$4)," ")</f>
        <v xml:space="preserve"> </v>
      </c>
      <c r="I15" s="2" t="str">
        <f>IF($A15&lt;=I$5,0.5*(J14+J15)*EXP(-'BDT Tree'!M25*J$4)," ")</f>
        <v xml:space="preserve"> </v>
      </c>
      <c r="J15" s="44" t="str">
        <f>IF($A15&lt;=J$5,0.5*(K14+K15)*EXP(-'BDT Tree'!N25*K$4)+$C$6*SUM(H$4:J$4)," ")</f>
        <v xml:space="preserve"> </v>
      </c>
      <c r="K15" s="2" t="str">
        <f>IF($A15&lt;=K$5,0.5*(L14+L15)*EXP(-'BDT Tree'!O25*L$4)," ")</f>
        <v xml:space="preserve"> </v>
      </c>
      <c r="L15" s="2" t="str">
        <f>IF($A15&lt;=L$5,0.5*(M14+M15)*EXP(-'BDT Tree'!P25*M$4)," ")</f>
        <v xml:space="preserve"> </v>
      </c>
      <c r="M15" s="44" t="str">
        <f>IF($A15&lt;=M$5,0.5*(N14+N15)*EXP(-'BDT Tree'!Q25*N$4)+$C$6*SUM(K$4:M$4)," ")</f>
        <v xml:space="preserve"> </v>
      </c>
      <c r="N15" s="2" t="str">
        <f>IF($A15&lt;=N$5,0.5*(O14+O15)*EXP(-'BDT Tree'!R25*O$4)," ")</f>
        <v xml:space="preserve"> </v>
      </c>
      <c r="O15" s="2" t="str">
        <f>IF($A15&lt;=O$5,0.5*(P14+P15)*EXP(-'BDT Tree'!S25*P$4)," ")</f>
        <v xml:space="preserve"> </v>
      </c>
      <c r="P15" s="44" t="str">
        <f>IF($A15&lt;=P$5,0.5*(Q14+Q15)*EXP(-'BDT Tree'!T25*Q$4)+$C$6*SUM(N$4:P$4)," ")</f>
        <v xml:space="preserve"> </v>
      </c>
      <c r="Q15" s="2" t="str">
        <f>IF($A15&lt;=Q$5,0.5*(R14+R15)*EXP(-'BDT Tree'!U25*R$4)," ")</f>
        <v xml:space="preserve"> </v>
      </c>
      <c r="R15" s="2" t="str">
        <f>IF($A15&lt;=R$5,0.5*(S14+S15)*EXP(-'BDT Tree'!V25*S$4)," ")</f>
        <v xml:space="preserve"> </v>
      </c>
      <c r="S15" s="44" t="str">
        <f>IF($A15&lt;=S$5,0.5*(T14+T15)*EXP(-'BDT Tree'!W25*T$4)+$C$6*SUM(Q$4:S$4)," ")</f>
        <v xml:space="preserve"> </v>
      </c>
      <c r="T15" s="2" t="str">
        <f>IF($A15&lt;=T$5,0.5*(U14+U15)*EXP(-'BDT Tree'!X25*U$4)," ")</f>
        <v xml:space="preserve"> </v>
      </c>
      <c r="U15" s="2" t="str">
        <f>IF($A15&lt;=U$5,0.5*(V14+V15)*EXP(-'BDT Tree'!Y25*V$4)," ")</f>
        <v xml:space="preserve"> </v>
      </c>
      <c r="V15" s="44" t="str">
        <f>IF($A15&lt;=V$5,0.5*(W14+W15)*EXP(-'BDT Tree'!Z25*W$4)+$C$6*SUM(T$4:V$4)," ")</f>
        <v xml:space="preserve"> </v>
      </c>
      <c r="W15" s="2" t="str">
        <f>IF($A15&lt;=W$5,0.5*(X14+X15)*EXP(-'BDT Tree'!AA25*X$4)," ")</f>
        <v xml:space="preserve"> </v>
      </c>
      <c r="X15" s="2" t="str">
        <f>IF($A15&lt;=X$5,0.5*(Y14+Y15)*EXP(-'BDT Tree'!AB25*Y$4)," ")</f>
        <v xml:space="preserve"> </v>
      </c>
      <c r="Y15" s="44" t="str">
        <f>IF($A15&lt;=Y$5,0.5*(Z14+Z15)*EXP(-'BDT Tree'!AC25*Z$4)+$C$6*SUM(W$4:Y$4)," ")</f>
        <v xml:space="preserve"> </v>
      </c>
      <c r="Z15" s="2" t="str">
        <f>IF($A15&lt;=Z$5,0.5*(AA14+AA15)*EXP(-'BDT Tree'!AD25*AA$4)," ")</f>
        <v xml:space="preserve"> </v>
      </c>
      <c r="AA15" s="2" t="str">
        <f>IF($A15&lt;=AA$5,0.5*(AB14+AB15)*EXP(-'BDT Tree'!AE25*AB$4)," ")</f>
        <v xml:space="preserve"> </v>
      </c>
      <c r="AB15" s="44" t="str">
        <f>IF($A15&lt;=AB$5,0.5*(AC14+AC15)*EXP(-'BDT Tree'!AF25*AC$4)+$C$6*SUM(Z$4:AB$4)," ")</f>
        <v xml:space="preserve"> </v>
      </c>
      <c r="AC15" s="2" t="str">
        <f>IF($A15&lt;=AC$5,0.5*(AD14+AD15)*EXP(-'BDT Tree'!AG25*AD$4)," ")</f>
        <v xml:space="preserve"> </v>
      </c>
      <c r="AD15" s="2" t="str">
        <f>IF($A15&lt;=AD$5,0.5*(AE14+AE15)*EXP(-'BDT Tree'!AH25*AE$4)," ")</f>
        <v xml:space="preserve"> </v>
      </c>
      <c r="AE15" s="44" t="str">
        <f>IF($A15&lt;=AE$5,0.5*(AF14+AF15)*EXP(-'BDT Tree'!AI25*AF$4)+$C$6*SUM(AC$4:AE$4)," ")</f>
        <v xml:space="preserve"> </v>
      </c>
      <c r="AF15" s="2" t="str">
        <f>IF($A15&lt;=AF$5,0.5*(AG14+AG15)*EXP(-'BDT Tree'!AJ25*AG$4)," ")</f>
        <v xml:space="preserve"> </v>
      </c>
      <c r="AG15" s="2" t="str">
        <f>IF($A15&lt;=AG$5,0.5*(AH14+AH15)*EXP(-'BDT Tree'!AK25*AH$4)," ")</f>
        <v xml:space="preserve"> </v>
      </c>
      <c r="AH15" s="44" t="str">
        <f>IF($A15&lt;=AH$5,0.5*(AI14+AI15)*EXP(-'BDT Tree'!AL25*AI$4)+$C$6*SUM(AF$4:AH$4)," ")</f>
        <v xml:space="preserve"> </v>
      </c>
      <c r="AI15" s="2" t="str">
        <f>IF($A15&lt;=AI$5,0.5*(AJ14+AJ15)*EXP(-'BDT Tree'!AM25*AJ$4)," ")</f>
        <v xml:space="preserve"> </v>
      </c>
      <c r="AJ15" s="2" t="str">
        <f>IF($A15&lt;=AJ$5,0.5*(AK14+AK15)*EXP(-'BDT Tree'!AN25*AK$4)," ")</f>
        <v xml:space="preserve"> </v>
      </c>
      <c r="AK15" s="44" t="str">
        <f>IF($A15&lt;=AK$5,0.5*(AL14+AL15)*EXP(-'BDT Tree'!AO25*AL$4)+$C$6*SUM(AI$4:AK$4)," ")</f>
        <v xml:space="preserve"> </v>
      </c>
      <c r="AL15" s="2" t="str">
        <f>IF($A15&lt;=AL$5,0.5*(AM14+AM15)*EXP(-'BDT Tree'!AP25*AM$4)," ")</f>
        <v xml:space="preserve"> </v>
      </c>
      <c r="AM15" s="2" t="str">
        <f>IF($A15&lt;=AM$5,0.5*(AN14+AN15)*EXP(-'BDT Tree'!AQ25*AN$4)," ")</f>
        <v xml:space="preserve"> </v>
      </c>
      <c r="AN15" s="44">
        <f>1+1*$C$6*SUM(AL$4:AN$4)</f>
        <v>1.0037204708359939</v>
      </c>
    </row>
    <row r="16" spans="1:40" x14ac:dyDescent="0.25">
      <c r="A16" s="30">
        <v>41</v>
      </c>
      <c r="D16" s="44" t="str">
        <f>IF($A16&lt;=D$5,0.5*(E15+E16)*EXP(-'BDT Tree'!H26*E$4)+$C$6*SUM(B$4:D$4)," ")</f>
        <v xml:space="preserve"> </v>
      </c>
      <c r="E16" s="2" t="str">
        <f>IF($A16&lt;=E$5,0.5*(F15+F16)*EXP(-'BDT Tree'!I26*F$4)," ")</f>
        <v xml:space="preserve"> </v>
      </c>
      <c r="F16" s="2" t="str">
        <f>IF($A16&lt;=F$5,0.5*(G15+G16)*EXP(-'BDT Tree'!J26*G$4)," ")</f>
        <v xml:space="preserve"> </v>
      </c>
      <c r="G16" s="44" t="str">
        <f>IF($A16&lt;=G$5,0.5*(H15+H16)*EXP(-'BDT Tree'!K26*H$4)+$C$6*SUM(E$4:G$4)," ")</f>
        <v xml:space="preserve"> </v>
      </c>
      <c r="H16" s="2" t="str">
        <f>IF($A16&lt;=H$5,0.5*(I15+I16)*EXP(-'BDT Tree'!L26*I$4)," ")</f>
        <v xml:space="preserve"> </v>
      </c>
      <c r="I16" s="2" t="str">
        <f>IF($A16&lt;=I$5,0.5*(J15+J16)*EXP(-'BDT Tree'!M26*J$4)," ")</f>
        <v xml:space="preserve"> </v>
      </c>
      <c r="J16" s="44" t="str">
        <f>IF($A16&lt;=J$5,0.5*(K15+K16)*EXP(-'BDT Tree'!N26*K$4)+$C$6*SUM(H$4:J$4)," ")</f>
        <v xml:space="preserve"> </v>
      </c>
      <c r="K16" s="2" t="str">
        <f>IF($A16&lt;=K$5,0.5*(L15+L16)*EXP(-'BDT Tree'!O26*L$4)," ")</f>
        <v xml:space="preserve"> </v>
      </c>
      <c r="L16" s="2" t="str">
        <f>IF($A16&lt;=L$5,0.5*(M15+M16)*EXP(-'BDT Tree'!P26*M$4)," ")</f>
        <v xml:space="preserve"> </v>
      </c>
      <c r="M16" s="44" t="str">
        <f>IF($A16&lt;=M$5,0.5*(N15+N16)*EXP(-'BDT Tree'!Q26*N$4)+$C$6*SUM(K$4:M$4)," ")</f>
        <v xml:space="preserve"> </v>
      </c>
      <c r="N16" s="2" t="str">
        <f>IF($A16&lt;=N$5,0.5*(O15+O16)*EXP(-'BDT Tree'!R26*O$4)," ")</f>
        <v xml:space="preserve"> </v>
      </c>
      <c r="O16" s="2" t="str">
        <f>IF($A16&lt;=O$5,0.5*(P15+P16)*EXP(-'BDT Tree'!S26*P$4)," ")</f>
        <v xml:space="preserve"> </v>
      </c>
      <c r="P16" s="44" t="str">
        <f>IF($A16&lt;=P$5,0.5*(Q15+Q16)*EXP(-'BDT Tree'!T26*Q$4)+$C$6*SUM(N$4:P$4)," ")</f>
        <v xml:space="preserve"> </v>
      </c>
      <c r="Q16" s="2" t="str">
        <f>IF($A16&lt;=Q$5,0.5*(R15+R16)*EXP(-'BDT Tree'!U26*R$4)," ")</f>
        <v xml:space="preserve"> </v>
      </c>
      <c r="R16" s="2" t="str">
        <f>IF($A16&lt;=R$5,0.5*(S15+S16)*EXP(-'BDT Tree'!V26*S$4)," ")</f>
        <v xml:space="preserve"> </v>
      </c>
      <c r="S16" s="44" t="str">
        <f>IF($A16&lt;=S$5,0.5*(T15+T16)*EXP(-'BDT Tree'!W26*T$4)+$C$6*SUM(Q$4:S$4)," ")</f>
        <v xml:space="preserve"> </v>
      </c>
      <c r="T16" s="2" t="str">
        <f>IF($A16&lt;=T$5,0.5*(U15+U16)*EXP(-'BDT Tree'!X26*U$4)," ")</f>
        <v xml:space="preserve"> </v>
      </c>
      <c r="U16" s="2" t="str">
        <f>IF($A16&lt;=U$5,0.5*(V15+V16)*EXP(-'BDT Tree'!Y26*V$4)," ")</f>
        <v xml:space="preserve"> </v>
      </c>
      <c r="V16" s="44" t="str">
        <f>IF($A16&lt;=V$5,0.5*(W15+W16)*EXP(-'BDT Tree'!Z26*W$4)+$C$6*SUM(T$4:V$4)," ")</f>
        <v xml:space="preserve"> </v>
      </c>
      <c r="W16" s="2" t="str">
        <f>IF($A16&lt;=W$5,0.5*(X15+X16)*EXP(-'BDT Tree'!AA26*X$4)," ")</f>
        <v xml:space="preserve"> </v>
      </c>
      <c r="X16" s="2" t="str">
        <f>IF($A16&lt;=X$5,0.5*(Y15+Y16)*EXP(-'BDT Tree'!AB26*Y$4)," ")</f>
        <v xml:space="preserve"> </v>
      </c>
      <c r="Y16" s="44" t="str">
        <f>IF($A16&lt;=Y$5,0.5*(Z15+Z16)*EXP(-'BDT Tree'!AC26*Z$4)+$C$6*SUM(W$4:Y$4)," ")</f>
        <v xml:space="preserve"> </v>
      </c>
      <c r="Z16" s="2" t="str">
        <f>IF($A16&lt;=Z$5,0.5*(AA15+AA16)*EXP(-'BDT Tree'!AD26*AA$4)," ")</f>
        <v xml:space="preserve"> </v>
      </c>
      <c r="AA16" s="2" t="str">
        <f>IF($A16&lt;=AA$5,0.5*(AB15+AB16)*EXP(-'BDT Tree'!AE26*AB$4)," ")</f>
        <v xml:space="preserve"> </v>
      </c>
      <c r="AB16" s="44" t="str">
        <f>IF($A16&lt;=AB$5,0.5*(AC15+AC16)*EXP(-'BDT Tree'!AF26*AC$4)+$C$6*SUM(Z$4:AB$4)," ")</f>
        <v xml:space="preserve"> </v>
      </c>
      <c r="AC16" s="2" t="str">
        <f>IF($A16&lt;=AC$5,0.5*(AD15+AD16)*EXP(-'BDT Tree'!AG26*AD$4)," ")</f>
        <v xml:space="preserve"> </v>
      </c>
      <c r="AD16" s="2" t="str">
        <f>IF($A16&lt;=AD$5,0.5*(AE15+AE16)*EXP(-'BDT Tree'!AH26*AE$4)," ")</f>
        <v xml:space="preserve"> </v>
      </c>
      <c r="AE16" s="44" t="str">
        <f>IF($A16&lt;=AE$5,0.5*(AF15+AF16)*EXP(-'BDT Tree'!AI26*AF$4)+$C$6*SUM(AC$4:AE$4)," ")</f>
        <v xml:space="preserve"> </v>
      </c>
      <c r="AF16" s="2" t="str">
        <f>IF($A16&lt;=AF$5,0.5*(AG15+AG16)*EXP(-'BDT Tree'!AJ26*AG$4)," ")</f>
        <v xml:space="preserve"> </v>
      </c>
      <c r="AG16" s="2" t="str">
        <f>IF($A16&lt;=AG$5,0.5*(AH15+AH16)*EXP(-'BDT Tree'!AK26*AH$4)," ")</f>
        <v xml:space="preserve"> </v>
      </c>
      <c r="AH16" s="44" t="str">
        <f>IF($A16&lt;=AH$5,0.5*(AI15+AI16)*EXP(-'BDT Tree'!AL26*AI$4)+$C$6*SUM(AF$4:AH$4)," ")</f>
        <v xml:space="preserve"> </v>
      </c>
      <c r="AI16" s="2" t="str">
        <f>IF($A16&lt;=AI$5,0.5*(AJ15+AJ16)*EXP(-'BDT Tree'!AM26*AJ$4)," ")</f>
        <v xml:space="preserve"> </v>
      </c>
      <c r="AJ16" s="2" t="str">
        <f>IF($A16&lt;=AJ$5,0.5*(AK15+AK16)*EXP(-'BDT Tree'!AN26*AK$4)," ")</f>
        <v xml:space="preserve"> </v>
      </c>
      <c r="AK16" s="44" t="str">
        <f>IF($A16&lt;=AK$5,0.5*(AL15+AL16)*EXP(-'BDT Tree'!AO26*AL$4)+$C$6*SUM(AI$4:AK$4)," ")</f>
        <v xml:space="preserve"> </v>
      </c>
      <c r="AL16" s="2" t="str">
        <f>IF($A16&lt;=AL$5,0.5*(AM15+AM16)*EXP(-'BDT Tree'!AP26*AM$4)," ")</f>
        <v xml:space="preserve"> </v>
      </c>
      <c r="AM16" s="2">
        <f>IF($A16&lt;=AM$5,0.5*(AN15+AN16)*EXP(-'BDT Tree'!AQ26*AN$4)," ")</f>
        <v>0.77486179143963341</v>
      </c>
      <c r="AN16" s="44">
        <f t="shared" ref="AN16:AN57" si="0">1+1*$C$6*SUM(AL$4:AN$4)</f>
        <v>1.0037204708359939</v>
      </c>
    </row>
    <row r="17" spans="1:40" x14ac:dyDescent="0.25">
      <c r="A17" s="30">
        <v>40</v>
      </c>
      <c r="D17" s="44" t="str">
        <f>IF($A17&lt;=D$5,0.5*(E16+E17)*EXP(-'BDT Tree'!H27*E$4)+$C$6*SUM(B$4:D$4)," ")</f>
        <v xml:space="preserve"> </v>
      </c>
      <c r="E17" s="2" t="str">
        <f>IF($A17&lt;=E$5,0.5*(F16+F17)*EXP(-'BDT Tree'!I27*F$4)," ")</f>
        <v xml:space="preserve"> </v>
      </c>
      <c r="F17" s="2" t="str">
        <f>IF($A17&lt;=F$5,0.5*(G16+G17)*EXP(-'BDT Tree'!J27*G$4)," ")</f>
        <v xml:space="preserve"> </v>
      </c>
      <c r="G17" s="44" t="str">
        <f>IF($A17&lt;=G$5,0.5*(H16+H17)*EXP(-'BDT Tree'!K27*H$4)+$C$6*SUM(E$4:G$4)," ")</f>
        <v xml:space="preserve"> </v>
      </c>
      <c r="H17" s="2" t="str">
        <f>IF($A17&lt;=H$5,0.5*(I16+I17)*EXP(-'BDT Tree'!L27*I$4)," ")</f>
        <v xml:space="preserve"> </v>
      </c>
      <c r="I17" s="2" t="str">
        <f>IF($A17&lt;=I$5,0.5*(J16+J17)*EXP(-'BDT Tree'!M27*J$4)," ")</f>
        <v xml:space="preserve"> </v>
      </c>
      <c r="J17" s="44" t="str">
        <f>IF($A17&lt;=J$5,0.5*(K16+K17)*EXP(-'BDT Tree'!N27*K$4)+$C$6*SUM(H$4:J$4)," ")</f>
        <v xml:space="preserve"> </v>
      </c>
      <c r="K17" s="2" t="str">
        <f>IF($A17&lt;=K$5,0.5*(L16+L17)*EXP(-'BDT Tree'!O27*L$4)," ")</f>
        <v xml:space="preserve"> </v>
      </c>
      <c r="L17" s="2" t="str">
        <f>IF($A17&lt;=L$5,0.5*(M16+M17)*EXP(-'BDT Tree'!P27*M$4)," ")</f>
        <v xml:space="preserve"> </v>
      </c>
      <c r="M17" s="44" t="str">
        <f>IF($A17&lt;=M$5,0.5*(N16+N17)*EXP(-'BDT Tree'!Q27*N$4)+$C$6*SUM(K$4:M$4)," ")</f>
        <v xml:space="preserve"> </v>
      </c>
      <c r="N17" s="2" t="str">
        <f>IF($A17&lt;=N$5,0.5*(O16+O17)*EXP(-'BDT Tree'!R27*O$4)," ")</f>
        <v xml:space="preserve"> </v>
      </c>
      <c r="O17" s="2" t="str">
        <f>IF($A17&lt;=O$5,0.5*(P16+P17)*EXP(-'BDT Tree'!S27*P$4)," ")</f>
        <v xml:space="preserve"> </v>
      </c>
      <c r="P17" s="44" t="str">
        <f>IF($A17&lt;=P$5,0.5*(Q16+Q17)*EXP(-'BDT Tree'!T27*Q$4)+$C$6*SUM(N$4:P$4)," ")</f>
        <v xml:space="preserve"> </v>
      </c>
      <c r="Q17" s="2" t="str">
        <f>IF($A17&lt;=Q$5,0.5*(R16+R17)*EXP(-'BDT Tree'!U27*R$4)," ")</f>
        <v xml:space="preserve"> </v>
      </c>
      <c r="R17" s="2" t="str">
        <f>IF($A17&lt;=R$5,0.5*(S16+S17)*EXP(-'BDT Tree'!V27*S$4)," ")</f>
        <v xml:space="preserve"> </v>
      </c>
      <c r="S17" s="44" t="str">
        <f>IF($A17&lt;=S$5,0.5*(T16+T17)*EXP(-'BDT Tree'!W27*T$4)+$C$6*SUM(Q$4:S$4)," ")</f>
        <v xml:space="preserve"> </v>
      </c>
      <c r="T17" s="2" t="str">
        <f>IF($A17&lt;=T$5,0.5*(U16+U17)*EXP(-'BDT Tree'!X27*U$4)," ")</f>
        <v xml:space="preserve"> </v>
      </c>
      <c r="U17" s="2" t="str">
        <f>IF($A17&lt;=U$5,0.5*(V16+V17)*EXP(-'BDT Tree'!Y27*V$4)," ")</f>
        <v xml:space="preserve"> </v>
      </c>
      <c r="V17" s="44" t="str">
        <f>IF($A17&lt;=V$5,0.5*(W16+W17)*EXP(-'BDT Tree'!Z27*W$4)+$C$6*SUM(T$4:V$4)," ")</f>
        <v xml:space="preserve"> </v>
      </c>
      <c r="W17" s="2" t="str">
        <f>IF($A17&lt;=W$5,0.5*(X16+X17)*EXP(-'BDT Tree'!AA27*X$4)," ")</f>
        <v xml:space="preserve"> </v>
      </c>
      <c r="X17" s="2" t="str">
        <f>IF($A17&lt;=X$5,0.5*(Y16+Y17)*EXP(-'BDT Tree'!AB27*Y$4)," ")</f>
        <v xml:space="preserve"> </v>
      </c>
      <c r="Y17" s="44" t="str">
        <f>IF($A17&lt;=Y$5,0.5*(Z16+Z17)*EXP(-'BDT Tree'!AC27*Z$4)+$C$6*SUM(W$4:Y$4)," ")</f>
        <v xml:space="preserve"> </v>
      </c>
      <c r="Z17" s="2" t="str">
        <f>IF($A17&lt;=Z$5,0.5*(AA16+AA17)*EXP(-'BDT Tree'!AD27*AA$4)," ")</f>
        <v xml:space="preserve"> </v>
      </c>
      <c r="AA17" s="2" t="str">
        <f>IF($A17&lt;=AA$5,0.5*(AB16+AB17)*EXP(-'BDT Tree'!AE27*AB$4)," ")</f>
        <v xml:space="preserve"> </v>
      </c>
      <c r="AB17" s="44" t="str">
        <f>IF($A17&lt;=AB$5,0.5*(AC16+AC17)*EXP(-'BDT Tree'!AF27*AC$4)+$C$6*SUM(Z$4:AB$4)," ")</f>
        <v xml:space="preserve"> </v>
      </c>
      <c r="AC17" s="2" t="str">
        <f>IF($A17&lt;=AC$5,0.5*(AD16+AD17)*EXP(-'BDT Tree'!AG27*AD$4)," ")</f>
        <v xml:space="preserve"> </v>
      </c>
      <c r="AD17" s="2" t="str">
        <f>IF($A17&lt;=AD$5,0.5*(AE16+AE17)*EXP(-'BDT Tree'!AH27*AE$4)," ")</f>
        <v xml:space="preserve"> </v>
      </c>
      <c r="AE17" s="44" t="str">
        <f>IF($A17&lt;=AE$5,0.5*(AF16+AF17)*EXP(-'BDT Tree'!AI27*AF$4)+$C$6*SUM(AC$4:AE$4)," ")</f>
        <v xml:space="preserve"> </v>
      </c>
      <c r="AF17" s="2" t="str">
        <f>IF($A17&lt;=AF$5,0.5*(AG16+AG17)*EXP(-'BDT Tree'!AJ27*AG$4)," ")</f>
        <v xml:space="preserve"> </v>
      </c>
      <c r="AG17" s="2" t="str">
        <f>IF($A17&lt;=AG$5,0.5*(AH16+AH17)*EXP(-'BDT Tree'!AK27*AH$4)," ")</f>
        <v xml:space="preserve"> </v>
      </c>
      <c r="AH17" s="44" t="str">
        <f>IF($A17&lt;=AH$5,0.5*(AI16+AI17)*EXP(-'BDT Tree'!AL27*AI$4)+$C$6*SUM(AF$4:AH$4)," ")</f>
        <v xml:space="preserve"> </v>
      </c>
      <c r="AI17" s="2" t="str">
        <f>IF($A17&lt;=AI$5,0.5*(AJ16+AJ17)*EXP(-'BDT Tree'!AM27*AJ$4)," ")</f>
        <v xml:space="preserve"> </v>
      </c>
      <c r="AJ17" s="2" t="str">
        <f>IF($A17&lt;=AJ$5,0.5*(AK16+AK17)*EXP(-'BDT Tree'!AN27*AK$4)," ")</f>
        <v xml:space="preserve"> </v>
      </c>
      <c r="AK17" s="44" t="str">
        <f>IF($A17&lt;=AK$5,0.5*(AL16+AL17)*EXP(-'BDT Tree'!AO27*AL$4)+$C$6*SUM(AI$4:AK$4)," ")</f>
        <v xml:space="preserve"> </v>
      </c>
      <c r="AL17" s="2">
        <f>IF($A17&lt;=AL$5,0.5*(AM16+AM17)*EXP(-'BDT Tree'!AP27*AM$4)," ")</f>
        <v>0.64224213363169758</v>
      </c>
      <c r="AM17" s="2">
        <f>IF($A17&lt;=AM$5,0.5*(AN16+AN17)*EXP(-'BDT Tree'!AQ27*AN$4)," ")</f>
        <v>0.82497443644627866</v>
      </c>
      <c r="AN17" s="44">
        <f t="shared" si="0"/>
        <v>1.0037204708359939</v>
      </c>
    </row>
    <row r="18" spans="1:40" x14ac:dyDescent="0.25">
      <c r="A18" s="30">
        <v>39</v>
      </c>
      <c r="D18" s="44" t="str">
        <f>IF($A18&lt;=D$5,0.5*(E17+E18)*EXP(-'BDT Tree'!H28*E$4)+$C$6*SUM(B$4:D$4)," ")</f>
        <v xml:space="preserve"> </v>
      </c>
      <c r="E18" s="2" t="str">
        <f>IF($A18&lt;=E$5,0.5*(F17+F18)*EXP(-'BDT Tree'!I28*F$4)," ")</f>
        <v xml:space="preserve"> </v>
      </c>
      <c r="F18" s="2" t="str">
        <f>IF($A18&lt;=F$5,0.5*(G17+G18)*EXP(-'BDT Tree'!J28*G$4)," ")</f>
        <v xml:space="preserve"> </v>
      </c>
      <c r="G18" s="44" t="str">
        <f>IF($A18&lt;=G$5,0.5*(H17+H18)*EXP(-'BDT Tree'!K28*H$4)+$C$6*SUM(E$4:G$4)," ")</f>
        <v xml:space="preserve"> </v>
      </c>
      <c r="H18" s="2" t="str">
        <f>IF($A18&lt;=H$5,0.5*(I17+I18)*EXP(-'BDT Tree'!L28*I$4)," ")</f>
        <v xml:space="preserve"> </v>
      </c>
      <c r="I18" s="2" t="str">
        <f>IF($A18&lt;=I$5,0.5*(J17+J18)*EXP(-'BDT Tree'!M28*J$4)," ")</f>
        <v xml:space="preserve"> </v>
      </c>
      <c r="J18" s="44" t="str">
        <f>IF($A18&lt;=J$5,0.5*(K17+K18)*EXP(-'BDT Tree'!N28*K$4)+$C$6*SUM(H$4:J$4)," ")</f>
        <v xml:space="preserve"> </v>
      </c>
      <c r="K18" s="2" t="str">
        <f>IF($A18&lt;=K$5,0.5*(L17+L18)*EXP(-'BDT Tree'!O28*L$4)," ")</f>
        <v xml:space="preserve"> </v>
      </c>
      <c r="L18" s="2" t="str">
        <f>IF($A18&lt;=L$5,0.5*(M17+M18)*EXP(-'BDT Tree'!P28*M$4)," ")</f>
        <v xml:space="preserve"> </v>
      </c>
      <c r="M18" s="44" t="str">
        <f>IF($A18&lt;=M$5,0.5*(N17+N18)*EXP(-'BDT Tree'!Q28*N$4)+$C$6*SUM(K$4:M$4)," ")</f>
        <v xml:space="preserve"> </v>
      </c>
      <c r="N18" s="2" t="str">
        <f>IF($A18&lt;=N$5,0.5*(O17+O18)*EXP(-'BDT Tree'!R28*O$4)," ")</f>
        <v xml:space="preserve"> </v>
      </c>
      <c r="O18" s="2" t="str">
        <f>IF($A18&lt;=O$5,0.5*(P17+P18)*EXP(-'BDT Tree'!S28*P$4)," ")</f>
        <v xml:space="preserve"> </v>
      </c>
      <c r="P18" s="44" t="str">
        <f>IF($A18&lt;=P$5,0.5*(Q17+Q18)*EXP(-'BDT Tree'!T28*Q$4)+$C$6*SUM(N$4:P$4)," ")</f>
        <v xml:space="preserve"> </v>
      </c>
      <c r="Q18" s="2" t="str">
        <f>IF($A18&lt;=Q$5,0.5*(R17+R18)*EXP(-'BDT Tree'!U28*R$4)," ")</f>
        <v xml:space="preserve"> </v>
      </c>
      <c r="R18" s="2" t="str">
        <f>IF($A18&lt;=R$5,0.5*(S17+S18)*EXP(-'BDT Tree'!V28*S$4)," ")</f>
        <v xml:space="preserve"> </v>
      </c>
      <c r="S18" s="44" t="str">
        <f>IF($A18&lt;=S$5,0.5*(T17+T18)*EXP(-'BDT Tree'!W28*T$4)+$C$6*SUM(Q$4:S$4)," ")</f>
        <v xml:space="preserve"> </v>
      </c>
      <c r="T18" s="2" t="str">
        <f>IF($A18&lt;=T$5,0.5*(U17+U18)*EXP(-'BDT Tree'!X28*U$4)," ")</f>
        <v xml:space="preserve"> </v>
      </c>
      <c r="U18" s="2" t="str">
        <f>IF($A18&lt;=U$5,0.5*(V17+V18)*EXP(-'BDT Tree'!Y28*V$4)," ")</f>
        <v xml:space="preserve"> </v>
      </c>
      <c r="V18" s="44" t="str">
        <f>IF($A18&lt;=V$5,0.5*(W17+W18)*EXP(-'BDT Tree'!Z28*W$4)+$C$6*SUM(T$4:V$4)," ")</f>
        <v xml:space="preserve"> </v>
      </c>
      <c r="W18" s="2" t="str">
        <f>IF($A18&lt;=W$5,0.5*(X17+X18)*EXP(-'BDT Tree'!AA28*X$4)," ")</f>
        <v xml:space="preserve"> </v>
      </c>
      <c r="X18" s="2" t="str">
        <f>IF($A18&lt;=X$5,0.5*(Y17+Y18)*EXP(-'BDT Tree'!AB28*Y$4)," ")</f>
        <v xml:space="preserve"> </v>
      </c>
      <c r="Y18" s="44" t="str">
        <f>IF($A18&lt;=Y$5,0.5*(Z17+Z18)*EXP(-'BDT Tree'!AC28*Z$4)+$C$6*SUM(W$4:Y$4)," ")</f>
        <v xml:space="preserve"> </v>
      </c>
      <c r="Z18" s="2" t="str">
        <f>IF($A18&lt;=Z$5,0.5*(AA17+AA18)*EXP(-'BDT Tree'!AD28*AA$4)," ")</f>
        <v xml:space="preserve"> </v>
      </c>
      <c r="AA18" s="2" t="str">
        <f>IF($A18&lt;=AA$5,0.5*(AB17+AB18)*EXP(-'BDT Tree'!AE28*AB$4)," ")</f>
        <v xml:space="preserve"> </v>
      </c>
      <c r="AB18" s="44" t="str">
        <f>IF($A18&lt;=AB$5,0.5*(AC17+AC18)*EXP(-'BDT Tree'!AF28*AC$4)+$C$6*SUM(Z$4:AB$4)," ")</f>
        <v xml:space="preserve"> </v>
      </c>
      <c r="AC18" s="2" t="str">
        <f>IF($A18&lt;=AC$5,0.5*(AD17+AD18)*EXP(-'BDT Tree'!AG28*AD$4)," ")</f>
        <v xml:space="preserve"> </v>
      </c>
      <c r="AD18" s="2" t="str">
        <f>IF($A18&lt;=AD$5,0.5*(AE17+AE18)*EXP(-'BDT Tree'!AH28*AE$4)," ")</f>
        <v xml:space="preserve"> </v>
      </c>
      <c r="AE18" s="44" t="str">
        <f>IF($A18&lt;=AE$5,0.5*(AF17+AF18)*EXP(-'BDT Tree'!AI28*AF$4)+$C$6*SUM(AC$4:AE$4)," ")</f>
        <v xml:space="preserve"> </v>
      </c>
      <c r="AF18" s="2" t="str">
        <f>IF($A18&lt;=AF$5,0.5*(AG17+AG18)*EXP(-'BDT Tree'!AJ28*AG$4)," ")</f>
        <v xml:space="preserve"> </v>
      </c>
      <c r="AG18" s="2" t="str">
        <f>IF($A18&lt;=AG$5,0.5*(AH17+AH18)*EXP(-'BDT Tree'!AK28*AH$4)," ")</f>
        <v xml:space="preserve"> </v>
      </c>
      <c r="AH18" s="44" t="str">
        <f>IF($A18&lt;=AH$5,0.5*(AI17+AI18)*EXP(-'BDT Tree'!AL28*AI$4)+$C$6*SUM(AF$4:AH$4)," ")</f>
        <v xml:space="preserve"> </v>
      </c>
      <c r="AI18" s="2" t="str">
        <f>IF($A18&lt;=AI$5,0.5*(AJ17+AJ18)*EXP(-'BDT Tree'!AM28*AJ$4)," ")</f>
        <v xml:space="preserve"> </v>
      </c>
      <c r="AJ18" s="2" t="str">
        <f>IF($A18&lt;=AJ$5,0.5*(AK17+AK18)*EXP(-'BDT Tree'!AN28*AK$4)," ")</f>
        <v xml:space="preserve"> </v>
      </c>
      <c r="AK18" s="44">
        <f>IF($A18&lt;=AK$5,0.5*(AL17+AL18)*EXP(-'BDT Tree'!AO28*AL$4)+$C$6*SUM(AI$4:AK$4)," ")</f>
        <v>0.53573169202481807</v>
      </c>
      <c r="AL18" s="2">
        <f>IF($A18&lt;=AL$5,0.5*(AM17+AM18)*EXP(-'BDT Tree'!AP28*AM$4)," ")</f>
        <v>0.71551427599168382</v>
      </c>
      <c r="AM18" s="2">
        <f>IF($A18&lt;=AM$5,0.5*(AN17+AN18)*EXP(-'BDT Tree'!AQ28*AN$4)," ")</f>
        <v>0.8650993642554109</v>
      </c>
      <c r="AN18" s="44">
        <f t="shared" si="0"/>
        <v>1.0037204708359939</v>
      </c>
    </row>
    <row r="19" spans="1:40" x14ac:dyDescent="0.25">
      <c r="A19" s="30">
        <v>38</v>
      </c>
      <c r="D19" s="44" t="str">
        <f>IF($A19&lt;=D$5,0.5*(E18+E19)*EXP(-'BDT Tree'!H29*E$4)+$C$6*SUM(B$4:D$4)," ")</f>
        <v xml:space="preserve"> </v>
      </c>
      <c r="E19" s="2" t="str">
        <f>IF($A19&lt;=E$5,0.5*(F18+F19)*EXP(-'BDT Tree'!I29*F$4)," ")</f>
        <v xml:space="preserve"> </v>
      </c>
      <c r="F19" s="2" t="str">
        <f>IF($A19&lt;=F$5,0.5*(G18+G19)*EXP(-'BDT Tree'!J29*G$4)," ")</f>
        <v xml:space="preserve"> </v>
      </c>
      <c r="G19" s="44" t="str">
        <f>IF($A19&lt;=G$5,0.5*(H18+H19)*EXP(-'BDT Tree'!K29*H$4)+$C$6*SUM(E$4:G$4)," ")</f>
        <v xml:space="preserve"> </v>
      </c>
      <c r="H19" s="2" t="str">
        <f>IF($A19&lt;=H$5,0.5*(I18+I19)*EXP(-'BDT Tree'!L29*I$4)," ")</f>
        <v xml:space="preserve"> </v>
      </c>
      <c r="I19" s="2" t="str">
        <f>IF($A19&lt;=I$5,0.5*(J18+J19)*EXP(-'BDT Tree'!M29*J$4)," ")</f>
        <v xml:space="preserve"> </v>
      </c>
      <c r="J19" s="44" t="str">
        <f>IF($A19&lt;=J$5,0.5*(K18+K19)*EXP(-'BDT Tree'!N29*K$4)+$C$6*SUM(H$4:J$4)," ")</f>
        <v xml:space="preserve"> </v>
      </c>
      <c r="K19" s="2" t="str">
        <f>IF($A19&lt;=K$5,0.5*(L18+L19)*EXP(-'BDT Tree'!O29*L$4)," ")</f>
        <v xml:space="preserve"> </v>
      </c>
      <c r="L19" s="2" t="str">
        <f>IF($A19&lt;=L$5,0.5*(M18+M19)*EXP(-'BDT Tree'!P29*M$4)," ")</f>
        <v xml:space="preserve"> </v>
      </c>
      <c r="M19" s="44" t="str">
        <f>IF($A19&lt;=M$5,0.5*(N18+N19)*EXP(-'BDT Tree'!Q29*N$4)+$C$6*SUM(K$4:M$4)," ")</f>
        <v xml:space="preserve"> </v>
      </c>
      <c r="N19" s="2" t="str">
        <f>IF($A19&lt;=N$5,0.5*(O18+O19)*EXP(-'BDT Tree'!R29*O$4)," ")</f>
        <v xml:space="preserve"> </v>
      </c>
      <c r="O19" s="2" t="str">
        <f>IF($A19&lt;=O$5,0.5*(P18+P19)*EXP(-'BDT Tree'!S29*P$4)," ")</f>
        <v xml:space="preserve"> </v>
      </c>
      <c r="P19" s="44" t="str">
        <f>IF($A19&lt;=P$5,0.5*(Q18+Q19)*EXP(-'BDT Tree'!T29*Q$4)+$C$6*SUM(N$4:P$4)," ")</f>
        <v xml:space="preserve"> </v>
      </c>
      <c r="Q19" s="2" t="str">
        <f>IF($A19&lt;=Q$5,0.5*(R18+R19)*EXP(-'BDT Tree'!U29*R$4)," ")</f>
        <v xml:space="preserve"> </v>
      </c>
      <c r="R19" s="2" t="str">
        <f>IF($A19&lt;=R$5,0.5*(S18+S19)*EXP(-'BDT Tree'!V29*S$4)," ")</f>
        <v xml:space="preserve"> </v>
      </c>
      <c r="S19" s="44" t="str">
        <f>IF($A19&lt;=S$5,0.5*(T18+T19)*EXP(-'BDT Tree'!W29*T$4)+$C$6*SUM(Q$4:S$4)," ")</f>
        <v xml:space="preserve"> </v>
      </c>
      <c r="T19" s="2" t="str">
        <f>IF($A19&lt;=T$5,0.5*(U18+U19)*EXP(-'BDT Tree'!X29*U$4)," ")</f>
        <v xml:space="preserve"> </v>
      </c>
      <c r="U19" s="2" t="str">
        <f>IF($A19&lt;=U$5,0.5*(V18+V19)*EXP(-'BDT Tree'!Y29*V$4)," ")</f>
        <v xml:space="preserve"> </v>
      </c>
      <c r="V19" s="44" t="str">
        <f>IF($A19&lt;=V$5,0.5*(W18+W19)*EXP(-'BDT Tree'!Z29*W$4)+$C$6*SUM(T$4:V$4)," ")</f>
        <v xml:space="preserve"> </v>
      </c>
      <c r="W19" s="2" t="str">
        <f>IF($A19&lt;=W$5,0.5*(X18+X19)*EXP(-'BDT Tree'!AA29*X$4)," ")</f>
        <v xml:space="preserve"> </v>
      </c>
      <c r="X19" s="2" t="str">
        <f>IF($A19&lt;=X$5,0.5*(Y18+Y19)*EXP(-'BDT Tree'!AB29*Y$4)," ")</f>
        <v xml:space="preserve"> </v>
      </c>
      <c r="Y19" s="44" t="str">
        <f>IF($A19&lt;=Y$5,0.5*(Z18+Z19)*EXP(-'BDT Tree'!AC29*Z$4)+$C$6*SUM(W$4:Y$4)," ")</f>
        <v xml:space="preserve"> </v>
      </c>
      <c r="Z19" s="2" t="str">
        <f>IF($A19&lt;=Z$5,0.5*(AA18+AA19)*EXP(-'BDT Tree'!AD29*AA$4)," ")</f>
        <v xml:space="preserve"> </v>
      </c>
      <c r="AA19" s="2" t="str">
        <f>IF($A19&lt;=AA$5,0.5*(AB18+AB19)*EXP(-'BDT Tree'!AE29*AB$4)," ")</f>
        <v xml:space="preserve"> </v>
      </c>
      <c r="AB19" s="44" t="str">
        <f>IF($A19&lt;=AB$5,0.5*(AC18+AC19)*EXP(-'BDT Tree'!AF29*AC$4)+$C$6*SUM(Z$4:AB$4)," ")</f>
        <v xml:space="preserve"> </v>
      </c>
      <c r="AC19" s="2" t="str">
        <f>IF($A19&lt;=AC$5,0.5*(AD18+AD19)*EXP(-'BDT Tree'!AG29*AD$4)," ")</f>
        <v xml:space="preserve"> </v>
      </c>
      <c r="AD19" s="2" t="str">
        <f>IF($A19&lt;=AD$5,0.5*(AE18+AE19)*EXP(-'BDT Tree'!AH29*AE$4)," ")</f>
        <v xml:space="preserve"> </v>
      </c>
      <c r="AE19" s="44" t="str">
        <f>IF($A19&lt;=AE$5,0.5*(AF18+AF19)*EXP(-'BDT Tree'!AI29*AF$4)+$C$6*SUM(AC$4:AE$4)," ")</f>
        <v xml:space="preserve"> </v>
      </c>
      <c r="AF19" s="2" t="str">
        <f>IF($A19&lt;=AF$5,0.5*(AG18+AG19)*EXP(-'BDT Tree'!AJ29*AG$4)," ")</f>
        <v xml:space="preserve"> </v>
      </c>
      <c r="AG19" s="2" t="str">
        <f>IF($A19&lt;=AG$5,0.5*(AH18+AH19)*EXP(-'BDT Tree'!AK29*AH$4)," ")</f>
        <v xml:space="preserve"> </v>
      </c>
      <c r="AH19" s="44" t="str">
        <f>IF($A19&lt;=AH$5,0.5*(AI18+AI19)*EXP(-'BDT Tree'!AL29*AI$4)+$C$6*SUM(AF$4:AH$4)," ")</f>
        <v xml:space="preserve"> </v>
      </c>
      <c r="AI19" s="2" t="str">
        <f>IF($A19&lt;=AI$5,0.5*(AJ18+AJ19)*EXP(-'BDT Tree'!AM29*AJ$4)," ")</f>
        <v xml:space="preserve"> </v>
      </c>
      <c r="AJ19" s="2">
        <f>IF($A19&lt;=AJ$5,0.5*(AK18+AK19)*EXP(-'BDT Tree'!AN29*AK$4)," ")</f>
        <v>0.48172127642781698</v>
      </c>
      <c r="AK19" s="44">
        <f>IF($A19&lt;=AK$5,0.5*(AL18+AL19)*EXP(-'BDT Tree'!AO29*AL$4)+$C$6*SUM(AI$4:AK$4)," ")</f>
        <v>0.62553685591203234</v>
      </c>
      <c r="AL19" s="2">
        <f>IF($A19&lt;=AL$5,0.5*(AM18+AM19)*EXP(-'BDT Tree'!AP29*AM$4)," ")</f>
        <v>0.77659095968178304</v>
      </c>
      <c r="AM19" s="2">
        <f>IF($A19&lt;=AM$5,0.5*(AN18+AN19)*EXP(-'BDT Tree'!AQ29*AN$4)," ")</f>
        <v>0.89680243643199276</v>
      </c>
      <c r="AN19" s="44">
        <f t="shared" si="0"/>
        <v>1.0037204708359939</v>
      </c>
    </row>
    <row r="20" spans="1:40" x14ac:dyDescent="0.25">
      <c r="A20" s="30">
        <v>37</v>
      </c>
      <c r="D20" s="44" t="str">
        <f>IF($A20&lt;=D$5,0.5*(E19+E20)*EXP(-'BDT Tree'!H30*E$4)+$C$6*SUM(B$4:D$4)," ")</f>
        <v xml:space="preserve"> </v>
      </c>
      <c r="E20" s="2" t="str">
        <f>IF($A20&lt;=E$5,0.5*(F19+F20)*EXP(-'BDT Tree'!I30*F$4)," ")</f>
        <v xml:space="preserve"> </v>
      </c>
      <c r="F20" s="2" t="str">
        <f>IF($A20&lt;=F$5,0.5*(G19+G20)*EXP(-'BDT Tree'!J30*G$4)," ")</f>
        <v xml:space="preserve"> </v>
      </c>
      <c r="G20" s="44" t="str">
        <f>IF($A20&lt;=G$5,0.5*(H19+H20)*EXP(-'BDT Tree'!K30*H$4)+$C$6*SUM(E$4:G$4)," ")</f>
        <v xml:space="preserve"> </v>
      </c>
      <c r="H20" s="2" t="str">
        <f>IF($A20&lt;=H$5,0.5*(I19+I20)*EXP(-'BDT Tree'!L30*I$4)," ")</f>
        <v xml:space="preserve"> </v>
      </c>
      <c r="I20" s="2" t="str">
        <f>IF($A20&lt;=I$5,0.5*(J19+J20)*EXP(-'BDT Tree'!M30*J$4)," ")</f>
        <v xml:space="preserve"> </v>
      </c>
      <c r="J20" s="44" t="str">
        <f>IF($A20&lt;=J$5,0.5*(K19+K20)*EXP(-'BDT Tree'!N30*K$4)+$C$6*SUM(H$4:J$4)," ")</f>
        <v xml:space="preserve"> </v>
      </c>
      <c r="K20" s="2" t="str">
        <f>IF($A20&lt;=K$5,0.5*(L19+L20)*EXP(-'BDT Tree'!O30*L$4)," ")</f>
        <v xml:space="preserve"> </v>
      </c>
      <c r="L20" s="2" t="str">
        <f>IF($A20&lt;=L$5,0.5*(M19+M20)*EXP(-'BDT Tree'!P30*M$4)," ")</f>
        <v xml:space="preserve"> </v>
      </c>
      <c r="M20" s="44" t="str">
        <f>IF($A20&lt;=M$5,0.5*(N19+N20)*EXP(-'BDT Tree'!Q30*N$4)+$C$6*SUM(K$4:M$4)," ")</f>
        <v xml:space="preserve"> </v>
      </c>
      <c r="N20" s="2" t="str">
        <f>IF($A20&lt;=N$5,0.5*(O19+O20)*EXP(-'BDT Tree'!R30*O$4)," ")</f>
        <v xml:space="preserve"> </v>
      </c>
      <c r="O20" s="2" t="str">
        <f>IF($A20&lt;=O$5,0.5*(P19+P20)*EXP(-'BDT Tree'!S30*P$4)," ")</f>
        <v xml:space="preserve"> </v>
      </c>
      <c r="P20" s="44" t="str">
        <f>IF($A20&lt;=P$5,0.5*(Q19+Q20)*EXP(-'BDT Tree'!T30*Q$4)+$C$6*SUM(N$4:P$4)," ")</f>
        <v xml:space="preserve"> </v>
      </c>
      <c r="Q20" s="2" t="str">
        <f>IF($A20&lt;=Q$5,0.5*(R19+R20)*EXP(-'BDT Tree'!U30*R$4)," ")</f>
        <v xml:space="preserve"> </v>
      </c>
      <c r="R20" s="2" t="str">
        <f>IF($A20&lt;=R$5,0.5*(S19+S20)*EXP(-'BDT Tree'!V30*S$4)," ")</f>
        <v xml:space="preserve"> </v>
      </c>
      <c r="S20" s="44" t="str">
        <f>IF($A20&lt;=S$5,0.5*(T19+T20)*EXP(-'BDT Tree'!W30*T$4)+$C$6*SUM(Q$4:S$4)," ")</f>
        <v xml:space="preserve"> </v>
      </c>
      <c r="T20" s="2" t="str">
        <f>IF($A20&lt;=T$5,0.5*(U19+U20)*EXP(-'BDT Tree'!X30*U$4)," ")</f>
        <v xml:space="preserve"> </v>
      </c>
      <c r="U20" s="2" t="str">
        <f>IF($A20&lt;=U$5,0.5*(V19+V20)*EXP(-'BDT Tree'!Y30*V$4)," ")</f>
        <v xml:space="preserve"> </v>
      </c>
      <c r="V20" s="44" t="str">
        <f>IF($A20&lt;=V$5,0.5*(W19+W20)*EXP(-'BDT Tree'!Z30*W$4)+$C$6*SUM(T$4:V$4)," ")</f>
        <v xml:space="preserve"> </v>
      </c>
      <c r="W20" s="2" t="str">
        <f>IF($A20&lt;=W$5,0.5*(X19+X20)*EXP(-'BDT Tree'!AA30*X$4)," ")</f>
        <v xml:space="preserve"> </v>
      </c>
      <c r="X20" s="2" t="str">
        <f>IF($A20&lt;=X$5,0.5*(Y19+Y20)*EXP(-'BDT Tree'!AB30*Y$4)," ")</f>
        <v xml:space="preserve"> </v>
      </c>
      <c r="Y20" s="44" t="str">
        <f>IF($A20&lt;=Y$5,0.5*(Z19+Z20)*EXP(-'BDT Tree'!AC30*Z$4)+$C$6*SUM(W$4:Y$4)," ")</f>
        <v xml:space="preserve"> </v>
      </c>
      <c r="Z20" s="2" t="str">
        <f>IF($A20&lt;=Z$5,0.5*(AA19+AA20)*EXP(-'BDT Tree'!AD30*AA$4)," ")</f>
        <v xml:space="preserve"> </v>
      </c>
      <c r="AA20" s="2" t="str">
        <f>IF($A20&lt;=AA$5,0.5*(AB19+AB20)*EXP(-'BDT Tree'!AE30*AB$4)," ")</f>
        <v xml:space="preserve"> </v>
      </c>
      <c r="AB20" s="44" t="str">
        <f>IF($A20&lt;=AB$5,0.5*(AC19+AC20)*EXP(-'BDT Tree'!AF30*AC$4)+$C$6*SUM(Z$4:AB$4)," ")</f>
        <v xml:space="preserve"> </v>
      </c>
      <c r="AC20" s="2" t="str">
        <f>IF($A20&lt;=AC$5,0.5*(AD19+AD20)*EXP(-'BDT Tree'!AG30*AD$4)," ")</f>
        <v xml:space="preserve"> </v>
      </c>
      <c r="AD20" s="2" t="str">
        <f>IF($A20&lt;=AD$5,0.5*(AE19+AE20)*EXP(-'BDT Tree'!AH30*AE$4)," ")</f>
        <v xml:space="preserve"> </v>
      </c>
      <c r="AE20" s="44" t="str">
        <f>IF($A20&lt;=AE$5,0.5*(AF19+AF20)*EXP(-'BDT Tree'!AI30*AF$4)+$C$6*SUM(AC$4:AE$4)," ")</f>
        <v xml:space="preserve"> </v>
      </c>
      <c r="AF20" s="2" t="str">
        <f>IF($A20&lt;=AF$5,0.5*(AG19+AG20)*EXP(-'BDT Tree'!AJ30*AG$4)," ")</f>
        <v xml:space="preserve"> </v>
      </c>
      <c r="AG20" s="2" t="str">
        <f>IF($A20&lt;=AG$5,0.5*(AH19+AH20)*EXP(-'BDT Tree'!AK30*AH$4)," ")</f>
        <v xml:space="preserve"> </v>
      </c>
      <c r="AH20" s="44" t="str">
        <f>IF($A20&lt;=AH$5,0.5*(AI19+AI20)*EXP(-'BDT Tree'!AL30*AI$4)+$C$6*SUM(AF$4:AH$4)," ")</f>
        <v xml:space="preserve"> </v>
      </c>
      <c r="AI20" s="2">
        <f>IF($A20&lt;=AI$5,0.5*(AJ19+AJ20)*EXP(-'BDT Tree'!AM30*AJ$4)," ")</f>
        <v>0.45887550024550877</v>
      </c>
      <c r="AJ20" s="2">
        <f>IF($A20&lt;=AJ$5,0.5*(AK19+AK20)*EXP(-'BDT Tree'!AN30*AK$4)," ")</f>
        <v>0.57668449132791999</v>
      </c>
      <c r="AK20" s="44">
        <f>IF($A20&lt;=AK$5,0.5*(AL19+AL20)*EXP(-'BDT Tree'!AO30*AL$4)+$C$6*SUM(AI$4:AK$4)," ")</f>
        <v>0.70320959967585317</v>
      </c>
      <c r="AL20" s="2">
        <f>IF($A20&lt;=AL$5,0.5*(AM19+AM20)*EXP(-'BDT Tree'!AP30*AM$4)," ")</f>
        <v>0.82634468576438969</v>
      </c>
      <c r="AM20" s="2">
        <f>IF($A20&lt;=AM$5,0.5*(AN19+AN20)*EXP(-'BDT Tree'!AQ30*AN$4)," ")</f>
        <v>0.92159982118847128</v>
      </c>
      <c r="AN20" s="44">
        <f t="shared" si="0"/>
        <v>1.0037204708359939</v>
      </c>
    </row>
    <row r="21" spans="1:40" x14ac:dyDescent="0.25">
      <c r="A21" s="30">
        <v>36</v>
      </c>
      <c r="D21" s="44" t="str">
        <f>IF($A21&lt;=D$5,0.5*(E20+E21)*EXP(-'BDT Tree'!H31*E$4)+$C$6*SUM(B$4:D$4)," ")</f>
        <v xml:space="preserve"> </v>
      </c>
      <c r="E21" s="2" t="str">
        <f>IF($A21&lt;=E$5,0.5*(F20+F21)*EXP(-'BDT Tree'!I31*F$4)," ")</f>
        <v xml:space="preserve"> </v>
      </c>
      <c r="F21" s="2" t="str">
        <f>IF($A21&lt;=F$5,0.5*(G20+G21)*EXP(-'BDT Tree'!J31*G$4)," ")</f>
        <v xml:space="preserve"> </v>
      </c>
      <c r="G21" s="44" t="str">
        <f>IF($A21&lt;=G$5,0.5*(H20+H21)*EXP(-'BDT Tree'!K31*H$4)+$C$6*SUM(E$4:G$4)," ")</f>
        <v xml:space="preserve"> </v>
      </c>
      <c r="H21" s="2" t="str">
        <f>IF($A21&lt;=H$5,0.5*(I20+I21)*EXP(-'BDT Tree'!L31*I$4)," ")</f>
        <v xml:space="preserve"> </v>
      </c>
      <c r="I21" s="2" t="str">
        <f>IF($A21&lt;=I$5,0.5*(J20+J21)*EXP(-'BDT Tree'!M31*J$4)," ")</f>
        <v xml:space="preserve"> </v>
      </c>
      <c r="J21" s="44" t="str">
        <f>IF($A21&lt;=J$5,0.5*(K20+K21)*EXP(-'BDT Tree'!N31*K$4)+$C$6*SUM(H$4:J$4)," ")</f>
        <v xml:space="preserve"> </v>
      </c>
      <c r="K21" s="2" t="str">
        <f>IF($A21&lt;=K$5,0.5*(L20+L21)*EXP(-'BDT Tree'!O31*L$4)," ")</f>
        <v xml:space="preserve"> </v>
      </c>
      <c r="L21" s="2" t="str">
        <f>IF($A21&lt;=L$5,0.5*(M20+M21)*EXP(-'BDT Tree'!P31*M$4)," ")</f>
        <v xml:space="preserve"> </v>
      </c>
      <c r="M21" s="44" t="str">
        <f>IF($A21&lt;=M$5,0.5*(N20+N21)*EXP(-'BDT Tree'!Q31*N$4)+$C$6*SUM(K$4:M$4)," ")</f>
        <v xml:space="preserve"> </v>
      </c>
      <c r="N21" s="2" t="str">
        <f>IF($A21&lt;=N$5,0.5*(O20+O21)*EXP(-'BDT Tree'!R31*O$4)," ")</f>
        <v xml:space="preserve"> </v>
      </c>
      <c r="O21" s="2" t="str">
        <f>IF($A21&lt;=O$5,0.5*(P20+P21)*EXP(-'BDT Tree'!S31*P$4)," ")</f>
        <v xml:space="preserve"> </v>
      </c>
      <c r="P21" s="44" t="str">
        <f>IF($A21&lt;=P$5,0.5*(Q20+Q21)*EXP(-'BDT Tree'!T31*Q$4)+$C$6*SUM(N$4:P$4)," ")</f>
        <v xml:space="preserve"> </v>
      </c>
      <c r="Q21" s="2" t="str">
        <f>IF($A21&lt;=Q$5,0.5*(R20+R21)*EXP(-'BDT Tree'!U31*R$4)," ")</f>
        <v xml:space="preserve"> </v>
      </c>
      <c r="R21" s="2" t="str">
        <f>IF($A21&lt;=R$5,0.5*(S20+S21)*EXP(-'BDT Tree'!V31*S$4)," ")</f>
        <v xml:space="preserve"> </v>
      </c>
      <c r="S21" s="44" t="str">
        <f>IF($A21&lt;=S$5,0.5*(T20+T21)*EXP(-'BDT Tree'!W31*T$4)+$C$6*SUM(Q$4:S$4)," ")</f>
        <v xml:space="preserve"> </v>
      </c>
      <c r="T21" s="2" t="str">
        <f>IF($A21&lt;=T$5,0.5*(U20+U21)*EXP(-'BDT Tree'!X31*U$4)," ")</f>
        <v xml:space="preserve"> </v>
      </c>
      <c r="U21" s="2" t="str">
        <f>IF($A21&lt;=U$5,0.5*(V20+V21)*EXP(-'BDT Tree'!Y31*V$4)," ")</f>
        <v xml:space="preserve"> </v>
      </c>
      <c r="V21" s="44" t="str">
        <f>IF($A21&lt;=V$5,0.5*(W20+W21)*EXP(-'BDT Tree'!Z31*W$4)+$C$6*SUM(T$4:V$4)," ")</f>
        <v xml:space="preserve"> </v>
      </c>
      <c r="W21" s="2" t="str">
        <f>IF($A21&lt;=W$5,0.5*(X20+X21)*EXP(-'BDT Tree'!AA31*X$4)," ")</f>
        <v xml:space="preserve"> </v>
      </c>
      <c r="X21" s="2" t="str">
        <f>IF($A21&lt;=X$5,0.5*(Y20+Y21)*EXP(-'BDT Tree'!AB31*Y$4)," ")</f>
        <v xml:space="preserve"> </v>
      </c>
      <c r="Y21" s="44" t="str">
        <f>IF($A21&lt;=Y$5,0.5*(Z20+Z21)*EXP(-'BDT Tree'!AC31*Z$4)+$C$6*SUM(W$4:Y$4)," ")</f>
        <v xml:space="preserve"> </v>
      </c>
      <c r="Z21" s="2" t="str">
        <f>IF($A21&lt;=Z$5,0.5*(AA20+AA21)*EXP(-'BDT Tree'!AD31*AA$4)," ")</f>
        <v xml:space="preserve"> </v>
      </c>
      <c r="AA21" s="2" t="str">
        <f>IF($A21&lt;=AA$5,0.5*(AB20+AB21)*EXP(-'BDT Tree'!AE31*AB$4)," ")</f>
        <v xml:space="preserve"> </v>
      </c>
      <c r="AB21" s="44" t="str">
        <f>IF($A21&lt;=AB$5,0.5*(AC20+AC21)*EXP(-'BDT Tree'!AF31*AC$4)+$C$6*SUM(Z$4:AB$4)," ")</f>
        <v xml:space="preserve"> </v>
      </c>
      <c r="AC21" s="2" t="str">
        <f>IF($A21&lt;=AC$5,0.5*(AD20+AD21)*EXP(-'BDT Tree'!AG31*AD$4)," ")</f>
        <v xml:space="preserve"> </v>
      </c>
      <c r="AD21" s="2" t="str">
        <f>IF($A21&lt;=AD$5,0.5*(AE20+AE21)*EXP(-'BDT Tree'!AH31*AE$4)," ")</f>
        <v xml:space="preserve"> </v>
      </c>
      <c r="AE21" s="44" t="str">
        <f>IF($A21&lt;=AE$5,0.5*(AF20+AF21)*EXP(-'BDT Tree'!AI31*AF$4)+$C$6*SUM(AC$4:AE$4)," ")</f>
        <v xml:space="preserve"> </v>
      </c>
      <c r="AF21" s="2" t="str">
        <f>IF($A21&lt;=AF$5,0.5*(AG20+AG21)*EXP(-'BDT Tree'!AJ31*AG$4)," ")</f>
        <v xml:space="preserve"> </v>
      </c>
      <c r="AG21" s="2" t="str">
        <f>IF($A21&lt;=AG$5,0.5*(AH20+AH21)*EXP(-'BDT Tree'!AK31*AH$4)," ")</f>
        <v xml:space="preserve"> </v>
      </c>
      <c r="AH21" s="44">
        <f>IF($A21&lt;=AH$5,0.5*(AI20+AI21)*EXP(-'BDT Tree'!AL31*AI$4)+$C$6*SUM(AF$4:AH$4)," ")</f>
        <v>0.44022923669033381</v>
      </c>
      <c r="AI21" s="2">
        <f>IF($A21&lt;=AI$5,0.5*(AJ20+AJ21)*EXP(-'BDT Tree'!AM31*AJ$4)," ")</f>
        <v>0.55509815599664103</v>
      </c>
      <c r="AJ21" s="2">
        <f>IF($A21&lt;=AJ$5,0.5*(AK20+AK21)*EXP(-'BDT Tree'!AN31*AK$4)," ")</f>
        <v>0.66084608965067893</v>
      </c>
      <c r="AK21" s="44">
        <f>IF($A21&lt;=AK$5,0.5*(AL20+AL21)*EXP(-'BDT Tree'!AO31*AL$4)+$C$6*SUM(AI$4:AK$4)," ")</f>
        <v>0.76816620028513871</v>
      </c>
      <c r="AL21" s="2">
        <f>IF($A21&lt;=AL$5,0.5*(AM20+AM21)*EXP(-'BDT Tree'!AP31*AM$4)," ")</f>
        <v>0.86617329764991857</v>
      </c>
      <c r="AM21" s="2">
        <f>IF($A21&lt;=AM$5,0.5*(AN20+AN21)*EXP(-'BDT Tree'!AQ31*AN$4)," ")</f>
        <v>0.94084791776253685</v>
      </c>
      <c r="AN21" s="44">
        <f t="shared" si="0"/>
        <v>1.0037204708359939</v>
      </c>
    </row>
    <row r="22" spans="1:40" x14ac:dyDescent="0.25">
      <c r="A22" s="30">
        <v>35</v>
      </c>
      <c r="D22" s="44" t="str">
        <f>IF($A22&lt;=D$5,0.5*(E21+E22)*EXP(-'BDT Tree'!H32*E$4)+$C$6*SUM(B$4:D$4)," ")</f>
        <v xml:space="preserve"> </v>
      </c>
      <c r="E22" s="2" t="str">
        <f>IF($A22&lt;=E$5,0.5*(F21+F22)*EXP(-'BDT Tree'!I32*F$4)," ")</f>
        <v xml:space="preserve"> </v>
      </c>
      <c r="F22" s="2" t="str">
        <f>IF($A22&lt;=F$5,0.5*(G21+G22)*EXP(-'BDT Tree'!J32*G$4)," ")</f>
        <v xml:space="preserve"> </v>
      </c>
      <c r="G22" s="44" t="str">
        <f>IF($A22&lt;=G$5,0.5*(H21+H22)*EXP(-'BDT Tree'!K32*H$4)+$C$6*SUM(E$4:G$4)," ")</f>
        <v xml:space="preserve"> </v>
      </c>
      <c r="H22" s="2" t="str">
        <f>IF($A22&lt;=H$5,0.5*(I21+I22)*EXP(-'BDT Tree'!L32*I$4)," ")</f>
        <v xml:space="preserve"> </v>
      </c>
      <c r="I22" s="2" t="str">
        <f>IF($A22&lt;=I$5,0.5*(J21+J22)*EXP(-'BDT Tree'!M32*J$4)," ")</f>
        <v xml:space="preserve"> </v>
      </c>
      <c r="J22" s="44" t="str">
        <f>IF($A22&lt;=J$5,0.5*(K21+K22)*EXP(-'BDT Tree'!N32*K$4)+$C$6*SUM(H$4:J$4)," ")</f>
        <v xml:space="preserve"> </v>
      </c>
      <c r="K22" s="2" t="str">
        <f>IF($A22&lt;=K$5,0.5*(L21+L22)*EXP(-'BDT Tree'!O32*L$4)," ")</f>
        <v xml:space="preserve"> </v>
      </c>
      <c r="L22" s="2" t="str">
        <f>IF($A22&lt;=L$5,0.5*(M21+M22)*EXP(-'BDT Tree'!P32*M$4)," ")</f>
        <v xml:space="preserve"> </v>
      </c>
      <c r="M22" s="44" t="str">
        <f>IF($A22&lt;=M$5,0.5*(N21+N22)*EXP(-'BDT Tree'!Q32*N$4)+$C$6*SUM(K$4:M$4)," ")</f>
        <v xml:space="preserve"> </v>
      </c>
      <c r="N22" s="2" t="str">
        <f>IF($A22&lt;=N$5,0.5*(O21+O22)*EXP(-'BDT Tree'!R32*O$4)," ")</f>
        <v xml:space="preserve"> </v>
      </c>
      <c r="O22" s="2" t="str">
        <f>IF($A22&lt;=O$5,0.5*(P21+P22)*EXP(-'BDT Tree'!S32*P$4)," ")</f>
        <v xml:space="preserve"> </v>
      </c>
      <c r="P22" s="44" t="str">
        <f>IF($A22&lt;=P$5,0.5*(Q21+Q22)*EXP(-'BDT Tree'!T32*Q$4)+$C$6*SUM(N$4:P$4)," ")</f>
        <v xml:space="preserve"> </v>
      </c>
      <c r="Q22" s="2" t="str">
        <f>IF($A22&lt;=Q$5,0.5*(R21+R22)*EXP(-'BDT Tree'!U32*R$4)," ")</f>
        <v xml:space="preserve"> </v>
      </c>
      <c r="R22" s="2" t="str">
        <f>IF($A22&lt;=R$5,0.5*(S21+S22)*EXP(-'BDT Tree'!V32*S$4)," ")</f>
        <v xml:space="preserve"> </v>
      </c>
      <c r="S22" s="44" t="str">
        <f>IF($A22&lt;=S$5,0.5*(T21+T22)*EXP(-'BDT Tree'!W32*T$4)+$C$6*SUM(Q$4:S$4)," ")</f>
        <v xml:space="preserve"> </v>
      </c>
      <c r="T22" s="2" t="str">
        <f>IF($A22&lt;=T$5,0.5*(U21+U22)*EXP(-'BDT Tree'!X32*U$4)," ")</f>
        <v xml:space="preserve"> </v>
      </c>
      <c r="U22" s="2" t="str">
        <f>IF($A22&lt;=U$5,0.5*(V21+V22)*EXP(-'BDT Tree'!Y32*V$4)," ")</f>
        <v xml:space="preserve"> </v>
      </c>
      <c r="V22" s="44" t="str">
        <f>IF($A22&lt;=V$5,0.5*(W21+W22)*EXP(-'BDT Tree'!Z32*W$4)+$C$6*SUM(T$4:V$4)," ")</f>
        <v xml:space="preserve"> </v>
      </c>
      <c r="W22" s="2" t="str">
        <f>IF($A22&lt;=W$5,0.5*(X21+X22)*EXP(-'BDT Tree'!AA32*X$4)," ")</f>
        <v xml:space="preserve"> </v>
      </c>
      <c r="X22" s="2" t="str">
        <f>IF($A22&lt;=X$5,0.5*(Y21+Y22)*EXP(-'BDT Tree'!AB32*Y$4)," ")</f>
        <v xml:space="preserve"> </v>
      </c>
      <c r="Y22" s="44" t="str">
        <f>IF($A22&lt;=Y$5,0.5*(Z21+Z22)*EXP(-'BDT Tree'!AC32*Z$4)+$C$6*SUM(W$4:Y$4)," ")</f>
        <v xml:space="preserve"> </v>
      </c>
      <c r="Z22" s="2" t="str">
        <f>IF($A22&lt;=Z$5,0.5*(AA21+AA22)*EXP(-'BDT Tree'!AD32*AA$4)," ")</f>
        <v xml:space="preserve"> </v>
      </c>
      <c r="AA22" s="2" t="str">
        <f>IF($A22&lt;=AA$5,0.5*(AB21+AB22)*EXP(-'BDT Tree'!AE32*AB$4)," ")</f>
        <v xml:space="preserve"> </v>
      </c>
      <c r="AB22" s="44" t="str">
        <f>IF($A22&lt;=AB$5,0.5*(AC21+AC22)*EXP(-'BDT Tree'!AF32*AC$4)+$C$6*SUM(Z$4:AB$4)," ")</f>
        <v xml:space="preserve"> </v>
      </c>
      <c r="AC22" s="2" t="str">
        <f>IF($A22&lt;=AC$5,0.5*(AD21+AD22)*EXP(-'BDT Tree'!AG32*AD$4)," ")</f>
        <v xml:space="preserve"> </v>
      </c>
      <c r="AD22" s="2" t="str">
        <f>IF($A22&lt;=AD$5,0.5*(AE21+AE22)*EXP(-'BDT Tree'!AH32*AE$4)," ")</f>
        <v xml:space="preserve"> </v>
      </c>
      <c r="AE22" s="44" t="str">
        <f>IF($A22&lt;=AE$5,0.5*(AF21+AF22)*EXP(-'BDT Tree'!AI32*AF$4)+$C$6*SUM(AC$4:AE$4)," ")</f>
        <v xml:space="preserve"> </v>
      </c>
      <c r="AF22" s="2" t="str">
        <f>IF($A22&lt;=AF$5,0.5*(AG21+AG22)*EXP(-'BDT Tree'!AJ32*AG$4)," ")</f>
        <v xml:space="preserve"> </v>
      </c>
      <c r="AG22" s="2">
        <f>IF($A22&lt;=AG$5,0.5*(AH21+AH22)*EXP(-'BDT Tree'!AK32*AH$4)," ")</f>
        <v>0.42060805035233101</v>
      </c>
      <c r="AH22" s="44">
        <f>IF($A22&lt;=AH$5,0.5*(AI21+AI22)*EXP(-'BDT Tree'!AL32*AI$4)+$C$6*SUM(AF$4:AH$4)," ")</f>
        <v>0.53839017363827324</v>
      </c>
      <c r="AI22" s="2">
        <f>IF($A22&lt;=AI$5,0.5*(AJ21+AJ22)*EXP(-'BDT Tree'!AM32*AJ$4)," ")</f>
        <v>0.64142742469049152</v>
      </c>
      <c r="AJ22" s="2">
        <f>IF($A22&lt;=AJ$5,0.5*(AK21+AK22)*EXP(-'BDT Tree'!AN32*AK$4)," ")</f>
        <v>0.73258594579434211</v>
      </c>
      <c r="AK22" s="44">
        <f>IF($A22&lt;=AK$5,0.5*(AL21+AL22)*EXP(-'BDT Tree'!AO32*AL$4)+$C$6*SUM(AI$4:AK$4)," ")</f>
        <v>0.82112450078745258</v>
      </c>
      <c r="AL22" s="2">
        <f>IF($A22&lt;=AL$5,0.5*(AM21+AM22)*EXP(-'BDT Tree'!AP32*AM$4)," ")</f>
        <v>0.89763720485281151</v>
      </c>
      <c r="AM22" s="2">
        <f>IF($A22&lt;=AM$5,0.5*(AN21+AN22)*EXP(-'BDT Tree'!AQ32*AN$4)," ")</f>
        <v>0.95570217390633561</v>
      </c>
      <c r="AN22" s="44">
        <f t="shared" si="0"/>
        <v>1.0037204708359939</v>
      </c>
    </row>
    <row r="23" spans="1:40" x14ac:dyDescent="0.25">
      <c r="A23" s="30">
        <v>34</v>
      </c>
      <c r="D23" s="44" t="str">
        <f>IF($A23&lt;=D$5,0.5*(E22+E23)*EXP(-'BDT Tree'!H33*E$4)+$C$6*SUM(B$4:D$4)," ")</f>
        <v xml:space="preserve"> </v>
      </c>
      <c r="E23" s="2" t="str">
        <f>IF($A23&lt;=E$5,0.5*(F22+F23)*EXP(-'BDT Tree'!I33*F$4)," ")</f>
        <v xml:space="preserve"> </v>
      </c>
      <c r="F23" s="2" t="str">
        <f>IF($A23&lt;=F$5,0.5*(G22+G23)*EXP(-'BDT Tree'!J33*G$4)," ")</f>
        <v xml:space="preserve"> </v>
      </c>
      <c r="G23" s="44" t="str">
        <f>IF($A23&lt;=G$5,0.5*(H22+H23)*EXP(-'BDT Tree'!K33*H$4)+$C$6*SUM(E$4:G$4)," ")</f>
        <v xml:space="preserve"> </v>
      </c>
      <c r="H23" s="2" t="str">
        <f>IF($A23&lt;=H$5,0.5*(I22+I23)*EXP(-'BDT Tree'!L33*I$4)," ")</f>
        <v xml:space="preserve"> </v>
      </c>
      <c r="I23" s="2" t="str">
        <f>IF($A23&lt;=I$5,0.5*(J22+J23)*EXP(-'BDT Tree'!M33*J$4)," ")</f>
        <v xml:space="preserve"> </v>
      </c>
      <c r="J23" s="44" t="str">
        <f>IF($A23&lt;=J$5,0.5*(K22+K23)*EXP(-'BDT Tree'!N33*K$4)+$C$6*SUM(H$4:J$4)," ")</f>
        <v xml:space="preserve"> </v>
      </c>
      <c r="K23" s="2" t="str">
        <f>IF($A23&lt;=K$5,0.5*(L22+L23)*EXP(-'BDT Tree'!O33*L$4)," ")</f>
        <v xml:space="preserve"> </v>
      </c>
      <c r="L23" s="2" t="str">
        <f>IF($A23&lt;=L$5,0.5*(M22+M23)*EXP(-'BDT Tree'!P33*M$4)," ")</f>
        <v xml:space="preserve"> </v>
      </c>
      <c r="M23" s="44" t="str">
        <f>IF($A23&lt;=M$5,0.5*(N22+N23)*EXP(-'BDT Tree'!Q33*N$4)+$C$6*SUM(K$4:M$4)," ")</f>
        <v xml:space="preserve"> </v>
      </c>
      <c r="N23" s="2" t="str">
        <f>IF($A23&lt;=N$5,0.5*(O22+O23)*EXP(-'BDT Tree'!R33*O$4)," ")</f>
        <v xml:space="preserve"> </v>
      </c>
      <c r="O23" s="2" t="str">
        <f>IF($A23&lt;=O$5,0.5*(P22+P23)*EXP(-'BDT Tree'!S33*P$4)," ")</f>
        <v xml:space="preserve"> </v>
      </c>
      <c r="P23" s="44" t="str">
        <f>IF($A23&lt;=P$5,0.5*(Q22+Q23)*EXP(-'BDT Tree'!T33*Q$4)+$C$6*SUM(N$4:P$4)," ")</f>
        <v xml:space="preserve"> </v>
      </c>
      <c r="Q23" s="2" t="str">
        <f>IF($A23&lt;=Q$5,0.5*(R22+R23)*EXP(-'BDT Tree'!U33*R$4)," ")</f>
        <v xml:space="preserve"> </v>
      </c>
      <c r="R23" s="2" t="str">
        <f>IF($A23&lt;=R$5,0.5*(S22+S23)*EXP(-'BDT Tree'!V33*S$4)," ")</f>
        <v xml:space="preserve"> </v>
      </c>
      <c r="S23" s="44" t="str">
        <f>IF($A23&lt;=S$5,0.5*(T22+T23)*EXP(-'BDT Tree'!W33*T$4)+$C$6*SUM(Q$4:S$4)," ")</f>
        <v xml:space="preserve"> </v>
      </c>
      <c r="T23" s="2" t="str">
        <f>IF($A23&lt;=T$5,0.5*(U22+U23)*EXP(-'BDT Tree'!X33*U$4)," ")</f>
        <v xml:space="preserve"> </v>
      </c>
      <c r="U23" s="2" t="str">
        <f>IF($A23&lt;=U$5,0.5*(V22+V23)*EXP(-'BDT Tree'!Y33*V$4)," ")</f>
        <v xml:space="preserve"> </v>
      </c>
      <c r="V23" s="44" t="str">
        <f>IF($A23&lt;=V$5,0.5*(W22+W23)*EXP(-'BDT Tree'!Z33*W$4)+$C$6*SUM(T$4:V$4)," ")</f>
        <v xml:space="preserve"> </v>
      </c>
      <c r="W23" s="2" t="str">
        <f>IF($A23&lt;=W$5,0.5*(X22+X23)*EXP(-'BDT Tree'!AA33*X$4)," ")</f>
        <v xml:space="preserve"> </v>
      </c>
      <c r="X23" s="2" t="str">
        <f>IF($A23&lt;=X$5,0.5*(Y22+Y23)*EXP(-'BDT Tree'!AB33*Y$4)," ")</f>
        <v xml:space="preserve"> </v>
      </c>
      <c r="Y23" s="44" t="str">
        <f>IF($A23&lt;=Y$5,0.5*(Z22+Z23)*EXP(-'BDT Tree'!AC33*Z$4)+$C$6*SUM(W$4:Y$4)," ")</f>
        <v xml:space="preserve"> </v>
      </c>
      <c r="Z23" s="2" t="str">
        <f>IF($A23&lt;=Z$5,0.5*(AA22+AA23)*EXP(-'BDT Tree'!AD33*AA$4)," ")</f>
        <v xml:space="preserve"> </v>
      </c>
      <c r="AA23" s="2" t="str">
        <f>IF($A23&lt;=AA$5,0.5*(AB22+AB23)*EXP(-'BDT Tree'!AE33*AB$4)," ")</f>
        <v xml:space="preserve"> </v>
      </c>
      <c r="AB23" s="44" t="str">
        <f>IF($A23&lt;=AB$5,0.5*(AC22+AC23)*EXP(-'BDT Tree'!AF33*AC$4)+$C$6*SUM(Z$4:AB$4)," ")</f>
        <v xml:space="preserve"> </v>
      </c>
      <c r="AC23" s="2" t="str">
        <f>IF($A23&lt;=AC$5,0.5*(AD22+AD23)*EXP(-'BDT Tree'!AG33*AD$4)," ")</f>
        <v xml:space="preserve"> </v>
      </c>
      <c r="AD23" s="2" t="str">
        <f>IF($A23&lt;=AD$5,0.5*(AE22+AE23)*EXP(-'BDT Tree'!AH33*AE$4)," ")</f>
        <v xml:space="preserve"> </v>
      </c>
      <c r="AE23" s="44" t="str">
        <f>IF($A23&lt;=AE$5,0.5*(AF22+AF23)*EXP(-'BDT Tree'!AI33*AF$4)+$C$6*SUM(AC$4:AE$4)," ")</f>
        <v xml:space="preserve"> </v>
      </c>
      <c r="AF23" s="2">
        <f>IF($A23&lt;=AF$5,0.5*(AG22+AG23)*EXP(-'BDT Tree'!AJ33*AG$4)," ")</f>
        <v>0.41412978098728925</v>
      </c>
      <c r="AG23" s="2">
        <f>IF($A23&lt;=AG$5,0.5*(AH22+AH23)*EXP(-'BDT Tree'!AK33*AH$4)," ")</f>
        <v>0.5206151916772338</v>
      </c>
      <c r="AH23" s="44">
        <f>IF($A23&lt;=AH$5,0.5*(AI22+AI23)*EXP(-'BDT Tree'!AL33*AI$4)+$C$6*SUM(AF$4:AH$4)," ")</f>
        <v>0.62741749827943849</v>
      </c>
      <c r="AI23" s="2">
        <f>IF($A23&lt;=AI$5,0.5*(AJ22+AJ23)*EXP(-'BDT Tree'!AM33*AJ$4)," ")</f>
        <v>0.7157582035264356</v>
      </c>
      <c r="AJ23" s="2">
        <f>IF($A23&lt;=AJ$5,0.5*(AK22+AK23)*EXP(-'BDT Tree'!AN33*AK$4)," ")</f>
        <v>0.79195680200332352</v>
      </c>
      <c r="AK23" s="44">
        <f>IF($A23&lt;=AK$5,0.5*(AL22+AL23)*EXP(-'BDT Tree'!AO33*AL$4)+$C$6*SUM(AI$4:AK$4)," ")</f>
        <v>0.86347956666507841</v>
      </c>
      <c r="AL23" s="2">
        <f>IF($A23&lt;=AL$5,0.5*(AM22+AM23)*EXP(-'BDT Tree'!AP33*AM$4)," ")</f>
        <v>0.92224466821322015</v>
      </c>
      <c r="AM23" s="2">
        <f>IF($A23&lt;=AM$5,0.5*(AN22+AN23)*EXP(-'BDT Tree'!AQ33*AN$4)," ")</f>
        <v>0.96711530345095265</v>
      </c>
      <c r="AN23" s="44">
        <f t="shared" si="0"/>
        <v>1.0037204708359939</v>
      </c>
    </row>
    <row r="24" spans="1:40" x14ac:dyDescent="0.25">
      <c r="A24" s="30">
        <v>33</v>
      </c>
      <c r="D24" s="44" t="str">
        <f>IF($A24&lt;=D$5,0.5*(E23+E24)*EXP(-'BDT Tree'!H34*E$4)+$C$6*SUM(B$4:D$4)," ")</f>
        <v xml:space="preserve"> </v>
      </c>
      <c r="E24" s="2" t="str">
        <f>IF($A24&lt;=E$5,0.5*(F23+F24)*EXP(-'BDT Tree'!I34*F$4)," ")</f>
        <v xml:space="preserve"> </v>
      </c>
      <c r="F24" s="2" t="str">
        <f>IF($A24&lt;=F$5,0.5*(G23+G24)*EXP(-'BDT Tree'!J34*G$4)," ")</f>
        <v xml:space="preserve"> </v>
      </c>
      <c r="G24" s="44" t="str">
        <f>IF($A24&lt;=G$5,0.5*(H23+H24)*EXP(-'BDT Tree'!K34*H$4)+$C$6*SUM(E$4:G$4)," ")</f>
        <v xml:space="preserve"> </v>
      </c>
      <c r="H24" s="2" t="str">
        <f>IF($A24&lt;=H$5,0.5*(I23+I24)*EXP(-'BDT Tree'!L34*I$4)," ")</f>
        <v xml:space="preserve"> </v>
      </c>
      <c r="I24" s="2" t="str">
        <f>IF($A24&lt;=I$5,0.5*(J23+J24)*EXP(-'BDT Tree'!M34*J$4)," ")</f>
        <v xml:space="preserve"> </v>
      </c>
      <c r="J24" s="44" t="str">
        <f>IF($A24&lt;=J$5,0.5*(K23+K24)*EXP(-'BDT Tree'!N34*K$4)+$C$6*SUM(H$4:J$4)," ")</f>
        <v xml:space="preserve"> </v>
      </c>
      <c r="K24" s="2" t="str">
        <f>IF($A24&lt;=K$5,0.5*(L23+L24)*EXP(-'BDT Tree'!O34*L$4)," ")</f>
        <v xml:space="preserve"> </v>
      </c>
      <c r="L24" s="2" t="str">
        <f>IF($A24&lt;=L$5,0.5*(M23+M24)*EXP(-'BDT Tree'!P34*M$4)," ")</f>
        <v xml:space="preserve"> </v>
      </c>
      <c r="M24" s="44" t="str">
        <f>IF($A24&lt;=M$5,0.5*(N23+N24)*EXP(-'BDT Tree'!Q34*N$4)+$C$6*SUM(K$4:M$4)," ")</f>
        <v xml:space="preserve"> </v>
      </c>
      <c r="N24" s="2" t="str">
        <f>IF($A24&lt;=N$5,0.5*(O23+O24)*EXP(-'BDT Tree'!R34*O$4)," ")</f>
        <v xml:space="preserve"> </v>
      </c>
      <c r="O24" s="2" t="str">
        <f>IF($A24&lt;=O$5,0.5*(P23+P24)*EXP(-'BDT Tree'!S34*P$4)," ")</f>
        <v xml:space="preserve"> </v>
      </c>
      <c r="P24" s="44" t="str">
        <f>IF($A24&lt;=P$5,0.5*(Q23+Q24)*EXP(-'BDT Tree'!T34*Q$4)+$C$6*SUM(N$4:P$4)," ")</f>
        <v xml:space="preserve"> </v>
      </c>
      <c r="Q24" s="2" t="str">
        <f>IF($A24&lt;=Q$5,0.5*(R23+R24)*EXP(-'BDT Tree'!U34*R$4)," ")</f>
        <v xml:space="preserve"> </v>
      </c>
      <c r="R24" s="2" t="str">
        <f>IF($A24&lt;=R$5,0.5*(S23+S24)*EXP(-'BDT Tree'!V34*S$4)," ")</f>
        <v xml:space="preserve"> </v>
      </c>
      <c r="S24" s="44" t="str">
        <f>IF($A24&lt;=S$5,0.5*(T23+T24)*EXP(-'BDT Tree'!W34*T$4)+$C$6*SUM(Q$4:S$4)," ")</f>
        <v xml:space="preserve"> </v>
      </c>
      <c r="T24" s="2" t="str">
        <f>IF($A24&lt;=T$5,0.5*(U23+U24)*EXP(-'BDT Tree'!X34*U$4)," ")</f>
        <v xml:space="preserve"> </v>
      </c>
      <c r="U24" s="2" t="str">
        <f>IF($A24&lt;=U$5,0.5*(V23+V24)*EXP(-'BDT Tree'!Y34*V$4)," ")</f>
        <v xml:space="preserve"> </v>
      </c>
      <c r="V24" s="44" t="str">
        <f>IF($A24&lt;=V$5,0.5*(W23+W24)*EXP(-'BDT Tree'!Z34*W$4)+$C$6*SUM(T$4:V$4)," ")</f>
        <v xml:space="preserve"> </v>
      </c>
      <c r="W24" s="2" t="str">
        <f>IF($A24&lt;=W$5,0.5*(X23+X24)*EXP(-'BDT Tree'!AA34*X$4)," ")</f>
        <v xml:space="preserve"> </v>
      </c>
      <c r="X24" s="2" t="str">
        <f>IF($A24&lt;=X$5,0.5*(Y23+Y24)*EXP(-'BDT Tree'!AB34*Y$4)," ")</f>
        <v xml:space="preserve"> </v>
      </c>
      <c r="Y24" s="44" t="str">
        <f>IF($A24&lt;=Y$5,0.5*(Z23+Z24)*EXP(-'BDT Tree'!AC34*Z$4)+$C$6*SUM(W$4:Y$4)," ")</f>
        <v xml:space="preserve"> </v>
      </c>
      <c r="Z24" s="2" t="str">
        <f>IF($A24&lt;=Z$5,0.5*(AA23+AA24)*EXP(-'BDT Tree'!AD34*AA$4)," ")</f>
        <v xml:space="preserve"> </v>
      </c>
      <c r="AA24" s="2" t="str">
        <f>IF($A24&lt;=AA$5,0.5*(AB23+AB24)*EXP(-'BDT Tree'!AE34*AB$4)," ")</f>
        <v xml:space="preserve"> </v>
      </c>
      <c r="AB24" s="44" t="str">
        <f>IF($A24&lt;=AB$5,0.5*(AC23+AC24)*EXP(-'BDT Tree'!AF34*AC$4)+$C$6*SUM(Z$4:AB$4)," ")</f>
        <v xml:space="preserve"> </v>
      </c>
      <c r="AC24" s="2" t="str">
        <f>IF($A24&lt;=AC$5,0.5*(AD23+AD24)*EXP(-'BDT Tree'!AG34*AD$4)," ")</f>
        <v xml:space="preserve"> </v>
      </c>
      <c r="AD24" s="2" t="str">
        <f>IF($A24&lt;=AD$5,0.5*(AE23+AE24)*EXP(-'BDT Tree'!AH34*AE$4)," ")</f>
        <v xml:space="preserve"> </v>
      </c>
      <c r="AE24" s="44">
        <f>IF($A24&lt;=AE$5,0.5*(AF23+AF24)*EXP(-'BDT Tree'!AI34*AF$4)+$C$6*SUM(AC$4:AE$4)," ")</f>
        <v>0.42231380177298244</v>
      </c>
      <c r="AF24" s="2">
        <f>IF($A24&lt;=AF$5,0.5*(AG23+AG24)*EXP(-'BDT Tree'!AJ34*AG$4)," ")</f>
        <v>0.51478719964882302</v>
      </c>
      <c r="AG24" s="2">
        <f>IF($A24&lt;=AG$5,0.5*(AH23+AH24)*EXP(-'BDT Tree'!AK34*AH$4)," ")</f>
        <v>0.61213381359892005</v>
      </c>
      <c r="AH24" s="44">
        <f>IF($A24&lt;=AH$5,0.5*(AI23+AI24)*EXP(-'BDT Tree'!AL34*AI$4)+$C$6*SUM(AF$4:AH$4)," ")</f>
        <v>0.70468401569067463</v>
      </c>
      <c r="AI24" s="2">
        <f>IF($A24&lt;=AI$5,0.5*(AJ23+AJ24)*EXP(-'BDT Tree'!AM34*AJ$4)," ")</f>
        <v>0.77778274212709286</v>
      </c>
      <c r="AJ24" s="2">
        <f>IF($A24&lt;=AJ$5,0.5*(AK23+AK24)*EXP(-'BDT Tree'!AN34*AK$4)," ")</f>
        <v>0.84000330928527389</v>
      </c>
      <c r="AK24" s="44">
        <f>IF($A24&lt;=AK$5,0.5*(AL23+AL24)*EXP(-'BDT Tree'!AO34*AL$4)+$C$6*SUM(AI$4:AK$4)," ")</f>
        <v>0.89686707690934164</v>
      </c>
      <c r="AL24" s="2">
        <f>IF($A24&lt;=AL$5,0.5*(AM23+AM24)*EXP(-'BDT Tree'!AP34*AM$4)," ")</f>
        <v>0.94134372829307</v>
      </c>
      <c r="AM24" s="2">
        <f>IF($A24&lt;=AM$5,0.5*(AN23+AN24)*EXP(-'BDT Tree'!AQ34*AN$4)," ")</f>
        <v>0.97585530283729061</v>
      </c>
      <c r="AN24" s="44">
        <f t="shared" si="0"/>
        <v>1.0037204708359939</v>
      </c>
    </row>
    <row r="25" spans="1:40" x14ac:dyDescent="0.25">
      <c r="A25" s="30">
        <v>32</v>
      </c>
      <c r="D25" s="44" t="str">
        <f>IF($A25&lt;=D$5,0.5*(E24+E25)*EXP(-'BDT Tree'!H35*E$4)+$C$6*SUM(B$4:D$4)," ")</f>
        <v xml:space="preserve"> </v>
      </c>
      <c r="E25" s="2" t="str">
        <f>IF($A25&lt;=E$5,0.5*(F24+F25)*EXP(-'BDT Tree'!I35*F$4)," ")</f>
        <v xml:space="preserve"> </v>
      </c>
      <c r="F25" s="2" t="str">
        <f>IF($A25&lt;=F$5,0.5*(G24+G25)*EXP(-'BDT Tree'!J35*G$4)," ")</f>
        <v xml:space="preserve"> </v>
      </c>
      <c r="G25" s="44" t="str">
        <f>IF($A25&lt;=G$5,0.5*(H24+H25)*EXP(-'BDT Tree'!K35*H$4)+$C$6*SUM(E$4:G$4)," ")</f>
        <v xml:space="preserve"> </v>
      </c>
      <c r="H25" s="2" t="str">
        <f>IF($A25&lt;=H$5,0.5*(I24+I25)*EXP(-'BDT Tree'!L35*I$4)," ")</f>
        <v xml:space="preserve"> </v>
      </c>
      <c r="I25" s="2" t="str">
        <f>IF($A25&lt;=I$5,0.5*(J24+J25)*EXP(-'BDT Tree'!M35*J$4)," ")</f>
        <v xml:space="preserve"> </v>
      </c>
      <c r="J25" s="44" t="str">
        <f>IF($A25&lt;=J$5,0.5*(K24+K25)*EXP(-'BDT Tree'!N35*K$4)+$C$6*SUM(H$4:J$4)," ")</f>
        <v xml:space="preserve"> </v>
      </c>
      <c r="K25" s="2" t="str">
        <f>IF($A25&lt;=K$5,0.5*(L24+L25)*EXP(-'BDT Tree'!O35*L$4)," ")</f>
        <v xml:space="preserve"> </v>
      </c>
      <c r="L25" s="2" t="str">
        <f>IF($A25&lt;=L$5,0.5*(M24+M25)*EXP(-'BDT Tree'!P35*M$4)," ")</f>
        <v xml:space="preserve"> </v>
      </c>
      <c r="M25" s="44" t="str">
        <f>IF($A25&lt;=M$5,0.5*(N24+N25)*EXP(-'BDT Tree'!Q35*N$4)+$C$6*SUM(K$4:M$4)," ")</f>
        <v xml:space="preserve"> </v>
      </c>
      <c r="N25" s="2" t="str">
        <f>IF($A25&lt;=N$5,0.5*(O24+O25)*EXP(-'BDT Tree'!R35*O$4)," ")</f>
        <v xml:space="preserve"> </v>
      </c>
      <c r="O25" s="2" t="str">
        <f>IF($A25&lt;=O$5,0.5*(P24+P25)*EXP(-'BDT Tree'!S35*P$4)," ")</f>
        <v xml:space="preserve"> </v>
      </c>
      <c r="P25" s="44" t="str">
        <f>IF($A25&lt;=P$5,0.5*(Q24+Q25)*EXP(-'BDT Tree'!T35*Q$4)+$C$6*SUM(N$4:P$4)," ")</f>
        <v xml:space="preserve"> </v>
      </c>
      <c r="Q25" s="2" t="str">
        <f>IF($A25&lt;=Q$5,0.5*(R24+R25)*EXP(-'BDT Tree'!U35*R$4)," ")</f>
        <v xml:space="preserve"> </v>
      </c>
      <c r="R25" s="2" t="str">
        <f>IF($A25&lt;=R$5,0.5*(S24+S25)*EXP(-'BDT Tree'!V35*S$4)," ")</f>
        <v xml:space="preserve"> </v>
      </c>
      <c r="S25" s="44" t="str">
        <f>IF($A25&lt;=S$5,0.5*(T24+T25)*EXP(-'BDT Tree'!W35*T$4)+$C$6*SUM(Q$4:S$4)," ")</f>
        <v xml:space="preserve"> </v>
      </c>
      <c r="T25" s="2" t="str">
        <f>IF($A25&lt;=T$5,0.5*(U24+U25)*EXP(-'BDT Tree'!X35*U$4)," ")</f>
        <v xml:space="preserve"> </v>
      </c>
      <c r="U25" s="2" t="str">
        <f>IF($A25&lt;=U$5,0.5*(V24+V25)*EXP(-'BDT Tree'!Y35*V$4)," ")</f>
        <v xml:space="preserve"> </v>
      </c>
      <c r="V25" s="44" t="str">
        <f>IF($A25&lt;=V$5,0.5*(W24+W25)*EXP(-'BDT Tree'!Z35*W$4)+$C$6*SUM(T$4:V$4)," ")</f>
        <v xml:space="preserve"> </v>
      </c>
      <c r="W25" s="2" t="str">
        <f>IF($A25&lt;=W$5,0.5*(X24+X25)*EXP(-'BDT Tree'!AA35*X$4)," ")</f>
        <v xml:space="preserve"> </v>
      </c>
      <c r="X25" s="2" t="str">
        <f>IF($A25&lt;=X$5,0.5*(Y24+Y25)*EXP(-'BDT Tree'!AB35*Y$4)," ")</f>
        <v xml:space="preserve"> </v>
      </c>
      <c r="Y25" s="44" t="str">
        <f>IF($A25&lt;=Y$5,0.5*(Z24+Z25)*EXP(-'BDT Tree'!AC35*Z$4)+$C$6*SUM(W$4:Y$4)," ")</f>
        <v xml:space="preserve"> </v>
      </c>
      <c r="Z25" s="2" t="str">
        <f>IF($A25&lt;=Z$5,0.5*(AA24+AA25)*EXP(-'BDT Tree'!AD35*AA$4)," ")</f>
        <v xml:space="preserve"> </v>
      </c>
      <c r="AA25" s="2" t="str">
        <f>IF($A25&lt;=AA$5,0.5*(AB24+AB25)*EXP(-'BDT Tree'!AE35*AB$4)," ")</f>
        <v xml:space="preserve"> </v>
      </c>
      <c r="AB25" s="44" t="str">
        <f>IF($A25&lt;=AB$5,0.5*(AC24+AC25)*EXP(-'BDT Tree'!AF35*AC$4)+$C$6*SUM(Z$4:AB$4)," ")</f>
        <v xml:space="preserve"> </v>
      </c>
      <c r="AC25" s="2" t="str">
        <f>IF($A25&lt;=AC$5,0.5*(AD24+AD25)*EXP(-'BDT Tree'!AG35*AD$4)," ")</f>
        <v xml:space="preserve"> </v>
      </c>
      <c r="AD25" s="2">
        <f>IF($A25&lt;=AD$5,0.5*(AE24+AE25)*EXP(-'BDT Tree'!AH35*AE$4)," ")</f>
        <v>0.4361135591651808</v>
      </c>
      <c r="AE25" s="44">
        <f>IF($A25&lt;=AE$5,0.5*(AF24+AF25)*EXP(-'BDT Tree'!AI35*AF$4)+$C$6*SUM(AC$4:AE$4)," ")</f>
        <v>0.5226118819498381</v>
      </c>
      <c r="AF25" s="2">
        <f>IF($A25&lt;=AF$5,0.5*(AG24+AG25)*EXP(-'BDT Tree'!AJ35*AG$4)," ")</f>
        <v>0.60720090389008752</v>
      </c>
      <c r="AG25" s="2">
        <f>IF($A25&lt;=AG$5,0.5*(AH24+AH25)*EXP(-'BDT Tree'!AK35*AH$4)," ")</f>
        <v>0.69206370688657592</v>
      </c>
      <c r="AH25" s="44">
        <f>IF($A25&lt;=AH$5,0.5*(AI24+AI25)*EXP(-'BDT Tree'!AL35*AI$4)+$C$6*SUM(AF$4:AH$4)," ")</f>
        <v>0.76952958769729174</v>
      </c>
      <c r="AI25" s="2">
        <f>IF($A25&lt;=AI$5,0.5*(AJ24+AJ25)*EXP(-'BDT Tree'!AM35*AJ$4)," ")</f>
        <v>0.82831934314882194</v>
      </c>
      <c r="AJ25" s="2">
        <f>IF($A25&lt;=AJ$5,0.5*(AK24+AK25)*EXP(-'BDT Tree'!AN35*AK$4)," ")</f>
        <v>0.87823211559817105</v>
      </c>
      <c r="AK25" s="44">
        <f>IF($A25&lt;=AK$5,0.5*(AL24+AL25)*EXP(-'BDT Tree'!AO35*AL$4)+$C$6*SUM(AI$4:AK$4)," ")</f>
        <v>0.92289967836005615</v>
      </c>
      <c r="AL25" s="2">
        <f>IF($A25&lt;=AL$5,0.5*(AM24+AM25)*EXP(-'BDT Tree'!AP35*AM$4)," ")</f>
        <v>0.95608205069593366</v>
      </c>
      <c r="AM25" s="2">
        <f>IF($A25&lt;=AM$5,0.5*(AN24+AN25)*EXP(-'BDT Tree'!AQ35*AN$4)," ")</f>
        <v>0.98253137742115215</v>
      </c>
      <c r="AN25" s="44">
        <f t="shared" si="0"/>
        <v>1.0037204708359939</v>
      </c>
    </row>
    <row r="26" spans="1:40" x14ac:dyDescent="0.25">
      <c r="A26" s="30">
        <v>31</v>
      </c>
      <c r="D26" s="44" t="str">
        <f>IF($A26&lt;=D$5,0.5*(E25+E26)*EXP(-'BDT Tree'!H36*E$4)+$C$6*SUM(B$4:D$4)," ")</f>
        <v xml:space="preserve"> </v>
      </c>
      <c r="E26" s="2" t="str">
        <f>IF($A26&lt;=E$5,0.5*(F25+F26)*EXP(-'BDT Tree'!I36*F$4)," ")</f>
        <v xml:space="preserve"> </v>
      </c>
      <c r="F26" s="2" t="str">
        <f>IF($A26&lt;=F$5,0.5*(G25+G26)*EXP(-'BDT Tree'!J36*G$4)," ")</f>
        <v xml:space="preserve"> </v>
      </c>
      <c r="G26" s="44" t="str">
        <f>IF($A26&lt;=G$5,0.5*(H25+H26)*EXP(-'BDT Tree'!K36*H$4)+$C$6*SUM(E$4:G$4)," ")</f>
        <v xml:space="preserve"> </v>
      </c>
      <c r="H26" s="2" t="str">
        <f>IF($A26&lt;=H$5,0.5*(I25+I26)*EXP(-'BDT Tree'!L36*I$4)," ")</f>
        <v xml:space="preserve"> </v>
      </c>
      <c r="I26" s="2" t="str">
        <f>IF($A26&lt;=I$5,0.5*(J25+J26)*EXP(-'BDT Tree'!M36*J$4)," ")</f>
        <v xml:space="preserve"> </v>
      </c>
      <c r="J26" s="44" t="str">
        <f>IF($A26&lt;=J$5,0.5*(K25+K26)*EXP(-'BDT Tree'!N36*K$4)+$C$6*SUM(H$4:J$4)," ")</f>
        <v xml:space="preserve"> </v>
      </c>
      <c r="K26" s="2" t="str">
        <f>IF($A26&lt;=K$5,0.5*(L25+L26)*EXP(-'BDT Tree'!O36*L$4)," ")</f>
        <v xml:space="preserve"> </v>
      </c>
      <c r="L26" s="2" t="str">
        <f>IF($A26&lt;=L$5,0.5*(M25+M26)*EXP(-'BDT Tree'!P36*M$4)," ")</f>
        <v xml:space="preserve"> </v>
      </c>
      <c r="M26" s="44" t="str">
        <f>IF($A26&lt;=M$5,0.5*(N25+N26)*EXP(-'BDT Tree'!Q36*N$4)+$C$6*SUM(K$4:M$4)," ")</f>
        <v xml:space="preserve"> </v>
      </c>
      <c r="N26" s="2" t="str">
        <f>IF($A26&lt;=N$5,0.5*(O25+O26)*EXP(-'BDT Tree'!R36*O$4)," ")</f>
        <v xml:space="preserve"> </v>
      </c>
      <c r="O26" s="2" t="str">
        <f>IF($A26&lt;=O$5,0.5*(P25+P26)*EXP(-'BDT Tree'!S36*P$4)," ")</f>
        <v xml:space="preserve"> </v>
      </c>
      <c r="P26" s="44" t="str">
        <f>IF($A26&lt;=P$5,0.5*(Q25+Q26)*EXP(-'BDT Tree'!T36*Q$4)+$C$6*SUM(N$4:P$4)," ")</f>
        <v xml:space="preserve"> </v>
      </c>
      <c r="Q26" s="2" t="str">
        <f>IF($A26&lt;=Q$5,0.5*(R25+R26)*EXP(-'BDT Tree'!U36*R$4)," ")</f>
        <v xml:space="preserve"> </v>
      </c>
      <c r="R26" s="2" t="str">
        <f>IF($A26&lt;=R$5,0.5*(S25+S26)*EXP(-'BDT Tree'!V36*S$4)," ")</f>
        <v xml:space="preserve"> </v>
      </c>
      <c r="S26" s="44" t="str">
        <f>IF($A26&lt;=S$5,0.5*(T25+T26)*EXP(-'BDT Tree'!W36*T$4)+$C$6*SUM(Q$4:S$4)," ")</f>
        <v xml:space="preserve"> </v>
      </c>
      <c r="T26" s="2" t="str">
        <f>IF($A26&lt;=T$5,0.5*(U25+U26)*EXP(-'BDT Tree'!X36*U$4)," ")</f>
        <v xml:space="preserve"> </v>
      </c>
      <c r="U26" s="2" t="str">
        <f>IF($A26&lt;=U$5,0.5*(V25+V26)*EXP(-'BDT Tree'!Y36*V$4)," ")</f>
        <v xml:space="preserve"> </v>
      </c>
      <c r="V26" s="44" t="str">
        <f>IF($A26&lt;=V$5,0.5*(W25+W26)*EXP(-'BDT Tree'!Z36*W$4)+$C$6*SUM(T$4:V$4)," ")</f>
        <v xml:space="preserve"> </v>
      </c>
      <c r="W26" s="2" t="str">
        <f>IF($A26&lt;=W$5,0.5*(X25+X26)*EXP(-'BDT Tree'!AA36*X$4)," ")</f>
        <v xml:space="preserve"> </v>
      </c>
      <c r="X26" s="2" t="str">
        <f>IF($A26&lt;=X$5,0.5*(Y25+Y26)*EXP(-'BDT Tree'!AB36*Y$4)," ")</f>
        <v xml:space="preserve"> </v>
      </c>
      <c r="Y26" s="44" t="str">
        <f>IF($A26&lt;=Y$5,0.5*(Z25+Z26)*EXP(-'BDT Tree'!AC36*Z$4)+$C$6*SUM(W$4:Y$4)," ")</f>
        <v xml:space="preserve"> </v>
      </c>
      <c r="Z26" s="2" t="str">
        <f>IF($A26&lt;=Z$5,0.5*(AA25+AA26)*EXP(-'BDT Tree'!AD36*AA$4)," ")</f>
        <v xml:space="preserve"> </v>
      </c>
      <c r="AA26" s="2" t="str">
        <f>IF($A26&lt;=AA$5,0.5*(AB25+AB26)*EXP(-'BDT Tree'!AE36*AB$4)," ")</f>
        <v xml:space="preserve"> </v>
      </c>
      <c r="AB26" s="44" t="str">
        <f>IF($A26&lt;=AB$5,0.5*(AC25+AC26)*EXP(-'BDT Tree'!AF36*AC$4)+$C$6*SUM(Z$4:AB$4)," ")</f>
        <v xml:space="preserve"> </v>
      </c>
      <c r="AC26" s="2">
        <f>IF($A26&lt;=AC$5,0.5*(AD25+AD26)*EXP(-'BDT Tree'!AG36*AD$4)," ")</f>
        <v>0.45067786917172703</v>
      </c>
      <c r="AD26" s="2">
        <f>IF($A26&lt;=AD$5,0.5*(AE25+AE26)*EXP(-'BDT Tree'!AH36*AE$4)," ")</f>
        <v>0.53516556956409056</v>
      </c>
      <c r="AE26" s="44">
        <f>IF($A26&lt;=AE$5,0.5*(AF25+AF26)*EXP(-'BDT Tree'!AI36*AF$4)+$C$6*SUM(AC$4:AE$4)," ")</f>
        <v>0.61454733240593995</v>
      </c>
      <c r="AF26" s="2">
        <f>IF($A26&lt;=AF$5,0.5*(AG25+AG26)*EXP(-'BDT Tree'!AJ36*AG$4)," ")</f>
        <v>0.68808717066590186</v>
      </c>
      <c r="AG26" s="2">
        <f>IF($A26&lt;=AG$5,0.5*(AH25+AH26)*EXP(-'BDT Tree'!AK36*AH$4)," ")</f>
        <v>0.75942968302079805</v>
      </c>
      <c r="AH26" s="44">
        <f>IF($A26&lt;=AH$5,0.5*(AI25+AI26)*EXP(-'BDT Tree'!AL36*AI$4)+$C$6*SUM(AF$4:AH$4)," ")</f>
        <v>0.82257879961040192</v>
      </c>
      <c r="AI26" s="2">
        <f>IF($A26&lt;=AI$5,0.5*(AJ25+AJ26)*EXP(-'BDT Tree'!AM36*AJ$4)," ")</f>
        <v>0.86875740398025791</v>
      </c>
      <c r="AJ26" s="2">
        <f>IF($A26&lt;=AJ$5,0.5*(AK25+AK26)*EXP(-'BDT Tree'!AN36*AK$4)," ")</f>
        <v>0.90826209428158522</v>
      </c>
      <c r="AK26" s="44">
        <f>IF($A26&lt;=AK$5,0.5*(AL25+AL26)*EXP(-'BDT Tree'!AO36*AL$4)+$C$6*SUM(AI$4:AK$4)," ")</f>
        <v>0.94303113197041866</v>
      </c>
      <c r="AL26" s="2">
        <f>IF($A26&lt;=AL$5,0.5*(AM25+AM26)*EXP(-'BDT Tree'!AP36*AM$4)," ")</f>
        <v>0.96740558082773931</v>
      </c>
      <c r="AM26" s="2">
        <f>IF($A26&lt;=AM$5,0.5*(AN25+AN26)*EXP(-'BDT Tree'!AQ36*AN$4)," ")</f>
        <v>0.98762116452965831</v>
      </c>
      <c r="AN26" s="44">
        <f t="shared" si="0"/>
        <v>1.0037204708359939</v>
      </c>
    </row>
    <row r="27" spans="1:40" x14ac:dyDescent="0.25">
      <c r="A27" s="30">
        <v>30</v>
      </c>
      <c r="D27" s="44" t="str">
        <f>IF($A27&lt;=D$5,0.5*(E26+E27)*EXP(-'BDT Tree'!H37*E$4)+$C$6*SUM(B$4:D$4)," ")</f>
        <v xml:space="preserve"> </v>
      </c>
      <c r="E27" s="2" t="str">
        <f>IF($A27&lt;=E$5,0.5*(F26+F27)*EXP(-'BDT Tree'!I37*F$4)," ")</f>
        <v xml:space="preserve"> </v>
      </c>
      <c r="F27" s="2" t="str">
        <f>IF($A27&lt;=F$5,0.5*(G26+G27)*EXP(-'BDT Tree'!J37*G$4)," ")</f>
        <v xml:space="preserve"> </v>
      </c>
      <c r="G27" s="44" t="str">
        <f>IF($A27&lt;=G$5,0.5*(H26+H27)*EXP(-'BDT Tree'!K37*H$4)+$C$6*SUM(E$4:G$4)," ")</f>
        <v xml:space="preserve"> </v>
      </c>
      <c r="H27" s="2" t="str">
        <f>IF($A27&lt;=H$5,0.5*(I26+I27)*EXP(-'BDT Tree'!L37*I$4)," ")</f>
        <v xml:space="preserve"> </v>
      </c>
      <c r="I27" s="2" t="str">
        <f>IF($A27&lt;=I$5,0.5*(J26+J27)*EXP(-'BDT Tree'!M37*J$4)," ")</f>
        <v xml:space="preserve"> </v>
      </c>
      <c r="J27" s="44" t="str">
        <f>IF($A27&lt;=J$5,0.5*(K26+K27)*EXP(-'BDT Tree'!N37*K$4)+$C$6*SUM(H$4:J$4)," ")</f>
        <v xml:space="preserve"> </v>
      </c>
      <c r="K27" s="2" t="str">
        <f>IF($A27&lt;=K$5,0.5*(L26+L27)*EXP(-'BDT Tree'!O37*L$4)," ")</f>
        <v xml:space="preserve"> </v>
      </c>
      <c r="L27" s="2" t="str">
        <f>IF($A27&lt;=L$5,0.5*(M26+M27)*EXP(-'BDT Tree'!P37*M$4)," ")</f>
        <v xml:space="preserve"> </v>
      </c>
      <c r="M27" s="44" t="str">
        <f>IF($A27&lt;=M$5,0.5*(N26+N27)*EXP(-'BDT Tree'!Q37*N$4)+$C$6*SUM(K$4:M$4)," ")</f>
        <v xml:space="preserve"> </v>
      </c>
      <c r="N27" s="2" t="str">
        <f>IF($A27&lt;=N$5,0.5*(O26+O27)*EXP(-'BDT Tree'!R37*O$4)," ")</f>
        <v xml:space="preserve"> </v>
      </c>
      <c r="O27" s="2" t="str">
        <f>IF($A27&lt;=O$5,0.5*(P26+P27)*EXP(-'BDT Tree'!S37*P$4)," ")</f>
        <v xml:space="preserve"> </v>
      </c>
      <c r="P27" s="44" t="str">
        <f>IF($A27&lt;=P$5,0.5*(Q26+Q27)*EXP(-'BDT Tree'!T37*Q$4)+$C$6*SUM(N$4:P$4)," ")</f>
        <v xml:space="preserve"> </v>
      </c>
      <c r="Q27" s="2" t="str">
        <f>IF($A27&lt;=Q$5,0.5*(R26+R27)*EXP(-'BDT Tree'!U37*R$4)," ")</f>
        <v xml:space="preserve"> </v>
      </c>
      <c r="R27" s="2" t="str">
        <f>IF($A27&lt;=R$5,0.5*(S26+S27)*EXP(-'BDT Tree'!V37*S$4)," ")</f>
        <v xml:space="preserve"> </v>
      </c>
      <c r="S27" s="44" t="str">
        <f>IF($A27&lt;=S$5,0.5*(T26+T27)*EXP(-'BDT Tree'!W37*T$4)+$C$6*SUM(Q$4:S$4)," ")</f>
        <v xml:space="preserve"> </v>
      </c>
      <c r="T27" s="2" t="str">
        <f>IF($A27&lt;=T$5,0.5*(U26+U27)*EXP(-'BDT Tree'!X37*U$4)," ")</f>
        <v xml:space="preserve"> </v>
      </c>
      <c r="U27" s="2" t="str">
        <f>IF($A27&lt;=U$5,0.5*(V26+V27)*EXP(-'BDT Tree'!Y37*V$4)," ")</f>
        <v xml:space="preserve"> </v>
      </c>
      <c r="V27" s="44" t="str">
        <f>IF($A27&lt;=V$5,0.5*(W26+W27)*EXP(-'BDT Tree'!Z37*W$4)+$C$6*SUM(T$4:V$4)," ")</f>
        <v xml:space="preserve"> </v>
      </c>
      <c r="W27" s="2" t="str">
        <f>IF($A27&lt;=W$5,0.5*(X26+X27)*EXP(-'BDT Tree'!AA37*X$4)," ")</f>
        <v xml:space="preserve"> </v>
      </c>
      <c r="X27" s="2" t="str">
        <f>IF($A27&lt;=X$5,0.5*(Y26+Y27)*EXP(-'BDT Tree'!AB37*Y$4)," ")</f>
        <v xml:space="preserve"> </v>
      </c>
      <c r="Y27" s="44" t="str">
        <f>IF($A27&lt;=Y$5,0.5*(Z26+Z27)*EXP(-'BDT Tree'!AC37*Z$4)+$C$6*SUM(W$4:Y$4)," ")</f>
        <v xml:space="preserve"> </v>
      </c>
      <c r="Z27" s="2" t="str">
        <f>IF($A27&lt;=Z$5,0.5*(AA26+AA27)*EXP(-'BDT Tree'!AD37*AA$4)," ")</f>
        <v xml:space="preserve"> </v>
      </c>
      <c r="AA27" s="2" t="str">
        <f>IF($A27&lt;=AA$5,0.5*(AB26+AB27)*EXP(-'BDT Tree'!AE37*AB$4)," ")</f>
        <v xml:space="preserve"> </v>
      </c>
      <c r="AB27" s="44">
        <f>IF($A27&lt;=AB$5,0.5*(AC26+AC27)*EXP(-'BDT Tree'!AF37*AC$4)+$C$6*SUM(Z$4:AB$4)," ")</f>
        <v>0.47067138358655325</v>
      </c>
      <c r="AC27" s="2">
        <f>IF($A27&lt;=AC$5,0.5*(AD26+AD27)*EXP(-'BDT Tree'!AG37*AD$4)," ")</f>
        <v>0.54854084159785232</v>
      </c>
      <c r="AD27" s="2">
        <f>IF($A27&lt;=AD$5,0.5*(AE26+AE27)*EXP(-'BDT Tree'!AH37*AE$4)," ")</f>
        <v>0.62541097683523927</v>
      </c>
      <c r="AE27" s="44">
        <f>IF($A27&lt;=AE$5,0.5*(AF26+AF27)*EXP(-'BDT Tree'!AI37*AF$4)+$C$6*SUM(AC$4:AE$4)," ")</f>
        <v>0.69491982648267114</v>
      </c>
      <c r="AF27" s="2">
        <f>IF($A27&lt;=AF$5,0.5*(AG26+AG27)*EXP(-'BDT Tree'!AJ37*AG$4)," ")</f>
        <v>0.75634801598707968</v>
      </c>
      <c r="AG27" s="2">
        <f>IF($A27&lt;=AG$5,0.5*(AH26+AH27)*EXP(-'BDT Tree'!AK37*AH$4)," ")</f>
        <v>0.81468934965618722</v>
      </c>
      <c r="AH27" s="44">
        <f>IF($A27&lt;=AH$5,0.5*(AI26+AI27)*EXP(-'BDT Tree'!AL37*AI$4)+$C$6*SUM(AF$4:AH$4)," ")</f>
        <v>0.86514429655331382</v>
      </c>
      <c r="AI27" s="2">
        <f>IF($A27&lt;=AI$5,0.5*(AJ26+AJ27)*EXP(-'BDT Tree'!AM37*AJ$4)," ")</f>
        <v>0.90067406809245742</v>
      </c>
      <c r="AJ27" s="2">
        <f>IF($A27&lt;=AJ$5,0.5*(AK26+AK27)*EXP(-'BDT Tree'!AN37*AK$4)," ")</f>
        <v>0.93162437635384576</v>
      </c>
      <c r="AK27" s="44">
        <f>IF($A27&lt;=AK$5,0.5*(AL26+AL27)*EXP(-'BDT Tree'!AO37*AL$4)+$C$6*SUM(AI$4:AK$4)," ")</f>
        <v>0.95850288649371085</v>
      </c>
      <c r="AL27" s="2">
        <f>IF($A27&lt;=AL$5,0.5*(AM26+AM27)*EXP(-'BDT Tree'!AP37*AM$4)," ")</f>
        <v>0.97607666822075223</v>
      </c>
      <c r="AM27" s="2">
        <f>IF($A27&lt;=AM$5,0.5*(AN26+AN27)*EXP(-'BDT Tree'!AQ37*AN$4)," ")</f>
        <v>0.99149595287747627</v>
      </c>
      <c r="AN27" s="44">
        <f t="shared" si="0"/>
        <v>1.0037204708359939</v>
      </c>
    </row>
    <row r="28" spans="1:40" x14ac:dyDescent="0.25">
      <c r="A28" s="30">
        <v>29</v>
      </c>
      <c r="D28" s="44" t="str">
        <f>IF($A28&lt;=D$5,0.5*(E27+E28)*EXP(-'BDT Tree'!H38*E$4)+$C$6*SUM(B$4:D$4)," ")</f>
        <v xml:space="preserve"> </v>
      </c>
      <c r="E28" s="2" t="str">
        <f>IF($A28&lt;=E$5,0.5*(F27+F28)*EXP(-'BDT Tree'!I38*F$4)," ")</f>
        <v xml:space="preserve"> </v>
      </c>
      <c r="F28" s="2" t="str">
        <f>IF($A28&lt;=F$5,0.5*(G27+G28)*EXP(-'BDT Tree'!J38*G$4)," ")</f>
        <v xml:space="preserve"> </v>
      </c>
      <c r="G28" s="44" t="str">
        <f>IF($A28&lt;=G$5,0.5*(H27+H28)*EXP(-'BDT Tree'!K38*H$4)+$C$6*SUM(E$4:G$4)," ")</f>
        <v xml:space="preserve"> </v>
      </c>
      <c r="H28" s="2" t="str">
        <f>IF($A28&lt;=H$5,0.5*(I27+I28)*EXP(-'BDT Tree'!L38*I$4)," ")</f>
        <v xml:space="preserve"> </v>
      </c>
      <c r="I28" s="2" t="str">
        <f>IF($A28&lt;=I$5,0.5*(J27+J28)*EXP(-'BDT Tree'!M38*J$4)," ")</f>
        <v xml:space="preserve"> </v>
      </c>
      <c r="J28" s="44" t="str">
        <f>IF($A28&lt;=J$5,0.5*(K27+K28)*EXP(-'BDT Tree'!N38*K$4)+$C$6*SUM(H$4:J$4)," ")</f>
        <v xml:space="preserve"> </v>
      </c>
      <c r="K28" s="2" t="str">
        <f>IF($A28&lt;=K$5,0.5*(L27+L28)*EXP(-'BDT Tree'!O38*L$4)," ")</f>
        <v xml:space="preserve"> </v>
      </c>
      <c r="L28" s="2" t="str">
        <f>IF($A28&lt;=L$5,0.5*(M27+M28)*EXP(-'BDT Tree'!P38*M$4)," ")</f>
        <v xml:space="preserve"> </v>
      </c>
      <c r="M28" s="44" t="str">
        <f>IF($A28&lt;=M$5,0.5*(N27+N28)*EXP(-'BDT Tree'!Q38*N$4)+$C$6*SUM(K$4:M$4)," ")</f>
        <v xml:space="preserve"> </v>
      </c>
      <c r="N28" s="2" t="str">
        <f>IF($A28&lt;=N$5,0.5*(O27+O28)*EXP(-'BDT Tree'!R38*O$4)," ")</f>
        <v xml:space="preserve"> </v>
      </c>
      <c r="O28" s="2" t="str">
        <f>IF($A28&lt;=O$5,0.5*(P27+P28)*EXP(-'BDT Tree'!S38*P$4)," ")</f>
        <v xml:space="preserve"> </v>
      </c>
      <c r="P28" s="44" t="str">
        <f>IF($A28&lt;=P$5,0.5*(Q27+Q28)*EXP(-'BDT Tree'!T38*Q$4)+$C$6*SUM(N$4:P$4)," ")</f>
        <v xml:space="preserve"> </v>
      </c>
      <c r="Q28" s="2" t="str">
        <f>IF($A28&lt;=Q$5,0.5*(R27+R28)*EXP(-'BDT Tree'!U38*R$4)," ")</f>
        <v xml:space="preserve"> </v>
      </c>
      <c r="R28" s="2" t="str">
        <f>IF($A28&lt;=R$5,0.5*(S27+S28)*EXP(-'BDT Tree'!V38*S$4)," ")</f>
        <v xml:space="preserve"> </v>
      </c>
      <c r="S28" s="44" t="str">
        <f>IF($A28&lt;=S$5,0.5*(T27+T28)*EXP(-'BDT Tree'!W38*T$4)+$C$6*SUM(Q$4:S$4)," ")</f>
        <v xml:space="preserve"> </v>
      </c>
      <c r="T28" s="2" t="str">
        <f>IF($A28&lt;=T$5,0.5*(U27+U28)*EXP(-'BDT Tree'!X38*U$4)," ")</f>
        <v xml:space="preserve"> </v>
      </c>
      <c r="U28" s="2" t="str">
        <f>IF($A28&lt;=U$5,0.5*(V27+V28)*EXP(-'BDT Tree'!Y38*V$4)," ")</f>
        <v xml:space="preserve"> </v>
      </c>
      <c r="V28" s="44" t="str">
        <f>IF($A28&lt;=V$5,0.5*(W27+W28)*EXP(-'BDT Tree'!Z38*W$4)+$C$6*SUM(T$4:V$4)," ")</f>
        <v xml:space="preserve"> </v>
      </c>
      <c r="W28" s="2" t="str">
        <f>IF($A28&lt;=W$5,0.5*(X27+X28)*EXP(-'BDT Tree'!AA38*X$4)," ")</f>
        <v xml:space="preserve"> </v>
      </c>
      <c r="X28" s="2" t="str">
        <f>IF($A28&lt;=X$5,0.5*(Y27+Y28)*EXP(-'BDT Tree'!AB38*Y$4)," ")</f>
        <v xml:space="preserve"> </v>
      </c>
      <c r="Y28" s="44" t="str">
        <f>IF($A28&lt;=Y$5,0.5*(Z27+Z28)*EXP(-'BDT Tree'!AC38*Z$4)+$C$6*SUM(W$4:Y$4)," ")</f>
        <v xml:space="preserve"> </v>
      </c>
      <c r="Z28" s="2" t="str">
        <f>IF($A28&lt;=Z$5,0.5*(AA27+AA28)*EXP(-'BDT Tree'!AD38*AA$4)," ")</f>
        <v xml:space="preserve"> </v>
      </c>
      <c r="AA28" s="2">
        <f>IF($A28&lt;=AA$5,0.5*(AB27+AB28)*EXP(-'BDT Tree'!AE38*AB$4)," ")</f>
        <v>0.4940407307793469</v>
      </c>
      <c r="AB28" s="44">
        <f>IF($A28&lt;=AB$5,0.5*(AC27+AC28)*EXP(-'BDT Tree'!AF38*AC$4)+$C$6*SUM(Z$4:AB$4)," ")</f>
        <v>0.56712524594145663</v>
      </c>
      <c r="AC28" s="2">
        <f>IF($A28&lt;=AC$5,0.5*(AD27+AD28)*EXP(-'BDT Tree'!AG38*AD$4)," ")</f>
        <v>0.63711748256526601</v>
      </c>
      <c r="AD28" s="2">
        <f>IF($A28&lt;=AD$5,0.5*(AE27+AE28)*EXP(-'BDT Tree'!AH38*AE$4)," ")</f>
        <v>0.7039721270654471</v>
      </c>
      <c r="AE28" s="44">
        <f>IF($A28&lt;=AE$5,0.5*(AF27+AF28)*EXP(-'BDT Tree'!AI38*AF$4)+$C$6*SUM(AC$4:AE$4)," ")</f>
        <v>0.76268485188228263</v>
      </c>
      <c r="AF28" s="2">
        <f>IF($A28&lt;=AF$5,0.5*(AG27+AG28)*EXP(-'BDT Tree'!AJ38*AG$4)," ")</f>
        <v>0.81237756700101815</v>
      </c>
      <c r="AG28" s="2">
        <f>IF($A28&lt;=AG$5,0.5*(AH27+AH28)*EXP(-'BDT Tree'!AK38*AH$4)," ")</f>
        <v>0.85909626703690178</v>
      </c>
      <c r="AH28" s="44">
        <f>IF($A28&lt;=AH$5,0.5*(AI27+AI28)*EXP(-'BDT Tree'!AL38*AI$4)+$C$6*SUM(AF$4:AH$4)," ")</f>
        <v>0.89879964924471045</v>
      </c>
      <c r="AI28" s="2">
        <f>IF($A28&lt;=AI$5,0.5*(AJ27+AJ28)*EXP(-'BDT Tree'!AM38*AJ$4)," ")</f>
        <v>0.92560471695029389</v>
      </c>
      <c r="AJ28" s="2">
        <f>IF($A28&lt;=AJ$5,0.5*(AK27+AK28)*EXP(-'BDT Tree'!AN38*AK$4)," ")</f>
        <v>0.94966708313885251</v>
      </c>
      <c r="AK28" s="44">
        <f>IF($A28&lt;=AK$5,0.5*(AL27+AL28)*EXP(-'BDT Tree'!AO38*AL$4)+$C$6*SUM(AI$4:AK$4)," ")</f>
        <v>0.97033813060295959</v>
      </c>
      <c r="AL28" s="2">
        <f>IF($A28&lt;=AL$5,0.5*(AM27+AM28)*EXP(-'BDT Tree'!AP38*AM$4)," ")</f>
        <v>0.98269993389748389</v>
      </c>
      <c r="AM28" s="2">
        <f>IF($A28&lt;=AM$5,0.5*(AN27+AN28)*EXP(-'BDT Tree'!AQ38*AN$4)," ")</f>
        <v>0.99444253692949003</v>
      </c>
      <c r="AN28" s="44">
        <f t="shared" si="0"/>
        <v>1.0037204708359939</v>
      </c>
    </row>
    <row r="29" spans="1:40" x14ac:dyDescent="0.25">
      <c r="A29" s="30">
        <v>28</v>
      </c>
      <c r="D29" s="44" t="str">
        <f>IF($A29&lt;=D$5,0.5*(E28+E29)*EXP(-'BDT Tree'!H39*E$4)+$C$6*SUM(B$4:D$4)," ")</f>
        <v xml:space="preserve"> </v>
      </c>
      <c r="E29" s="2" t="str">
        <f>IF($A29&lt;=E$5,0.5*(F28+F29)*EXP(-'BDT Tree'!I39*F$4)," ")</f>
        <v xml:space="preserve"> </v>
      </c>
      <c r="F29" s="2" t="str">
        <f>IF($A29&lt;=F$5,0.5*(G28+G29)*EXP(-'BDT Tree'!J39*G$4)," ")</f>
        <v xml:space="preserve"> </v>
      </c>
      <c r="G29" s="44" t="str">
        <f>IF($A29&lt;=G$5,0.5*(H28+H29)*EXP(-'BDT Tree'!K39*H$4)+$C$6*SUM(E$4:G$4)," ")</f>
        <v xml:space="preserve"> </v>
      </c>
      <c r="H29" s="2" t="str">
        <f>IF($A29&lt;=H$5,0.5*(I28+I29)*EXP(-'BDT Tree'!L39*I$4)," ")</f>
        <v xml:space="preserve"> </v>
      </c>
      <c r="I29" s="2" t="str">
        <f>IF($A29&lt;=I$5,0.5*(J28+J29)*EXP(-'BDT Tree'!M39*J$4)," ")</f>
        <v xml:space="preserve"> </v>
      </c>
      <c r="J29" s="44" t="str">
        <f>IF($A29&lt;=J$5,0.5*(K28+K29)*EXP(-'BDT Tree'!N39*K$4)+$C$6*SUM(H$4:J$4)," ")</f>
        <v xml:space="preserve"> </v>
      </c>
      <c r="K29" s="2" t="str">
        <f>IF($A29&lt;=K$5,0.5*(L28+L29)*EXP(-'BDT Tree'!O39*L$4)," ")</f>
        <v xml:space="preserve"> </v>
      </c>
      <c r="L29" s="2" t="str">
        <f>IF($A29&lt;=L$5,0.5*(M28+M29)*EXP(-'BDT Tree'!P39*M$4)," ")</f>
        <v xml:space="preserve"> </v>
      </c>
      <c r="M29" s="44" t="str">
        <f>IF($A29&lt;=M$5,0.5*(N28+N29)*EXP(-'BDT Tree'!Q39*N$4)+$C$6*SUM(K$4:M$4)," ")</f>
        <v xml:space="preserve"> </v>
      </c>
      <c r="N29" s="2" t="str">
        <f>IF($A29&lt;=N$5,0.5*(O28+O29)*EXP(-'BDT Tree'!R39*O$4)," ")</f>
        <v xml:space="preserve"> </v>
      </c>
      <c r="O29" s="2" t="str">
        <f>IF($A29&lt;=O$5,0.5*(P28+P29)*EXP(-'BDT Tree'!S39*P$4)," ")</f>
        <v xml:space="preserve"> </v>
      </c>
      <c r="P29" s="44" t="str">
        <f>IF($A29&lt;=P$5,0.5*(Q28+Q29)*EXP(-'BDT Tree'!T39*Q$4)+$C$6*SUM(N$4:P$4)," ")</f>
        <v xml:space="preserve"> </v>
      </c>
      <c r="Q29" s="2" t="str">
        <f>IF($A29&lt;=Q$5,0.5*(R28+R29)*EXP(-'BDT Tree'!U39*R$4)," ")</f>
        <v xml:space="preserve"> </v>
      </c>
      <c r="R29" s="2" t="str">
        <f>IF($A29&lt;=R$5,0.5*(S28+S29)*EXP(-'BDT Tree'!V39*S$4)," ")</f>
        <v xml:space="preserve"> </v>
      </c>
      <c r="S29" s="44" t="str">
        <f>IF($A29&lt;=S$5,0.5*(T28+T29)*EXP(-'BDT Tree'!W39*T$4)+$C$6*SUM(Q$4:S$4)," ")</f>
        <v xml:space="preserve"> </v>
      </c>
      <c r="T29" s="2" t="str">
        <f>IF($A29&lt;=T$5,0.5*(U28+U29)*EXP(-'BDT Tree'!X39*U$4)," ")</f>
        <v xml:space="preserve"> </v>
      </c>
      <c r="U29" s="2" t="str">
        <f>IF($A29&lt;=U$5,0.5*(V28+V29)*EXP(-'BDT Tree'!Y39*V$4)," ")</f>
        <v xml:space="preserve"> </v>
      </c>
      <c r="V29" s="44" t="str">
        <f>IF($A29&lt;=V$5,0.5*(W28+W29)*EXP(-'BDT Tree'!Z39*W$4)+$C$6*SUM(T$4:V$4)," ")</f>
        <v xml:space="preserve"> </v>
      </c>
      <c r="W29" s="2" t="str">
        <f>IF($A29&lt;=W$5,0.5*(X28+X29)*EXP(-'BDT Tree'!AA39*X$4)," ")</f>
        <v xml:space="preserve"> </v>
      </c>
      <c r="X29" s="2" t="str">
        <f>IF($A29&lt;=X$5,0.5*(Y28+Y29)*EXP(-'BDT Tree'!AB39*Y$4)," ")</f>
        <v xml:space="preserve"> </v>
      </c>
      <c r="Y29" s="44" t="str">
        <f>IF($A29&lt;=Y$5,0.5*(Z28+Z29)*EXP(-'BDT Tree'!AC39*Z$4)+$C$6*SUM(W$4:Y$4)," ")</f>
        <v xml:space="preserve"> </v>
      </c>
      <c r="Z29" s="2">
        <f>IF($A29&lt;=Z$5,0.5*(AA28+AA29)*EXP(-'BDT Tree'!AD39*AA$4)," ")</f>
        <v>0.52069002844101364</v>
      </c>
      <c r="AA29" s="2">
        <f>IF($A29&lt;=AA$5,0.5*(AB28+AB29)*EXP(-'BDT Tree'!AE39*AB$4)," ")</f>
        <v>0.58795563761927261</v>
      </c>
      <c r="AB29" s="44">
        <f>IF($A29&lt;=AB$5,0.5*(AC28+AC29)*EXP(-'BDT Tree'!AF39*AC$4)+$C$6*SUM(Z$4:AB$4)," ")</f>
        <v>0.65379894717800402</v>
      </c>
      <c r="AC29" s="2">
        <f>IF($A29&lt;=AC$5,0.5*(AD28+AD29)*EXP(-'BDT Tree'!AG39*AD$4)," ")</f>
        <v>0.71385027447600835</v>
      </c>
      <c r="AD29" s="2">
        <f>IF($A29&lt;=AD$5,0.5*(AE28+AE29)*EXP(-'BDT Tree'!AH39*AE$4)," ")</f>
        <v>0.77001509747159147</v>
      </c>
      <c r="AE29" s="44">
        <f>IF($A29&lt;=AE$5,0.5*(AF28+AF29)*EXP(-'BDT Tree'!AI39*AF$4)+$C$6*SUM(AC$4:AE$4)," ")</f>
        <v>0.81826564995372142</v>
      </c>
      <c r="AF29" s="2">
        <f>IF($A29&lt;=AF$5,0.5*(AG28+AG29)*EXP(-'BDT Tree'!AJ39*AG$4)," ")</f>
        <v>0.85740937179147569</v>
      </c>
      <c r="AG29" s="2">
        <f>IF($A29&lt;=AG$5,0.5*(AH28+AH29)*EXP(-'BDT Tree'!AK39*AH$4)," ")</f>
        <v>0.89423077738889101</v>
      </c>
      <c r="AH29" s="44">
        <f>IF($A29&lt;=AH$5,0.5*(AI28+AI29)*EXP(-'BDT Tree'!AL39*AI$4)+$C$6*SUM(AF$4:AH$4)," ")</f>
        <v>0.92511558854240883</v>
      </c>
      <c r="AI29" s="2">
        <f>IF($A29&lt;=AI$5,0.5*(AJ28+AJ29)*EXP(-'BDT Tree'!AM39*AJ$4)," ")</f>
        <v>0.94492603782666273</v>
      </c>
      <c r="AJ29" s="2">
        <f>IF($A29&lt;=AJ$5,0.5*(AK28+AK29)*EXP(-'BDT Tree'!AN39*AK$4)," ")</f>
        <v>0.96352486735213549</v>
      </c>
      <c r="AK29" s="44">
        <f>IF($A29&lt;=AK$5,0.5*(AL28+AL29)*EXP(-'BDT Tree'!AO39*AL$4)+$C$6*SUM(AI$4:AK$4)," ")</f>
        <v>0.97935988295110599</v>
      </c>
      <c r="AL29" s="2">
        <f>IF($A29&lt;=AL$5,0.5*(AM28+AM29)*EXP(-'BDT Tree'!AP39*AM$4)," ")</f>
        <v>0.98774936253919399</v>
      </c>
      <c r="AM29" s="2">
        <f>IF($A29&lt;=AM$5,0.5*(AN28+AN29)*EXP(-'BDT Tree'!AQ39*AN$4)," ")</f>
        <v>0.99668140129990668</v>
      </c>
      <c r="AN29" s="44">
        <f t="shared" si="0"/>
        <v>1.0037204708359939</v>
      </c>
    </row>
    <row r="30" spans="1:40" x14ac:dyDescent="0.25">
      <c r="A30" s="30">
        <v>27</v>
      </c>
      <c r="D30" s="44" t="str">
        <f>IF($A30&lt;=D$5,0.5*(E29+E30)*EXP(-'BDT Tree'!H40*E$4)+$C$6*SUM(B$4:D$4)," ")</f>
        <v xml:space="preserve"> </v>
      </c>
      <c r="E30" s="2" t="str">
        <f>IF($A30&lt;=E$5,0.5*(F29+F30)*EXP(-'BDT Tree'!I40*F$4)," ")</f>
        <v xml:space="preserve"> </v>
      </c>
      <c r="F30" s="2" t="str">
        <f>IF($A30&lt;=F$5,0.5*(G29+G30)*EXP(-'BDT Tree'!J40*G$4)," ")</f>
        <v xml:space="preserve"> </v>
      </c>
      <c r="G30" s="44" t="str">
        <f>IF($A30&lt;=G$5,0.5*(H29+H30)*EXP(-'BDT Tree'!K40*H$4)+$C$6*SUM(E$4:G$4)," ")</f>
        <v xml:space="preserve"> </v>
      </c>
      <c r="H30" s="2" t="str">
        <f>IF($A30&lt;=H$5,0.5*(I29+I30)*EXP(-'BDT Tree'!L40*I$4)," ")</f>
        <v xml:space="preserve"> </v>
      </c>
      <c r="I30" s="2" t="str">
        <f>IF($A30&lt;=I$5,0.5*(J29+J30)*EXP(-'BDT Tree'!M40*J$4)," ")</f>
        <v xml:space="preserve"> </v>
      </c>
      <c r="J30" s="44" t="str">
        <f>IF($A30&lt;=J$5,0.5*(K29+K30)*EXP(-'BDT Tree'!N40*K$4)+$C$6*SUM(H$4:J$4)," ")</f>
        <v xml:space="preserve"> </v>
      </c>
      <c r="K30" s="2" t="str">
        <f>IF($A30&lt;=K$5,0.5*(L29+L30)*EXP(-'BDT Tree'!O40*L$4)," ")</f>
        <v xml:space="preserve"> </v>
      </c>
      <c r="L30" s="2" t="str">
        <f>IF($A30&lt;=L$5,0.5*(M29+M30)*EXP(-'BDT Tree'!P40*M$4)," ")</f>
        <v xml:space="preserve"> </v>
      </c>
      <c r="M30" s="44" t="str">
        <f>IF($A30&lt;=M$5,0.5*(N29+N30)*EXP(-'BDT Tree'!Q40*N$4)+$C$6*SUM(K$4:M$4)," ")</f>
        <v xml:space="preserve"> </v>
      </c>
      <c r="N30" s="2" t="str">
        <f>IF($A30&lt;=N$5,0.5*(O29+O30)*EXP(-'BDT Tree'!R40*O$4)," ")</f>
        <v xml:space="preserve"> </v>
      </c>
      <c r="O30" s="2" t="str">
        <f>IF($A30&lt;=O$5,0.5*(P29+P30)*EXP(-'BDT Tree'!S40*P$4)," ")</f>
        <v xml:space="preserve"> </v>
      </c>
      <c r="P30" s="44" t="str">
        <f>IF($A30&lt;=P$5,0.5*(Q29+Q30)*EXP(-'BDT Tree'!T40*Q$4)+$C$6*SUM(N$4:P$4)," ")</f>
        <v xml:space="preserve"> </v>
      </c>
      <c r="Q30" s="2" t="str">
        <f>IF($A30&lt;=Q$5,0.5*(R29+R30)*EXP(-'BDT Tree'!U40*R$4)," ")</f>
        <v xml:space="preserve"> </v>
      </c>
      <c r="R30" s="2" t="str">
        <f>IF($A30&lt;=R$5,0.5*(S29+S30)*EXP(-'BDT Tree'!V40*S$4)," ")</f>
        <v xml:space="preserve"> </v>
      </c>
      <c r="S30" s="44" t="str">
        <f>IF($A30&lt;=S$5,0.5*(T29+T30)*EXP(-'BDT Tree'!W40*T$4)+$C$6*SUM(Q$4:S$4)," ")</f>
        <v xml:space="preserve"> </v>
      </c>
      <c r="T30" s="2" t="str">
        <f>IF($A30&lt;=T$5,0.5*(U29+U30)*EXP(-'BDT Tree'!X40*U$4)," ")</f>
        <v xml:space="preserve"> </v>
      </c>
      <c r="U30" s="2" t="str">
        <f>IF($A30&lt;=U$5,0.5*(V29+V30)*EXP(-'BDT Tree'!Y40*V$4)," ")</f>
        <v xml:space="preserve"> </v>
      </c>
      <c r="V30" s="44" t="str">
        <f>IF($A30&lt;=V$5,0.5*(W29+W30)*EXP(-'BDT Tree'!Z40*W$4)+$C$6*SUM(T$4:V$4)," ")</f>
        <v xml:space="preserve"> </v>
      </c>
      <c r="W30" s="2" t="str">
        <f>IF($A30&lt;=W$5,0.5*(X29+X30)*EXP(-'BDT Tree'!AA40*X$4)," ")</f>
        <v xml:space="preserve"> </v>
      </c>
      <c r="X30" s="2" t="str">
        <f>IF($A30&lt;=X$5,0.5*(Y29+Y30)*EXP(-'BDT Tree'!AB40*Y$4)," ")</f>
        <v xml:space="preserve"> </v>
      </c>
      <c r="Y30" s="44">
        <f>IF($A30&lt;=Y$5,0.5*(Z29+Z30)*EXP(-'BDT Tree'!AC40*Z$4)+$C$6*SUM(W$4:Y$4)," ")</f>
        <v>0.54651814444717928</v>
      </c>
      <c r="Z30" s="2">
        <f>IF($A30&lt;=Z$5,0.5*(AA29+AA30)*EXP(-'BDT Tree'!AD40*AA$4)," ")</f>
        <v>0.61150088262645885</v>
      </c>
      <c r="AA30" s="2">
        <f>IF($A30&lt;=AA$5,0.5*(AB29+AB30)*EXP(-'BDT Tree'!AE40*AB$4)," ")</f>
        <v>0.67155471088140994</v>
      </c>
      <c r="AB30" s="44">
        <f>IF($A30&lt;=AB$5,0.5*(AC29+AC30)*EXP(-'BDT Tree'!AF40*AC$4)+$C$6*SUM(Z$4:AB$4)," ")</f>
        <v>0.72847884683191222</v>
      </c>
      <c r="AC30" s="2">
        <f>IF($A30&lt;=AC$5,0.5*(AD29+AD30)*EXP(-'BDT Tree'!AG40*AD$4)," ")</f>
        <v>0.77812255391674123</v>
      </c>
      <c r="AD30" s="2">
        <f>IF($A30&lt;=AD$5,0.5*(AE29+AE30)*EXP(-'BDT Tree'!AH40*AE$4)," ")</f>
        <v>0.8240744037830614</v>
      </c>
      <c r="AE30" s="44">
        <f>IF($A30&lt;=AE$5,0.5*(AF29+AF30)*EXP(-'BDT Tree'!AI40*AF$4)+$C$6*SUM(AC$4:AE$4)," ")</f>
        <v>0.86290801209135548</v>
      </c>
      <c r="AF30" s="2">
        <f>IF($A30&lt;=AF$5,0.5*(AG29+AG30)*EXP(-'BDT Tree'!AJ40*AG$4)," ")</f>
        <v>0.89302983518270629</v>
      </c>
      <c r="AG30" s="2">
        <f>IF($A30&lt;=AG$5,0.5*(AH29+AH30)*EXP(-'BDT Tree'!AK40*AH$4)," ")</f>
        <v>0.92170379367212674</v>
      </c>
      <c r="AH30" s="44">
        <f>IF($A30&lt;=AH$5,0.5*(AI29+AI30)*EXP(-'BDT Tree'!AL40*AI$4)+$C$6*SUM(AF$4:AH$4)," ")</f>
        <v>0.94552026658510968</v>
      </c>
      <c r="AI30" s="2">
        <f>IF($A30&lt;=AI$5,0.5*(AJ29+AJ30)*EXP(-'BDT Tree'!AM40*AJ$4)," ")</f>
        <v>0.95981143059244645</v>
      </c>
      <c r="AJ30" s="2">
        <f>IF($A30&lt;=AJ$5,0.5*(AK29+AK30)*EXP(-'BDT Tree'!AN40*AK$4)," ")</f>
        <v>0.97412426031068</v>
      </c>
      <c r="AK30" s="44">
        <f>IF($A30&lt;=AK$5,0.5*(AL29+AL30)*EXP(-'BDT Tree'!AO40*AL$4)+$C$6*SUM(AI$4:AK$4)," ")</f>
        <v>0.98621886903787437</v>
      </c>
      <c r="AL30" s="2">
        <f>IF($A30&lt;=AL$5,0.5*(AM29+AM30)*EXP(-'BDT Tree'!AP40*AM$4)," ")</f>
        <v>0.99159337078143317</v>
      </c>
      <c r="AM30" s="2">
        <f>IF($A30&lt;=AM$5,0.5*(AN29+AN30)*EXP(-'BDT Tree'!AQ40*AN$4)," ")</f>
        <v>0.9983814543229973</v>
      </c>
      <c r="AN30" s="44">
        <f t="shared" si="0"/>
        <v>1.0037204708359939</v>
      </c>
    </row>
    <row r="31" spans="1:40" x14ac:dyDescent="0.25">
      <c r="A31" s="30">
        <v>26</v>
      </c>
      <c r="D31" s="44" t="str">
        <f>IF($A31&lt;=D$5,0.5*(E30+E31)*EXP(-'BDT Tree'!H41*E$4)+$C$6*SUM(B$4:D$4)," ")</f>
        <v xml:space="preserve"> </v>
      </c>
      <c r="E31" s="2" t="str">
        <f>IF($A31&lt;=E$5,0.5*(F30+F31)*EXP(-'BDT Tree'!I41*F$4)," ")</f>
        <v xml:space="preserve"> </v>
      </c>
      <c r="F31" s="2" t="str">
        <f>IF($A31&lt;=F$5,0.5*(G30+G31)*EXP(-'BDT Tree'!J41*G$4)," ")</f>
        <v xml:space="preserve"> </v>
      </c>
      <c r="G31" s="44" t="str">
        <f>IF($A31&lt;=G$5,0.5*(H30+H31)*EXP(-'BDT Tree'!K41*H$4)+$C$6*SUM(E$4:G$4)," ")</f>
        <v xml:space="preserve"> </v>
      </c>
      <c r="H31" s="2" t="str">
        <f>IF($A31&lt;=H$5,0.5*(I30+I31)*EXP(-'BDT Tree'!L41*I$4)," ")</f>
        <v xml:space="preserve"> </v>
      </c>
      <c r="I31" s="2" t="str">
        <f>IF($A31&lt;=I$5,0.5*(J30+J31)*EXP(-'BDT Tree'!M41*J$4)," ")</f>
        <v xml:space="preserve"> </v>
      </c>
      <c r="J31" s="44" t="str">
        <f>IF($A31&lt;=J$5,0.5*(K30+K31)*EXP(-'BDT Tree'!N41*K$4)+$C$6*SUM(H$4:J$4)," ")</f>
        <v xml:space="preserve"> </v>
      </c>
      <c r="K31" s="2" t="str">
        <f>IF($A31&lt;=K$5,0.5*(L30+L31)*EXP(-'BDT Tree'!O41*L$4)," ")</f>
        <v xml:space="preserve"> </v>
      </c>
      <c r="L31" s="2" t="str">
        <f>IF($A31&lt;=L$5,0.5*(M30+M31)*EXP(-'BDT Tree'!P41*M$4)," ")</f>
        <v xml:space="preserve"> </v>
      </c>
      <c r="M31" s="44" t="str">
        <f>IF($A31&lt;=M$5,0.5*(N30+N31)*EXP(-'BDT Tree'!Q41*N$4)+$C$6*SUM(K$4:M$4)," ")</f>
        <v xml:space="preserve"> </v>
      </c>
      <c r="N31" s="2" t="str">
        <f>IF($A31&lt;=N$5,0.5*(O30+O31)*EXP(-'BDT Tree'!R41*O$4)," ")</f>
        <v xml:space="preserve"> </v>
      </c>
      <c r="O31" s="2" t="str">
        <f>IF($A31&lt;=O$5,0.5*(P30+P31)*EXP(-'BDT Tree'!S41*P$4)," ")</f>
        <v xml:space="preserve"> </v>
      </c>
      <c r="P31" s="44" t="str">
        <f>IF($A31&lt;=P$5,0.5*(Q30+Q31)*EXP(-'BDT Tree'!T41*Q$4)+$C$6*SUM(N$4:P$4)," ")</f>
        <v xml:space="preserve"> </v>
      </c>
      <c r="Q31" s="2" t="str">
        <f>IF($A31&lt;=Q$5,0.5*(R30+R31)*EXP(-'BDT Tree'!U41*R$4)," ")</f>
        <v xml:space="preserve"> </v>
      </c>
      <c r="R31" s="2" t="str">
        <f>IF($A31&lt;=R$5,0.5*(S30+S31)*EXP(-'BDT Tree'!V41*S$4)," ")</f>
        <v xml:space="preserve"> </v>
      </c>
      <c r="S31" s="44" t="str">
        <f>IF($A31&lt;=S$5,0.5*(T30+T31)*EXP(-'BDT Tree'!W41*T$4)+$C$6*SUM(Q$4:S$4)," ")</f>
        <v xml:space="preserve"> </v>
      </c>
      <c r="T31" s="2" t="str">
        <f>IF($A31&lt;=T$5,0.5*(U30+U31)*EXP(-'BDT Tree'!X41*U$4)," ")</f>
        <v xml:space="preserve"> </v>
      </c>
      <c r="U31" s="2" t="str">
        <f>IF($A31&lt;=U$5,0.5*(V30+V31)*EXP(-'BDT Tree'!Y41*V$4)," ")</f>
        <v xml:space="preserve"> </v>
      </c>
      <c r="V31" s="44" t="str">
        <f>IF($A31&lt;=V$5,0.5*(W30+W31)*EXP(-'BDT Tree'!Z41*W$4)+$C$6*SUM(T$4:V$4)," ")</f>
        <v xml:space="preserve"> </v>
      </c>
      <c r="W31" s="2" t="str">
        <f>IF($A31&lt;=W$5,0.5*(X30+X31)*EXP(-'BDT Tree'!AA41*X$4)," ")</f>
        <v xml:space="preserve"> </v>
      </c>
      <c r="X31" s="2">
        <f>IF($A31&lt;=X$5,0.5*(Y30+Y31)*EXP(-'BDT Tree'!AB41*Y$4)," ")</f>
        <v>0.57039058039246537</v>
      </c>
      <c r="Y31" s="44">
        <f>IF($A31&lt;=Y$5,0.5*(Z30+Z31)*EXP(-'BDT Tree'!AC41*Z$4)+$C$6*SUM(W$4:Y$4)," ")</f>
        <v>0.63499967086141729</v>
      </c>
      <c r="Z31" s="2">
        <f>IF($A31&lt;=Z$5,0.5*(AA30+AA31)*EXP(-'BDT Tree'!AD41*AA$4)," ")</f>
        <v>0.6915125787998323</v>
      </c>
      <c r="AA31" s="2">
        <f>IF($A31&lt;=AA$5,0.5*(AB30+AB31)*EXP(-'BDT Tree'!AE41*AB$4)," ")</f>
        <v>0.7431021965377046</v>
      </c>
      <c r="AB31" s="44">
        <f>IF($A31&lt;=AB$5,0.5*(AC30+AC31)*EXP(-'BDT Tree'!AF41*AC$4)+$C$6*SUM(Z$4:AB$4)," ")</f>
        <v>0.79077910276907615</v>
      </c>
      <c r="AC31" s="2">
        <f>IF($A31&lt;=AC$5,0.5*(AD30+AD31)*EXP(-'BDT Tree'!AG41*AD$4)," ")</f>
        <v>0.83059045475190607</v>
      </c>
      <c r="AD31" s="2">
        <f>IF($A31&lt;=AD$5,0.5*(AE30+AE31)*EXP(-'BDT Tree'!AH41*AE$4)," ")</f>
        <v>0.86743641686155037</v>
      </c>
      <c r="AE31" s="44">
        <f>IF($A31&lt;=AE$5,0.5*(AF30+AF31)*EXP(-'BDT Tree'!AI41*AF$4)+$C$6*SUM(AC$4:AE$4)," ")</f>
        <v>0.89820016881779219</v>
      </c>
      <c r="AF31" s="2">
        <f>IF($A31&lt;=AF$5,0.5*(AG30+AG31)*EXP(-'BDT Tree'!AJ41*AG$4)," ")</f>
        <v>0.9208685107154202</v>
      </c>
      <c r="AG31" s="2">
        <f>IF($A31&lt;=AG$5,0.5*(AH30+AH31)*EXP(-'BDT Tree'!AK41*AH$4)," ")</f>
        <v>0.94299593066658749</v>
      </c>
      <c r="AH31" s="44">
        <f>IF($A31&lt;=AH$5,0.5*(AI30+AI31)*EXP(-'BDT Tree'!AL41*AI$4)+$C$6*SUM(AF$4:AH$4)," ")</f>
        <v>0.96124126658577802</v>
      </c>
      <c r="AI31" s="2">
        <f>IF($A31&lt;=AI$5,0.5*(AJ30+AJ31)*EXP(-'BDT Tree'!AM41*AJ$4)," ")</f>
        <v>0.97122799651904745</v>
      </c>
      <c r="AJ31" s="2">
        <f>IF($A31&lt;=AJ$5,0.5*(AK30+AK31)*EXP(-'BDT Tree'!AN41*AK$4)," ")</f>
        <v>0.98220607323341391</v>
      </c>
      <c r="AK31" s="44">
        <f>IF($A31&lt;=AK$5,0.5*(AL30+AL31)*EXP(-'BDT Tree'!AO41*AL$4)+$C$6*SUM(AI$4:AK$4)," ")</f>
        <v>0.99142326561777461</v>
      </c>
      <c r="AL31" s="2">
        <f>IF($A31&lt;=AL$5,0.5*(AM30+AM31)*EXP(-'BDT Tree'!AP41*AM$4)," ")</f>
        <v>0.99451651616673997</v>
      </c>
      <c r="AM31" s="2">
        <f>IF($A31&lt;=AM$5,0.5*(AN30+AN31)*EXP(-'BDT Tree'!AQ41*AN$4)," ")</f>
        <v>0.99967175014742182</v>
      </c>
      <c r="AN31" s="44">
        <f t="shared" si="0"/>
        <v>1.0037204708359939</v>
      </c>
    </row>
    <row r="32" spans="1:40" x14ac:dyDescent="0.25">
      <c r="A32" s="30">
        <v>25</v>
      </c>
      <c r="D32" s="44" t="str">
        <f>IF($A32&lt;=D$5,0.5*(E31+E32)*EXP(-'BDT Tree'!H42*E$4)+$C$6*SUM(B$4:D$4)," ")</f>
        <v xml:space="preserve"> </v>
      </c>
      <c r="E32" s="2" t="str">
        <f>IF($A32&lt;=E$5,0.5*(F31+F32)*EXP(-'BDT Tree'!I42*F$4)," ")</f>
        <v xml:space="preserve"> </v>
      </c>
      <c r="F32" s="2" t="str">
        <f>IF($A32&lt;=F$5,0.5*(G31+G32)*EXP(-'BDT Tree'!J42*G$4)," ")</f>
        <v xml:space="preserve"> </v>
      </c>
      <c r="G32" s="44" t="str">
        <f>IF($A32&lt;=G$5,0.5*(H31+H32)*EXP(-'BDT Tree'!K42*H$4)+$C$6*SUM(E$4:G$4)," ")</f>
        <v xml:space="preserve"> </v>
      </c>
      <c r="H32" s="2" t="str">
        <f>IF($A32&lt;=H$5,0.5*(I31+I32)*EXP(-'BDT Tree'!L42*I$4)," ")</f>
        <v xml:space="preserve"> </v>
      </c>
      <c r="I32" s="2" t="str">
        <f>IF($A32&lt;=I$5,0.5*(J31+J32)*EXP(-'BDT Tree'!M42*J$4)," ")</f>
        <v xml:space="preserve"> </v>
      </c>
      <c r="J32" s="44" t="str">
        <f>IF($A32&lt;=J$5,0.5*(K31+K32)*EXP(-'BDT Tree'!N42*K$4)+$C$6*SUM(H$4:J$4)," ")</f>
        <v xml:space="preserve"> </v>
      </c>
      <c r="K32" s="2" t="str">
        <f>IF($A32&lt;=K$5,0.5*(L31+L32)*EXP(-'BDT Tree'!O42*L$4)," ")</f>
        <v xml:space="preserve"> </v>
      </c>
      <c r="L32" s="2" t="str">
        <f>IF($A32&lt;=L$5,0.5*(M31+M32)*EXP(-'BDT Tree'!P42*M$4)," ")</f>
        <v xml:space="preserve"> </v>
      </c>
      <c r="M32" s="44" t="str">
        <f>IF($A32&lt;=M$5,0.5*(N31+N32)*EXP(-'BDT Tree'!Q42*N$4)+$C$6*SUM(K$4:M$4)," ")</f>
        <v xml:space="preserve"> </v>
      </c>
      <c r="N32" s="2" t="str">
        <f>IF($A32&lt;=N$5,0.5*(O31+O32)*EXP(-'BDT Tree'!R42*O$4)," ")</f>
        <v xml:space="preserve"> </v>
      </c>
      <c r="O32" s="2" t="str">
        <f>IF($A32&lt;=O$5,0.5*(P31+P32)*EXP(-'BDT Tree'!S42*P$4)," ")</f>
        <v xml:space="preserve"> </v>
      </c>
      <c r="P32" s="44" t="str">
        <f>IF($A32&lt;=P$5,0.5*(Q31+Q32)*EXP(-'BDT Tree'!T42*Q$4)+$C$6*SUM(N$4:P$4)," ")</f>
        <v xml:space="preserve"> </v>
      </c>
      <c r="Q32" s="2" t="str">
        <f>IF($A32&lt;=Q$5,0.5*(R31+R32)*EXP(-'BDT Tree'!U42*R$4)," ")</f>
        <v xml:space="preserve"> </v>
      </c>
      <c r="R32" s="2" t="str">
        <f>IF($A32&lt;=R$5,0.5*(S31+S32)*EXP(-'BDT Tree'!V42*S$4)," ")</f>
        <v xml:space="preserve"> </v>
      </c>
      <c r="S32" s="44" t="str">
        <f>IF($A32&lt;=S$5,0.5*(T31+T32)*EXP(-'BDT Tree'!W42*T$4)+$C$6*SUM(Q$4:S$4)," ")</f>
        <v xml:space="preserve"> </v>
      </c>
      <c r="T32" s="2" t="str">
        <f>IF($A32&lt;=T$5,0.5*(U31+U32)*EXP(-'BDT Tree'!X42*U$4)," ")</f>
        <v xml:space="preserve"> </v>
      </c>
      <c r="U32" s="2" t="str">
        <f>IF($A32&lt;=U$5,0.5*(V31+V32)*EXP(-'BDT Tree'!Y42*V$4)," ")</f>
        <v xml:space="preserve"> </v>
      </c>
      <c r="V32" s="44" t="str">
        <f>IF($A32&lt;=V$5,0.5*(W31+W32)*EXP(-'BDT Tree'!Z42*W$4)+$C$6*SUM(T$4:V$4)," ")</f>
        <v xml:space="preserve"> </v>
      </c>
      <c r="W32" s="2">
        <f>IF($A32&lt;=W$5,0.5*(X31+X32)*EXP(-'BDT Tree'!AA42*X$4)," ")</f>
        <v>0.5952157912509829</v>
      </c>
      <c r="X32" s="2">
        <f>IF($A32&lt;=X$5,0.5*(Y31+Y32)*EXP(-'BDT Tree'!AB42*Y$4)," ")</f>
        <v>0.65573180681716214</v>
      </c>
      <c r="Y32" s="44">
        <f>IF($A32&lt;=Y$5,0.5*(Z31+Z32)*EXP(-'BDT Tree'!AC42*Z$4)+$C$6*SUM(W$4:Y$4)," ")</f>
        <v>0.71226200192452893</v>
      </c>
      <c r="Z32" s="2">
        <f>IF($A32&lt;=Z$5,0.5*(AA31+AA32)*EXP(-'BDT Tree'!AD42*AA$4)," ")</f>
        <v>0.75948618354255837</v>
      </c>
      <c r="AA32" s="2">
        <f>IF($A32&lt;=AA$5,0.5*(AB31+AB32)*EXP(-'BDT Tree'!AE42*AB$4)," ")</f>
        <v>0.80250882718713246</v>
      </c>
      <c r="AB32" s="44">
        <f>IF($A32&lt;=AB$5,0.5*(AC31+AC32)*EXP(-'BDT Tree'!AF42*AC$4)+$C$6*SUM(Z$4:AB$4)," ")</f>
        <v>0.84148322634013428</v>
      </c>
      <c r="AC32" s="2">
        <f>IF($A32&lt;=AC$5,0.5*(AD31+AD32)*EXP(-'BDT Tree'!AG42*AD$4)," ")</f>
        <v>0.87259114507405566</v>
      </c>
      <c r="AD32" s="2">
        <f>IF($A32&lt;=AD$5,0.5*(AE31+AE32)*EXP(-'BDT Tree'!AH42*AE$4)," ")</f>
        <v>0.90168706673593635</v>
      </c>
      <c r="AE32" s="44">
        <f>IF($A32&lt;=AE$5,0.5*(AF31+AF32)*EXP(-'BDT Tree'!AI42*AF$4)+$C$6*SUM(AC$4:AE$4)," ")</f>
        <v>0.92576775828943414</v>
      </c>
      <c r="AF32" s="2">
        <f>IF($A32&lt;=AF$5,0.5*(AG31+AG32)*EXP(-'BDT Tree'!AJ42*AG$4)," ")</f>
        <v>0.94242857213250109</v>
      </c>
      <c r="AG32" s="2">
        <f>IF($A32&lt;=AG$5,0.5*(AH31+AH32)*EXP(-'BDT Tree'!AK42*AH$4)," ")</f>
        <v>0.9593875168336049</v>
      </c>
      <c r="AH32" s="44">
        <f>IF($A32&lt;=AH$5,0.5*(AI31+AI32)*EXP(-'BDT Tree'!AL42*AI$4)+$C$6*SUM(AF$4:AH$4)," ")</f>
        <v>0.97329570743071681</v>
      </c>
      <c r="AI32" s="2">
        <f>IF($A32&lt;=AI$5,0.5*(AJ31+AJ32)*EXP(-'BDT Tree'!AM42*AJ$4)," ")</f>
        <v>0.9799545082866169</v>
      </c>
      <c r="AJ32" s="2">
        <f>IF($A32&lt;=AJ$5,0.5*(AK31+AK32)*EXP(-'BDT Tree'!AN42*AK$4)," ")</f>
        <v>0.98835378944322572</v>
      </c>
      <c r="AK32" s="44">
        <f>IF($A32&lt;=AK$5,0.5*(AL31+AL32)*EXP(-'BDT Tree'!AO42*AL$4)+$C$6*SUM(AI$4:AK$4)," ")</f>
        <v>0.99536636798862799</v>
      </c>
      <c r="AL32" s="2">
        <f>IF($A32&lt;=AL$5,0.5*(AM31+AM32)*EXP(-'BDT Tree'!AP42*AM$4)," ")</f>
        <v>0.99673755314304768</v>
      </c>
      <c r="AM32" s="2">
        <f>IF($A32&lt;=AM$5,0.5*(AN31+AN32)*EXP(-'BDT Tree'!AQ42*AN$4)," ")</f>
        <v>1.0006506958224084</v>
      </c>
      <c r="AN32" s="44">
        <f t="shared" si="0"/>
        <v>1.0037204708359939</v>
      </c>
    </row>
    <row r="33" spans="1:40" x14ac:dyDescent="0.25">
      <c r="A33" s="30">
        <v>24</v>
      </c>
      <c r="D33" s="44" t="str">
        <f>IF($A33&lt;=D$5,0.5*(E32+E33)*EXP(-'BDT Tree'!H43*E$4)+$C$6*SUM(B$4:D$4)," ")</f>
        <v xml:space="preserve"> </v>
      </c>
      <c r="E33" s="2" t="str">
        <f>IF($A33&lt;=E$5,0.5*(F32+F33)*EXP(-'BDT Tree'!I43*F$4)," ")</f>
        <v xml:space="preserve"> </v>
      </c>
      <c r="F33" s="2" t="str">
        <f>IF($A33&lt;=F$5,0.5*(G32+G33)*EXP(-'BDT Tree'!J43*G$4)," ")</f>
        <v xml:space="preserve"> </v>
      </c>
      <c r="G33" s="44" t="str">
        <f>IF($A33&lt;=G$5,0.5*(H32+H33)*EXP(-'BDT Tree'!K43*H$4)+$C$6*SUM(E$4:G$4)," ")</f>
        <v xml:space="preserve"> </v>
      </c>
      <c r="H33" s="2" t="str">
        <f>IF($A33&lt;=H$5,0.5*(I32+I33)*EXP(-'BDT Tree'!L43*I$4)," ")</f>
        <v xml:space="preserve"> </v>
      </c>
      <c r="I33" s="2" t="str">
        <f>IF($A33&lt;=I$5,0.5*(J32+J33)*EXP(-'BDT Tree'!M43*J$4)," ")</f>
        <v xml:space="preserve"> </v>
      </c>
      <c r="J33" s="44" t="str">
        <f>IF($A33&lt;=J$5,0.5*(K32+K33)*EXP(-'BDT Tree'!N43*K$4)+$C$6*SUM(H$4:J$4)," ")</f>
        <v xml:space="preserve"> </v>
      </c>
      <c r="K33" s="2" t="str">
        <f>IF($A33&lt;=K$5,0.5*(L32+L33)*EXP(-'BDT Tree'!O43*L$4)," ")</f>
        <v xml:space="preserve"> </v>
      </c>
      <c r="L33" s="2" t="str">
        <f>IF($A33&lt;=L$5,0.5*(M32+M33)*EXP(-'BDT Tree'!P43*M$4)," ")</f>
        <v xml:space="preserve"> </v>
      </c>
      <c r="M33" s="44" t="str">
        <f>IF($A33&lt;=M$5,0.5*(N32+N33)*EXP(-'BDT Tree'!Q43*N$4)+$C$6*SUM(K$4:M$4)," ")</f>
        <v xml:space="preserve"> </v>
      </c>
      <c r="N33" s="2" t="str">
        <f>IF($A33&lt;=N$5,0.5*(O32+O33)*EXP(-'BDT Tree'!R43*O$4)," ")</f>
        <v xml:space="preserve"> </v>
      </c>
      <c r="O33" s="2" t="str">
        <f>IF($A33&lt;=O$5,0.5*(P32+P33)*EXP(-'BDT Tree'!S43*P$4)," ")</f>
        <v xml:space="preserve"> </v>
      </c>
      <c r="P33" s="44" t="str">
        <f>IF($A33&lt;=P$5,0.5*(Q32+Q33)*EXP(-'BDT Tree'!T43*Q$4)+$C$6*SUM(N$4:P$4)," ")</f>
        <v xml:space="preserve"> </v>
      </c>
      <c r="Q33" s="2" t="str">
        <f>IF($A33&lt;=Q$5,0.5*(R32+R33)*EXP(-'BDT Tree'!U43*R$4)," ")</f>
        <v xml:space="preserve"> </v>
      </c>
      <c r="R33" s="2" t="str">
        <f>IF($A33&lt;=R$5,0.5*(S32+S33)*EXP(-'BDT Tree'!V43*S$4)," ")</f>
        <v xml:space="preserve"> </v>
      </c>
      <c r="S33" s="44" t="str">
        <f>IF($A33&lt;=S$5,0.5*(T32+T33)*EXP(-'BDT Tree'!W43*T$4)+$C$6*SUM(Q$4:S$4)," ")</f>
        <v xml:space="preserve"> </v>
      </c>
      <c r="T33" s="2" t="str">
        <f>IF($A33&lt;=T$5,0.5*(U32+U33)*EXP(-'BDT Tree'!X43*U$4)," ")</f>
        <v xml:space="preserve"> </v>
      </c>
      <c r="U33" s="2" t="str">
        <f>IF($A33&lt;=U$5,0.5*(V32+V33)*EXP(-'BDT Tree'!Y43*V$4)," ")</f>
        <v xml:space="preserve"> </v>
      </c>
      <c r="V33" s="44">
        <f>IF($A33&lt;=V$5,0.5*(W32+W33)*EXP(-'BDT Tree'!Z43*W$4)+$C$6*SUM(T$4:V$4)," ")</f>
        <v>0.62395846666331234</v>
      </c>
      <c r="W33" s="2">
        <f>IF($A33&lt;=W$5,0.5*(X32+X33)*EXP(-'BDT Tree'!AA43*X$4)," ")</f>
        <v>0.67721229972552721</v>
      </c>
      <c r="X33" s="2">
        <f>IF($A33&lt;=X$5,0.5*(Y32+Y33)*EXP(-'BDT Tree'!AB43*Y$4)," ")</f>
        <v>0.72961629676198125</v>
      </c>
      <c r="Y33" s="44">
        <f>IF($A33&lt;=Y$5,0.5*(Z32+Z33)*EXP(-'BDT Tree'!AC43*Z$4)+$C$6*SUM(W$4:Y$4)," ")</f>
        <v>0.77744697641895355</v>
      </c>
      <c r="Z33" s="2">
        <f>IF($A33&lt;=Z$5,0.5*(AA32+AA33)*EXP(-'BDT Tree'!AD43*AA$4)," ")</f>
        <v>0.8156314198610376</v>
      </c>
      <c r="AA33" s="2">
        <f>IF($A33&lt;=AA$5,0.5*(AB32+AB33)*EXP(-'BDT Tree'!AE43*AB$4)," ")</f>
        <v>0.85070326587814882</v>
      </c>
      <c r="AB33" s="44">
        <f>IF($A33&lt;=AB$5,0.5*(AC32+AC33)*EXP(-'BDT Tree'!AF43*AC$4)+$C$6*SUM(Z$4:AB$4)," ")</f>
        <v>0.88197981850081342</v>
      </c>
      <c r="AC33" s="2">
        <f>IF($A33&lt;=AC$5,0.5*(AD32+AD33)*EXP(-'BDT Tree'!AG43*AD$4)," ")</f>
        <v>0.90571649020633604</v>
      </c>
      <c r="AD33" s="2">
        <f>IF($A33&lt;=AD$5,0.5*(AE32+AE33)*EXP(-'BDT Tree'!AH43*AE$4)," ")</f>
        <v>0.92842771611797326</v>
      </c>
      <c r="AE33" s="44">
        <f>IF($A33&lt;=AE$5,0.5*(AF32+AF33)*EXP(-'BDT Tree'!AI43*AF$4)+$C$6*SUM(AC$4:AE$4)," ")</f>
        <v>0.94710735648944655</v>
      </c>
      <c r="AF33" s="2">
        <f>IF($A33&lt;=AF$5,0.5*(AG32+AG33)*EXP(-'BDT Tree'!AJ43*AG$4)," ")</f>
        <v>0.95901208079793188</v>
      </c>
      <c r="AG33" s="2">
        <f>IF($A33&lt;=AG$5,0.5*(AH32+AH33)*EXP(-'BDT Tree'!AK43*AH$4)," ")</f>
        <v>0.9719428821667685</v>
      </c>
      <c r="AH33" s="44">
        <f>IF($A33&lt;=AH$5,0.5*(AI32+AI33)*EXP(-'BDT Tree'!AL43*AI$4)+$C$6*SUM(AF$4:AH$4)," ")</f>
        <v>0.98250535361451852</v>
      </c>
      <c r="AI33" s="2">
        <f>IF($A33&lt;=AI$5,0.5*(AJ32+AJ33)*EXP(-'BDT Tree'!AM43*AJ$4)," ")</f>
        <v>0.98660782161921834</v>
      </c>
      <c r="AJ33" s="2">
        <f>IF($A33&lt;=AJ$5,0.5*(AK32+AK33)*EXP(-'BDT Tree'!AN43*AK$4)," ")</f>
        <v>0.99302199883356856</v>
      </c>
      <c r="AK33" s="44">
        <f>IF($A33&lt;=AK$5,0.5*(AL32+AL33)*EXP(-'BDT Tree'!AO43*AL$4)+$C$6*SUM(AI$4:AK$4)," ")</f>
        <v>0.99835055228174163</v>
      </c>
      <c r="AL33" s="2">
        <f>IF($A33&lt;=AL$5,0.5*(AM32+AM33)*EXP(-'BDT Tree'!AP43*AM$4)," ")</f>
        <v>0.9984240586690033</v>
      </c>
      <c r="AM33" s="2">
        <f>IF($A33&lt;=AM$5,0.5*(AN32+AN33)*EXP(-'BDT Tree'!AQ43*AN$4)," ")</f>
        <v>1.0013932164312664</v>
      </c>
      <c r="AN33" s="44">
        <f t="shared" si="0"/>
        <v>1.0037204708359939</v>
      </c>
    </row>
    <row r="34" spans="1:40" x14ac:dyDescent="0.25">
      <c r="A34" s="30">
        <v>23</v>
      </c>
      <c r="D34" s="44" t="str">
        <f>IF($A34&lt;=D$5,0.5*(E33+E34)*EXP(-'BDT Tree'!H44*E$4)+$C$6*SUM(B$4:D$4)," ")</f>
        <v xml:space="preserve"> </v>
      </c>
      <c r="E34" s="2" t="str">
        <f>IF($A34&lt;=E$5,0.5*(F33+F34)*EXP(-'BDT Tree'!I44*F$4)," ")</f>
        <v xml:space="preserve"> </v>
      </c>
      <c r="F34" s="2" t="str">
        <f>IF($A34&lt;=F$5,0.5*(G33+G34)*EXP(-'BDT Tree'!J44*G$4)," ")</f>
        <v xml:space="preserve"> </v>
      </c>
      <c r="G34" s="44" t="str">
        <f>IF($A34&lt;=G$5,0.5*(H33+H34)*EXP(-'BDT Tree'!K44*H$4)+$C$6*SUM(E$4:G$4)," ")</f>
        <v xml:space="preserve"> </v>
      </c>
      <c r="H34" s="2" t="str">
        <f>IF($A34&lt;=H$5,0.5*(I33+I34)*EXP(-'BDT Tree'!L44*I$4)," ")</f>
        <v xml:space="preserve"> </v>
      </c>
      <c r="I34" s="2" t="str">
        <f>IF($A34&lt;=I$5,0.5*(J33+J34)*EXP(-'BDT Tree'!M44*J$4)," ")</f>
        <v xml:space="preserve"> </v>
      </c>
      <c r="J34" s="44" t="str">
        <f>IF($A34&lt;=J$5,0.5*(K33+K34)*EXP(-'BDT Tree'!N44*K$4)+$C$6*SUM(H$4:J$4)," ")</f>
        <v xml:space="preserve"> </v>
      </c>
      <c r="K34" s="2" t="str">
        <f>IF($A34&lt;=K$5,0.5*(L33+L34)*EXP(-'BDT Tree'!O44*L$4)," ")</f>
        <v xml:space="preserve"> </v>
      </c>
      <c r="L34" s="2" t="str">
        <f>IF($A34&lt;=L$5,0.5*(M33+M34)*EXP(-'BDT Tree'!P44*M$4)," ")</f>
        <v xml:space="preserve"> </v>
      </c>
      <c r="M34" s="44" t="str">
        <f>IF($A34&lt;=M$5,0.5*(N33+N34)*EXP(-'BDT Tree'!Q44*N$4)+$C$6*SUM(K$4:M$4)," ")</f>
        <v xml:space="preserve"> </v>
      </c>
      <c r="N34" s="2" t="str">
        <f>IF($A34&lt;=N$5,0.5*(O33+O34)*EXP(-'BDT Tree'!R44*O$4)," ")</f>
        <v xml:space="preserve"> </v>
      </c>
      <c r="O34" s="2" t="str">
        <f>IF($A34&lt;=O$5,0.5*(P33+P34)*EXP(-'BDT Tree'!S44*P$4)," ")</f>
        <v xml:space="preserve"> </v>
      </c>
      <c r="P34" s="44" t="str">
        <f>IF($A34&lt;=P$5,0.5*(Q33+Q34)*EXP(-'BDT Tree'!T44*Q$4)+$C$6*SUM(N$4:P$4)," ")</f>
        <v xml:space="preserve"> </v>
      </c>
      <c r="Q34" s="2" t="str">
        <f>IF($A34&lt;=Q$5,0.5*(R33+R34)*EXP(-'BDT Tree'!U44*R$4)," ")</f>
        <v xml:space="preserve"> </v>
      </c>
      <c r="R34" s="2" t="str">
        <f>IF($A34&lt;=R$5,0.5*(S33+S34)*EXP(-'BDT Tree'!V44*S$4)," ")</f>
        <v xml:space="preserve"> </v>
      </c>
      <c r="S34" s="44" t="str">
        <f>IF($A34&lt;=S$5,0.5*(T33+T34)*EXP(-'BDT Tree'!W44*T$4)+$C$6*SUM(Q$4:S$4)," ")</f>
        <v xml:space="preserve"> </v>
      </c>
      <c r="T34" s="2" t="str">
        <f>IF($A34&lt;=T$5,0.5*(U33+U34)*EXP(-'BDT Tree'!X44*U$4)," ")</f>
        <v xml:space="preserve"> </v>
      </c>
      <c r="U34" s="2">
        <f>IF($A34&lt;=U$5,0.5*(V33+V34)*EXP(-'BDT Tree'!Y44*V$4)," ")</f>
        <v>0.64667699164860437</v>
      </c>
      <c r="V34" s="44">
        <f>IF($A34&lt;=V$5,0.5*(W33+W34)*EXP(-'BDT Tree'!Z44*W$4)+$C$6*SUM(T$4:V$4)," ")</f>
        <v>0.70236970661947451</v>
      </c>
      <c r="W34" s="2">
        <f>IF($A34&lt;=W$5,0.5*(X33+X34)*EXP(-'BDT Tree'!AA44*X$4)," ")</f>
        <v>0.74758252049888918</v>
      </c>
      <c r="X34" s="2">
        <f>IF($A34&lt;=X$5,0.5*(Y33+Y34)*EXP(-'BDT Tree'!AB44*Y$4)," ")</f>
        <v>0.79156617461002943</v>
      </c>
      <c r="Y34" s="44">
        <f>IF($A34&lt;=Y$5,0.5*(Z33+Z34)*EXP(-'BDT Tree'!AC44*Z$4)+$C$6*SUM(W$4:Y$4)," ")</f>
        <v>0.831002245881442</v>
      </c>
      <c r="Z34" s="2">
        <f>IF($A34&lt;=Z$5,0.5*(AA33+AA34)*EXP(-'BDT Tree'!AD44*AA$4)," ")</f>
        <v>0.86101641432549791</v>
      </c>
      <c r="AA34" s="2">
        <f>IF($A34&lt;=AA$5,0.5*(AB33+AB34)*EXP(-'BDT Tree'!AE44*AB$4)," ")</f>
        <v>0.88911535939256503</v>
      </c>
      <c r="AB34" s="44">
        <f>IF($A34&lt;=AB$5,0.5*(AC33+AC34)*EXP(-'BDT Tree'!AF44*AC$4)+$C$6*SUM(Z$4:AB$4)," ")</f>
        <v>0.91386442067747908</v>
      </c>
      <c r="AC34" s="2">
        <f>IF($A34&lt;=AC$5,0.5*(AD33+AD34)*EXP(-'BDT Tree'!AG44*AD$4)," ")</f>
        <v>0.93154933884624203</v>
      </c>
      <c r="AD34" s="2">
        <f>IF($A34&lt;=AD$5,0.5*(AE33+AE34)*EXP(-'BDT Tree'!AH44*AE$4)," ")</f>
        <v>0.9491221954921657</v>
      </c>
      <c r="AE34" s="44">
        <f>IF($A34&lt;=AE$5,0.5*(AF33+AF34)*EXP(-'BDT Tree'!AI44*AF$4)+$C$6*SUM(AC$4:AE$4)," ")</f>
        <v>0.96351359064458175</v>
      </c>
      <c r="AF34" s="2">
        <f>IF($A34&lt;=AF$5,0.5*(AG33+AG34)*EXP(-'BDT Tree'!AJ44*AG$4)," ")</f>
        <v>0.97170214049790249</v>
      </c>
      <c r="AG34" s="2">
        <f>IF($A34&lt;=AG$5,0.5*(AH33+AH34)*EXP(-'BDT Tree'!AK44*AH$4)," ")</f>
        <v>0.98152336027502185</v>
      </c>
      <c r="AH34" s="44">
        <f>IF($A34&lt;=AH$5,0.5*(AI33+AI34)*EXP(-'BDT Tree'!AL44*AI$4)+$C$6*SUM(AF$4:AH$4)," ")</f>
        <v>0.98952241957093101</v>
      </c>
      <c r="AI34" s="2">
        <f>IF($A34&lt;=AI$5,0.5*(AJ33+AJ34)*EXP(-'BDT Tree'!AM44*AJ$4)," ")</f>
        <v>0.99167074586224391</v>
      </c>
      <c r="AJ34" s="2">
        <f>IF($A34&lt;=AJ$5,0.5*(AK33+AK34)*EXP(-'BDT Tree'!AN44*AK$4)," ")</f>
        <v>0.99656205691417898</v>
      </c>
      <c r="AK34" s="44">
        <f>IF($A34&lt;=AK$5,0.5*(AL33+AL34)*EXP(-'BDT Tree'!AO44*AL$4)+$C$6*SUM(AI$4:AK$4)," ")</f>
        <v>1.0006071587786394</v>
      </c>
      <c r="AL34" s="2">
        <f>IF($A34&lt;=AL$5,0.5*(AM33+AM34)*EXP(-'BDT Tree'!AP44*AM$4)," ")</f>
        <v>0.99970406627749908</v>
      </c>
      <c r="AM34" s="2">
        <f>IF($A34&lt;=AM$5,0.5*(AN33+AN34)*EXP(-'BDT Tree'!AQ44*AN$4)," ")</f>
        <v>1.0019562936548243</v>
      </c>
      <c r="AN34" s="44">
        <f t="shared" si="0"/>
        <v>1.0037204708359939</v>
      </c>
    </row>
    <row r="35" spans="1:40" x14ac:dyDescent="0.25">
      <c r="A35" s="30">
        <v>22</v>
      </c>
      <c r="D35" s="44" t="str">
        <f>IF($A35&lt;=D$5,0.5*(E34+E35)*EXP(-'BDT Tree'!H45*E$4)+$C$6*SUM(B$4:D$4)," ")</f>
        <v xml:space="preserve"> </v>
      </c>
      <c r="E35" s="2" t="str">
        <f>IF($A35&lt;=E$5,0.5*(F34+F35)*EXP(-'BDT Tree'!I45*F$4)," ")</f>
        <v xml:space="preserve"> </v>
      </c>
      <c r="F35" s="2" t="str">
        <f>IF($A35&lt;=F$5,0.5*(G34+G35)*EXP(-'BDT Tree'!J45*G$4)," ")</f>
        <v xml:space="preserve"> </v>
      </c>
      <c r="G35" s="44" t="str">
        <f>IF($A35&lt;=G$5,0.5*(H34+H35)*EXP(-'BDT Tree'!K45*H$4)+$C$6*SUM(E$4:G$4)," ")</f>
        <v xml:space="preserve"> </v>
      </c>
      <c r="H35" s="2" t="str">
        <f>IF($A35&lt;=H$5,0.5*(I34+I35)*EXP(-'BDT Tree'!L45*I$4)," ")</f>
        <v xml:space="preserve"> </v>
      </c>
      <c r="I35" s="2" t="str">
        <f>IF($A35&lt;=I$5,0.5*(J34+J35)*EXP(-'BDT Tree'!M45*J$4)," ")</f>
        <v xml:space="preserve"> </v>
      </c>
      <c r="J35" s="44" t="str">
        <f>IF($A35&lt;=J$5,0.5*(K34+K35)*EXP(-'BDT Tree'!N45*K$4)+$C$6*SUM(H$4:J$4)," ")</f>
        <v xml:space="preserve"> </v>
      </c>
      <c r="K35" s="2" t="str">
        <f>IF($A35&lt;=K$5,0.5*(L34+L35)*EXP(-'BDT Tree'!O45*L$4)," ")</f>
        <v xml:space="preserve"> </v>
      </c>
      <c r="L35" s="2" t="str">
        <f>IF($A35&lt;=L$5,0.5*(M34+M35)*EXP(-'BDT Tree'!P45*M$4)," ")</f>
        <v xml:space="preserve"> </v>
      </c>
      <c r="M35" s="44" t="str">
        <f>IF($A35&lt;=M$5,0.5*(N34+N35)*EXP(-'BDT Tree'!Q45*N$4)+$C$6*SUM(K$4:M$4)," ")</f>
        <v xml:space="preserve"> </v>
      </c>
      <c r="N35" s="2" t="str">
        <f>IF($A35&lt;=N$5,0.5*(O34+O35)*EXP(-'BDT Tree'!R45*O$4)," ")</f>
        <v xml:space="preserve"> </v>
      </c>
      <c r="O35" s="2" t="str">
        <f>IF($A35&lt;=O$5,0.5*(P34+P35)*EXP(-'BDT Tree'!S45*P$4)," ")</f>
        <v xml:space="preserve"> </v>
      </c>
      <c r="P35" s="44" t="str">
        <f>IF($A35&lt;=P$5,0.5*(Q34+Q35)*EXP(-'BDT Tree'!T45*Q$4)+$C$6*SUM(N$4:P$4)," ")</f>
        <v xml:space="preserve"> </v>
      </c>
      <c r="Q35" s="2" t="str">
        <f>IF($A35&lt;=Q$5,0.5*(R34+R35)*EXP(-'BDT Tree'!U45*R$4)," ")</f>
        <v xml:space="preserve"> </v>
      </c>
      <c r="R35" s="2" t="str">
        <f>IF($A35&lt;=R$5,0.5*(S34+S35)*EXP(-'BDT Tree'!V45*S$4)," ")</f>
        <v xml:space="preserve"> </v>
      </c>
      <c r="S35" s="44" t="str">
        <f>IF($A35&lt;=S$5,0.5*(T34+T35)*EXP(-'BDT Tree'!W45*T$4)+$C$6*SUM(Q$4:S$4)," ")</f>
        <v xml:space="preserve"> </v>
      </c>
      <c r="T35" s="2">
        <f>IF($A35&lt;=T$5,0.5*(U34+U35)*EXP(-'BDT Tree'!X45*U$4)," ")</f>
        <v>0.66803684212251835</v>
      </c>
      <c r="U35" s="2">
        <f>IF($A35&lt;=U$5,0.5*(V34+V35)*EXP(-'BDT Tree'!Y45*V$4)," ")</f>
        <v>0.72194516181831836</v>
      </c>
      <c r="V35" s="44">
        <f>IF($A35&lt;=V$5,0.5*(W34+W35)*EXP(-'BDT Tree'!Z45*W$4)+$C$6*SUM(T$4:V$4)," ")</f>
        <v>0.76910721566973783</v>
      </c>
      <c r="W35" s="2">
        <f>IF($A35&lt;=W$5,0.5*(X34+X35)*EXP(-'BDT Tree'!AA45*X$4)," ")</f>
        <v>0.80620437325490513</v>
      </c>
      <c r="X35" s="2">
        <f>IF($A35&lt;=X$5,0.5*(Y34+Y35)*EXP(-'BDT Tree'!AB45*Y$4)," ")</f>
        <v>0.84224021762920787</v>
      </c>
      <c r="Y35" s="44">
        <f>IF($A35&lt;=Y$5,0.5*(Z34+Z35)*EXP(-'BDT Tree'!AC45*Z$4)+$C$6*SUM(W$4:Y$4)," ")</f>
        <v>0.87411566528118267</v>
      </c>
      <c r="Z35" s="2">
        <f>IF($A35&lt;=Z$5,0.5*(AA34+AA35)*EXP(-'BDT Tree'!AD45*AA$4)," ")</f>
        <v>0.89710337422070618</v>
      </c>
      <c r="AA35" s="2">
        <f>IF($A35&lt;=AA$5,0.5*(AB34+AB35)*EXP(-'BDT Tree'!AE45*AB$4)," ")</f>
        <v>0.91932110265399369</v>
      </c>
      <c r="AB35" s="44">
        <f>IF($A35&lt;=AB$5,0.5*(AC34+AC35)*EXP(-'BDT Tree'!AF45*AC$4)+$C$6*SUM(Z$4:AB$4)," ")</f>
        <v>0.93869778563731732</v>
      </c>
      <c r="AC35" s="2">
        <f>IF($A35&lt;=AC$5,0.5*(AD34+AD35)*EXP(-'BDT Tree'!AG45*AD$4)," ")</f>
        <v>0.95152429278517558</v>
      </c>
      <c r="AD35" s="2">
        <f>IF($A35&lt;=AD$5,0.5*(AE34+AE35)*EXP(-'BDT Tree'!AH45*AE$4)," ")</f>
        <v>0.96503162500720463</v>
      </c>
      <c r="AE35" s="44">
        <f>IF($A35&lt;=AE$5,0.5*(AF34+AF35)*EXP(-'BDT Tree'!AI45*AF$4)+$C$6*SUM(AC$4:AE$4)," ")</f>
        <v>0.97606231836550805</v>
      </c>
      <c r="AF35" s="2">
        <f>IF($A35&lt;=AF$5,0.5*(AG34+AG35)*EXP(-'BDT Tree'!AJ45*AG$4)," ")</f>
        <v>0.98137528732460899</v>
      </c>
      <c r="AG35" s="2">
        <f>IF($A35&lt;=AG$5,0.5*(AH34+AH35)*EXP(-'BDT Tree'!AK45*AH$4)," ")</f>
        <v>0.98881297612200247</v>
      </c>
      <c r="AH35" s="44">
        <f>IF($A35&lt;=AH$5,0.5*(AI34+AI35)*EXP(-'BDT Tree'!AL45*AI$4)+$C$6*SUM(AF$4:AH$4)," ")</f>
        <v>0.99485795695272816</v>
      </c>
      <c r="AI35" s="2">
        <f>IF($A35&lt;=AI$5,0.5*(AJ34+AJ35)*EXP(-'BDT Tree'!AM45*AJ$4)," ")</f>
        <v>0.99551788927933704</v>
      </c>
      <c r="AJ35" s="2">
        <f>IF($A35&lt;=AJ$5,0.5*(AK34+AK35)*EXP(-'BDT Tree'!AN45*AK$4)," ")</f>
        <v>0.99924393486091434</v>
      </c>
      <c r="AK35" s="44">
        <f>IF($A35&lt;=AK$5,0.5*(AL34+AL35)*EXP(-'BDT Tree'!AO45*AL$4)+$C$6*SUM(AI$4:AK$4)," ")</f>
        <v>1.0023125386689165</v>
      </c>
      <c r="AL35" s="2">
        <f>IF($A35&lt;=AL$5,0.5*(AM34+AM35)*EXP(-'BDT Tree'!AP45*AM$4)," ")</f>
        <v>1.0006752028430521</v>
      </c>
      <c r="AM35" s="2">
        <f>IF($A35&lt;=AM$5,0.5*(AN34+AN35)*EXP(-'BDT Tree'!AQ45*AN$4)," ")</f>
        <v>1.0023832257900509</v>
      </c>
      <c r="AN35" s="44">
        <f t="shared" si="0"/>
        <v>1.0037204708359939</v>
      </c>
    </row>
    <row r="36" spans="1:40" x14ac:dyDescent="0.25">
      <c r="A36" s="30">
        <v>21</v>
      </c>
      <c r="D36" s="44" t="str">
        <f>IF($A36&lt;=D$5,0.5*(E35+E36)*EXP(-'BDT Tree'!H46*E$4)+$C$6*SUM(B$4:D$4)," ")</f>
        <v xml:space="preserve"> </v>
      </c>
      <c r="E36" s="2" t="str">
        <f>IF($A36&lt;=E$5,0.5*(F35+F36)*EXP(-'BDT Tree'!I46*F$4)," ")</f>
        <v xml:space="preserve"> </v>
      </c>
      <c r="F36" s="2" t="str">
        <f>IF($A36&lt;=F$5,0.5*(G35+G36)*EXP(-'BDT Tree'!J46*G$4)," ")</f>
        <v xml:space="preserve"> </v>
      </c>
      <c r="G36" s="44" t="str">
        <f>IF($A36&lt;=G$5,0.5*(H35+H36)*EXP(-'BDT Tree'!K46*H$4)+$C$6*SUM(E$4:G$4)," ")</f>
        <v xml:space="preserve"> </v>
      </c>
      <c r="H36" s="2" t="str">
        <f>IF($A36&lt;=H$5,0.5*(I35+I36)*EXP(-'BDT Tree'!L46*I$4)," ")</f>
        <v xml:space="preserve"> </v>
      </c>
      <c r="I36" s="2" t="str">
        <f>IF($A36&lt;=I$5,0.5*(J35+J36)*EXP(-'BDT Tree'!M46*J$4)," ")</f>
        <v xml:space="preserve"> </v>
      </c>
      <c r="J36" s="44" t="str">
        <f>IF($A36&lt;=J$5,0.5*(K35+K36)*EXP(-'BDT Tree'!N46*K$4)+$C$6*SUM(H$4:J$4)," ")</f>
        <v xml:space="preserve"> </v>
      </c>
      <c r="K36" s="2" t="str">
        <f>IF($A36&lt;=K$5,0.5*(L35+L36)*EXP(-'BDT Tree'!O46*L$4)," ")</f>
        <v xml:space="preserve"> </v>
      </c>
      <c r="L36" s="2" t="str">
        <f>IF($A36&lt;=L$5,0.5*(M35+M36)*EXP(-'BDT Tree'!P46*M$4)," ")</f>
        <v xml:space="preserve"> </v>
      </c>
      <c r="M36" s="44" t="str">
        <f>IF($A36&lt;=M$5,0.5*(N35+N36)*EXP(-'BDT Tree'!Q46*N$4)+$C$6*SUM(K$4:M$4)," ")</f>
        <v xml:space="preserve"> </v>
      </c>
      <c r="N36" s="2" t="str">
        <f>IF($A36&lt;=N$5,0.5*(O35+O36)*EXP(-'BDT Tree'!R46*O$4)," ")</f>
        <v xml:space="preserve"> </v>
      </c>
      <c r="O36" s="2" t="str">
        <f>IF($A36&lt;=O$5,0.5*(P35+P36)*EXP(-'BDT Tree'!S46*P$4)," ")</f>
        <v xml:space="preserve"> </v>
      </c>
      <c r="P36" s="44" t="str">
        <f>IF($A36&lt;=P$5,0.5*(Q35+Q36)*EXP(-'BDT Tree'!T46*Q$4)+$C$6*SUM(N$4:P$4)," ")</f>
        <v xml:space="preserve"> </v>
      </c>
      <c r="Q36" s="2" t="str">
        <f>IF($A36&lt;=Q$5,0.5*(R35+R36)*EXP(-'BDT Tree'!U46*R$4)," ")</f>
        <v xml:space="preserve"> </v>
      </c>
      <c r="R36" s="2" t="str">
        <f>IF($A36&lt;=R$5,0.5*(S35+S36)*EXP(-'BDT Tree'!V46*S$4)," ")</f>
        <v xml:space="preserve"> </v>
      </c>
      <c r="S36" s="44">
        <f>IF($A36&lt;=S$5,0.5*(T35+T36)*EXP(-'BDT Tree'!W46*T$4)+$C$6*SUM(Q$4:S$4)," ")</f>
        <v>0.69368481294947559</v>
      </c>
      <c r="T36" s="2">
        <f>IF($A36&lt;=T$5,0.5*(U35+U36)*EXP(-'BDT Tree'!X46*U$4)," ")</f>
        <v>0.74032278053775824</v>
      </c>
      <c r="U36" s="2">
        <f>IF($A36&lt;=U$5,0.5*(V35+V36)*EXP(-'BDT Tree'!Y46*V$4)," ")</f>
        <v>0.78548082448037437</v>
      </c>
      <c r="V36" s="44">
        <f>IF($A36&lt;=V$5,0.5*(W35+W36)*EXP(-'BDT Tree'!Z46*W$4)+$C$6*SUM(T$4:V$4)," ")</f>
        <v>0.82436445165761851</v>
      </c>
      <c r="W36" s="2">
        <f>IF($A36&lt;=W$5,0.5*(X35+X36)*EXP(-'BDT Tree'!AA46*X$4)," ")</f>
        <v>0.85392904190174379</v>
      </c>
      <c r="X36" s="2">
        <f>IF($A36&lt;=X$5,0.5*(Y35+Y36)*EXP(-'BDT Tree'!AB46*Y$4)," ")</f>
        <v>0.88291075091043547</v>
      </c>
      <c r="Y36" s="44">
        <f>IF($A36&lt;=Y$5,0.5*(Z35+Z36)*EXP(-'BDT Tree'!AC46*Z$4)+$C$6*SUM(W$4:Y$4)," ")</f>
        <v>0.90828727141197829</v>
      </c>
      <c r="Z36" s="2">
        <f>IF($A36&lt;=Z$5,0.5*(AA35+AA36)*EXP(-'BDT Tree'!AD46*AA$4)," ")</f>
        <v>0.92543922901977893</v>
      </c>
      <c r="AA36" s="2">
        <f>IF($A36&lt;=AA$5,0.5*(AB35+AB36)*EXP(-'BDT Tree'!AE46*AB$4)," ")</f>
        <v>0.9428322619181404</v>
      </c>
      <c r="AB36" s="44">
        <f>IF($A36&lt;=AB$5,0.5*(AC35+AC36)*EXP(-'BDT Tree'!AF46*AC$4)+$C$6*SUM(Z$4:AB$4)," ")</f>
        <v>0.95788136100829069</v>
      </c>
      <c r="AC36" s="2">
        <f>IF($A36&lt;=AC$5,0.5*(AD35+AD36)*EXP(-'BDT Tree'!AG46*AD$4)," ")</f>
        <v>0.96687073867706286</v>
      </c>
      <c r="AD36" s="2">
        <f>IF($A36&lt;=AD$5,0.5*(AE35+AE36)*EXP(-'BDT Tree'!AH46*AE$4)," ")</f>
        <v>0.97720141485955414</v>
      </c>
      <c r="AE36" s="44">
        <f>IF($A36&lt;=AE$5,0.5*(AF35+AF36)*EXP(-'BDT Tree'!AI46*AF$4)+$C$6*SUM(AC$4:AE$4)," ")</f>
        <v>0.9856235222229065</v>
      </c>
      <c r="AF36" s="2">
        <f>IF($A36&lt;=AF$5,0.5*(AG35+AG36)*EXP(-'BDT Tree'!AJ46*AG$4)," ")</f>
        <v>0.98872734034396381</v>
      </c>
      <c r="AG36" s="2">
        <f>IF($A36&lt;=AG$5,0.5*(AH35+AH36)*EXP(-'BDT Tree'!AK46*AH$4)," ")</f>
        <v>0.99434764337150405</v>
      </c>
      <c r="AH36" s="44">
        <f>IF($A36&lt;=AH$5,0.5*(AI35+AI36)*EXP(-'BDT Tree'!AL46*AI$4)+$C$6*SUM(AF$4:AH$4)," ")</f>
        <v>0.99890867934460159</v>
      </c>
      <c r="AI36" s="2">
        <f>IF($A36&lt;=AI$5,0.5*(AJ35+AJ36)*EXP(-'BDT Tree'!AM46*AJ$4)," ")</f>
        <v>0.99843804261409419</v>
      </c>
      <c r="AJ36" s="2">
        <f>IF($A36&lt;=AJ$5,0.5*(AK35+AK36)*EXP(-'BDT Tree'!AN46*AK$4)," ")</f>
        <v>1.0012741669427163</v>
      </c>
      <c r="AK36" s="44">
        <f>IF($A36&lt;=AK$5,0.5*(AL35+AL36)*EXP(-'BDT Tree'!AO46*AL$4)+$C$6*SUM(AI$4:AK$4)," ")</f>
        <v>1.0036007623818117</v>
      </c>
      <c r="AL36" s="2">
        <f>IF($A36&lt;=AL$5,0.5*(AM35+AM36)*EXP(-'BDT Tree'!AP46*AM$4)," ")</f>
        <v>1.001411798337251</v>
      </c>
      <c r="AM36" s="2">
        <f>IF($A36&lt;=AM$5,0.5*(AN35+AN36)*EXP(-'BDT Tree'!AQ46*AN$4)," ")</f>
        <v>1.0027068923038047</v>
      </c>
      <c r="AN36" s="44">
        <f t="shared" si="0"/>
        <v>1.0037204708359939</v>
      </c>
    </row>
    <row r="37" spans="1:40" x14ac:dyDescent="0.25">
      <c r="A37" s="30">
        <v>20</v>
      </c>
      <c r="D37" s="44" t="str">
        <f>IF($A37&lt;=D$5,0.5*(E36+E37)*EXP(-'BDT Tree'!H47*E$4)+$C$6*SUM(B$4:D$4)," ")</f>
        <v xml:space="preserve"> </v>
      </c>
      <c r="E37" s="2" t="str">
        <f>IF($A37&lt;=E$5,0.5*(F36+F37)*EXP(-'BDT Tree'!I47*F$4)," ")</f>
        <v xml:space="preserve"> </v>
      </c>
      <c r="F37" s="2" t="str">
        <f>IF($A37&lt;=F$5,0.5*(G36+G37)*EXP(-'BDT Tree'!J47*G$4)," ")</f>
        <v xml:space="preserve"> </v>
      </c>
      <c r="G37" s="44" t="str">
        <f>IF($A37&lt;=G$5,0.5*(H36+H37)*EXP(-'BDT Tree'!K47*H$4)+$C$6*SUM(E$4:G$4)," ")</f>
        <v xml:space="preserve"> </v>
      </c>
      <c r="H37" s="2" t="str">
        <f>IF($A37&lt;=H$5,0.5*(I36+I37)*EXP(-'BDT Tree'!L47*I$4)," ")</f>
        <v xml:space="preserve"> </v>
      </c>
      <c r="I37" s="2" t="str">
        <f>IF($A37&lt;=I$5,0.5*(J36+J37)*EXP(-'BDT Tree'!M47*J$4)," ")</f>
        <v xml:space="preserve"> </v>
      </c>
      <c r="J37" s="44" t="str">
        <f>IF($A37&lt;=J$5,0.5*(K36+K37)*EXP(-'BDT Tree'!N47*K$4)+$C$6*SUM(H$4:J$4)," ")</f>
        <v xml:space="preserve"> </v>
      </c>
      <c r="K37" s="2" t="str">
        <f>IF($A37&lt;=K$5,0.5*(L36+L37)*EXP(-'BDT Tree'!O47*L$4)," ")</f>
        <v xml:space="preserve"> </v>
      </c>
      <c r="L37" s="2" t="str">
        <f>IF($A37&lt;=L$5,0.5*(M36+M37)*EXP(-'BDT Tree'!P47*M$4)," ")</f>
        <v xml:space="preserve"> </v>
      </c>
      <c r="M37" s="44" t="str">
        <f>IF($A37&lt;=M$5,0.5*(N36+N37)*EXP(-'BDT Tree'!Q47*N$4)+$C$6*SUM(K$4:M$4)," ")</f>
        <v xml:space="preserve"> </v>
      </c>
      <c r="N37" s="2" t="str">
        <f>IF($A37&lt;=N$5,0.5*(O36+O37)*EXP(-'BDT Tree'!R47*O$4)," ")</f>
        <v xml:space="preserve"> </v>
      </c>
      <c r="O37" s="2" t="str">
        <f>IF($A37&lt;=O$5,0.5*(P36+P37)*EXP(-'BDT Tree'!S47*P$4)," ")</f>
        <v xml:space="preserve"> </v>
      </c>
      <c r="P37" s="44" t="str">
        <f>IF($A37&lt;=P$5,0.5*(Q36+Q37)*EXP(-'BDT Tree'!T47*Q$4)+$C$6*SUM(N$4:P$4)," ")</f>
        <v xml:space="preserve"> </v>
      </c>
      <c r="Q37" s="2" t="str">
        <f>IF($A37&lt;=Q$5,0.5*(R36+R37)*EXP(-'BDT Tree'!U47*R$4)," ")</f>
        <v xml:space="preserve"> </v>
      </c>
      <c r="R37" s="2">
        <f>IF($A37&lt;=R$5,0.5*(S36+S37)*EXP(-'BDT Tree'!V47*S$4)," ")</f>
        <v>0.71772549364232219</v>
      </c>
      <c r="S37" s="44">
        <f>IF($A37&lt;=S$5,0.5*(T36+T37)*EXP(-'BDT Tree'!W47*T$4)+$C$6*SUM(Q$4:S$4)," ")</f>
        <v>0.76260638617376775</v>
      </c>
      <c r="T37" s="2">
        <f>IF($A37&lt;=T$5,0.5*(U36+U37)*EXP(-'BDT Tree'!X47*U$4)," ")</f>
        <v>0.80085254881665735</v>
      </c>
      <c r="U37" s="2">
        <f>IF($A37&lt;=U$5,0.5*(V36+V37)*EXP(-'BDT Tree'!Y47*V$4)," ")</f>
        <v>0.83774999619571944</v>
      </c>
      <c r="V37" s="44">
        <f>IF($A37&lt;=V$5,0.5*(W36+W37)*EXP(-'BDT Tree'!Z47*W$4)+$C$6*SUM(T$4:V$4)," ")</f>
        <v>0.86915142240356202</v>
      </c>
      <c r="W37" s="2">
        <f>IF($A37&lt;=W$5,0.5*(X36+X37)*EXP(-'BDT Tree'!AA47*X$4)," ")</f>
        <v>0.89210160586636811</v>
      </c>
      <c r="X37" s="2">
        <f>IF($A37&lt;=X$5,0.5*(Y36+Y37)*EXP(-'BDT Tree'!AB47*Y$4)," ")</f>
        <v>0.91508183427551304</v>
      </c>
      <c r="Y37" s="44">
        <f>IF($A37&lt;=Y$5,0.5*(Z36+Z37)*EXP(-'BDT Tree'!AC47*Z$4)+$C$6*SUM(W$4:Y$4)," ")</f>
        <v>0.93505269126561352</v>
      </c>
      <c r="Z37" s="2">
        <f>IF($A37&lt;=Z$5,0.5*(AA36+AA37)*EXP(-'BDT Tree'!AD47*AA$4)," ")</f>
        <v>0.94747781968470968</v>
      </c>
      <c r="AA37" s="2">
        <f>IF($A37&lt;=AA$5,0.5*(AB36+AB37)*EXP(-'BDT Tree'!AE47*AB$4)," ")</f>
        <v>0.9609916159061227</v>
      </c>
      <c r="AB37" s="44">
        <f>IF($A37&lt;=AB$5,0.5*(AC36+AC37)*EXP(-'BDT Tree'!AF47*AC$4)+$C$6*SUM(Z$4:AB$4)," ")</f>
        <v>0.97260907012790498</v>
      </c>
      <c r="AC37" s="2">
        <f>IF($A37&lt;=AC$5,0.5*(AD36+AD37)*EXP(-'BDT Tree'!AG47*AD$4)," ")</f>
        <v>0.97860419508309882</v>
      </c>
      <c r="AD37" s="2">
        <f>IF($A37&lt;=AD$5,0.5*(AE36+AE37)*EXP(-'BDT Tree'!AH47*AE$4)," ")</f>
        <v>0.98647564177441915</v>
      </c>
      <c r="AE37" s="44">
        <f>IF($A37&lt;=AE$5,0.5*(AF36+AF37)*EXP(-'BDT Tree'!AI47*AF$4)+$C$6*SUM(AC$4:AE$4)," ")</f>
        <v>0.9928873554949994</v>
      </c>
      <c r="AF37" s="2">
        <f>IF($A37&lt;=AF$5,0.5*(AG36+AG37)*EXP(-'BDT Tree'!AJ47*AG$4)," ")</f>
        <v>0.99430308720716731</v>
      </c>
      <c r="AG37" s="2">
        <f>IF($A37&lt;=AG$5,0.5*(AH36+AH37)*EXP(-'BDT Tree'!AK47*AH$4)," ")</f>
        <v>0.99854312354828856</v>
      </c>
      <c r="AH37" s="44">
        <f>IF($A37&lt;=AH$5,0.5*(AI36+AI37)*EXP(-'BDT Tree'!AL47*AI$4)+$C$6*SUM(AF$4:AH$4)," ")</f>
        <v>1.0019804308092888</v>
      </c>
      <c r="AI37" s="2">
        <f>IF($A37&lt;=AI$5,0.5*(AJ36+AJ37)*EXP(-'BDT Tree'!AM47*AJ$4)," ")</f>
        <v>1.0006527781880059</v>
      </c>
      <c r="AJ37" s="2">
        <f>IF($A37&lt;=AJ$5,0.5*(AK36+AK37)*EXP(-'BDT Tree'!AN47*AK$4)," ")</f>
        <v>1.0028102442693902</v>
      </c>
      <c r="AK37" s="44">
        <f>IF($A37&lt;=AK$5,0.5*(AL36+AL37)*EXP(-'BDT Tree'!AO47*AL$4)+$C$6*SUM(AI$4:AK$4)," ")</f>
        <v>1.0045735518511858</v>
      </c>
      <c r="AL37" s="2">
        <f>IF($A37&lt;=AL$5,0.5*(AM36+AM37)*EXP(-'BDT Tree'!AP47*AM$4)," ")</f>
        <v>1.0019703812181247</v>
      </c>
      <c r="AM37" s="2">
        <f>IF($A37&lt;=AM$5,0.5*(AN36+AN37)*EXP(-'BDT Tree'!AQ47*AN$4)," ")</f>
        <v>1.002952248662041</v>
      </c>
      <c r="AN37" s="44">
        <f t="shared" si="0"/>
        <v>1.0037204708359939</v>
      </c>
    </row>
    <row r="38" spans="1:40" x14ac:dyDescent="0.25">
      <c r="A38" s="30">
        <v>19</v>
      </c>
      <c r="D38" s="44" t="str">
        <f>IF($A38&lt;=D$5,0.5*(E37+E38)*EXP(-'BDT Tree'!H48*E$4)+$C$6*SUM(B$4:D$4)," ")</f>
        <v xml:space="preserve"> </v>
      </c>
      <c r="E38" s="2" t="str">
        <f>IF($A38&lt;=E$5,0.5*(F37+F38)*EXP(-'BDT Tree'!I48*F$4)," ")</f>
        <v xml:space="preserve"> </v>
      </c>
      <c r="F38" s="2" t="str">
        <f>IF($A38&lt;=F$5,0.5*(G37+G38)*EXP(-'BDT Tree'!J48*G$4)," ")</f>
        <v xml:space="preserve"> </v>
      </c>
      <c r="G38" s="44" t="str">
        <f>IF($A38&lt;=G$5,0.5*(H37+H38)*EXP(-'BDT Tree'!K48*H$4)+$C$6*SUM(E$4:G$4)," ")</f>
        <v xml:space="preserve"> </v>
      </c>
      <c r="H38" s="2" t="str">
        <f>IF($A38&lt;=H$5,0.5*(I37+I38)*EXP(-'BDT Tree'!L48*I$4)," ")</f>
        <v xml:space="preserve"> </v>
      </c>
      <c r="I38" s="2" t="str">
        <f>IF($A38&lt;=I$5,0.5*(J37+J38)*EXP(-'BDT Tree'!M48*J$4)," ")</f>
        <v xml:space="preserve"> </v>
      </c>
      <c r="J38" s="44" t="str">
        <f>IF($A38&lt;=J$5,0.5*(K37+K38)*EXP(-'BDT Tree'!N48*K$4)+$C$6*SUM(H$4:J$4)," ")</f>
        <v xml:space="preserve"> </v>
      </c>
      <c r="K38" s="2" t="str">
        <f>IF($A38&lt;=K$5,0.5*(L37+L38)*EXP(-'BDT Tree'!O48*L$4)," ")</f>
        <v xml:space="preserve"> </v>
      </c>
      <c r="L38" s="2" t="str">
        <f>IF($A38&lt;=L$5,0.5*(M37+M38)*EXP(-'BDT Tree'!P48*M$4)," ")</f>
        <v xml:space="preserve"> </v>
      </c>
      <c r="M38" s="44" t="str">
        <f>IF($A38&lt;=M$5,0.5*(N37+N38)*EXP(-'BDT Tree'!Q48*N$4)+$C$6*SUM(K$4:M$4)," ")</f>
        <v xml:space="preserve"> </v>
      </c>
      <c r="N38" s="2" t="str">
        <f>IF($A38&lt;=N$5,0.5*(O37+O38)*EXP(-'BDT Tree'!R48*O$4)," ")</f>
        <v xml:space="preserve"> </v>
      </c>
      <c r="O38" s="2" t="str">
        <f>IF($A38&lt;=O$5,0.5*(P37+P38)*EXP(-'BDT Tree'!S48*P$4)," ")</f>
        <v xml:space="preserve"> </v>
      </c>
      <c r="P38" s="44" t="str">
        <f>IF($A38&lt;=P$5,0.5*(Q37+Q38)*EXP(-'BDT Tree'!T48*Q$4)+$C$6*SUM(N$4:P$4)," ")</f>
        <v xml:space="preserve"> </v>
      </c>
      <c r="Q38" s="2">
        <f>IF($A38&lt;=Q$5,0.5*(R37+R38)*EXP(-'BDT Tree'!U48*R$4)," ")</f>
        <v>0.73989141494242694</v>
      </c>
      <c r="R38" s="2">
        <f>IF($A38&lt;=R$5,0.5*(S37+S38)*EXP(-'BDT Tree'!V48*S$4)," ")</f>
        <v>0.78253035954274752</v>
      </c>
      <c r="S38" s="44">
        <f>IF($A38&lt;=S$5,0.5*(T37+T38)*EXP(-'BDT Tree'!W48*T$4)+$C$6*SUM(Q$4:S$4)," ")</f>
        <v>0.81989388052031642</v>
      </c>
      <c r="T38" s="2">
        <f>IF($A38&lt;=T$5,0.5*(U37+U38)*EXP(-'BDT Tree'!X48*U$4)," ")</f>
        <v>0.85033066516604294</v>
      </c>
      <c r="U38" s="2">
        <f>IF($A38&lt;=U$5,0.5*(V37+V38)*EXP(-'BDT Tree'!Y48*V$4)," ")</f>
        <v>0.87990380887176223</v>
      </c>
      <c r="V38" s="44">
        <f>IF($A38&lt;=V$5,0.5*(W37+W38)*EXP(-'BDT Tree'!Z48*W$4)+$C$6*SUM(T$4:V$4)," ")</f>
        <v>0.90486207737492674</v>
      </c>
      <c r="W38" s="2">
        <f>IF($A38&lt;=W$5,0.5*(X37+X38)*EXP(-'BDT Tree'!AA48*X$4)," ")</f>
        <v>0.92222394815115716</v>
      </c>
      <c r="X38" s="2">
        <f>IF($A38&lt;=X$5,0.5*(Y37+Y38)*EXP(-'BDT Tree'!AB48*Y$4)," ")</f>
        <v>0.9402496758636768</v>
      </c>
      <c r="Y38" s="44">
        <f>IF($A38&lt;=Y$5,0.5*(Z37+Z38)*EXP(-'BDT Tree'!AC48*Z$4)+$C$6*SUM(W$4:Y$4)," ")</f>
        <v>0.95582946124079748</v>
      </c>
      <c r="Z38" s="2">
        <f>IF($A38&lt;=Z$5,0.5*(AA37+AA38)*EXP(-'BDT Tree'!AD48*AA$4)," ")</f>
        <v>0.96449539237982429</v>
      </c>
      <c r="AA38" s="2">
        <f>IF($A38&lt;=AA$5,0.5*(AB37+AB38)*EXP(-'BDT Tree'!AE48*AB$4)," ")</f>
        <v>0.9749357000263208</v>
      </c>
      <c r="AB38" s="44">
        <f>IF($A38&lt;=AB$5,0.5*(AC37+AC38)*EXP(-'BDT Tree'!AF48*AC$4)+$C$6*SUM(Z$4:AB$4)," ")</f>
        <v>0.98386325618183079</v>
      </c>
      <c r="AC38" s="2">
        <f>IF($A38&lt;=AC$5,0.5*(AD37+AD38)*EXP(-'BDT Tree'!AG48*AD$4)," ")</f>
        <v>0.98754261353971029</v>
      </c>
      <c r="AD38" s="2">
        <f>IF($A38&lt;=AD$5,0.5*(AE37+AE38)*EXP(-'BDT Tree'!AH48*AE$4)," ")</f>
        <v>0.99352330198653616</v>
      </c>
      <c r="AE38" s="44">
        <f>IF($A38&lt;=AE$5,0.5*(AF37+AF38)*EXP(-'BDT Tree'!AI48*AF$4)+$C$6*SUM(AC$4:AE$4)," ")</f>
        <v>0.99839385009648773</v>
      </c>
      <c r="AF38" s="2">
        <f>IF($A38&lt;=AF$5,0.5*(AG37+AG38)*EXP(-'BDT Tree'!AJ48*AG$4)," ")</f>
        <v>0.99852481288075412</v>
      </c>
      <c r="AG38" s="2">
        <f>IF($A38&lt;=AG$5,0.5*(AH37+AH38)*EXP(-'BDT Tree'!AK48*AH$4)," ")</f>
        <v>1.0017196437565412</v>
      </c>
      <c r="AH38" s="44">
        <f>IF($A38&lt;=AH$5,0.5*(AI37+AI38)*EXP(-'BDT Tree'!AL48*AI$4)+$C$6*SUM(AF$4:AH$4)," ")</f>
        <v>1.0043078015953197</v>
      </c>
      <c r="AI38" s="2">
        <f>IF($A38&lt;=AI$5,0.5*(AJ37+AJ38)*EXP(-'BDT Tree'!AM48*AJ$4)," ")</f>
        <v>1.0023314922998185</v>
      </c>
      <c r="AJ38" s="2">
        <f>IF($A38&lt;=AJ$5,0.5*(AK37+AK38)*EXP(-'BDT Tree'!AN48*AK$4)," ")</f>
        <v>1.0039719699254896</v>
      </c>
      <c r="AK38" s="44">
        <f>IF($A38&lt;=AK$5,0.5*(AL37+AL38)*EXP(-'BDT Tree'!AO48*AL$4)+$C$6*SUM(AI$4:AK$4)," ")</f>
        <v>1.0053079701296141</v>
      </c>
      <c r="AL38" s="2">
        <f>IF($A38&lt;=AL$5,0.5*(AM37+AM38)*EXP(-'BDT Tree'!AP48*AM$4)," ")</f>
        <v>1.0023939050336865</v>
      </c>
      <c r="AM38" s="2">
        <f>IF($A38&lt;=AM$5,0.5*(AN37+AN38)*EXP(-'BDT Tree'!AQ48*AN$4)," ")</f>
        <v>1.0031382289953741</v>
      </c>
      <c r="AN38" s="44">
        <f t="shared" si="0"/>
        <v>1.0037204708359939</v>
      </c>
    </row>
    <row r="39" spans="1:40" x14ac:dyDescent="0.25">
      <c r="A39" s="30">
        <v>18</v>
      </c>
      <c r="D39" s="44" t="str">
        <f>IF($A39&lt;=D$5,0.5*(E38+E39)*EXP(-'BDT Tree'!H49*E$4)+$C$6*SUM(B$4:D$4)," ")</f>
        <v xml:space="preserve"> </v>
      </c>
      <c r="E39" s="2" t="str">
        <f>IF($A39&lt;=E$5,0.5*(F38+F39)*EXP(-'BDT Tree'!I49*F$4)," ")</f>
        <v xml:space="preserve"> </v>
      </c>
      <c r="F39" s="2" t="str">
        <f>IF($A39&lt;=F$5,0.5*(G38+G39)*EXP(-'BDT Tree'!J49*G$4)," ")</f>
        <v xml:space="preserve"> </v>
      </c>
      <c r="G39" s="44" t="str">
        <f>IF($A39&lt;=G$5,0.5*(H38+H39)*EXP(-'BDT Tree'!K49*H$4)+$C$6*SUM(E$4:G$4)," ")</f>
        <v xml:space="preserve"> </v>
      </c>
      <c r="H39" s="2" t="str">
        <f>IF($A39&lt;=H$5,0.5*(I38+I39)*EXP(-'BDT Tree'!L49*I$4)," ")</f>
        <v xml:space="preserve"> </v>
      </c>
      <c r="I39" s="2" t="str">
        <f>IF($A39&lt;=I$5,0.5*(J38+J39)*EXP(-'BDT Tree'!M49*J$4)," ")</f>
        <v xml:space="preserve"> </v>
      </c>
      <c r="J39" s="44" t="str">
        <f>IF($A39&lt;=J$5,0.5*(K38+K39)*EXP(-'BDT Tree'!N49*K$4)+$C$6*SUM(H$4:J$4)," ")</f>
        <v xml:space="preserve"> </v>
      </c>
      <c r="K39" s="2" t="str">
        <f>IF($A39&lt;=K$5,0.5*(L38+L39)*EXP(-'BDT Tree'!O49*L$4)," ")</f>
        <v xml:space="preserve"> </v>
      </c>
      <c r="L39" s="2" t="str">
        <f>IF($A39&lt;=L$5,0.5*(M38+M39)*EXP(-'BDT Tree'!P49*M$4)," ")</f>
        <v xml:space="preserve"> </v>
      </c>
      <c r="M39" s="44" t="str">
        <f>IF($A39&lt;=M$5,0.5*(N38+N39)*EXP(-'BDT Tree'!Q49*N$4)+$C$6*SUM(K$4:M$4)," ")</f>
        <v xml:space="preserve"> </v>
      </c>
      <c r="N39" s="2" t="str">
        <f>IF($A39&lt;=N$5,0.5*(O38+O39)*EXP(-'BDT Tree'!R49*O$4)," ")</f>
        <v xml:space="preserve"> </v>
      </c>
      <c r="O39" s="2" t="str">
        <f>IF($A39&lt;=O$5,0.5*(P38+P39)*EXP(-'BDT Tree'!S49*P$4)," ")</f>
        <v xml:space="preserve"> </v>
      </c>
      <c r="P39" s="44">
        <f>IF($A39&lt;=P$5,0.5*(Q38+Q39)*EXP(-'BDT Tree'!T49*Q$4)+$C$6*SUM(N$4:P$4)," ")</f>
        <v>0.76433261762214522</v>
      </c>
      <c r="Q39" s="2">
        <f>IF($A39&lt;=Q$5,0.5*(R38+R39)*EXP(-'BDT Tree'!U49*R$4)," ")</f>
        <v>0.80088321338140533</v>
      </c>
      <c r="R39" s="2">
        <f>IF($A39&lt;=R$5,0.5*(S38+S39)*EXP(-'BDT Tree'!V49*S$4)," ")</f>
        <v>0.836020873843627</v>
      </c>
      <c r="S39" s="44">
        <f>IF($A39&lt;=S$5,0.5*(T38+T39)*EXP(-'BDT Tree'!W49*T$4)+$C$6*SUM(Q$4:S$4)," ")</f>
        <v>0.86645357436289006</v>
      </c>
      <c r="T39" s="2">
        <f>IF($A39&lt;=T$5,0.5*(U38+U39)*EXP(-'BDT Tree'!X49*U$4)," ")</f>
        <v>0.89002956491584995</v>
      </c>
      <c r="U39" s="2">
        <f>IF($A39&lt;=U$5,0.5*(V38+V39)*EXP(-'BDT Tree'!Y49*V$4)," ")</f>
        <v>0.91338430073389032</v>
      </c>
      <c r="V39" s="44">
        <f>IF($A39&lt;=V$5,0.5*(W38+W39)*EXP(-'BDT Tree'!Z49*W$4)+$C$6*SUM(T$4:V$4)," ")</f>
        <v>0.93298096971624467</v>
      </c>
      <c r="W39" s="2">
        <f>IF($A39&lt;=W$5,0.5*(X38+X39)*EXP(-'BDT Tree'!AA49*X$4)," ")</f>
        <v>0.94575015943579366</v>
      </c>
      <c r="X39" s="2">
        <f>IF($A39&lt;=X$5,0.5*(Y38+Y39)*EXP(-'BDT Tree'!AB49*Y$4)," ")</f>
        <v>0.95977404193431459</v>
      </c>
      <c r="Y39" s="44">
        <f>IF($A39&lt;=Y$5,0.5*(Z38+Z39)*EXP(-'BDT Tree'!AC49*Z$4)+$C$6*SUM(W$4:Y$4)," ")</f>
        <v>0.97184810035802183</v>
      </c>
      <c r="Z39" s="2">
        <f>IF($A39&lt;=Z$5,0.5*(AA38+AA39)*EXP(-'BDT Tree'!AD49*AA$4)," ")</f>
        <v>0.97756443652237268</v>
      </c>
      <c r="AA39" s="2">
        <f>IF($A39&lt;=AA$5,0.5*(AB38+AB39)*EXP(-'BDT Tree'!AE49*AB$4)," ")</f>
        <v>0.98559593354364328</v>
      </c>
      <c r="AB39" s="44">
        <f>IF($A39&lt;=AB$5,0.5*(AC38+AC39)*EXP(-'BDT Tree'!AF49*AC$4)+$C$6*SUM(Z$4:AB$4)," ")</f>
        <v>0.99243298659102064</v>
      </c>
      <c r="AC39" s="2">
        <f>IF($A39&lt;=AC$5,0.5*(AD38+AD39)*EXP(-'BDT Tree'!AG49*AD$4)," ")</f>
        <v>0.99433317077475425</v>
      </c>
      <c r="AD39" s="2">
        <f>IF($A39&lt;=AD$5,0.5*(AE38+AE39)*EXP(-'BDT Tree'!AH49*AE$4)," ")</f>
        <v>0.99886761271250502</v>
      </c>
      <c r="AE39" s="44">
        <f>IF($A39&lt;=AE$5,0.5*(AF38+AF39)*EXP(-'BDT Tree'!AI49*AF$4)+$C$6*SUM(AC$4:AE$4)," ")</f>
        <v>1.0025613796717188</v>
      </c>
      <c r="AF39" s="2">
        <f>IF($A39&lt;=AF$5,0.5*(AG38+AG39)*EXP(-'BDT Tree'!AJ49*AG$4)," ")</f>
        <v>1.0017174510523619</v>
      </c>
      <c r="AG39" s="2">
        <f>IF($A39&lt;=AG$5,0.5*(AH38+AH39)*EXP(-'BDT Tree'!AK49*AH$4)," ")</f>
        <v>1.0041225373960103</v>
      </c>
      <c r="AH39" s="44">
        <f>IF($A39&lt;=AH$5,0.5*(AI38+AI39)*EXP(-'BDT Tree'!AL49*AI$4)+$C$6*SUM(AF$4:AH$4)," ")</f>
        <v>1.0060700481542344</v>
      </c>
      <c r="AI39" s="2">
        <f>IF($A39&lt;=AI$5,0.5*(AJ38+AJ39)*EXP(-'BDT Tree'!AM49*AJ$4)," ")</f>
        <v>1.0036033485943361</v>
      </c>
      <c r="AJ39" s="2">
        <f>IF($A39&lt;=AJ$5,0.5*(AK38+AK39)*EXP(-'BDT Tree'!AN49*AK$4)," ")</f>
        <v>1.0048503132015296</v>
      </c>
      <c r="AK39" s="44">
        <f>IF($A39&lt;=AK$5,0.5*(AL38+AL39)*EXP(-'BDT Tree'!AO49*AL$4)+$C$6*SUM(AI$4:AK$4)," ")</f>
        <v>1.0058623341053394</v>
      </c>
      <c r="AL39" s="2">
        <f>IF($A39&lt;=AL$5,0.5*(AM38+AM39)*EXP(-'BDT Tree'!AP49*AM$4)," ")</f>
        <v>1.0027149872512722</v>
      </c>
      <c r="AM39" s="2">
        <f>IF($A39&lt;=AM$5,0.5*(AN38+AN39)*EXP(-'BDT Tree'!AQ49*AN$4)," ")</f>
        <v>1.0032791949092343</v>
      </c>
      <c r="AN39" s="44">
        <f t="shared" si="0"/>
        <v>1.0037204708359939</v>
      </c>
    </row>
    <row r="40" spans="1:40" x14ac:dyDescent="0.25">
      <c r="A40" s="30">
        <v>17</v>
      </c>
      <c r="D40" s="44" t="str">
        <f>IF($A40&lt;=D$5,0.5*(E39+E40)*EXP(-'BDT Tree'!H50*E$4)+$C$6*SUM(B$4:D$4)," ")</f>
        <v xml:space="preserve"> </v>
      </c>
      <c r="E40" s="2" t="str">
        <f>IF($A40&lt;=E$5,0.5*(F39+F40)*EXP(-'BDT Tree'!I50*F$4)," ")</f>
        <v xml:space="preserve"> </v>
      </c>
      <c r="F40" s="2" t="str">
        <f>IF($A40&lt;=F$5,0.5*(G39+G40)*EXP(-'BDT Tree'!J50*G$4)," ")</f>
        <v xml:space="preserve"> </v>
      </c>
      <c r="G40" s="44" t="str">
        <f>IF($A40&lt;=G$5,0.5*(H39+H40)*EXP(-'BDT Tree'!K50*H$4)+$C$6*SUM(E$4:G$4)," ")</f>
        <v xml:space="preserve"> </v>
      </c>
      <c r="H40" s="2" t="str">
        <f>IF($A40&lt;=H$5,0.5*(I39+I40)*EXP(-'BDT Tree'!L50*I$4)," ")</f>
        <v xml:space="preserve"> </v>
      </c>
      <c r="I40" s="2" t="str">
        <f>IF($A40&lt;=I$5,0.5*(J39+J40)*EXP(-'BDT Tree'!M50*J$4)," ")</f>
        <v xml:space="preserve"> </v>
      </c>
      <c r="J40" s="44" t="str">
        <f>IF($A40&lt;=J$5,0.5*(K39+K40)*EXP(-'BDT Tree'!N50*K$4)+$C$6*SUM(H$4:J$4)," ")</f>
        <v xml:space="preserve"> </v>
      </c>
      <c r="K40" s="2" t="str">
        <f>IF($A40&lt;=K$5,0.5*(L39+L40)*EXP(-'BDT Tree'!O50*L$4)," ")</f>
        <v xml:space="preserve"> </v>
      </c>
      <c r="L40" s="2" t="str">
        <f>IF($A40&lt;=L$5,0.5*(M39+M40)*EXP(-'BDT Tree'!P50*M$4)," ")</f>
        <v xml:space="preserve"> </v>
      </c>
      <c r="M40" s="44" t="str">
        <f>IF($A40&lt;=M$5,0.5*(N39+N40)*EXP(-'BDT Tree'!Q50*N$4)+$C$6*SUM(K$4:M$4)," ")</f>
        <v xml:space="preserve"> </v>
      </c>
      <c r="N40" s="2" t="str">
        <f>IF($A40&lt;=N$5,0.5*(O39+O40)*EXP(-'BDT Tree'!R50*O$4)," ")</f>
        <v xml:space="preserve"> </v>
      </c>
      <c r="O40" s="2">
        <f>IF($A40&lt;=O$5,0.5*(P39+P40)*EXP(-'BDT Tree'!S50*P$4)," ")</f>
        <v>0.78518140533398573</v>
      </c>
      <c r="P40" s="44">
        <f>IF($A40&lt;=P$5,0.5*(Q39+Q40)*EXP(-'BDT Tree'!T50*Q$4)+$C$6*SUM(N$4:P$4)," ")</f>
        <v>0.82162511658997395</v>
      </c>
      <c r="Q40" s="2">
        <f>IF($A40&lt;=Q$5,0.5*(R39+R40)*EXP(-'BDT Tree'!U50*R$4)," ")</f>
        <v>0.85088993060618445</v>
      </c>
      <c r="R40" s="2">
        <f>IF($A40&lt;=R$5,0.5*(S39+S40)*EXP(-'BDT Tree'!V50*S$4)," ")</f>
        <v>0.8792712499085078</v>
      </c>
      <c r="S40" s="44">
        <f>IF($A40&lt;=S$5,0.5*(T39+T40)*EXP(-'BDT Tree'!W50*T$4)+$C$6*SUM(Q$4:S$4)," ")</f>
        <v>0.90364478535192294</v>
      </c>
      <c r="T40" s="2">
        <f>IF($A40&lt;=T$5,0.5*(U39+U40)*EXP(-'BDT Tree'!X50*U$4)," ")</f>
        <v>0.9214306248188342</v>
      </c>
      <c r="U40" s="2">
        <f>IF($A40&lt;=U$5,0.5*(V39+V40)*EXP(-'BDT Tree'!Y50*V$4)," ")</f>
        <v>0.93966705515035542</v>
      </c>
      <c r="V40" s="44">
        <f>IF($A40&lt;=V$5,0.5*(W39+W40)*EXP(-'BDT Tree'!Z50*W$4)+$C$6*SUM(T$4:V$4)," ")</f>
        <v>0.95491140540079944</v>
      </c>
      <c r="W40" s="2">
        <f>IF($A40&lt;=W$5,0.5*(X39+X40)*EXP(-'BDT Tree'!AA50*X$4)," ")</f>
        <v>0.96398140626909323</v>
      </c>
      <c r="X40" s="2">
        <f>IF($A40&lt;=X$5,0.5*(Y39+Y40)*EXP(-'BDT Tree'!AB50*Y$4)," ")</f>
        <v>0.97482430435664669</v>
      </c>
      <c r="Y40" s="44">
        <f>IF($A40&lt;=Y$5,0.5*(Z39+Z40)*EXP(-'BDT Tree'!AC50*Z$4)+$C$6*SUM(W$4:Y$4)," ")</f>
        <v>0.98413493066770608</v>
      </c>
      <c r="Z40" s="2">
        <f>IF($A40&lt;=Z$5,0.5*(AA39+AA40)*EXP(-'BDT Tree'!AD50*AA$4)," ")</f>
        <v>0.98755994959979865</v>
      </c>
      <c r="AA40" s="2">
        <f>IF($A40&lt;=AA$5,0.5*(AB39+AB40)*EXP(-'BDT Tree'!AE50*AB$4)," ")</f>
        <v>0.99371869205079022</v>
      </c>
      <c r="AB40" s="44">
        <f>IF($A40&lt;=AB$5,0.5*(AC39+AC40)*EXP(-'BDT Tree'!AF50*AC$4)+$C$6*SUM(Z$4:AB$4)," ")</f>
        <v>0.99894137104475678</v>
      </c>
      <c r="AC40" s="2">
        <f>IF($A40&lt;=AC$5,0.5*(AD39+AD40)*EXP(-'BDT Tree'!AG50*AD$4)," ")</f>
        <v>0.99948139349866882</v>
      </c>
      <c r="AD40" s="2">
        <f>IF($A40&lt;=AD$5,0.5*(AE39+AE40)*EXP(-'BDT Tree'!AH50*AE$4)," ")</f>
        <v>1.0029138332516707</v>
      </c>
      <c r="AE40" s="44">
        <f>IF($A40&lt;=AE$5,0.5*(AF39+AF40)*EXP(-'BDT Tree'!AI50*AF$4)+$C$6*SUM(AC$4:AE$4)," ")</f>
        <v>1.0057117075559563</v>
      </c>
      <c r="AF40" s="2">
        <f>IF($A40&lt;=AF$5,0.5*(AG39+AG40)*EXP(-'BDT Tree'!AJ50*AG$4)," ")</f>
        <v>1.0041296768454533</v>
      </c>
      <c r="AG40" s="2">
        <f>IF($A40&lt;=AG$5,0.5*(AH39+AH40)*EXP(-'BDT Tree'!AK50*AH$4)," ")</f>
        <v>1.0059390186810209</v>
      </c>
      <c r="AH40" s="44">
        <f>IF($A40&lt;=AH$5,0.5*(AI39+AI40)*EXP(-'BDT Tree'!AL50*AI$4)+$C$6*SUM(AF$4:AH$4)," ")</f>
        <v>1.0074037588392155</v>
      </c>
      <c r="AI40" s="2">
        <f>IF($A40&lt;=AI$5,0.5*(AJ39+AJ40)*EXP(-'BDT Tree'!AM50*AJ$4)," ")</f>
        <v>1.0045666385777914</v>
      </c>
      <c r="AJ40" s="2">
        <f>IF($A40&lt;=AJ$5,0.5*(AK39+AK40)*EXP(-'BDT Tree'!AN50*AK$4)," ")</f>
        <v>1.0055142560719461</v>
      </c>
      <c r="AK40" s="44">
        <f>IF($A40&lt;=AK$5,0.5*(AL39+AL40)*EXP(-'BDT Tree'!AO50*AL$4)+$C$6*SUM(AI$4:AK$4)," ")</f>
        <v>1.0062807382041541</v>
      </c>
      <c r="AL40" s="2">
        <f>IF($A40&lt;=AL$5,0.5*(AM39+AM40)*EXP(-'BDT Tree'!AP50*AM$4)," ")</f>
        <v>1.0029583843607823</v>
      </c>
      <c r="AM40" s="2">
        <f>IF($A40&lt;=AM$5,0.5*(AN39+AN40)*EXP(-'BDT Tree'!AQ50*AN$4)," ")</f>
        <v>1.0033860374141907</v>
      </c>
      <c r="AN40" s="44">
        <f t="shared" si="0"/>
        <v>1.0037204708359939</v>
      </c>
    </row>
    <row r="41" spans="1:40" x14ac:dyDescent="0.25">
      <c r="A41" s="30">
        <v>16</v>
      </c>
      <c r="D41" s="44" t="str">
        <f>IF($A41&lt;=D$5,0.5*(E40+E41)*EXP(-'BDT Tree'!H51*E$4)+$C$6*SUM(B$4:D$4)," ")</f>
        <v xml:space="preserve"> </v>
      </c>
      <c r="E41" s="2" t="str">
        <f>IF($A41&lt;=E$5,0.5*(F40+F41)*EXP(-'BDT Tree'!I51*F$4)," ")</f>
        <v xml:space="preserve"> </v>
      </c>
      <c r="F41" s="2" t="str">
        <f>IF($A41&lt;=F$5,0.5*(G40+G41)*EXP(-'BDT Tree'!J51*G$4)," ")</f>
        <v xml:space="preserve"> </v>
      </c>
      <c r="G41" s="44" t="str">
        <f>IF($A41&lt;=G$5,0.5*(H40+H41)*EXP(-'BDT Tree'!K51*H$4)+$C$6*SUM(E$4:G$4)," ")</f>
        <v xml:space="preserve"> </v>
      </c>
      <c r="H41" s="2" t="str">
        <f>IF($A41&lt;=H$5,0.5*(I40+I41)*EXP(-'BDT Tree'!L51*I$4)," ")</f>
        <v xml:space="preserve"> </v>
      </c>
      <c r="I41" s="2" t="str">
        <f>IF($A41&lt;=I$5,0.5*(J40+J41)*EXP(-'BDT Tree'!M51*J$4)," ")</f>
        <v xml:space="preserve"> </v>
      </c>
      <c r="J41" s="44" t="str">
        <f>IF($A41&lt;=J$5,0.5*(K40+K41)*EXP(-'BDT Tree'!N51*K$4)+$C$6*SUM(H$4:J$4)," ")</f>
        <v xml:space="preserve"> </v>
      </c>
      <c r="K41" s="2" t="str">
        <f>IF($A41&lt;=K$5,0.5*(L40+L41)*EXP(-'BDT Tree'!O51*L$4)," ")</f>
        <v xml:space="preserve"> </v>
      </c>
      <c r="L41" s="2" t="str">
        <f>IF($A41&lt;=L$5,0.5*(M40+M41)*EXP(-'BDT Tree'!P51*M$4)," ")</f>
        <v xml:space="preserve"> </v>
      </c>
      <c r="M41" s="44" t="str">
        <f>IF($A41&lt;=M$5,0.5*(N40+N41)*EXP(-'BDT Tree'!Q51*N$4)+$C$6*SUM(K$4:M$4)," ")</f>
        <v xml:space="preserve"> </v>
      </c>
      <c r="N41" s="2">
        <f>IF($A41&lt;=N$5,0.5*(O40+O41)*EXP(-'BDT Tree'!R51*O$4)," ")</f>
        <v>0.80534999300505039</v>
      </c>
      <c r="O41" s="2">
        <f>IF($A41&lt;=O$5,0.5*(P40+P41)*EXP(-'BDT Tree'!S51*P$4)," ")</f>
        <v>0.83851088396504669</v>
      </c>
      <c r="P41" s="44">
        <f>IF($A41&lt;=P$5,0.5*(Q40+Q41)*EXP(-'BDT Tree'!T51*Q$4)+$C$6*SUM(N$4:P$4)," ")</f>
        <v>0.86831907969977751</v>
      </c>
      <c r="Q41" s="2">
        <f>IF($A41&lt;=Q$5,0.5*(R40+R41)*EXP(-'BDT Tree'!U51*R$4)," ")</f>
        <v>0.89111785861086357</v>
      </c>
      <c r="R41" s="2">
        <f>IF($A41&lt;=R$5,0.5*(S40+S41)*EXP(-'BDT Tree'!V51*S$4)," ")</f>
        <v>0.91369026405118126</v>
      </c>
      <c r="S41" s="44">
        <f>IF($A41&lt;=S$5,0.5*(T40+T41)*EXP(-'BDT Tree'!W51*T$4)+$C$6*SUM(Q$4:S$4)," ")</f>
        <v>0.93296070675371012</v>
      </c>
      <c r="T41" s="2">
        <f>IF($A41&lt;=T$5,0.5*(U40+U41)*EXP(-'BDT Tree'!X51*U$4)," ")</f>
        <v>0.94599886985620518</v>
      </c>
      <c r="U41" s="2">
        <f>IF($A41&lt;=U$5,0.5*(V40+V41)*EXP(-'BDT Tree'!Y51*V$4)," ")</f>
        <v>0.96011653032182109</v>
      </c>
      <c r="V41" s="44">
        <f>IF($A41&lt;=V$5,0.5*(W40+W41)*EXP(-'BDT Tree'!Z51*W$4)+$C$6*SUM(T$4:V$4)," ")</f>
        <v>0.97189157321457753</v>
      </c>
      <c r="W41" s="2">
        <f>IF($A41&lt;=W$5,0.5*(X40+X41)*EXP(-'BDT Tree'!AA51*X$4)," ")</f>
        <v>0.97802589303322474</v>
      </c>
      <c r="X41" s="2">
        <f>IF($A41&lt;=X$5,0.5*(Y40+Y41)*EXP(-'BDT Tree'!AB51*Y$4)," ")</f>
        <v>0.98637008144995497</v>
      </c>
      <c r="Y41" s="44">
        <f>IF($A41&lt;=Y$5,0.5*(Z40+Z41)*EXP(-'BDT Tree'!AC51*Z$4)+$C$6*SUM(W$4:Y$4)," ")</f>
        <v>0.9935228777672912</v>
      </c>
      <c r="Z41" s="2">
        <f>IF($A41&lt;=Z$5,0.5*(AA40+AA41)*EXP(-'BDT Tree'!AD51*AA$4)," ")</f>
        <v>0.9951811551655303</v>
      </c>
      <c r="AA41" s="2">
        <f>IF($A41&lt;=AA$5,0.5*(AB40+AB41)*EXP(-'BDT Tree'!AE51*AB$4)," ")</f>
        <v>0.99989257716647184</v>
      </c>
      <c r="AB41" s="44">
        <f>IF($A41&lt;=AB$5,0.5*(AC40+AC41)*EXP(-'BDT Tree'!AF51*AC$4)+$C$6*SUM(Z$4:AB$4)," ")</f>
        <v>1.0038744533842601</v>
      </c>
      <c r="AC41" s="2">
        <f>IF($A41&lt;=AC$5,0.5*(AD40+AD41)*EXP(-'BDT Tree'!AG51*AD$4)," ")</f>
        <v>1.0033784860451114</v>
      </c>
      <c r="AD41" s="2">
        <f>IF($A41&lt;=AD$5,0.5*(AE40+AE41)*EXP(-'BDT Tree'!AH51*AE$4)," ")</f>
        <v>1.0059736344026375</v>
      </c>
      <c r="AE41" s="44">
        <f>IF($A41&lt;=AE$5,0.5*(AF40+AF41)*EXP(-'BDT Tree'!AI51*AF$4)+$C$6*SUM(AC$4:AE$4)," ")</f>
        <v>1.0080909663472373</v>
      </c>
      <c r="AF41" s="2">
        <f>IF($A41&lt;=AF$5,0.5*(AG40+AG41)*EXP(-'BDT Tree'!AJ51*AG$4)," ")</f>
        <v>1.0059510425323845</v>
      </c>
      <c r="AG41" s="2">
        <f>IF($A41&lt;=AG$5,0.5*(AH40+AH41)*EXP(-'BDT Tree'!AK51*AH$4)," ")</f>
        <v>1.0073115319635346</v>
      </c>
      <c r="AH41" s="44">
        <f>IF($A41&lt;=AH$5,0.5*(AI40+AI41)*EXP(-'BDT Tree'!AL51*AI$4)+$C$6*SUM(AF$4:AH$4)," ")</f>
        <v>1.008412791100654</v>
      </c>
      <c r="AI41" s="2">
        <f>IF($A41&lt;=AI$5,0.5*(AJ40+AJ41)*EXP(-'BDT Tree'!AM51*AJ$4)," ")</f>
        <v>1.005296049864395</v>
      </c>
      <c r="AJ41" s="2">
        <f>IF($A41&lt;=AJ$5,0.5*(AK40+AK41)*EXP(-'BDT Tree'!AN51*AK$4)," ")</f>
        <v>1.0060160549397081</v>
      </c>
      <c r="AK41" s="44">
        <f>IF($A41&lt;=AK$5,0.5*(AL40+AL41)*EXP(-'BDT Tree'!AO51*AL$4)+$C$6*SUM(AI$4:AK$4)," ")</f>
        <v>1.0065965026385202</v>
      </c>
      <c r="AL41" s="2">
        <f>IF($A41&lt;=AL$5,0.5*(AM40+AM41)*EXP(-'BDT Tree'!AP51*AM$4)," ")</f>
        <v>1.0031428794582022</v>
      </c>
      <c r="AM41" s="2">
        <f>IF($A41&lt;=AM$5,0.5*(AN40+AN41)*EXP(-'BDT Tree'!AQ51*AN$4)," ")</f>
        <v>1.0034670142912074</v>
      </c>
      <c r="AN41" s="44">
        <f t="shared" si="0"/>
        <v>1.0037204708359939</v>
      </c>
    </row>
    <row r="42" spans="1:40" x14ac:dyDescent="0.25">
      <c r="A42" s="30">
        <v>15</v>
      </c>
      <c r="D42" s="44" t="str">
        <f>IF($A42&lt;=D$5,0.5*(E41+E42)*EXP(-'BDT Tree'!H52*E$4)+$C$6*SUM(B$4:D$4)," ")</f>
        <v xml:space="preserve"> </v>
      </c>
      <c r="E42" s="2" t="str">
        <f>IF($A42&lt;=E$5,0.5*(F41+F42)*EXP(-'BDT Tree'!I52*F$4)," ")</f>
        <v xml:space="preserve"> </v>
      </c>
      <c r="F42" s="2" t="str">
        <f>IF($A42&lt;=F$5,0.5*(G41+G42)*EXP(-'BDT Tree'!J52*G$4)," ")</f>
        <v xml:space="preserve"> </v>
      </c>
      <c r="G42" s="44" t="str">
        <f>IF($A42&lt;=G$5,0.5*(H41+H42)*EXP(-'BDT Tree'!K52*H$4)+$C$6*SUM(E$4:G$4)," ")</f>
        <v xml:space="preserve"> </v>
      </c>
      <c r="H42" s="2" t="str">
        <f>IF($A42&lt;=H$5,0.5*(I41+I42)*EXP(-'BDT Tree'!L52*I$4)," ")</f>
        <v xml:space="preserve"> </v>
      </c>
      <c r="I42" s="2" t="str">
        <f>IF($A42&lt;=I$5,0.5*(J41+J42)*EXP(-'BDT Tree'!M52*J$4)," ")</f>
        <v xml:space="preserve"> </v>
      </c>
      <c r="J42" s="44" t="str">
        <f>IF($A42&lt;=J$5,0.5*(K41+K42)*EXP(-'BDT Tree'!N52*K$4)+$C$6*SUM(H$4:J$4)," ")</f>
        <v xml:space="preserve"> </v>
      </c>
      <c r="K42" s="2" t="str">
        <f>IF($A42&lt;=K$5,0.5*(L41+L42)*EXP(-'BDT Tree'!O52*L$4)," ")</f>
        <v xml:space="preserve"> </v>
      </c>
      <c r="L42" s="2" t="str">
        <f>IF($A42&lt;=L$5,0.5*(M41+M42)*EXP(-'BDT Tree'!P52*M$4)," ")</f>
        <v xml:space="preserve"> </v>
      </c>
      <c r="M42" s="44">
        <f>IF($A42&lt;=M$5,0.5*(N41+N42)*EXP(-'BDT Tree'!Q52*N$4)+$C$6*SUM(K$4:M$4)," ")</f>
        <v>0.82809748591562249</v>
      </c>
      <c r="N42" s="2">
        <f>IF($A42&lt;=N$5,0.5*(O41+O42)*EXP(-'BDT Tree'!R52*O$4)," ")</f>
        <v>0.85470875808822944</v>
      </c>
      <c r="O42" s="2">
        <f>IF($A42&lt;=O$5,0.5*(P41+P42)*EXP(-'BDT Tree'!S52*P$4)," ")</f>
        <v>0.88174320007113483</v>
      </c>
      <c r="P42" s="44">
        <f>IF($A42&lt;=P$5,0.5*(Q41+Q42)*EXP(-'BDT Tree'!T52*Q$4)+$C$6*SUM(N$4:P$4)," ")</f>
        <v>0.905713785643394</v>
      </c>
      <c r="Q42" s="2">
        <f>IF($A42&lt;=Q$5,0.5*(R41+R42)*EXP(-'BDT Tree'!U52*R$4)," ")</f>
        <v>0.92300853567835128</v>
      </c>
      <c r="R42" s="2">
        <f>IF($A42&lt;=R$5,0.5*(S41+S42)*EXP(-'BDT Tree'!V52*S$4)," ")</f>
        <v>0.94074928903413568</v>
      </c>
      <c r="S42" s="44">
        <f>IF($A42&lt;=S$5,0.5*(T41+T42)*EXP(-'BDT Tree'!W52*T$4)+$C$6*SUM(Q$4:S$4)," ")</f>
        <v>0.95583584044742931</v>
      </c>
      <c r="T42" s="2">
        <f>IF($A42&lt;=T$5,0.5*(U41+U42)*EXP(-'BDT Tree'!X52*U$4)," ")</f>
        <v>0.96506223620308795</v>
      </c>
      <c r="U42" s="2">
        <f>IF($A42&lt;=U$5,0.5*(V41+V42)*EXP(-'BDT Tree'!Y52*V$4)," ")</f>
        <v>0.97592012330716416</v>
      </c>
      <c r="V42" s="44">
        <f>IF($A42&lt;=V$5,0.5*(W41+W42)*EXP(-'BDT Tree'!Z52*W$4)+$C$6*SUM(T$4:V$4)," ")</f>
        <v>0.98496672856283651</v>
      </c>
      <c r="W42" s="2">
        <f>IF($A42&lt;=W$5,0.5*(X41+X42)*EXP(-'BDT Tree'!AA52*X$4)," ")</f>
        <v>0.98879673767722565</v>
      </c>
      <c r="X42" s="2">
        <f>IF($A42&lt;=X$5,0.5*(Y41+Y42)*EXP(-'BDT Tree'!AB52*Y$4)," ")</f>
        <v>0.99519536504825323</v>
      </c>
      <c r="Y42" s="44">
        <f>IF($A42&lt;=Y$5,0.5*(Z41+Z42)*EXP(-'BDT Tree'!AC52*Z$4)+$C$6*SUM(W$4:Y$4)," ")</f>
        <v>1.0006750062495759</v>
      </c>
      <c r="Z42" s="2">
        <f>IF($A42&lt;=Z$5,0.5*(AA41+AA42)*EXP(-'BDT Tree'!AD52*AA$4)," ")</f>
        <v>1.00097857568896</v>
      </c>
      <c r="AA42" s="2">
        <f>IF($A42&lt;=AA$5,0.5*(AB41+AB42)*EXP(-'BDT Tree'!AE52*AB$4)," ")</f>
        <v>1.0045764224524916</v>
      </c>
      <c r="AB42" s="44">
        <f>IF($A42&lt;=AB$5,0.5*(AC41+AC42)*EXP(-'BDT Tree'!AF52*AC$4)+$C$6*SUM(Z$4:AB$4)," ")</f>
        <v>1.0076079750267668</v>
      </c>
      <c r="AC42" s="2">
        <f>IF($A42&lt;=AC$5,0.5*(AD41+AD42)*EXP(-'BDT Tree'!AG52*AD$4)," ")</f>
        <v>1.0063251105807782</v>
      </c>
      <c r="AD42" s="2">
        <f>IF($A42&lt;=AD$5,0.5*(AE41+AE42)*EXP(-'BDT Tree'!AH52*AE$4)," ")</f>
        <v>1.0082854563951242</v>
      </c>
      <c r="AE42" s="44">
        <f>IF($A42&lt;=AE$5,0.5*(AF41+AF42)*EXP(-'BDT Tree'!AI52*AF$4)+$C$6*SUM(AC$4:AE$4)," ")</f>
        <v>1.0098866854127799</v>
      </c>
      <c r="AF42" s="2">
        <f>IF($A42&lt;=AF$5,0.5*(AG41+AG42)*EXP(-'BDT Tree'!AJ52*AG$4)," ")</f>
        <v>1.0073256048486365</v>
      </c>
      <c r="AG42" s="2">
        <f>IF($A42&lt;=AG$5,0.5*(AH41+AH42)*EXP(-'BDT Tree'!AK52*AH$4)," ")</f>
        <v>1.0083482212238863</v>
      </c>
      <c r="AH42" s="44">
        <f>IF($A42&lt;=AH$5,0.5*(AI41+AI42)*EXP(-'BDT Tree'!AL52*AI$4)+$C$6*SUM(AF$4:AH$4)," ")</f>
        <v>1.0091759907610505</v>
      </c>
      <c r="AI42" s="2">
        <f>IF($A42&lt;=AI$5,0.5*(AJ41+AJ42)*EXP(-'BDT Tree'!AM52*AJ$4)," ")</f>
        <v>1.0058482717494797</v>
      </c>
      <c r="AJ42" s="2">
        <f>IF($A42&lt;=AJ$5,0.5*(AK41+AK42)*EXP(-'BDT Tree'!AN52*AK$4)," ")</f>
        <v>1.0063952663451221</v>
      </c>
      <c r="AK42" s="44">
        <f>IF($A42&lt;=AK$5,0.5*(AL41+AL42)*EXP(-'BDT Tree'!AO52*AL$4)+$C$6*SUM(AI$4:AK$4)," ")</f>
        <v>1.0068347947168328</v>
      </c>
      <c r="AL42" s="2">
        <f>IF($A42&lt;=AL$5,0.5*(AM41+AM42)*EXP(-'BDT Tree'!AP52*AM$4)," ")</f>
        <v>1.0032827195495531</v>
      </c>
      <c r="AM42" s="2">
        <f>IF($A42&lt;=AM$5,0.5*(AN41+AN42)*EXP(-'BDT Tree'!AQ52*AN$4)," ")</f>
        <v>1.0035283859896402</v>
      </c>
      <c r="AN42" s="44">
        <f t="shared" si="0"/>
        <v>1.0037204708359939</v>
      </c>
    </row>
    <row r="43" spans="1:40" x14ac:dyDescent="0.25">
      <c r="A43" s="30">
        <v>14</v>
      </c>
      <c r="D43" s="44" t="str">
        <f>IF($A43&lt;=D$5,0.5*(E42+E43)*EXP(-'BDT Tree'!H53*E$4)+$C$6*SUM(B$4:D$4)," ")</f>
        <v xml:space="preserve"> </v>
      </c>
      <c r="E43" s="2" t="str">
        <f>IF($A43&lt;=E$5,0.5*(F42+F43)*EXP(-'BDT Tree'!I53*F$4)," ")</f>
        <v xml:space="preserve"> </v>
      </c>
      <c r="F43" s="2" t="str">
        <f>IF($A43&lt;=F$5,0.5*(G42+G43)*EXP(-'BDT Tree'!J53*G$4)," ")</f>
        <v xml:space="preserve"> </v>
      </c>
      <c r="G43" s="44" t="str">
        <f>IF($A43&lt;=G$5,0.5*(H42+H43)*EXP(-'BDT Tree'!K53*H$4)+$C$6*SUM(E$4:G$4)," ")</f>
        <v xml:space="preserve"> </v>
      </c>
      <c r="H43" s="2" t="str">
        <f>IF($A43&lt;=H$5,0.5*(I42+I43)*EXP(-'BDT Tree'!L53*I$4)," ")</f>
        <v xml:space="preserve"> </v>
      </c>
      <c r="I43" s="2" t="str">
        <f>IF($A43&lt;=I$5,0.5*(J42+J43)*EXP(-'BDT Tree'!M53*J$4)," ")</f>
        <v xml:space="preserve"> </v>
      </c>
      <c r="J43" s="44" t="str">
        <f>IF($A43&lt;=J$5,0.5*(K42+K43)*EXP(-'BDT Tree'!N53*K$4)+$C$6*SUM(H$4:J$4)," ")</f>
        <v xml:space="preserve"> </v>
      </c>
      <c r="K43" s="2" t="str">
        <f>IF($A43&lt;=K$5,0.5*(L42+L43)*EXP(-'BDT Tree'!O53*L$4)," ")</f>
        <v xml:space="preserve"> </v>
      </c>
      <c r="L43" s="2">
        <f>IF($A43&lt;=L$5,0.5*(M42+M43)*EXP(-'BDT Tree'!P53*M$4)," ")</f>
        <v>0.84599857509673604</v>
      </c>
      <c r="M43" s="44">
        <f>IF($A43&lt;=M$5,0.5*(N42+N43)*EXP(-'BDT Tree'!Q53*N$4)+$C$6*SUM(K$4:M$4)," ")</f>
        <v>0.87374057654872939</v>
      </c>
      <c r="N43" s="2">
        <f>IF($A43&lt;=N$5,0.5*(O42+O43)*EXP(-'BDT Tree'!R53*O$4)," ")</f>
        <v>0.89453065757665895</v>
      </c>
      <c r="O43" s="2">
        <f>IF($A43&lt;=O$5,0.5*(P42+P43)*EXP(-'BDT Tree'!S53*P$4)," ")</f>
        <v>0.91623309907318462</v>
      </c>
      <c r="P43" s="44">
        <f>IF($A43&lt;=P$5,0.5*(Q42+Q43)*EXP(-'BDT Tree'!T53*Q$4)+$C$6*SUM(N$4:P$4)," ")</f>
        <v>0.93525954846096171</v>
      </c>
      <c r="Q43" s="2">
        <f>IF($A43&lt;=Q$5,0.5*(R42+R43)*EXP(-'BDT Tree'!U53*R$4)," ")</f>
        <v>0.94800749076889634</v>
      </c>
      <c r="R43" s="2">
        <f>IF($A43&lt;=R$5,0.5*(S42+S43)*EXP(-'BDT Tree'!V53*S$4)," ")</f>
        <v>0.96182506163307857</v>
      </c>
      <c r="S43" s="44">
        <f>IF($A43&lt;=S$5,0.5*(T42+T43)*EXP(-'BDT Tree'!W53*T$4)+$C$6*SUM(Q$4:S$4)," ")</f>
        <v>0.97354811761727877</v>
      </c>
      <c r="T43" s="2">
        <f>IF($A43&lt;=T$5,0.5*(U42+U43)*EXP(-'BDT Tree'!X53*U$4)," ")</f>
        <v>0.9797613428498978</v>
      </c>
      <c r="U43" s="2">
        <f>IF($A43&lt;=U$5,0.5*(V42+V43)*EXP(-'BDT Tree'!Y53*V$4)," ")</f>
        <v>0.98807092202050506</v>
      </c>
      <c r="V43" s="44">
        <f>IF($A43&lt;=V$5,0.5*(W42+W43)*EXP(-'BDT Tree'!Z53*W$4)+$C$6*SUM(T$4:V$4)," ")</f>
        <v>0.99499315294079604</v>
      </c>
      <c r="W43" s="2">
        <f>IF($A43&lt;=W$5,0.5*(X42+X43)*EXP(-'BDT Tree'!AA53*X$4)," ")</f>
        <v>0.99702915401687298</v>
      </c>
      <c r="X43" s="2">
        <f>IF($A43&lt;=X$5,0.5*(Y42+Y43)*EXP(-'BDT Tree'!AB53*Y$4)," ")</f>
        <v>1.0019228295870972</v>
      </c>
      <c r="Y43" s="44">
        <f>IF($A43&lt;=Y$5,0.5*(Z42+Z43)*EXP(-'BDT Tree'!AC53*Z$4)+$C$6*SUM(W$4:Y$4)," ")</f>
        <v>1.006111892200374</v>
      </c>
      <c r="Z43" s="2">
        <f>IF($A43&lt;=Z$5,0.5*(AA42+AA43)*EXP(-'BDT Tree'!AD53*AA$4)," ")</f>
        <v>1.0053810041136539</v>
      </c>
      <c r="AA43" s="2">
        <f>IF($A43&lt;=AA$5,0.5*(AB42+AB43)*EXP(-'BDT Tree'!AE53*AB$4)," ")</f>
        <v>1.0081248847766102</v>
      </c>
      <c r="AB43" s="44">
        <f>IF($A43&lt;=AB$5,0.5*(AC42+AC43)*EXP(-'BDT Tree'!AF53*AC$4)+$C$6*SUM(Z$4:AB$4)," ")</f>
        <v>1.0104304955360177</v>
      </c>
      <c r="AC43" s="2">
        <f>IF($A43&lt;=AC$5,0.5*(AD42+AD43)*EXP(-'BDT Tree'!AG53*AD$4)," ")</f>
        <v>1.0085511721732208</v>
      </c>
      <c r="AD43" s="2">
        <f>IF($A43&lt;=AD$5,0.5*(AE42+AE43)*EXP(-'BDT Tree'!AH53*AE$4)," ")</f>
        <v>1.0100310068969687</v>
      </c>
      <c r="AE43" s="44">
        <f>IF($A43&lt;=AE$5,0.5*(AF42+AF43)*EXP(-'BDT Tree'!AI53*AF$4)+$C$6*SUM(AC$4:AE$4)," ")</f>
        <v>1.0112413216397926</v>
      </c>
      <c r="AF43" s="2">
        <f>IF($A43&lt;=AF$5,0.5*(AG42+AG43)*EXP(-'BDT Tree'!AJ53*AG$4)," ")</f>
        <v>1.0083626029034796</v>
      </c>
      <c r="AG43" s="2">
        <f>IF($A43&lt;=AG$5,0.5*(AH42+AH43)*EXP(-'BDT Tree'!AK53*AH$4)," ")</f>
        <v>1.0091310561091158</v>
      </c>
      <c r="AH43" s="44">
        <f>IF($A43&lt;=AH$5,0.5*(AI42+AI43)*EXP(-'BDT Tree'!AL53*AI$4)+$C$6*SUM(AF$4:AH$4)," ")</f>
        <v>1.0097531453002218</v>
      </c>
      <c r="AI43" s="2">
        <f>IF($A43&lt;=AI$5,0.5*(AJ42+AJ43)*EXP(-'BDT Tree'!AM53*AJ$4)," ")</f>
        <v>1.0062662970366407</v>
      </c>
      <c r="AJ43" s="2">
        <f>IF($A43&lt;=AJ$5,0.5*(AK42+AK43)*EXP(-'BDT Tree'!AN53*AK$4)," ")</f>
        <v>1.0066818167924743</v>
      </c>
      <c r="AK43" s="44">
        <f>IF($A43&lt;=AK$5,0.5*(AL42+AL43)*EXP(-'BDT Tree'!AO53*AL$4)+$C$6*SUM(AI$4:AK$4)," ")</f>
        <v>1.0070146174971986</v>
      </c>
      <c r="AL43" s="2">
        <f>IF($A43&lt;=AL$5,0.5*(AM42+AM43)*EXP(-'BDT Tree'!AP53*AM$4)," ")</f>
        <v>1.0033887087173963</v>
      </c>
      <c r="AM43" s="2">
        <f>IF($A43&lt;=AM$5,0.5*(AN42+AN43)*EXP(-'BDT Tree'!AQ53*AN$4)," ")</f>
        <v>1.0035748982881336</v>
      </c>
      <c r="AN43" s="44">
        <f t="shared" si="0"/>
        <v>1.0037204708359939</v>
      </c>
    </row>
    <row r="44" spans="1:40" x14ac:dyDescent="0.25">
      <c r="A44" s="30">
        <v>13</v>
      </c>
      <c r="D44" s="44" t="str">
        <f>IF($A44&lt;=D$5,0.5*(E43+E44)*EXP(-'BDT Tree'!H54*E$4)+$C$6*SUM(B$4:D$4)," ")</f>
        <v xml:space="preserve"> </v>
      </c>
      <c r="E44" s="2" t="str">
        <f>IF($A44&lt;=E$5,0.5*(F43+F44)*EXP(-'BDT Tree'!I54*F$4)," ")</f>
        <v xml:space="preserve"> </v>
      </c>
      <c r="F44" s="2" t="str">
        <f>IF($A44&lt;=F$5,0.5*(G43+G44)*EXP(-'BDT Tree'!J54*G$4)," ")</f>
        <v xml:space="preserve"> </v>
      </c>
      <c r="G44" s="44" t="str">
        <f>IF($A44&lt;=G$5,0.5*(H43+H44)*EXP(-'BDT Tree'!K54*H$4)+$C$6*SUM(E$4:G$4)," ")</f>
        <v xml:space="preserve"> </v>
      </c>
      <c r="H44" s="2" t="str">
        <f>IF($A44&lt;=H$5,0.5*(I43+I44)*EXP(-'BDT Tree'!L54*I$4)," ")</f>
        <v xml:space="preserve"> </v>
      </c>
      <c r="I44" s="2" t="str">
        <f>IF($A44&lt;=I$5,0.5*(J43+J44)*EXP(-'BDT Tree'!M54*J$4)," ")</f>
        <v xml:space="preserve"> </v>
      </c>
      <c r="J44" s="44" t="str">
        <f>IF($A44&lt;=J$5,0.5*(K43+K44)*EXP(-'BDT Tree'!N54*K$4)+$C$6*SUM(H$4:J$4)," ")</f>
        <v xml:space="preserve"> </v>
      </c>
      <c r="K44" s="2">
        <f>IF($A44&lt;=K$5,0.5*(L43+L44)*EXP(-'BDT Tree'!O54*L$4)," ")</f>
        <v>0.86246190603003903</v>
      </c>
      <c r="L44" s="2">
        <f>IF($A44&lt;=L$5,0.5*(M43+M44)*EXP(-'BDT Tree'!P54*M$4)," ")</f>
        <v>0.88793463086689872</v>
      </c>
      <c r="M44" s="44">
        <f>IF($A44&lt;=M$5,0.5*(N43+N44)*EXP(-'BDT Tree'!Q54*N$4)+$C$6*SUM(K$4:M$4)," ")</f>
        <v>0.91039378620664912</v>
      </c>
      <c r="N44" s="2">
        <f>IF($A44&lt;=N$5,0.5*(O43+O44)*EXP(-'BDT Tree'!R54*O$4)," ")</f>
        <v>0.92619376090634908</v>
      </c>
      <c r="O44" s="2">
        <f>IF($A44&lt;=O$5,0.5*(P43+P44)*EXP(-'BDT Tree'!S54*P$4)," ")</f>
        <v>0.94341116221859911</v>
      </c>
      <c r="P44" s="44">
        <f>IF($A44&lt;=P$5,0.5*(Q43+Q44)*EXP(-'BDT Tree'!T54*Q$4)+$C$6*SUM(N$4:P$4)," ")</f>
        <v>0.95836350720527863</v>
      </c>
      <c r="Q44" s="2">
        <f>IF($A44&lt;=Q$5,0.5*(R43+R44)*EXP(-'BDT Tree'!U54*R$4)," ")</f>
        <v>0.96743678189800597</v>
      </c>
      <c r="R44" s="2">
        <f>IF($A44&lt;=R$5,0.5*(S43+S44)*EXP(-'BDT Tree'!V54*S$4)," ")</f>
        <v>0.97812479276035369</v>
      </c>
      <c r="S44" s="44">
        <f>IF($A44&lt;=S$5,0.5*(T43+T44)*EXP(-'BDT Tree'!W54*T$4)+$C$6*SUM(Q$4:S$4)," ")</f>
        <v>0.98718282236937294</v>
      </c>
      <c r="T44" s="2">
        <f>IF($A44&lt;=T$5,0.5*(U43+U44)*EXP(-'BDT Tree'!X54*U$4)," ")</f>
        <v>0.99104148524446478</v>
      </c>
      <c r="U44" s="2">
        <f>IF($A44&lt;=U$5,0.5*(V43+V44)*EXP(-'BDT Tree'!Y54*V$4)," ")</f>
        <v>0.99737715147963091</v>
      </c>
      <c r="V44" s="44">
        <f>IF($A44&lt;=V$5,0.5*(W43+W44)*EXP(-'BDT Tree'!Z54*W$4)+$C$6*SUM(T$4:V$4)," ")</f>
        <v>1.0026576716486448</v>
      </c>
      <c r="W44" s="2">
        <f>IF($A44&lt;=W$5,0.5*(X43+X44)*EXP(-'BDT Tree'!AA54*X$4)," ")</f>
        <v>1.0033054426142327</v>
      </c>
      <c r="X44" s="2">
        <f>IF($A44&lt;=X$5,0.5*(Y43+Y44)*EXP(-'BDT Tree'!AB54*Y$4)," ")</f>
        <v>1.0070406838354746</v>
      </c>
      <c r="Y44" s="44">
        <f>IF($A44&lt;=Y$5,0.5*(Z43+Z44)*EXP(-'BDT Tree'!AC54*Z$4)+$C$6*SUM(W$4:Y$4)," ")</f>
        <v>1.0102381360694612</v>
      </c>
      <c r="Z44" s="2">
        <f>IF($A44&lt;=Z$5,0.5*(AA43+AA44)*EXP(-'BDT Tree'!AD54*AA$4)," ")</f>
        <v>1.0087197873701546</v>
      </c>
      <c r="AA44" s="2">
        <f>IF($A44&lt;=AA$5,0.5*(AB43+AB44)*EXP(-'BDT Tree'!AE54*AB$4)," ")</f>
        <v>1.0108103906155466</v>
      </c>
      <c r="AB44" s="44">
        <f>IF($A44&lt;=AB$5,0.5*(AC43+AC44)*EXP(-'BDT Tree'!AF54*AC$4)+$C$6*SUM(Z$4:AB$4)," ")</f>
        <v>1.0125625415874864</v>
      </c>
      <c r="AC44" s="2">
        <f>IF($A44&lt;=AC$5,0.5*(AD43+AD44)*EXP(-'BDT Tree'!AG54*AD$4)," ")</f>
        <v>1.0102318096756406</v>
      </c>
      <c r="AD44" s="2">
        <f>IF($A44&lt;=AD$5,0.5*(AE43+AE44)*EXP(-'BDT Tree'!AH54*AE$4)," ")</f>
        <v>1.0113483598083957</v>
      </c>
      <c r="AE44" s="44">
        <f>IF($A44&lt;=AE$5,0.5*(AF43+AF44)*EXP(-'BDT Tree'!AI54*AF$4)+$C$6*SUM(AC$4:AE$4)," ")</f>
        <v>1.0122628546729002</v>
      </c>
      <c r="AF44" s="2">
        <f>IF($A44&lt;=AF$5,0.5*(AG43+AG44)*EXP(-'BDT Tree'!AJ54*AG$4)," ")</f>
        <v>1.0091447374700315</v>
      </c>
      <c r="AG44" s="2">
        <f>IF($A44&lt;=AG$5,0.5*(AH43+AH44)*EXP(-'BDT Tree'!AK54*AH$4)," ")</f>
        <v>1.009722091898503</v>
      </c>
      <c r="AH44" s="44">
        <f>IF($A44&lt;=AH$5,0.5*(AI43+AI44)*EXP(-'BDT Tree'!AL54*AI$4)+$C$6*SUM(AF$4:AH$4)," ")</f>
        <v>1.0101895509859811</v>
      </c>
      <c r="AI44" s="2">
        <f>IF($A44&lt;=AI$5,0.5*(AJ43+AJ44)*EXP(-'BDT Tree'!AM54*AJ$4)," ")</f>
        <v>1.0065827112516317</v>
      </c>
      <c r="AJ44" s="2">
        <f>IF($A44&lt;=AJ$5,0.5*(AK43+AK44)*EXP(-'BDT Tree'!AN54*AK$4)," ")</f>
        <v>1.0068983379078824</v>
      </c>
      <c r="AK44" s="44">
        <f>IF($A44&lt;=AK$5,0.5*(AL43+AL44)*EXP(-'BDT Tree'!AO54*AL$4)+$C$6*SUM(AI$4:AK$4)," ")</f>
        <v>1.0071503162135298</v>
      </c>
      <c r="AL44" s="2">
        <f>IF($A44&lt;=AL$5,0.5*(AM43+AM44)*EXP(-'BDT Tree'!AP54*AM$4)," ")</f>
        <v>1.0034690388192669</v>
      </c>
      <c r="AM44" s="2">
        <f>IF($A44&lt;=AM$5,0.5*(AN43+AN44)*EXP(-'BDT Tree'!AQ54*AN$4)," ")</f>
        <v>1.0036101485061657</v>
      </c>
      <c r="AN44" s="44">
        <f t="shared" si="0"/>
        <v>1.0037204708359939</v>
      </c>
    </row>
    <row r="45" spans="1:40" x14ac:dyDescent="0.25">
      <c r="A45" s="30">
        <v>12</v>
      </c>
      <c r="D45" s="44" t="str">
        <f>IF($A45&lt;=D$5,0.5*(E44+E45)*EXP(-'BDT Tree'!H55*E$4)+$C$6*SUM(B$4:D$4)," ")</f>
        <v xml:space="preserve"> </v>
      </c>
      <c r="E45" s="2" t="str">
        <f>IF($A45&lt;=E$5,0.5*(F44+F45)*EXP(-'BDT Tree'!I55*F$4)," ")</f>
        <v xml:space="preserve"> </v>
      </c>
      <c r="F45" s="2" t="str">
        <f>IF($A45&lt;=F$5,0.5*(G44+G45)*EXP(-'BDT Tree'!J55*G$4)," ")</f>
        <v xml:space="preserve"> </v>
      </c>
      <c r="G45" s="44" t="str">
        <f>IF($A45&lt;=G$5,0.5*(H44+H45)*EXP(-'BDT Tree'!K55*H$4)+$C$6*SUM(E$4:G$4)," ")</f>
        <v xml:space="preserve"> </v>
      </c>
      <c r="H45" s="2" t="str">
        <f>IF($A45&lt;=H$5,0.5*(I44+I45)*EXP(-'BDT Tree'!L55*I$4)," ")</f>
        <v xml:space="preserve"> </v>
      </c>
      <c r="I45" s="2" t="str">
        <f>IF($A45&lt;=I$5,0.5*(J44+J45)*EXP(-'BDT Tree'!M55*J$4)," ")</f>
        <v xml:space="preserve"> </v>
      </c>
      <c r="J45" s="44">
        <f>IF($A45&lt;=J$5,0.5*(K44+K45)*EXP(-'BDT Tree'!N55*K$4)+$C$6*SUM(H$4:J$4)," ")</f>
        <v>0.881259158599774</v>
      </c>
      <c r="K45" s="2">
        <f>IF($A45&lt;=K$5,0.5*(L44+L45)*EXP(-'BDT Tree'!O55*L$4)," ")</f>
        <v>0.90098572453876891</v>
      </c>
      <c r="L45" s="2">
        <f>IF($A45&lt;=L$5,0.5*(M44+M45)*EXP(-'BDT Tree'!P55*M$4)," ")</f>
        <v>0.92148447263056787</v>
      </c>
      <c r="M45" s="44">
        <f>IF($A45&lt;=M$5,0.5*(N44+N45)*EXP(-'BDT Tree'!Q55*N$4)+$C$6*SUM(K$4:M$4)," ")</f>
        <v>0.93943962493467292</v>
      </c>
      <c r="N45" s="2">
        <f>IF($A45&lt;=N$5,0.5*(O44+O45)*EXP(-'BDT Tree'!R55*O$4)," ")</f>
        <v>0.95108913403187822</v>
      </c>
      <c r="O45" s="2">
        <f>IF($A45&lt;=O$5,0.5*(P44+P45)*EXP(-'BDT Tree'!S55*P$4)," ")</f>
        <v>0.96462611895730088</v>
      </c>
      <c r="P45" s="44">
        <f>IF($A45&lt;=P$5,0.5*(Q44+Q45)*EXP(-'BDT Tree'!T55*Q$4)+$C$6*SUM(N$4:P$4)," ")</f>
        <v>0.97628807466810252</v>
      </c>
      <c r="Q45" s="2">
        <f>IF($A45&lt;=Q$5,0.5*(R44+R45)*EXP(-'BDT Tree'!U55*R$4)," ")</f>
        <v>0.98243919865453289</v>
      </c>
      <c r="R45" s="2">
        <f>IF($A45&lt;=R$5,0.5*(S44+S45)*EXP(-'BDT Tree'!V55*S$4)," ")</f>
        <v>0.99066333534244377</v>
      </c>
      <c r="S45" s="44">
        <f>IF($A45&lt;=S$5,0.5*(T44+T45)*EXP(-'BDT Tree'!W55*T$4)+$C$6*SUM(Q$4:S$4)," ")</f>
        <v>0.99763237166988317</v>
      </c>
      <c r="T45" s="2">
        <f>IF($A45&lt;=T$5,0.5*(U44+U45)*EXP(-'BDT Tree'!X55*U$4)," ")</f>
        <v>0.99966688361990352</v>
      </c>
      <c r="U45" s="2">
        <f>IF($A45&lt;=U$5,0.5*(V44+V45)*EXP(-'BDT Tree'!Y55*V$4)," ")</f>
        <v>1.0044840088233435</v>
      </c>
      <c r="V45" s="44">
        <f>IF($A45&lt;=V$5,0.5*(W44+W45)*EXP(-'BDT Tree'!Z55*W$4)+$C$6*SUM(T$4:V$4)," ")</f>
        <v>1.0085029062038413</v>
      </c>
      <c r="W45" s="2">
        <f>IF($A45&lt;=W$5,0.5*(X44+X45)*EXP(-'BDT Tree'!AA55*X$4)," ")</f>
        <v>1.0080813187030264</v>
      </c>
      <c r="X45" s="2">
        <f>IF($A45&lt;=X$5,0.5*(Y44+Y45)*EXP(-'BDT Tree'!AB55*Y$4)," ")</f>
        <v>1.010928116285035</v>
      </c>
      <c r="Y45" s="44">
        <f>IF($A45&lt;=Y$5,0.5*(Z44+Z45)*EXP(-'BDT Tree'!AC55*Z$4)+$C$6*SUM(W$4:Y$4)," ")</f>
        <v>1.0133658751642423</v>
      </c>
      <c r="Z45" s="2">
        <f>IF($A45&lt;=Z$5,0.5*(AA44+AA45)*EXP(-'BDT Tree'!AD55*AA$4)," ")</f>
        <v>1.0112494802716403</v>
      </c>
      <c r="AA45" s="2">
        <f>IF($A45&lt;=AA$5,0.5*(AB44+AB45)*EXP(-'BDT Tree'!AE55*AB$4)," ")</f>
        <v>1.0128412364805741</v>
      </c>
      <c r="AB45" s="44">
        <f>IF($A45&lt;=AB$5,0.5*(AC44+AC45)*EXP(-'BDT Tree'!AF55*AC$4)+$C$6*SUM(Z$4:AB$4)," ")</f>
        <v>1.0141720371073797</v>
      </c>
      <c r="AC45" s="2">
        <f>IF($A45&lt;=AC$5,0.5*(AD44+AD45)*EXP(-'BDT Tree'!AG55*AD$4)," ")</f>
        <v>1.0115000686299263</v>
      </c>
      <c r="AD45" s="2">
        <f>IF($A45&lt;=AD$5,0.5*(AE44+AE45)*EXP(-'BDT Tree'!AH55*AE$4)," ")</f>
        <v>1.0123422077717823</v>
      </c>
      <c r="AE45" s="44">
        <f>IF($A45&lt;=AE$5,0.5*(AF44+AF45)*EXP(-'BDT Tree'!AI55*AF$4)+$C$6*SUM(AC$4:AE$4)," ")</f>
        <v>1.0130329973077019</v>
      </c>
      <c r="AF45" s="2">
        <f>IF($A45&lt;=AF$5,0.5*(AG44+AG45)*EXP(-'BDT Tree'!AJ55*AG$4)," ")</f>
        <v>1.0097345419307115</v>
      </c>
      <c r="AG45" s="2">
        <f>IF($A45&lt;=AG$5,0.5*(AH44+AH45)*EXP(-'BDT Tree'!AK55*AH$4)," ")</f>
        <v>1.0101682655685049</v>
      </c>
      <c r="AH45" s="44">
        <f>IF($A45&lt;=AH$5,0.5*(AI44+AI45)*EXP(-'BDT Tree'!AL55*AI$4)+$C$6*SUM(AF$4:AH$4)," ")</f>
        <v>1.0105195029855374</v>
      </c>
      <c r="AI45" s="2">
        <f>IF($A45&lt;=AI$5,0.5*(AJ44+AJ45)*EXP(-'BDT Tree'!AM55*AJ$4)," ")</f>
        <v>1.0068222007651118</v>
      </c>
      <c r="AJ45" s="2">
        <f>IF($A45&lt;=AJ$5,0.5*(AK44+AK45)*EXP(-'BDT Tree'!AN55*AK$4)," ")</f>
        <v>1.0070619395004423</v>
      </c>
      <c r="AK45" s="44">
        <f>IF($A45&lt;=AK$5,0.5*(AL44+AL45)*EXP(-'BDT Tree'!AO55*AL$4)+$C$6*SUM(AI$4:AK$4)," ")</f>
        <v>1.0072527181379869</v>
      </c>
      <c r="AL45" s="2">
        <f>IF($A45&lt;=AL$5,0.5*(AM44+AM45)*EXP(-'BDT Tree'!AP55*AM$4)," ")</f>
        <v>1.0035299203187709</v>
      </c>
      <c r="AM45" s="2">
        <f>IF($A45&lt;=AM$5,0.5*(AN44+AN45)*EXP(-'BDT Tree'!AQ55*AN$4)," ")</f>
        <v>1.0036368632816981</v>
      </c>
      <c r="AN45" s="44">
        <f t="shared" si="0"/>
        <v>1.0037204708359939</v>
      </c>
    </row>
    <row r="46" spans="1:40" x14ac:dyDescent="0.25">
      <c r="A46" s="30">
        <v>11</v>
      </c>
      <c r="D46" s="44" t="str">
        <f>IF($A46&lt;=D$5,0.5*(E45+E46)*EXP(-'BDT Tree'!H56*E$4)+$C$6*SUM(B$4:D$4)," ")</f>
        <v xml:space="preserve"> </v>
      </c>
      <c r="E46" s="2" t="str">
        <f>IF($A46&lt;=E$5,0.5*(F45+F46)*EXP(-'BDT Tree'!I56*F$4)," ")</f>
        <v xml:space="preserve"> </v>
      </c>
      <c r="F46" s="2" t="str">
        <f>IF($A46&lt;=F$5,0.5*(G45+G46)*EXP(-'BDT Tree'!J56*G$4)," ")</f>
        <v xml:space="preserve"> </v>
      </c>
      <c r="G46" s="44" t="str">
        <f>IF($A46&lt;=G$5,0.5*(H45+H46)*EXP(-'BDT Tree'!K56*H$4)+$C$6*SUM(E$4:G$4)," ")</f>
        <v xml:space="preserve"> </v>
      </c>
      <c r="H46" s="2" t="str">
        <f>IF($A46&lt;=H$5,0.5*(I45+I46)*EXP(-'BDT Tree'!L56*I$4)," ")</f>
        <v xml:space="preserve"> </v>
      </c>
      <c r="I46" s="2">
        <f>IF($A46&lt;=I$5,0.5*(J45+J46)*EXP(-'BDT Tree'!M56*J$4)," ")</f>
        <v>0.89570467119961605</v>
      </c>
      <c r="J46" s="44">
        <f>IF($A46&lt;=J$5,0.5*(K45+K46)*EXP(-'BDT Tree'!N56*K$4)+$C$6*SUM(H$4:J$4)," ")</f>
        <v>0.91661991651927222</v>
      </c>
      <c r="K46" s="2">
        <f>IF($A46&lt;=K$5,0.5*(L45+L46)*EXP(-'BDT Tree'!O56*L$4)," ")</f>
        <v>0.93169742851184256</v>
      </c>
      <c r="L46" s="2">
        <f>IF($A46&lt;=L$5,0.5*(M45+M46)*EXP(-'BDT Tree'!P56*M$4)," ")</f>
        <v>0.94800535463544111</v>
      </c>
      <c r="M46" s="44">
        <f>IF($A46&lt;=M$5,0.5*(N45+N46)*EXP(-'BDT Tree'!Q56*N$4)+$C$6*SUM(K$4:M$4)," ")</f>
        <v>0.96222333208348121</v>
      </c>
      <c r="N46" s="2">
        <f>IF($A46&lt;=N$5,0.5*(O45+O46)*EXP(-'BDT Tree'!R56*O$4)," ")</f>
        <v>0.9704962405498897</v>
      </c>
      <c r="O46" s="2">
        <f>IF($A46&lt;=O$5,0.5*(P45+P46)*EXP(-'BDT Tree'!S56*P$4)," ")</f>
        <v>0.98106746102658093</v>
      </c>
      <c r="P46" s="44">
        <f>IF($A46&lt;=P$5,0.5*(Q45+Q46)*EXP(-'BDT Tree'!T56*Q$4)+$C$6*SUM(N$4:P$4)," ")</f>
        <v>0.99011114186646132</v>
      </c>
      <c r="Q46" s="2">
        <f>IF($A46&lt;=Q$5,0.5*(R45+R46)*EXP(-'BDT Tree'!U56*R$4)," ")</f>
        <v>0.99396630615830639</v>
      </c>
      <c r="R46" s="2">
        <f>IF($A46&lt;=R$5,0.5*(S45+S46)*EXP(-'BDT Tree'!V56*S$4)," ")</f>
        <v>1.000269567324986</v>
      </c>
      <c r="S46" s="44">
        <f>IF($A46&lt;=S$5,0.5*(T45+T46)*EXP(-'BDT Tree'!W56*T$4)+$C$6*SUM(Q$4:S$4)," ")</f>
        <v>1.0056142082730484</v>
      </c>
      <c r="T46" s="2">
        <f>IF($A46&lt;=T$5,0.5*(U45+U46)*EXP(-'BDT Tree'!X56*U$4)," ")</f>
        <v>1.0062445517038032</v>
      </c>
      <c r="U46" s="2">
        <f>IF($A46&lt;=U$5,0.5*(V45+V46)*EXP(-'BDT Tree'!Y56*V$4)," ")</f>
        <v>1.0098994261327074</v>
      </c>
      <c r="V46" s="44">
        <f>IF($A46&lt;=V$5,0.5*(W45+W46)*EXP(-'BDT Tree'!Z56*W$4)+$C$6*SUM(T$4:V$4)," ")</f>
        <v>1.0129528494696367</v>
      </c>
      <c r="W46" s="2">
        <f>IF($A46&lt;=W$5,0.5*(X45+X46)*EXP(-'BDT Tree'!AA56*X$4)," ")</f>
        <v>1.0117103227186581</v>
      </c>
      <c r="X46" s="2">
        <f>IF($A46&lt;=X$5,0.5*(Y45+Y46)*EXP(-'BDT Tree'!AB56*Y$4)," ")</f>
        <v>1.013877602642155</v>
      </c>
      <c r="Y46" s="44">
        <f>IF($A46&lt;=Y$5,0.5*(Z45+Z46)*EXP(-'BDT Tree'!AC56*Z$4)+$C$6*SUM(W$4:Y$4)," ")</f>
        <v>1.0157345972984191</v>
      </c>
      <c r="Z46" s="2">
        <f>IF($A46&lt;=Z$5,0.5*(AA45+AA46)*EXP(-'BDT Tree'!AD56*AA$4)," ")</f>
        <v>1.0131647979298404</v>
      </c>
      <c r="AA46" s="2">
        <f>IF($A46&lt;=AA$5,0.5*(AB45+AB46)*EXP(-'BDT Tree'!AE56*AB$4)," ")</f>
        <v>1.0143761392905004</v>
      </c>
      <c r="AB46" s="44">
        <f>IF($A46&lt;=AB$5,0.5*(AC45+AC46)*EXP(-'BDT Tree'!AF56*AC$4)+$C$6*SUM(Z$4:AB$4)," ")</f>
        <v>1.0153865063983079</v>
      </c>
      <c r="AC46" s="2">
        <f>IF($A46&lt;=AC$5,0.5*(AD45+AD46)*EXP(-'BDT Tree'!AG56*AD$4)," ")</f>
        <v>1.0124568076551475</v>
      </c>
      <c r="AD46" s="2">
        <f>IF($A46&lt;=AD$5,0.5*(AE45+AE46)*EXP(-'BDT Tree'!AH56*AE$4)," ")</f>
        <v>1.0130918056960323</v>
      </c>
      <c r="AE46" s="44">
        <f>IF($A46&lt;=AE$5,0.5*(AF45+AF46)*EXP(-'BDT Tree'!AI56*AF$4)+$C$6*SUM(AC$4:AE$4)," ")</f>
        <v>1.0136135100734835</v>
      </c>
      <c r="AF46" s="2">
        <f>IF($A46&lt;=AF$5,0.5*(AG45+AG46)*EXP(-'BDT Tree'!AJ56*AG$4)," ")</f>
        <v>1.0101792576962081</v>
      </c>
      <c r="AG46" s="2">
        <f>IF($A46&lt;=AG$5,0.5*(AH45+AH46)*EXP(-'BDT Tree'!AK56*AH$4)," ")</f>
        <v>1.0105050555169548</v>
      </c>
      <c r="AH46" s="44">
        <f>IF($A46&lt;=AH$5,0.5*(AI45+AI46)*EXP(-'BDT Tree'!AL56*AI$4)+$C$6*SUM(AF$4:AH$4)," ")</f>
        <v>1.0107689547590151</v>
      </c>
      <c r="AI46" s="2">
        <f>IF($A46&lt;=AI$5,0.5*(AJ45+AJ46)*EXP(-'BDT Tree'!AM56*AJ$4)," ")</f>
        <v>1.0070034614403842</v>
      </c>
      <c r="AJ46" s="2">
        <f>IF($A46&lt;=AJ$5,0.5*(AK45+AK46)*EXP(-'BDT Tree'!AN56*AK$4)," ")</f>
        <v>1.0071855539964945</v>
      </c>
      <c r="AK46" s="44">
        <f>IF($A46&lt;=AK$5,0.5*(AL45+AL46)*EXP(-'BDT Tree'!AO56*AL$4)+$C$6*SUM(AI$4:AK$4)," ")</f>
        <v>1.0073299943650824</v>
      </c>
      <c r="AL46" s="2">
        <f>IF($A46&lt;=AL$5,0.5*(AM45+AM46)*EXP(-'BDT Tree'!AP56*AM$4)," ")</f>
        <v>1.0035760610982494</v>
      </c>
      <c r="AM46" s="2">
        <f>IF($A46&lt;=AM$5,0.5*(AN45+AN46)*EXP(-'BDT Tree'!AQ56*AN$4)," ")</f>
        <v>1.0036571092244546</v>
      </c>
      <c r="AN46" s="44">
        <f t="shared" si="0"/>
        <v>1.0037204708359939</v>
      </c>
    </row>
    <row r="47" spans="1:40" x14ac:dyDescent="0.25">
      <c r="A47" s="30">
        <v>10</v>
      </c>
      <c r="D47" s="44" t="str">
        <f>IF($A47&lt;=D$5,0.5*(E46+E47)*EXP(-'BDT Tree'!H57*E$4)+$C$6*SUM(B$4:D$4)," ")</f>
        <v xml:space="preserve"> </v>
      </c>
      <c r="E47" s="2" t="str">
        <f>IF($A47&lt;=E$5,0.5*(F46+F47)*EXP(-'BDT Tree'!I57*F$4)," ")</f>
        <v xml:space="preserve"> </v>
      </c>
      <c r="F47" s="2" t="str">
        <f>IF($A47&lt;=F$5,0.5*(G46+G47)*EXP(-'BDT Tree'!J57*G$4)," ")</f>
        <v xml:space="preserve"> </v>
      </c>
      <c r="G47" s="44" t="str">
        <f>IF($A47&lt;=G$5,0.5*(H46+H47)*EXP(-'BDT Tree'!K57*H$4)+$C$6*SUM(E$4:G$4)," ")</f>
        <v xml:space="preserve"> </v>
      </c>
      <c r="H47" s="2">
        <f>IF($A47&lt;=H$5,0.5*(I46+I47)*EXP(-'BDT Tree'!L57*I$4)," ")</f>
        <v>0.90874097053747649</v>
      </c>
      <c r="I47" s="2">
        <f>IF($A47&lt;=I$5,0.5*(J46+J47)*EXP(-'BDT Tree'!M57*J$4)," ")</f>
        <v>0.92791084985170713</v>
      </c>
      <c r="J47" s="44">
        <f>IF($A47&lt;=J$5,0.5*(K46+K47)*EXP(-'BDT Tree'!N57*K$4)+$C$6*SUM(H$4:J$4)," ")</f>
        <v>0.94472884146767555</v>
      </c>
      <c r="K47" s="2">
        <f>IF($A47&lt;=K$5,0.5*(L46+L47)*EXP(-'BDT Tree'!O57*L$4)," ")</f>
        <v>0.95591701071999013</v>
      </c>
      <c r="L47" s="2">
        <f>IF($A47&lt;=L$5,0.5*(M46+M47)*EXP(-'BDT Tree'!P57*M$4)," ")</f>
        <v>0.9687780474748845</v>
      </c>
      <c r="M47" s="44">
        <f>IF($A47&lt;=M$5,0.5*(N46+N47)*EXP(-'BDT Tree'!Q57*N$4)+$C$6*SUM(K$4:M$4)," ")</f>
        <v>0.9799561309103384</v>
      </c>
      <c r="N47" s="2">
        <f>IF($A47&lt;=N$5,0.5*(O46+O47)*EXP(-'BDT Tree'!R57*O$4)," ")</f>
        <v>0.98552657090788143</v>
      </c>
      <c r="O47" s="2">
        <f>IF($A47&lt;=O$5,0.5*(P46+P47)*EXP(-'BDT Tree'!S57*P$4)," ")</f>
        <v>0.99373978727789403</v>
      </c>
      <c r="P47" s="44">
        <f>IF($A47&lt;=P$5,0.5*(Q46+Q47)*EXP(-'BDT Tree'!T57*Q$4)+$C$6*SUM(N$4:P$4)," ")</f>
        <v>1.0007228538827826</v>
      </c>
      <c r="Q47" s="2">
        <f>IF($A47&lt;=Q$5,0.5*(R46+R47)*EXP(-'BDT Tree'!U57*R$4)," ")</f>
        <v>1.0027901778966315</v>
      </c>
      <c r="R47" s="2">
        <f>IF($A47&lt;=R$5,0.5*(S46+S47)*EXP(-'BDT Tree'!V57*S$4)," ")</f>
        <v>1.0076068170792836</v>
      </c>
      <c r="S47" s="44">
        <f>IF($A47&lt;=S$5,0.5*(T46+T47)*EXP(-'BDT Tree'!W57*T$4)+$C$6*SUM(Q$4:S$4)," ")</f>
        <v>1.0116958601451174</v>
      </c>
      <c r="T47" s="2">
        <f>IF($A47&lt;=T$5,0.5*(U46+U47)*EXP(-'BDT Tree'!X57*U$4)," ")</f>
        <v>1.0112505104876177</v>
      </c>
      <c r="U47" s="2">
        <f>IF($A47&lt;=U$5,0.5*(V46+V47)*EXP(-'BDT Tree'!Y57*V$4)," ")</f>
        <v>1.0140192286137499</v>
      </c>
      <c r="V47" s="44">
        <f>IF($A47&lt;=V$5,0.5*(W46+W47)*EXP(-'BDT Tree'!Z57*W$4)+$C$6*SUM(T$4:V$4)," ")</f>
        <v>1.016336127130657</v>
      </c>
      <c r="W47" s="2">
        <f>IF($A47&lt;=W$5,0.5*(X46+X47)*EXP(-'BDT Tree'!AA57*X$4)," ")</f>
        <v>1.0144649634430551</v>
      </c>
      <c r="X47" s="2">
        <f>IF($A47&lt;=X$5,0.5*(Y46+Y47)*EXP(-'BDT Tree'!AB57*Y$4)," ")</f>
        <v>1.0161135794476626</v>
      </c>
      <c r="Y47" s="44">
        <f>IF($A47&lt;=Y$5,0.5*(Z46+Z47)*EXP(-'BDT Tree'!AC57*Z$4)+$C$6*SUM(W$4:Y$4)," ")</f>
        <v>1.0175273040639414</v>
      </c>
      <c r="Z47" s="2">
        <f>IF($A47&lt;=Z$5,0.5*(AA46+AA47)*EXP(-'BDT Tree'!AD57*AA$4)," ")</f>
        <v>1.0146142045092978</v>
      </c>
      <c r="AA47" s="2">
        <f>IF($A47&lt;=AA$5,0.5*(AB46+AB47)*EXP(-'BDT Tree'!AE57*AB$4)," ")</f>
        <v>1.0155357289634208</v>
      </c>
      <c r="AB47" s="44">
        <f>IF($A47&lt;=AB$5,0.5*(AC46+AC47)*EXP(-'BDT Tree'!AF57*AC$4)+$C$6*SUM(Z$4:AB$4)," ")</f>
        <v>1.0163025993226138</v>
      </c>
      <c r="AC47" s="2">
        <f>IF($A47&lt;=AC$5,0.5*(AD46+AD47)*EXP(-'BDT Tree'!AG57*AD$4)," ")</f>
        <v>1.013178366725904</v>
      </c>
      <c r="AD47" s="2">
        <f>IF($A47&lt;=AD$5,0.5*(AE46+AE47)*EXP(-'BDT Tree'!AH57*AE$4)," ")</f>
        <v>1.0136570802481222</v>
      </c>
      <c r="AE47" s="44">
        <f>IF($A47&lt;=AE$5,0.5*(AF46+AF47)*EXP(-'BDT Tree'!AI57*AF$4)+$C$6*SUM(AC$4:AE$4)," ")</f>
        <v>1.0140510311452877</v>
      </c>
      <c r="AF47" s="2">
        <f>IF($A47&lt;=AF$5,0.5*(AG46+AG47)*EXP(-'BDT Tree'!AJ57*AG$4)," ")</f>
        <v>1.0105145500361092</v>
      </c>
      <c r="AG47" s="2">
        <f>IF($A47&lt;=AG$5,0.5*(AH46+AH47)*EXP(-'BDT Tree'!AK57*AH$4)," ")</f>
        <v>1.0107592658827806</v>
      </c>
      <c r="AH47" s="44">
        <f>IF($A47&lt;=AH$5,0.5*(AI46+AI47)*EXP(-'BDT Tree'!AL57*AI$4)+$C$6*SUM(AF$4:AH$4)," ")</f>
        <v>1.0109575401256985</v>
      </c>
      <c r="AI47" s="2">
        <f>IF($A47&lt;=AI$5,0.5*(AJ46+AJ47)*EXP(-'BDT Tree'!AM57*AJ$4)," ")</f>
        <v>1.0071406488990164</v>
      </c>
      <c r="AJ47" s="2">
        <f>IF($A47&lt;=AJ$5,0.5*(AK46+AK47)*EXP(-'BDT Tree'!AN57*AK$4)," ")</f>
        <v>1.0072789548322953</v>
      </c>
      <c r="AK47" s="44">
        <f>IF($A47&lt;=AK$5,0.5*(AL46+AL47)*EXP(-'BDT Tree'!AO57*AL$4)+$C$6*SUM(AI$4:AK$4)," ")</f>
        <v>1.0073883109597495</v>
      </c>
      <c r="AL47" s="2">
        <f>IF($A47&lt;=AL$5,0.5*(AM46+AM47)*EXP(-'BDT Tree'!AP57*AM$4)," ")</f>
        <v>1.0036110297491898</v>
      </c>
      <c r="AM47" s="2">
        <f>IF($A47&lt;=AM$5,0.5*(AN46+AN47)*EXP(-'BDT Tree'!AQ57*AN$4)," ")</f>
        <v>1.0036724526390137</v>
      </c>
      <c r="AN47" s="44">
        <f t="shared" si="0"/>
        <v>1.0037204708359939</v>
      </c>
    </row>
    <row r="48" spans="1:40" x14ac:dyDescent="0.25">
      <c r="A48" s="30">
        <v>9</v>
      </c>
      <c r="D48" s="44" t="str">
        <f>IF($A48&lt;=D$5,0.5*(E47+E48)*EXP(-'BDT Tree'!H58*E$4)+$C$6*SUM(B$4:D$4)," ")</f>
        <v xml:space="preserve"> </v>
      </c>
      <c r="E48" s="2" t="str">
        <f>IF($A48&lt;=E$5,0.5*(F47+F48)*EXP(-'BDT Tree'!I58*F$4)," ")</f>
        <v xml:space="preserve"> </v>
      </c>
      <c r="F48" s="2" t="str">
        <f>IF($A48&lt;=F$5,0.5*(G47+G48)*EXP(-'BDT Tree'!J58*G$4)," ")</f>
        <v xml:space="preserve"> </v>
      </c>
      <c r="G48" s="44">
        <f>IF($A48&lt;=G$5,0.5*(H47+H48)*EXP(-'BDT Tree'!K58*H$4)+$C$6*SUM(E$4:G$4)," ")</f>
        <v>0.92418623206339245</v>
      </c>
      <c r="H48" s="2">
        <f>IF($A48&lt;=H$5,0.5*(I47+I48)*EXP(-'BDT Tree'!L58*I$4)," ")</f>
        <v>0.93810315454723103</v>
      </c>
      <c r="I48" s="2">
        <f>IF($A48&lt;=I$5,0.5*(J47+J48)*EXP(-'BDT Tree'!M58*J$4)," ")</f>
        <v>0.95345027296020235</v>
      </c>
      <c r="J48" s="44">
        <f>IF($A48&lt;=J$5,0.5*(K47+K48)*EXP(-'BDT Tree'!N58*K$4)+$C$6*SUM(H$4:J$4)," ")</f>
        <v>0.96685526516538711</v>
      </c>
      <c r="K48" s="2">
        <f>IF($A48&lt;=K$5,0.5*(L47+L48)*EXP(-'BDT Tree'!O58*L$4)," ")</f>
        <v>0.9748588349691204</v>
      </c>
      <c r="L48" s="2">
        <f>IF($A48&lt;=L$5,0.5*(M47+M48)*EXP(-'BDT Tree'!P58*M$4)," ")</f>
        <v>0.98493480988585591</v>
      </c>
      <c r="M48" s="44">
        <f>IF($A48&lt;=M$5,0.5*(N47+N48)*EXP(-'BDT Tree'!Q58*N$4)+$C$6*SUM(K$4:M$4)," ")</f>
        <v>0.99367611567901593</v>
      </c>
      <c r="N48" s="2">
        <f>IF($A48&lt;=N$5,0.5*(O47+O48)*EXP(-'BDT Tree'!R58*O$4)," ")</f>
        <v>0.99710976462092316</v>
      </c>
      <c r="O48" s="2">
        <f>IF($A48&lt;=O$5,0.5*(P47+P48)*EXP(-'BDT Tree'!S58*P$4)," ")</f>
        <v>1.0034667602462197</v>
      </c>
      <c r="P48" s="44">
        <f>IF($A48&lt;=P$5,0.5*(Q47+Q48)*EXP(-'BDT Tree'!T58*Q$4)+$C$6*SUM(N$4:P$4)," ")</f>
        <v>1.0088413465028476</v>
      </c>
      <c r="Q48" s="2">
        <f>IF($A48&lt;=Q$5,0.5*(R47+R48)*EXP(-'BDT Tree'!U58*R$4)," ")</f>
        <v>1.0095258094404624</v>
      </c>
      <c r="R48" s="2">
        <f>IF($A48&lt;=R$5,0.5*(S47+S48)*EXP(-'BDT Tree'!V58*S$4)," ")</f>
        <v>1.0131981950573186</v>
      </c>
      <c r="S48" s="44">
        <f>IF($A48&lt;=S$5,0.5*(T47+T48)*EXP(-'BDT Tree'!W58*T$4)+$C$6*SUM(Q$4:S$4)," ")</f>
        <v>1.0163210252809534</v>
      </c>
      <c r="T48" s="2">
        <f>IF($A48&lt;=T$5,0.5*(U47+U48)*EXP(-'BDT Tree'!X58*U$4)," ")</f>
        <v>1.0150545801506001</v>
      </c>
      <c r="U48" s="2">
        <f>IF($A48&lt;=U$5,0.5*(V47+V48)*EXP(-'BDT Tree'!Y58*V$4)," ")</f>
        <v>1.0171495778099375</v>
      </c>
      <c r="V48" s="44">
        <f>IF($A48&lt;=V$5,0.5*(W47+W48)*EXP(-'BDT Tree'!Z58*W$4)+$C$6*SUM(T$4:V$4)," ")</f>
        <v>1.0189059275452985</v>
      </c>
      <c r="W48" s="2">
        <f>IF($A48&lt;=W$5,0.5*(X47+X48)*EXP(-'BDT Tree'!AA58*X$4)," ")</f>
        <v>1.0165542878894904</v>
      </c>
      <c r="X48" s="2">
        <f>IF($A48&lt;=X$5,0.5*(Y47+Y48)*EXP(-'BDT Tree'!AB58*Y$4)," ")</f>
        <v>1.0178076168153976</v>
      </c>
      <c r="Y48" s="44">
        <f>IF($A48&lt;=Y$5,0.5*(Z47+Z48)*EXP(-'BDT Tree'!AC58*Z$4)+$C$6*SUM(W$4:Y$4)," ")</f>
        <v>1.0188834118270986</v>
      </c>
      <c r="Z48" s="2">
        <f>IF($A48&lt;=Z$5,0.5*(AA47+AA48)*EXP(-'BDT Tree'!AD58*AA$4)," ")</f>
        <v>1.0157106290510298</v>
      </c>
      <c r="AA48" s="2">
        <f>IF($A48&lt;=AA$5,0.5*(AB47+AB48)*EXP(-'BDT Tree'!AE58*AB$4)," ")</f>
        <v>1.0164115139668053</v>
      </c>
      <c r="AB48" s="44">
        <f>IF($A48&lt;=AB$5,0.5*(AC47+AC48)*EXP(-'BDT Tree'!AF58*AC$4)+$C$6*SUM(Z$4:AB$4)," ")</f>
        <v>1.0169934567374947</v>
      </c>
      <c r="AC48" s="2">
        <f>IF($A48&lt;=AC$5,0.5*(AD47+AD48)*EXP(-'BDT Tree'!AG58*AD$4)," ")</f>
        <v>1.0137224610247557</v>
      </c>
      <c r="AD48" s="2">
        <f>IF($A48&lt;=AD$5,0.5*(AE47+AE48)*EXP(-'BDT Tree'!AH58*AE$4)," ")</f>
        <v>1.0140833036220314</v>
      </c>
      <c r="AE48" s="44">
        <f>IF($A48&lt;=AE$5,0.5*(AF47+AF48)*EXP(-'BDT Tree'!AI58*AF$4)+$C$6*SUM(AC$4:AE$4)," ")</f>
        <v>1.0143807557829376</v>
      </c>
      <c r="AF48" s="2">
        <f>IF($A48&lt;=AF$5,0.5*(AG47+AG48)*EXP(-'BDT Tree'!AJ58*AG$4)," ")</f>
        <v>1.0107673316494572</v>
      </c>
      <c r="AG48" s="2">
        <f>IF($A48&lt;=AG$5,0.5*(AH47+AH48)*EXP(-'BDT Tree'!AK58*AH$4)," ")</f>
        <v>1.0109511401926348</v>
      </c>
      <c r="AH48" s="44">
        <f>IF($A48&lt;=AH$5,0.5*(AI47+AI48)*EXP(-'BDT Tree'!AL58*AI$4)+$C$6*SUM(AF$4:AH$4)," ")</f>
        <v>1.0111001082902675</v>
      </c>
      <c r="AI48" s="2">
        <f>IF($A48&lt;=AI$5,0.5*(AJ47+AJ48)*EXP(-'BDT Tree'!AM58*AJ$4)," ")</f>
        <v>1.0072444792520832</v>
      </c>
      <c r="AJ48" s="2">
        <f>IF($A48&lt;=AJ$5,0.5*(AK47+AK48)*EXP(-'BDT Tree'!AN58*AK$4)," ")</f>
        <v>1.007349527293536</v>
      </c>
      <c r="AK48" s="44">
        <f>IF($A48&lt;=AK$5,0.5*(AL47+AL48)*EXP(-'BDT Tree'!AO58*AL$4)+$C$6*SUM(AI$4:AK$4)," ")</f>
        <v>1.0074323207324809</v>
      </c>
      <c r="AL48" s="2">
        <f>IF($A48&lt;=AL$5,0.5*(AM47+AM48)*EXP(-'BDT Tree'!AP58*AM$4)," ")</f>
        <v>1.0036375311333769</v>
      </c>
      <c r="AM48" s="2">
        <f>IF($A48&lt;=AM$5,0.5*(AN47+AN48)*EXP(-'BDT Tree'!AQ58*AN$4)," ")</f>
        <v>1.0036840806161538</v>
      </c>
      <c r="AN48" s="44">
        <f t="shared" si="0"/>
        <v>1.0037204708359939</v>
      </c>
    </row>
    <row r="49" spans="1:40" x14ac:dyDescent="0.25">
      <c r="A49" s="30">
        <v>8</v>
      </c>
      <c r="D49" s="44" t="str">
        <f>IF($A49&lt;=D$5,0.5*(E48+E49)*EXP(-'BDT Tree'!H59*E$4)+$C$6*SUM(B$4:D$4)," ")</f>
        <v xml:space="preserve"> </v>
      </c>
      <c r="E49" s="2" t="str">
        <f>IF($A49&lt;=E$5,0.5*(F48+F49)*EXP(-'BDT Tree'!I59*F$4)," ")</f>
        <v xml:space="preserve"> </v>
      </c>
      <c r="F49" s="2">
        <f>IF($A49&lt;=F$5,0.5*(G48+G49)*EXP(-'BDT Tree'!J59*G$4)," ")</f>
        <v>0.93492885398792314</v>
      </c>
      <c r="G49" s="44">
        <f>IF($A49&lt;=G$5,0.5*(H48+H49)*EXP(-'BDT Tree'!K59*H$4)+$C$6*SUM(E$4:G$4)," ")</f>
        <v>0.95096007437767915</v>
      </c>
      <c r="H49" s="2">
        <f>IF($A49&lt;=H$5,0.5*(I48+I49)*EXP(-'BDT Tree'!L59*I$4)," ")</f>
        <v>0.96133819274407961</v>
      </c>
      <c r="I49" s="2">
        <f>IF($A49&lt;=I$5,0.5*(J48+J49)*EXP(-'BDT Tree'!M59*J$4)," ")</f>
        <v>0.97352694239088644</v>
      </c>
      <c r="J49" s="44">
        <f>IF($A49&lt;=J$5,0.5*(K48+K49)*EXP(-'BDT Tree'!N59*K$4)+$C$6*SUM(H$4:J$4)," ")</f>
        <v>0.98414261330904351</v>
      </c>
      <c r="K49" s="2">
        <f>IF($A49&lt;=K$5,0.5*(L48+L49)*EXP(-'BDT Tree'!O59*L$4)," ")</f>
        <v>0.98957970459997935</v>
      </c>
      <c r="L49" s="2">
        <f>IF($A49&lt;=L$5,0.5*(M48+M49)*EXP(-'BDT Tree'!P59*M$4)," ")</f>
        <v>0.99743482326822686</v>
      </c>
      <c r="M49" s="44">
        <f>IF($A49&lt;=M$5,0.5*(N48+N49)*EXP(-'BDT Tree'!Q59*N$4)+$C$6*SUM(K$4:M$4)," ")</f>
        <v>1.0042438005884085</v>
      </c>
      <c r="N49" s="2">
        <f>IF($A49&lt;=N$5,0.5*(O48+O49)*EXP(-'BDT Tree'!R59*O$4)," ")</f>
        <v>1.0060031687290456</v>
      </c>
      <c r="O49" s="2">
        <f>IF($A49&lt;=O$5,0.5*(P48+P49)*EXP(-'BDT Tree'!S59*P$4)," ")</f>
        <v>1.0109096940227964</v>
      </c>
      <c r="P49" s="44">
        <f>IF($A49&lt;=P$5,0.5*(Q48+Q49)*EXP(-'BDT Tree'!T59*Q$4)+$C$6*SUM(N$4:P$4)," ")</f>
        <v>1.0150363749744999</v>
      </c>
      <c r="Q49" s="2">
        <f>IF($A49&lt;=Q$5,0.5*(R48+R49)*EXP(-'BDT Tree'!U59*R$4)," ")</f>
        <v>1.0146565817583086</v>
      </c>
      <c r="R49" s="2">
        <f>IF($A49&lt;=R$5,0.5*(S48+S49)*EXP(-'BDT Tree'!V59*S$4)," ")</f>
        <v>1.0174518414124099</v>
      </c>
      <c r="S49" s="44">
        <f>IF($A49&lt;=S$5,0.5*(T48+T49)*EXP(-'BDT Tree'!W59*T$4)+$C$6*SUM(Q$4:S$4)," ")</f>
        <v>1.0198336149579728</v>
      </c>
      <c r="T49" s="2">
        <f>IF($A49&lt;=T$5,0.5*(U48+U49)*EXP(-'BDT Tree'!X59*U$4)," ")</f>
        <v>1.0179420992238992</v>
      </c>
      <c r="U49" s="2">
        <f>IF($A49&lt;=U$5,0.5*(V48+V49)*EXP(-'BDT Tree'!Y59*V$4)," ")</f>
        <v>1.0195259742900735</v>
      </c>
      <c r="V49" s="44">
        <f>IF($A49&lt;=V$5,0.5*(W48+W49)*EXP(-'BDT Tree'!Z59*W$4)+$C$6*SUM(T$4:V$4)," ")</f>
        <v>1.0208564539387093</v>
      </c>
      <c r="W49" s="2">
        <f>IF($A49&lt;=W$5,0.5*(X48+X49)*EXP(-'BDT Tree'!AA59*X$4)," ")</f>
        <v>1.0181380912587359</v>
      </c>
      <c r="X49" s="2">
        <f>IF($A49&lt;=X$5,0.5*(Y48+Y49)*EXP(-'BDT Tree'!AB59*Y$4)," ")</f>
        <v>1.0190905001302983</v>
      </c>
      <c r="Y49" s="44">
        <f>IF($A49&lt;=Y$5,0.5*(Z48+Z49)*EXP(-'BDT Tree'!AC59*Z$4)+$C$6*SUM(W$4:Y$4)," ")</f>
        <v>1.0199088939485788</v>
      </c>
      <c r="Z49" s="2">
        <f>IF($A49&lt;=Z$5,0.5*(AA48+AA49)*EXP(-'BDT Tree'!AD59*AA$4)," ")</f>
        <v>1.0165398184685146</v>
      </c>
      <c r="AA49" s="2">
        <f>IF($A49&lt;=AA$5,0.5*(AB48+AB49)*EXP(-'BDT Tree'!AE59*AB$4)," ")</f>
        <v>1.0170728135229623</v>
      </c>
      <c r="AB49" s="44">
        <f>IF($A49&lt;=AB$5,0.5*(AC48+AC49)*EXP(-'BDT Tree'!AF59*AC$4)+$C$6*SUM(Z$4:AB$4)," ")</f>
        <v>1.0175143672474429</v>
      </c>
      <c r="AC49" s="2">
        <f>IF($A49&lt;=AC$5,0.5*(AD48+AD49)*EXP(-'BDT Tree'!AG59*AD$4)," ")</f>
        <v>1.0141326875385699</v>
      </c>
      <c r="AD49" s="2">
        <f>IF($A49&lt;=AD$5,0.5*(AE48+AE49)*EXP(-'BDT Tree'!AH59*AE$4)," ")</f>
        <v>1.0144046549069603</v>
      </c>
      <c r="AE49" s="44">
        <f>IF($A49&lt;=AE$5,0.5*(AF48+AF49)*EXP(-'BDT Tree'!AI59*AF$4)+$C$6*SUM(AC$4:AE$4)," ")</f>
        <v>1.0146292310059135</v>
      </c>
      <c r="AF49" s="2">
        <f>IF($A49&lt;=AF$5,0.5*(AG48+AG49)*EXP(-'BDT Tree'!AJ59*AG$4)," ")</f>
        <v>1.0109579034788543</v>
      </c>
      <c r="AG49" s="2">
        <f>IF($A49&lt;=AG$5,0.5*(AH48+AH49)*EXP(-'BDT Tree'!AK59*AH$4)," ")</f>
        <v>1.011095963261518</v>
      </c>
      <c r="AH49" s="44">
        <f>IF($A49&lt;=AH$5,0.5*(AI48+AI49)*EXP(-'BDT Tree'!AL59*AI$4)+$C$6*SUM(AF$4:AH$4)," ")</f>
        <v>1.0112078877571287</v>
      </c>
      <c r="AI49" s="2">
        <f>IF($A49&lt;=AI$5,0.5*(AJ48+AJ49)*EXP(-'BDT Tree'!AM59*AJ$4)," ")</f>
        <v>1.0073230638417003</v>
      </c>
      <c r="AJ49" s="2">
        <f>IF($A49&lt;=AJ$5,0.5*(AK48+AK49)*EXP(-'BDT Tree'!AN59*AK$4)," ")</f>
        <v>1.0074028516522018</v>
      </c>
      <c r="AK49" s="44">
        <f>IF($A49&lt;=AK$5,0.5*(AL48+AL49)*EXP(-'BDT Tree'!AO59*AL$4)+$C$6*SUM(AI$4:AK$4)," ")</f>
        <v>1.0074655345279953</v>
      </c>
      <c r="AL49" s="2">
        <f>IF($A49&lt;=AL$5,0.5*(AM48+AM49)*EXP(-'BDT Tree'!AP59*AM$4)," ")</f>
        <v>1.00365761535484</v>
      </c>
      <c r="AM49" s="2">
        <f>IF($A49&lt;=AM$5,0.5*(AN48+AN49)*EXP(-'BDT Tree'!AQ59*AN$4)," ")</f>
        <v>1.0036928928275366</v>
      </c>
      <c r="AN49" s="44">
        <f t="shared" si="0"/>
        <v>1.0037204708359939</v>
      </c>
    </row>
    <row r="50" spans="1:40" x14ac:dyDescent="0.25">
      <c r="A50" s="30">
        <v>7</v>
      </c>
      <c r="D50" s="44" t="str">
        <f>IF($A50&lt;=D$5,0.5*(E49+E50)*EXP(-'BDT Tree'!H60*E$4)+$C$6*SUM(B$4:D$4)," ")</f>
        <v xml:space="preserve"> </v>
      </c>
      <c r="E50" s="2">
        <f>IF($A50&lt;=E$5,0.5*(F49+F50)*EXP(-'BDT Tree'!I60*F$4)," ")</f>
        <v>0.94461588925071038</v>
      </c>
      <c r="F50" s="2">
        <f>IF($A50&lt;=F$5,0.5*(G49+G50)*EXP(-'BDT Tree'!J60*G$4)," ")</f>
        <v>0.95929633002632386</v>
      </c>
      <c r="G50" s="44">
        <f>IF($A50&lt;=G$5,0.5*(H49+H50)*EXP(-'BDT Tree'!K60*H$4)+$C$6*SUM(E$4:G$4)," ")</f>
        <v>0.9721157959770752</v>
      </c>
      <c r="H50" s="2">
        <f>IF($A50&lt;=H$5,0.5*(I49+I50)*EXP(-'BDT Tree'!L60*I$4)," ")</f>
        <v>0.97958191429260399</v>
      </c>
      <c r="I50" s="2">
        <f>IF($A50&lt;=I$5,0.5*(J49+J50)*EXP(-'BDT Tree'!M60*J$4)," ")</f>
        <v>0.98920510152921926</v>
      </c>
      <c r="J50" s="44">
        <f>IF($A50&lt;=J$5,0.5*(K49+K50)*EXP(-'BDT Tree'!N60*K$4)+$C$6*SUM(H$4:J$4)," ")</f>
        <v>0.9975728149561981</v>
      </c>
      <c r="K50" s="2">
        <f>IF($A50&lt;=K$5,0.5*(L49+L50)*EXP(-'BDT Tree'!O60*L$4)," ")</f>
        <v>1.0009657573750383</v>
      </c>
      <c r="L50" s="2">
        <f>IF($A50&lt;=L$5,0.5*(M49+M50)*EXP(-'BDT Tree'!P60*M$4)," ")</f>
        <v>1.0070671593980607</v>
      </c>
      <c r="M50" s="44">
        <f>IF($A50&lt;=M$5,0.5*(N49+N50)*EXP(-'BDT Tree'!Q60*N$4)+$C$6*SUM(K$4:M$4)," ")</f>
        <v>1.0123559823118122</v>
      </c>
      <c r="N50" s="2">
        <f>IF($A50&lt;=N$5,0.5*(O49+O50)*EXP(-'BDT Tree'!R60*O$4)," ")</f>
        <v>1.0128123063511627</v>
      </c>
      <c r="O50" s="2">
        <f>IF($A50&lt;=O$5,0.5*(P49+P50)*EXP(-'BDT Tree'!S60*P$4)," ")</f>
        <v>1.0165915962832508</v>
      </c>
      <c r="P50" s="44">
        <f>IF($A50&lt;=P$5,0.5*(Q49+Q50)*EXP(-'BDT Tree'!T60*Q$4)+$C$6*SUM(N$4:P$4)," ")</f>
        <v>1.0197545079674515</v>
      </c>
      <c r="Q50" s="2">
        <f>IF($A50&lt;=Q$5,0.5*(R49+R50)*EXP(-'BDT Tree'!U60*R$4)," ")</f>
        <v>1.0185587345403571</v>
      </c>
      <c r="R50" s="2">
        <f>IF($A50&lt;=R$5,0.5*(S49+S50)*EXP(-'BDT Tree'!V60*S$4)," ")</f>
        <v>1.0206836968067856</v>
      </c>
      <c r="S50" s="44">
        <f>IF($A50&lt;=S$5,0.5*(T49+T50)*EXP(-'BDT Tree'!W60*T$4)+$C$6*SUM(Q$4:S$4)," ")</f>
        <v>1.0224985056110396</v>
      </c>
      <c r="T50" s="2">
        <f>IF($A50&lt;=T$5,0.5*(U49+U50)*EXP(-'BDT Tree'!X60*U$4)," ")</f>
        <v>1.0201321024234995</v>
      </c>
      <c r="U50" s="2">
        <f>IF($A50&lt;=U$5,0.5*(V49+V50)*EXP(-'BDT Tree'!Y60*V$4)," ")</f>
        <v>1.0213288223543184</v>
      </c>
      <c r="V50" s="44">
        <f>IF($A50&lt;=V$5,0.5*(W49+W50)*EXP(-'BDT Tree'!Z60*W$4)+$C$6*SUM(T$4:V$4)," ")</f>
        <v>1.0223361749732152</v>
      </c>
      <c r="W50" s="2">
        <f>IF($A50&lt;=W$5,0.5*(X49+X50)*EXP(-'BDT Tree'!AA60*X$4)," ")</f>
        <v>1.0193381983176761</v>
      </c>
      <c r="X50" s="2">
        <f>IF($A50&lt;=X$5,0.5*(Y49+Y50)*EXP(-'BDT Tree'!AB60*Y$4)," ")</f>
        <v>1.0200617154846485</v>
      </c>
      <c r="Y50" s="44">
        <f>IF($A50&lt;=Y$5,0.5*(Z49+Z50)*EXP(-'BDT Tree'!AC60*Z$4)+$C$6*SUM(W$4:Y$4)," ")</f>
        <v>1.0206841686648658</v>
      </c>
      <c r="Z50" s="2">
        <f>IF($A50&lt;=Z$5,0.5*(AA49+AA50)*EXP(-'BDT Tree'!AD60*AA$4)," ")</f>
        <v>1.0171667946509699</v>
      </c>
      <c r="AA50" s="2">
        <f>IF($A50&lt;=AA$5,0.5*(AB49+AB50)*EXP(-'BDT Tree'!AE60*AB$4)," ")</f>
        <v>1.0175720830770976</v>
      </c>
      <c r="AB50" s="44">
        <f>IF($A50&lt;=AB$5,0.5*(AC49+AC50)*EXP(-'BDT Tree'!AF60*AC$4)+$C$6*SUM(Z$4:AB$4)," ")</f>
        <v>1.0179070900765552</v>
      </c>
      <c r="AC50" s="2">
        <f>IF($A50&lt;=AC$5,0.5*(AD49+AD50)*EXP(-'BDT Tree'!AG60*AD$4)," ")</f>
        <v>1.0144419577998993</v>
      </c>
      <c r="AD50" s="2">
        <f>IF($A50&lt;=AD$5,0.5*(AE49+AE50)*EXP(-'BDT Tree'!AH60*AE$4)," ")</f>
        <v>1.0146469259259681</v>
      </c>
      <c r="AE50" s="44">
        <f>IF($A50&lt;=AE$5,0.5*(AF49+AF50)*EXP(-'BDT Tree'!AI60*AF$4)+$C$6*SUM(AC$4:AE$4)," ")</f>
        <v>1.0148164735867462</v>
      </c>
      <c r="AF50" s="2">
        <f>IF($A50&lt;=AF$5,0.5*(AG49+AG50)*EXP(-'BDT Tree'!AJ60*AG$4)," ")</f>
        <v>1.011101575201762</v>
      </c>
      <c r="AG50" s="2">
        <f>IF($A50&lt;=AG$5,0.5*(AH49+AH50)*EXP(-'BDT Tree'!AK60*AH$4)," ")</f>
        <v>1.0112052737780444</v>
      </c>
      <c r="AH50" s="44">
        <f>IF($A50&lt;=AH$5,0.5*(AI49+AI50)*EXP(-'BDT Tree'!AL60*AI$4)+$C$6*SUM(AF$4:AH$4)," ")</f>
        <v>1.011289368075927</v>
      </c>
      <c r="AI50" s="2">
        <f>IF($A50&lt;=AI$5,0.5*(AJ49+AJ50)*EXP(-'BDT Tree'!AM60*AJ$4)," ")</f>
        <v>1.007382541876376</v>
      </c>
      <c r="AJ50" s="2">
        <f>IF($A50&lt;=AJ$5,0.5*(AK49+AK50)*EXP(-'BDT Tree'!AN60*AK$4)," ")</f>
        <v>1.0074431441258487</v>
      </c>
      <c r="AK50" s="44">
        <f>IF($A50&lt;=AK$5,0.5*(AL49+AL50)*EXP(-'BDT Tree'!AO60*AL$4)+$C$6*SUM(AI$4:AK$4)," ")</f>
        <v>1.0074906014811282</v>
      </c>
      <c r="AL50" s="2">
        <f>IF($A50&lt;=AL$5,0.5*(AM49+AM50)*EXP(-'BDT Tree'!AP60*AM$4)," ")</f>
        <v>1.003672836207862</v>
      </c>
      <c r="AM50" s="2">
        <f>IF($A50&lt;=AM$5,0.5*(AN49+AN50)*EXP(-'BDT Tree'!AQ60*AN$4)," ")</f>
        <v>1.0036995711067449</v>
      </c>
      <c r="AN50" s="44">
        <f t="shared" si="0"/>
        <v>1.0037204708359939</v>
      </c>
    </row>
    <row r="51" spans="1:40" x14ac:dyDescent="0.25">
      <c r="A51" s="30">
        <v>6</v>
      </c>
      <c r="D51" s="44">
        <f>IF($A51&lt;=D$5,0.5*(E50+E51)*EXP(-'BDT Tree'!H61*E$4)," ")</f>
        <v>0.95347471907428072</v>
      </c>
      <c r="E51" s="2">
        <f>IF($A51&lt;=E$5,0.5*(F50+F51)*EXP(-'BDT Tree'!I61*F$4)," ")</f>
        <v>0.96679405606105473</v>
      </c>
      <c r="F51" s="2">
        <f>IF($A51&lt;=F$5,0.5*(G50+G51)*EXP(-'BDT Tree'!J61*G$4)," ")</f>
        <v>0.97852728559094715</v>
      </c>
      <c r="G51" s="44">
        <f>IF($A51&lt;=G$5,0.5*(H50+H51)*EXP(-'BDT Tree'!K61*H$4)+$C$6*SUM(E$4:G$4)," ")</f>
        <v>0.98871712417736268</v>
      </c>
      <c r="H51" s="2">
        <f>IF($A51&lt;=H$5,0.5*(I50+I51)*EXP(-'BDT Tree'!L61*I$4)," ")</f>
        <v>0.99382255463088121</v>
      </c>
      <c r="I51" s="2">
        <f>IF($A51&lt;=I$5,0.5*(J50+J51)*EXP(-'BDT Tree'!M61*J$4)," ")</f>
        <v>1.0013876183031691</v>
      </c>
      <c r="J51" s="44">
        <f>IF($A51&lt;=J$5,0.5*(K50+K51)*EXP(-'BDT Tree'!N61*K$4)+$C$6*SUM(H$4:J$4)," ")</f>
        <v>1.0079620899029107</v>
      </c>
      <c r="K51" s="2">
        <f>IF($A51&lt;=K$5,0.5*(L50+L51)*EXP(-'BDT Tree'!O61*L$4)," ")</f>
        <v>1.0097410214656601</v>
      </c>
      <c r="L51" s="2">
        <f>IF($A51&lt;=L$5,0.5*(M50+M51)*EXP(-'BDT Tree'!P61*M$4)," ")</f>
        <v>1.0144675890679071</v>
      </c>
      <c r="M51" s="44">
        <f>IF($A51&lt;=M$5,0.5*(N50+N51)*EXP(-'BDT Tree'!Q61*N$4)+$C$6*SUM(K$4:M$4)," ")</f>
        <v>1.0185674785798668</v>
      </c>
      <c r="N51" s="2">
        <f>IF($A51&lt;=N$5,0.5*(O50+O51)*EXP(-'BDT Tree'!R61*O$4)," ")</f>
        <v>1.0180147774682791</v>
      </c>
      <c r="O51" s="2">
        <f>IF($A51&lt;=O$5,0.5*(P50+P51)*EXP(-'BDT Tree'!S61*P$4)," ")</f>
        <v>1.0209215583321389</v>
      </c>
      <c r="P51" s="44">
        <f>IF($A51&lt;=P$5,0.5*(Q50+Q51)*EXP(-'BDT Tree'!T61*Q$4)+$C$6*SUM(N$4:P$4)," ")</f>
        <v>1.0233426499200342</v>
      </c>
      <c r="Q51" s="2">
        <f>IF($A51&lt;=Q$5,0.5*(R50+R51)*EXP(-'BDT Tree'!U61*R$4)," ")</f>
        <v>1.0215230121761676</v>
      </c>
      <c r="R51" s="2">
        <f>IF($A51&lt;=R$5,0.5*(S50+S51)*EXP(-'BDT Tree'!V61*S$4)," ")</f>
        <v>1.0231369102842229</v>
      </c>
      <c r="S51" s="44">
        <f>IF($A51&lt;=S$5,0.5*(T50+T51)*EXP(-'BDT Tree'!W61*T$4)+$C$6*SUM(Q$4:S$4)," ")</f>
        <v>1.0245187425810198</v>
      </c>
      <c r="T51" s="2">
        <f>IF($A51&lt;=T$5,0.5*(U50+U51)*EXP(-'BDT Tree'!X61*U$4)," ")</f>
        <v>1.0217920915894361</v>
      </c>
      <c r="U51" s="2">
        <f>IF($A51&lt;=U$5,0.5*(V50+V51)*EXP(-'BDT Tree'!Y61*V$4)," ")</f>
        <v>1.0226958979297254</v>
      </c>
      <c r="V51" s="44">
        <f>IF($A51&lt;=V$5,0.5*(W50+W51)*EXP(-'BDT Tree'!Z61*W$4)+$C$6*SUM(T$4:V$4)," ")</f>
        <v>1.0234583167274804</v>
      </c>
      <c r="W51" s="2">
        <f>IF($A51&lt;=W$5,0.5*(X50+X51)*EXP(-'BDT Tree'!AA61*X$4)," ")</f>
        <v>1.0202473036307347</v>
      </c>
      <c r="X51" s="2">
        <f>IF($A51&lt;=X$5,0.5*(Y50+Y51)*EXP(-'BDT Tree'!AB61*Y$4)," ")</f>
        <v>1.0207968220261872</v>
      </c>
      <c r="Y51" s="44">
        <f>IF($A51&lt;=Y$5,0.5*(Z50+Z51)*EXP(-'BDT Tree'!AC61*Z$4)+$C$6*SUM(W$4:Y$4)," ")</f>
        <v>1.0212701861297417</v>
      </c>
      <c r="Z51" s="2">
        <f>IF($A51&lt;=Z$5,0.5*(AA50+AA51)*EXP(-'BDT Tree'!AD61*AA$4)," ")</f>
        <v>1.0176408157686434</v>
      </c>
      <c r="AA51" s="2">
        <f>IF($A51&lt;=AA$5,0.5*(AB50+AB51)*EXP(-'BDT Tree'!AE61*AB$4)," ")</f>
        <v>1.0179489860942996</v>
      </c>
      <c r="AB51" s="44">
        <f>IF($A51&lt;=AB$5,0.5*(AC50+AC51)*EXP(-'BDT Tree'!AF61*AC$4)+$C$6*SUM(Z$4:AB$4)," ")</f>
        <v>1.0182031464951233</v>
      </c>
      <c r="AC51" s="2">
        <f>IF($A51&lt;=AC$5,0.5*(AD50+AD51)*EXP(-'BDT Tree'!AG61*AD$4)," ")</f>
        <v>1.0146751052946548</v>
      </c>
      <c r="AD51" s="2">
        <f>IF($A51&lt;=AD$5,0.5*(AE50+AE51)*EXP(-'BDT Tree'!AH61*AE$4)," ")</f>
        <v>1.014829572636619</v>
      </c>
      <c r="AE51" s="44">
        <f>IF($A51&lt;=AE$5,0.5*(AF50+AF51)*EXP(-'BDT Tree'!AI61*AF$4)+$C$6*SUM(AC$4:AE$4)," ")</f>
        <v>1.0149575725934539</v>
      </c>
      <c r="AF51" s="2">
        <f>IF($A51&lt;=AF$5,0.5*(AG50+AG51)*EXP(-'BDT Tree'!AJ61*AG$4)," ")</f>
        <v>1.0112098903745086</v>
      </c>
      <c r="AG51" s="2">
        <f>IF($A51&lt;=AG$5,0.5*(AH50+AH51)*EXP(-'BDT Tree'!AK61*AH$4)," ")</f>
        <v>1.0112877813678784</v>
      </c>
      <c r="AH51" s="44">
        <f>IF($A51&lt;=AH$5,0.5*(AI50+AI51)*EXP(-'BDT Tree'!AL61*AI$4)+$C$6*SUM(AF$4:AH$4)," ")</f>
        <v>1.0113509673881083</v>
      </c>
      <c r="AI51" s="2">
        <f>IF($A51&lt;=AI$5,0.5*(AJ50+AJ51)*EXP(-'BDT Tree'!AM61*AJ$4)," ")</f>
        <v>1.0074275596742737</v>
      </c>
      <c r="AJ51" s="2">
        <f>IF($A51&lt;=AJ$5,0.5*(AK50+AK51)*EXP(-'BDT Tree'!AN61*AK$4)," ")</f>
        <v>1.0074735902240117</v>
      </c>
      <c r="AK51" s="44">
        <f>IF($A51&lt;=AK$5,0.5*(AL50+AL51)*EXP(-'BDT Tree'!AO61*AL$4)+$C$6*SUM(AI$4:AK$4)," ")</f>
        <v>1.0075095205242324</v>
      </c>
      <c r="AL51" s="2">
        <f>IF($A51&lt;=AL$5,0.5*(AM50+AM51)*EXP(-'BDT Tree'!AP61*AM$4)," ")</f>
        <v>1.0036843713014949</v>
      </c>
      <c r="AM51" s="2">
        <f>IF($A51&lt;=AM$5,0.5*(AN50+AN51)*EXP(-'BDT Tree'!AQ61*AN$4)," ")</f>
        <v>1.0037046321893615</v>
      </c>
      <c r="AN51" s="44">
        <f t="shared" si="0"/>
        <v>1.0037204708359939</v>
      </c>
    </row>
    <row r="52" spans="1:40" x14ac:dyDescent="0.25">
      <c r="A52" s="30">
        <v>5</v>
      </c>
      <c r="D52" s="44">
        <f>IF($A52&lt;=D$5,0.5*(E51+E52)*EXP(-'BDT Tree'!H62*E$4)," ")</f>
        <v>0.97365093898176769</v>
      </c>
      <c r="E52" s="2">
        <f>IF($A52&lt;=E$5,0.5*(F51+F52)*EXP(-'BDT Tree'!I62*F$4)," ")</f>
        <v>0.98428284054774984</v>
      </c>
      <c r="F52" s="2">
        <f>IF($A52&lt;=F$5,0.5*(G51+G52)*EXP(-'BDT Tree'!J62*G$4)," ")</f>
        <v>0.99361225317348445</v>
      </c>
      <c r="G52" s="44">
        <f>IF($A52&lt;=G$5,0.5*(H51+H52)*EXP(-'BDT Tree'!K62*H$4)+$C$6*SUM(E$4:G$4)," ")</f>
        <v>1.0016773448652725</v>
      </c>
      <c r="H52" s="2">
        <f>IF($A52&lt;=H$5,0.5*(I51+I52)*EXP(-'BDT Tree'!L62*I$4)," ")</f>
        <v>1.0048898740672918</v>
      </c>
      <c r="I52" s="2">
        <f>IF($A52&lt;=I$5,0.5*(J51+J52)*EXP(-'BDT Tree'!M62*J$4)," ")</f>
        <v>1.0108189875074749</v>
      </c>
      <c r="J52" s="44">
        <f>IF($A52&lt;=J$5,0.5*(K51+K52)*EXP(-'BDT Tree'!N62*K$4)+$C$6*SUM(H$4:J$4)," ")</f>
        <v>1.015973509969142</v>
      </c>
      <c r="K52" s="2">
        <f>IF($A52&lt;=K$5,0.5*(L51+L52)*EXP(-'BDT Tree'!O62*L$4)," ")</f>
        <v>1.0164862143165354</v>
      </c>
      <c r="L52" s="2">
        <f>IF($A52&lt;=L$5,0.5*(M51+M52)*EXP(-'BDT Tree'!P62*M$4)," ")</f>
        <v>1.0201407289035609</v>
      </c>
      <c r="M52" s="44">
        <f>IF($A52&lt;=M$5,0.5*(N51+N52)*EXP(-'BDT Tree'!Q62*N$4)+$C$6*SUM(K$4:M$4)," ")</f>
        <v>1.0233146806624953</v>
      </c>
      <c r="N52" s="2">
        <f>IF($A52&lt;=N$5,0.5*(O51+O52)*EXP(-'BDT Tree'!R62*O$4)," ")</f>
        <v>1.0219835526850556</v>
      </c>
      <c r="O52" s="2">
        <f>IF($A52&lt;=O$5,0.5*(P51+P52)*EXP(-'BDT Tree'!S62*P$4)," ")</f>
        <v>1.0242169806008876</v>
      </c>
      <c r="P52" s="44">
        <f>IF($A52&lt;=P$5,0.5*(Q51+Q52)*EXP(-'BDT Tree'!T62*Q$4)+$C$6*SUM(N$4:P$4)," ")</f>
        <v>1.0260685113871244</v>
      </c>
      <c r="Q52" s="2">
        <f>IF($A52&lt;=Q$5,0.5*(R51+R52)*EXP(-'BDT Tree'!U62*R$4)," ")</f>
        <v>1.0237728956427499</v>
      </c>
      <c r="R52" s="2">
        <f>IF($A52&lt;=R$5,0.5*(S51+S52)*EXP(-'BDT Tree'!V62*S$4)," ")</f>
        <v>1.0249978033992786</v>
      </c>
      <c r="S52" s="44">
        <f>IF($A52&lt;=S$5,0.5*(T51+T52)*EXP(-'BDT Tree'!W62*T$4)+$C$6*SUM(Q$4:S$4)," ")</f>
        <v>1.0260494295745488</v>
      </c>
      <c r="T52" s="2">
        <f>IF($A52&lt;=T$5,0.5*(U51+U52)*EXP(-'BDT Tree'!X62*U$4)," ")</f>
        <v>1.0230497997850052</v>
      </c>
      <c r="U52" s="2">
        <f>IF($A52&lt;=U$5,0.5*(V51+V52)*EXP(-'BDT Tree'!Y62*V$4)," ")</f>
        <v>1.0237321822869467</v>
      </c>
      <c r="V52" s="44">
        <f>IF($A52&lt;=V$5,0.5*(W51+W52)*EXP(-'BDT Tree'!Z62*W$4)+$C$6*SUM(T$4:V$4)," ")</f>
        <v>1.0243090709567044</v>
      </c>
      <c r="W52" s="2">
        <f>IF($A52&lt;=W$5,0.5*(X51+X52)*EXP(-'BDT Tree'!AA62*X$4)," ")</f>
        <v>1.0209358343421597</v>
      </c>
      <c r="X52" s="2">
        <f>IF($A52&lt;=X$5,0.5*(Y51+Y52)*EXP(-'BDT Tree'!AB62*Y$4)," ")</f>
        <v>1.0213531402474563</v>
      </c>
      <c r="Y52" s="44">
        <f>IF($A52&lt;=Y$5,0.5*(Z51+Z52)*EXP(-'BDT Tree'!AC62*Z$4)+$C$6*SUM(W$4:Y$4)," ")</f>
        <v>1.0217130991423815</v>
      </c>
      <c r="Z52" s="2">
        <f>IF($A52&lt;=Z$5,0.5*(AA51+AA52)*EXP(-'BDT Tree'!AD62*AA$4)," ")</f>
        <v>1.0179991713343144</v>
      </c>
      <c r="AA52" s="2">
        <f>IF($A52&lt;=AA$5,0.5*(AB51+AB52)*EXP(-'BDT Tree'!AE62*AB$4)," ")</f>
        <v>1.0182334964574284</v>
      </c>
      <c r="AB52" s="44">
        <f>IF($A52&lt;=AB$5,0.5*(AC51+AC52)*EXP(-'BDT Tree'!AF62*AC$4)+$C$6*SUM(Z$4:AB$4)," ")</f>
        <v>1.0184263191137179</v>
      </c>
      <c r="AC52" s="2">
        <f>IF($A52&lt;=AC$5,0.5*(AD51+AD52)*EXP(-'BDT Tree'!AG62*AD$4)," ")</f>
        <v>1.0148508618372474</v>
      </c>
      <c r="AD52" s="2">
        <f>IF($A52&lt;=AD$5,0.5*(AE51+AE52)*EXP(-'BDT Tree'!AH62*AE$4)," ")</f>
        <v>1.0149672678929147</v>
      </c>
      <c r="AE52" s="44">
        <f>IF($A52&lt;=AE$5,0.5*(AF51+AF52)*EXP(-'BDT Tree'!AI62*AF$4)+$C$6*SUM(AC$4:AE$4)," ")</f>
        <v>1.0150639004615185</v>
      </c>
      <c r="AF52" s="2">
        <f>IF($A52&lt;=AF$5,0.5*(AG51+AG52)*EXP(-'BDT Tree'!AJ62*AG$4)," ")</f>
        <v>1.0112915518508272</v>
      </c>
      <c r="AG52" s="2">
        <f>IF($A52&lt;=AG$5,0.5*(AH51+AH52)*EXP(-'BDT Tree'!AK62*AH$4)," ")</f>
        <v>1.0113500596989098</v>
      </c>
      <c r="AH52" s="44">
        <f>IF($A52&lt;=AH$5,0.5*(AI51+AI52)*EXP(-'BDT Tree'!AL62*AI$4)+$C$6*SUM(AF$4:AH$4)," ")</f>
        <v>1.0113975375651403</v>
      </c>
      <c r="AI52" s="2">
        <f>IF($A52&lt;=AI$5,0.5*(AJ51+AJ52)*EXP(-'BDT Tree'!AM62*AJ$4)," ")</f>
        <v>1.0074616335846966</v>
      </c>
      <c r="AJ52" s="2">
        <f>IF($A52&lt;=AJ$5,0.5*(AK51+AK52)*EXP(-'BDT Tree'!AN62*AK$4)," ")</f>
        <v>1.0074965966889291</v>
      </c>
      <c r="AK52" s="44">
        <f>IF($A52&lt;=AK$5,0.5*(AL51+AL52)*EXP(-'BDT Tree'!AO62*AL$4)+$C$6*SUM(AI$4:AK$4)," ")</f>
        <v>1.0075237999921911</v>
      </c>
      <c r="AL52" s="2">
        <f>IF($A52&lt;=AL$5,0.5*(AM51+AM52)*EXP(-'BDT Tree'!AP62*AM$4)," ")</f>
        <v>1.003693113121243</v>
      </c>
      <c r="AM52" s="2">
        <f>IF($A52&lt;=AM$5,0.5*(AN51+AN52)*EXP(-'BDT Tree'!AQ62*AN$4)," ")</f>
        <v>1.0037084676865276</v>
      </c>
      <c r="AN52" s="44">
        <f t="shared" si="0"/>
        <v>1.0037204708359939</v>
      </c>
    </row>
    <row r="53" spans="1:40" x14ac:dyDescent="0.25">
      <c r="A53" s="30">
        <v>4</v>
      </c>
      <c r="D53" s="44">
        <f>IF($A53&lt;=D$5,0.5*(E52+E53)*EXP(-'BDT Tree'!H63*E$4)," ")</f>
        <v>0.98955166533834971</v>
      </c>
      <c r="E53" s="2">
        <f>IF($A53&lt;=E$5,0.5*(F52+F53)*EXP(-'BDT Tree'!I63*F$4)," ")</f>
        <v>0.99800036401914793</v>
      </c>
      <c r="F53" s="2">
        <f>IF($A53&lt;=F$5,0.5*(G52+G53)*EXP(-'BDT Tree'!J63*G$4)," ")</f>
        <v>1.0053918405494719</v>
      </c>
      <c r="G53" s="44">
        <f>IF($A53&lt;=G$5,0.5*(H52+H53)*EXP(-'BDT Tree'!K63*H$4)+$C$6*SUM(E$4:G$4)," ")</f>
        <v>1.0117566255534911</v>
      </c>
      <c r="H53" s="2">
        <f>IF($A53&lt;=H$5,0.5*(I52+I53)*EXP(-'BDT Tree'!L63*I$4)," ")</f>
        <v>1.013463395897406</v>
      </c>
      <c r="I53" s="2">
        <f>IF($A53&lt;=I$5,0.5*(J52+J53)*EXP(-'BDT Tree'!M63*J$4)," ")</f>
        <v>1.0181008147495991</v>
      </c>
      <c r="J53" s="44">
        <f>IF($A53&lt;=J$5,0.5*(K52+K53)*EXP(-'BDT Tree'!N63*K$4)+$C$6*SUM(H$4:J$4)," ")</f>
        <v>1.0221369033939944</v>
      </c>
      <c r="K53" s="2">
        <f>IF($A53&lt;=K$5,0.5*(L52+L53)*EXP(-'BDT Tree'!O63*L$4)," ")</f>
        <v>1.0216608870179222</v>
      </c>
      <c r="L53" s="2">
        <f>IF($A53&lt;=L$5,0.5*(M52+M53)*EXP(-'BDT Tree'!P63*M$4)," ")</f>
        <v>1.0244827260640792</v>
      </c>
      <c r="M53" s="44">
        <f>IF($A53&lt;=M$5,0.5*(N52+N53)*EXP(-'BDT Tree'!Q63*N$4)+$C$6*SUM(K$4:M$4)," ")</f>
        <v>1.0269377568604439</v>
      </c>
      <c r="N53" s="2">
        <f>IF($A53&lt;=N$5,0.5*(O52+O53)*EXP(-'BDT Tree'!R63*O$4)," ")</f>
        <v>1.0250077644451372</v>
      </c>
      <c r="O53" s="2">
        <f>IF($A53&lt;=O$5,0.5*(P52+P53)*EXP(-'BDT Tree'!S63*P$4)," ")</f>
        <v>1.0267226488317402</v>
      </c>
      <c r="P53" s="44">
        <f>IF($A53&lt;=P$5,0.5*(Q52+Q53)*EXP(-'BDT Tree'!T63*Q$4)+$C$6*SUM(N$4:P$4)," ")</f>
        <v>1.0281376789714329</v>
      </c>
      <c r="Q53" s="2">
        <f>IF($A53&lt;=Q$5,0.5*(R52+R53)*EXP(-'BDT Tree'!U63*R$4)," ")</f>
        <v>1.025479484291409</v>
      </c>
      <c r="R53" s="2">
        <f>IF($A53&lt;=R$5,0.5*(S52+S53)*EXP(-'BDT Tree'!V63*S$4)," ")</f>
        <v>1.0264086939941386</v>
      </c>
      <c r="S53" s="44">
        <f>IF($A53&lt;=S$5,0.5*(T52+T53)*EXP(-'BDT Tree'!W63*T$4)+$C$6*SUM(Q$4:S$4)," ")</f>
        <v>1.0272087404252006</v>
      </c>
      <c r="T53" s="2">
        <f>IF($A53&lt;=T$5,0.5*(U52+U53)*EXP(-'BDT Tree'!X63*U$4)," ")</f>
        <v>1.024002429870728</v>
      </c>
      <c r="U53" s="2">
        <f>IF($A53&lt;=U$5,0.5*(V52+V53)*EXP(-'BDT Tree'!Y63*V$4)," ")</f>
        <v>1.0245175330905725</v>
      </c>
      <c r="V53" s="44">
        <f>IF($A53&lt;=V$5,0.5*(W52+W53)*EXP(-'BDT Tree'!Z63*W$4)+$C$6*SUM(T$4:V$4)," ")</f>
        <v>1.0249539612828538</v>
      </c>
      <c r="W53" s="2">
        <f>IF($A53&lt;=W$5,0.5*(X52+X53)*EXP(-'BDT Tree'!AA63*X$4)," ")</f>
        <v>1.0214572417397696</v>
      </c>
      <c r="X53" s="2">
        <f>IF($A53&lt;=X$5,0.5*(Y52+Y53)*EXP(-'BDT Tree'!AB63*Y$4)," ")</f>
        <v>1.0217741175245596</v>
      </c>
      <c r="Y53" s="44">
        <f>IF($A53&lt;=Y$5,0.5*(Z52+Z53)*EXP(-'BDT Tree'!AC63*Z$4)+$C$6*SUM(W$4:Y$4)," ")</f>
        <v>1.0220478321722049</v>
      </c>
      <c r="Z53" s="2">
        <f>IF($A53&lt;=Z$5,0.5*(AA52+AA53)*EXP(-'BDT Tree'!AD63*AA$4)," ")</f>
        <v>1.0182700756429177</v>
      </c>
      <c r="AA53" s="2">
        <f>IF($A53&lt;=AA$5,0.5*(AB52+AB53)*EXP(-'BDT Tree'!AE63*AB$4)," ")</f>
        <v>1.0184482561572106</v>
      </c>
      <c r="AB53" s="44">
        <f>IF($A53&lt;=AB$5,0.5*(AC52+AC53)*EXP(-'BDT Tree'!AF63*AC$4)+$C$6*SUM(Z$4:AB$4)," ")</f>
        <v>1.0185945458685115</v>
      </c>
      <c r="AC53" s="2">
        <f>IF($A53&lt;=AC$5,0.5*(AD52+AD53)*EXP(-'BDT Tree'!AG63*AD$4)," ")</f>
        <v>1.0149833533124062</v>
      </c>
      <c r="AD53" s="2">
        <f>IF($A53&lt;=AD$5,0.5*(AE52+AE53)*EXP(-'BDT Tree'!AH63*AE$4)," ")</f>
        <v>1.0150710753821608</v>
      </c>
      <c r="AE53" s="44">
        <f>IF($A53&lt;=AE$5,0.5*(AF52+AF53)*EXP(-'BDT Tree'!AI63*AF$4)+$C$6*SUM(AC$4:AE$4)," ")</f>
        <v>1.0151440274075467</v>
      </c>
      <c r="AF53" s="2">
        <f>IF($A53&lt;=AF$5,0.5*(AG52+AG53)*EXP(-'BDT Tree'!AJ63*AG$4)," ")</f>
        <v>1.0113531203405051</v>
      </c>
      <c r="AG53" s="2">
        <f>IF($A53&lt;=AG$5,0.5*(AH52+AH53)*EXP(-'BDT Tree'!AK63*AH$4)," ")</f>
        <v>1.0113970700674944</v>
      </c>
      <c r="AH53" s="44">
        <f>IF($A53&lt;=AH$5,0.5*(AI52+AI53)*EXP(-'BDT Tree'!AL63*AI$4)+$C$6*SUM(AF$4:AH$4)," ")</f>
        <v>1.0114327463156234</v>
      </c>
      <c r="AI53" s="2">
        <f>IF($A53&lt;=AI$5,0.5*(AJ52+AJ53)*EXP(-'BDT Tree'!AM63*AJ$4)," ")</f>
        <v>1.0074874247543051</v>
      </c>
      <c r="AJ53" s="2">
        <f>IF($A53&lt;=AJ$5,0.5*(AK52+AK53)*EXP(-'BDT Tree'!AN63*AK$4)," ")</f>
        <v>1.0075139818808143</v>
      </c>
      <c r="AK53" s="44">
        <f>IF($A53&lt;=AK$5,0.5*(AL52+AL53)*EXP(-'BDT Tree'!AO63*AL$4)+$C$6*SUM(AI$4:AK$4)," ")</f>
        <v>1.0075345780523803</v>
      </c>
      <c r="AL53" s="2">
        <f>IF($A53&lt;=AL$5,0.5*(AM52+AM53)*EXP(-'BDT Tree'!AP63*AM$4)," ")</f>
        <v>1.0036997380544328</v>
      </c>
      <c r="AM53" s="2">
        <f>IF($A53&lt;=AM$5,0.5*(AN52+AN53)*EXP(-'BDT Tree'!AQ63*AN$4)," ")</f>
        <v>1.0037113743813664</v>
      </c>
      <c r="AN53" s="44">
        <f t="shared" si="0"/>
        <v>1.0037204708359939</v>
      </c>
    </row>
    <row r="54" spans="1:40" x14ac:dyDescent="0.25">
      <c r="A54" s="30">
        <v>3</v>
      </c>
      <c r="D54" s="44">
        <f>IF($A54&lt;=D$5,0.5*(E53+E54)*EXP(-'BDT Tree'!H64*E$4)," ")</f>
        <v>1.0020248097752378</v>
      </c>
      <c r="E54" s="2">
        <f>IF($A54&lt;=E$5,0.5*(F53+F54)*EXP(-'BDT Tree'!I64*F$4)," ")</f>
        <v>1.0087180665223237</v>
      </c>
      <c r="F54" s="2">
        <f>IF($A54&lt;=F$5,0.5*(G53+G54)*EXP(-'BDT Tree'!J64*G$4)," ")</f>
        <v>1.0145603410613548</v>
      </c>
      <c r="G54" s="44">
        <f>IF($A54&lt;=G$5,0.5*(H53+H54)*EXP(-'BDT Tree'!K64*H$4)+$C$6*SUM(E$4:G$4)," ")</f>
        <v>1.0195739277932794</v>
      </c>
      <c r="H54" s="2">
        <f>IF($A54&lt;=H$5,0.5*(I53+I54)*EXP(-'BDT Tree'!L64*I$4)," ")</f>
        <v>1.0200897348735933</v>
      </c>
      <c r="I54" s="2">
        <f>IF($A54&lt;=I$5,0.5*(J53+J54)*EXP(-'BDT Tree'!M64*J$4)," ")</f>
        <v>1.0237121755162248</v>
      </c>
      <c r="J54" s="44">
        <f>IF($A54&lt;=J$5,0.5*(K53+K54)*EXP(-'BDT Tree'!N64*K$4)+$C$6*SUM(H$4:J$4)," ")</f>
        <v>1.0268705596467809</v>
      </c>
      <c r="K54" s="2">
        <f>IF($A54&lt;=K$5,0.5*(L53+L54)*EXP(-'BDT Tree'!O64*L$4)," ")</f>
        <v>1.0256251391673639</v>
      </c>
      <c r="L54" s="2">
        <f>IF($A54&lt;=L$5,0.5*(M53+M54)*EXP(-'BDT Tree'!P64*M$4)," ")</f>
        <v>1.0278020733804394</v>
      </c>
      <c r="M54" s="44">
        <f>IF($A54&lt;=M$5,0.5*(N53+N54)*EXP(-'BDT Tree'!Q64*N$4)+$C$6*SUM(K$4:M$4)," ")</f>
        <v>1.0297001123939846</v>
      </c>
      <c r="N54" s="2">
        <f>IF($A54&lt;=N$5,0.5*(O53+O54)*EXP(-'BDT Tree'!R64*O$4)," ")</f>
        <v>1.0273103378377884</v>
      </c>
      <c r="O54" s="2">
        <f>IF($A54&lt;=O$5,0.5*(P53+P54)*EXP(-'BDT Tree'!S64*P$4)," ")</f>
        <v>1.0286265069722247</v>
      </c>
      <c r="P54" s="44">
        <f>IF($A54&lt;=P$5,0.5*(Q53+Q54)*EXP(-'BDT Tree'!T64*Q$4)+$C$6*SUM(N$4:P$4)," ")</f>
        <v>1.0297074579085097</v>
      </c>
      <c r="Q54" s="2">
        <f>IF($A54&lt;=Q$5,0.5*(R53+R54)*EXP(-'BDT Tree'!U64*R$4)," ")</f>
        <v>1.0267733880612757</v>
      </c>
      <c r="R54" s="2">
        <f>IF($A54&lt;=R$5,0.5*(S53+S54)*EXP(-'BDT Tree'!V64*S$4)," ")</f>
        <v>1.0274780296212773</v>
      </c>
      <c r="S54" s="44">
        <f>IF($A54&lt;=S$5,0.5*(T53+T54)*EXP(-'BDT Tree'!W64*T$4)+$C$6*SUM(Q$4:S$4)," ")</f>
        <v>1.0280865382581152</v>
      </c>
      <c r="T54" s="2">
        <f>IF($A54&lt;=T$5,0.5*(U53+U54)*EXP(-'BDT Tree'!X64*U$4)," ")</f>
        <v>1.0247238372048946</v>
      </c>
      <c r="U54" s="2">
        <f>IF($A54&lt;=U$5,0.5*(V53+V54)*EXP(-'BDT Tree'!Y64*V$4)," ")</f>
        <v>1.0251126209248302</v>
      </c>
      <c r="V54" s="44">
        <f>IF($A54&lt;=V$5,0.5*(W53+W54)*EXP(-'BDT Tree'!Z64*W$4)+$C$6*SUM(T$4:V$4)," ")</f>
        <v>1.0254427496224023</v>
      </c>
      <c r="W54" s="2">
        <f>IF($A54&lt;=W$5,0.5*(X53+X54)*EXP(-'BDT Tree'!AA64*X$4)," ")</f>
        <v>1.0218520610520412</v>
      </c>
      <c r="X54" s="2">
        <f>IF($A54&lt;=X$5,0.5*(Y53+Y54)*EXP(-'BDT Tree'!AB64*Y$4)," ")</f>
        <v>1.0220926653566744</v>
      </c>
      <c r="Y54" s="44">
        <f>IF($A54&lt;=Y$5,0.5*(Z53+Z54)*EXP(-'BDT Tree'!AC64*Z$4)+$C$6*SUM(W$4:Y$4)," ")</f>
        <v>1.022300800151297</v>
      </c>
      <c r="Z54" s="2">
        <f>IF($A54&lt;=Z$5,0.5*(AA53+AA54)*EXP(-'BDT Tree'!AD64*AA$4)," ")</f>
        <v>1.0184748684397906</v>
      </c>
      <c r="AA54" s="2">
        <f>IF($A54&lt;=AA$5,0.5*(AB53+AB54)*EXP(-'BDT Tree'!AE64*AB$4)," ")</f>
        <v>1.0186103636083705</v>
      </c>
      <c r="AB54" s="44">
        <f>IF($A54&lt;=AB$5,0.5*(AC53+AC54)*EXP(-'BDT Tree'!AF64*AC$4)+$C$6*SUM(Z$4:AB$4)," ")</f>
        <v>1.0187213531561679</v>
      </c>
      <c r="AC54" s="2">
        <f>IF($A54&lt;=AC$5,0.5*(AD53+AD54)*EXP(-'BDT Tree'!AG64*AD$4)," ")</f>
        <v>1.0150832303677864</v>
      </c>
      <c r="AD54" s="2">
        <f>IF($A54&lt;=AD$5,0.5*(AE53+AE54)*EXP(-'BDT Tree'!AH64*AE$4)," ")</f>
        <v>1.0151493363805504</v>
      </c>
      <c r="AE54" s="44">
        <f>IF($A54&lt;=AE$5,0.5*(AF53+AF54)*EXP(-'BDT Tree'!AI64*AF$4)+$C$6*SUM(AC$4:AE$4)," ")</f>
        <v>1.0152044113988847</v>
      </c>
      <c r="AF54" s="2">
        <f>IF($A54&lt;=AF$5,0.5*(AG53+AG54)*EXP(-'BDT Tree'!AJ64*AG$4)," ")</f>
        <v>1.0113995414672261</v>
      </c>
      <c r="AG54" s="2">
        <f>IF($A54&lt;=AG$5,0.5*(AH53+AH54)*EXP(-'BDT Tree'!AK64*AH$4)," ")</f>
        <v>1.0114325567870619</v>
      </c>
      <c r="AH54" s="44">
        <f>IF($A54&lt;=AH$5,0.5*(AI53+AI54)*EXP(-'BDT Tree'!AL64*AI$4)+$C$6*SUM(AF$4:AH$4)," ")</f>
        <v>1.011459366152299</v>
      </c>
      <c r="AI54" s="2">
        <f>IF($A54&lt;=AI$5,0.5*(AJ53+AJ54)*EXP(-'BDT Tree'!AM64*AJ$4)," ")</f>
        <v>1.0075069471150122</v>
      </c>
      <c r="AJ54" s="2">
        <f>IF($A54&lt;=AJ$5,0.5*(AK53+AK54)*EXP(-'BDT Tree'!AN64*AK$4)," ")</f>
        <v>1.0075271196315791</v>
      </c>
      <c r="AK54" s="44">
        <f>IF($A54&lt;=AK$5,0.5*(AL53+AL54)*EXP(-'BDT Tree'!AO64*AL$4)+$C$6*SUM(AI$4:AK$4)," ")</f>
        <v>1.0075427135708463</v>
      </c>
      <c r="AL54" s="2">
        <f>IF($A54&lt;=AL$5,0.5*(AM53+AM54)*EXP(-'BDT Tree'!AP64*AM$4)," ")</f>
        <v>1.003704758709087</v>
      </c>
      <c r="AM54" s="2">
        <f>IF($A54&lt;=AM$5,0.5*(AN53+AN54)*EXP(-'BDT Tree'!AQ64*AN$4)," ")</f>
        <v>1.0037135771904548</v>
      </c>
      <c r="AN54" s="44">
        <f t="shared" si="0"/>
        <v>1.0037204708359939</v>
      </c>
    </row>
    <row r="55" spans="1:40" x14ac:dyDescent="0.25">
      <c r="A55" s="30">
        <v>2</v>
      </c>
      <c r="D55" s="44">
        <f>IF($A55&lt;=D$5,0.5*(E54+E55)*EXP(-'BDT Tree'!H65*E$4)," ")</f>
        <v>1.0117766971581896</v>
      </c>
      <c r="E55" s="2">
        <f>IF($A55&lt;=E$5,0.5*(F54+F55)*EXP(-'BDT Tree'!I65*F$4)," ")</f>
        <v>1.0170689110244351</v>
      </c>
      <c r="F55" s="2">
        <f>IF($A55&lt;=F$5,0.5*(G54+G55)*EXP(-'BDT Tree'!J65*G$4)," ")</f>
        <v>1.0216801981651178</v>
      </c>
      <c r="G55" s="44">
        <f>IF($A55&lt;=G$5,0.5*(H54+H55)*EXP(-'BDT Tree'!K65*H$4)+$C$6*SUM(E$4:G$4)," ")</f>
        <v>1.0256253081060269</v>
      </c>
      <c r="H55" s="2">
        <f>IF($A55&lt;=H$5,0.5*(I54+I55)*EXP(-'BDT Tree'!L65*I$4)," ")</f>
        <v>1.0252029109029672</v>
      </c>
      <c r="I55" s="2">
        <f>IF($A55&lt;=I$5,0.5*(J54+J55)*EXP(-'BDT Tree'!M65*J$4)," ")</f>
        <v>1.0280305129984373</v>
      </c>
      <c r="J55" s="44">
        <f>IF($A55&lt;=J$5,0.5*(K54+K55)*EXP(-'BDT Tree'!N65*K$4)+$C$6*SUM(H$4:J$4)," ")</f>
        <v>1.0305018018662679</v>
      </c>
      <c r="K55" s="2">
        <f>IF($A55&lt;=K$5,0.5*(L54+L55)*EXP(-'BDT Tree'!O65*L$4)," ")</f>
        <v>1.0286590999638072</v>
      </c>
      <c r="L55" s="2">
        <f>IF($A55&lt;=L$5,0.5*(M54+M55)*EXP(-'BDT Tree'!P65*M$4)," ")</f>
        <v>1.0303375764737071</v>
      </c>
      <c r="M55" s="44">
        <f>IF($A55&lt;=M$5,0.5*(N54+N55)*EXP(-'BDT Tree'!Q65*N$4)+$C$6*SUM(K$4:M$4)," ")</f>
        <v>1.0318047096871124</v>
      </c>
      <c r="N55" s="2">
        <f>IF($A55&lt;=N$5,0.5*(O54+O55)*EXP(-'BDT Tree'!R65*O$4)," ")</f>
        <v>1.0290624599834712</v>
      </c>
      <c r="O55" s="2">
        <f>IF($A55&lt;=O$5,0.5*(P54+P55)*EXP(-'BDT Tree'!S65*P$4)," ")</f>
        <v>1.0300723790722428</v>
      </c>
      <c r="P55" s="44">
        <f>IF($A55&lt;=P$5,0.5*(Q54+Q55)*EXP(-'BDT Tree'!T65*Q$4)+$C$6*SUM(N$4:P$4)," ")</f>
        <v>1.0308978852699431</v>
      </c>
      <c r="Q55" s="2">
        <f>IF($A55&lt;=Q$5,0.5*(R54+R55)*EXP(-'BDT Tree'!U65*R$4)," ")</f>
        <v>1.0277540908693263</v>
      </c>
      <c r="R55" s="2">
        <f>IF($A55&lt;=R$5,0.5*(S54+S55)*EXP(-'BDT Tree'!V65*S$4)," ")</f>
        <v>1.0282883022946285</v>
      </c>
      <c r="S55" s="44">
        <f>IF($A55&lt;=S$5,0.5*(T54+T55)*EXP(-'BDT Tree'!W65*T$4)+$C$6*SUM(Q$4:S$4)," ")</f>
        <v>1.0287510601525505</v>
      </c>
      <c r="T55" s="2">
        <f>IF($A55&lt;=T$5,0.5*(U54+U55)*EXP(-'BDT Tree'!X65*U$4)," ")</f>
        <v>1.0252700734557529</v>
      </c>
      <c r="U55" s="2">
        <f>IF($A55&lt;=U$5,0.5*(V54+V55)*EXP(-'BDT Tree'!Y65*V$4)," ")</f>
        <v>1.0255634968465874</v>
      </c>
      <c r="V55" s="44">
        <f>IF($A55&lt;=V$5,0.5*(W54+W55)*EXP(-'BDT Tree'!Z65*W$4)+$C$6*SUM(T$4:V$4)," ")</f>
        <v>1.025813200084283</v>
      </c>
      <c r="W55" s="2">
        <f>IF($A55&lt;=W$5,0.5*(X54+X55)*EXP(-'BDT Tree'!AA65*X$4)," ")</f>
        <v>1.0221510147965167</v>
      </c>
      <c r="X55" s="2">
        <f>IF($A55&lt;=X$5,0.5*(Y54+Y55)*EXP(-'BDT Tree'!AB65*Y$4)," ")</f>
        <v>1.0223337031285884</v>
      </c>
      <c r="Y55" s="44">
        <f>IF($A55&lt;=Y$5,0.5*(Z54+Z55)*EXP(-'BDT Tree'!AC65*Z$4)+$C$6*SUM(W$4:Y$4)," ")</f>
        <v>1.0224919748636794</v>
      </c>
      <c r="Z55" s="2">
        <f>IF($A55&lt;=Z$5,0.5*(AA54+AA55)*EXP(-'BDT Tree'!AD65*AA$4)," ")</f>
        <v>1.018629685678589</v>
      </c>
      <c r="AA55" s="2">
        <f>IF($A55&lt;=AA$5,0.5*(AB54+AB55)*EXP(-'BDT Tree'!AE65*AB$4)," ")</f>
        <v>1.0187327281693441</v>
      </c>
      <c r="AB55" s="44">
        <f>IF($A55&lt;=AB$5,0.5*(AC54+AC55)*EXP(-'BDT Tree'!AF65*AC$4)+$C$6*SUM(Z$4:AB$4)," ")</f>
        <v>1.0188169390520747</v>
      </c>
      <c r="AC55" s="2">
        <f>IF($A55&lt;=AC$5,0.5*(AD54+AD55)*EXP(-'BDT Tree'!AG65*AD$4)," ")</f>
        <v>1.0151585224234061</v>
      </c>
      <c r="AD55" s="2">
        <f>IF($A55&lt;=AD$5,0.5*(AE54+AE55)*EXP(-'BDT Tree'!AH65*AE$4)," ")</f>
        <v>1.0152083391480815</v>
      </c>
      <c r="AE55" s="44">
        <f>IF($A55&lt;=AE$5,0.5*(AF54+AF55)*EXP(-'BDT Tree'!AI65*AF$4)+$C$6*SUM(AC$4:AE$4)," ")</f>
        <v>1.0152499185187713</v>
      </c>
      <c r="AF55" s="2">
        <f>IF($A55&lt;=AF$5,0.5*(AG54+AG55)*EXP(-'BDT Tree'!AJ65*AG$4)," ")</f>
        <v>1.011434543291533</v>
      </c>
      <c r="AG55" s="2">
        <f>IF($A55&lt;=AG$5,0.5*(AH54+AH55)*EXP(-'BDT Tree'!AK65*AH$4)," ")</f>
        <v>1.0114593456921106</v>
      </c>
      <c r="AH55" s="44">
        <f>IF($A55&lt;=AH$5,0.5*(AI54+AI55)*EXP(-'BDT Tree'!AL65*AI$4)+$C$6*SUM(AF$4:AH$4)," ")</f>
        <v>1.0114794928819124</v>
      </c>
      <c r="AI55" s="2">
        <f>IF($A55&lt;=AI$5,0.5*(AJ54+AJ55)*EXP(-'BDT Tree'!AM65*AJ$4)," ")</f>
        <v>1.0075217248038499</v>
      </c>
      <c r="AJ55" s="2">
        <f>IF($A55&lt;=AJ$5,0.5*(AK54+AK55)*EXP(-'BDT Tree'!AN65*AK$4)," ")</f>
        <v>1.0075370479316887</v>
      </c>
      <c r="AK55" s="44">
        <f>IF($A55&lt;=AK$5,0.5*(AL54+AL55)*EXP(-'BDT Tree'!AO65*AL$4)+$C$6*SUM(AI$4:AK$4)," ")</f>
        <v>1.0075488546704878</v>
      </c>
      <c r="AL55" s="2">
        <f>IF($A55&lt;=AL$5,0.5*(AM54+AM55)*EXP(-'BDT Tree'!AP65*AM$4)," ")</f>
        <v>1.0037085635682235</v>
      </c>
      <c r="AM55" s="2">
        <f>IF($A55&lt;=AM$5,0.5*(AN54+AN55)*EXP(-'BDT Tree'!AQ65*AN$4)," ")</f>
        <v>1.0037152465658647</v>
      </c>
      <c r="AN55" s="44">
        <f t="shared" si="0"/>
        <v>1.0037204708359939</v>
      </c>
    </row>
    <row r="56" spans="1:40" x14ac:dyDescent="0.25">
      <c r="A56" s="30">
        <v>1</v>
      </c>
      <c r="D56" s="44">
        <f>IF($A56&lt;=D$5,0.5*(E55+E56)*EXP(-'BDT Tree'!H66*E$4)," ")</f>
        <v>1.0193835390461268</v>
      </c>
      <c r="E56" s="2">
        <f>IF($A56&lt;=E$5,0.5*(F55+F56)*EXP(-'BDT Tree'!I66*F$4)," ")</f>
        <v>1.0235634369036397</v>
      </c>
      <c r="F56" s="2">
        <f>IF($A56&lt;=F$5,0.5*(G55+G56)*EXP(-'BDT Tree'!J66*G$4)," ")</f>
        <v>1.0272006951988841</v>
      </c>
      <c r="G56" s="44">
        <f>IF($A56&lt;=G$5,0.5*(H55+H56)*EXP(-'BDT Tree'!K66*H$4)+$C$6*SUM(E$4:G$4)," ")</f>
        <v>1.0303037576570828</v>
      </c>
      <c r="H56" s="2">
        <f>IF($A56&lt;=H$5,0.5*(I55+I56)*EXP(-'BDT Tree'!L66*I$4)," ")</f>
        <v>1.0291442785409433</v>
      </c>
      <c r="I56" s="2">
        <f>IF($A56&lt;=I$5,0.5*(J55+J56)*EXP(-'BDT Tree'!M66*J$4)," ")</f>
        <v>1.0313508740430326</v>
      </c>
      <c r="J56" s="44">
        <f>IF($A56&lt;=J$5,0.5*(K55+K56)*EXP(-'BDT Tree'!N66*K$4)+$C$6*SUM(H$4:J$4)," ")</f>
        <v>1.0332851054041778</v>
      </c>
      <c r="K56" s="2">
        <f>IF($A56&lt;=K$5,0.5*(L55+L56)*EXP(-'BDT Tree'!O66*L$4)," ")</f>
        <v>1.0309795230976331</v>
      </c>
      <c r="L56" s="2">
        <f>IF($A56&lt;=L$5,0.5*(M55+M56)*EXP(-'BDT Tree'!P66*M$4)," ")</f>
        <v>1.0322732831970189</v>
      </c>
      <c r="M56" s="44">
        <f>IF($A56&lt;=M$5,0.5*(N55+N56)*EXP(-'BDT Tree'!Q66*N$4)+$C$6*SUM(K$4:M$4)," ")</f>
        <v>1.0334073678588802</v>
      </c>
      <c r="N56" s="2">
        <f>IF($A56&lt;=N$5,0.5*(O55+O56)*EXP(-'BDT Tree'!R66*O$4)," ")</f>
        <v>1.0303951957069715</v>
      </c>
      <c r="O56" s="2">
        <f>IF($A56&lt;=O$5,0.5*(P55+P56)*EXP(-'BDT Tree'!S66*P$4)," ")</f>
        <v>1.0311700558746395</v>
      </c>
      <c r="P56" s="44">
        <f>IF($A56&lt;=P$5,0.5*(Q55+Q56)*EXP(-'BDT Tree'!T66*Q$4)+$C$6*SUM(N$4:P$4)," ")</f>
        <v>1.031800375192671</v>
      </c>
      <c r="Q56" s="2">
        <f>IF($A56&lt;=Q$5,0.5*(R55+R56)*EXP(-'BDT Tree'!U66*R$4)," ")</f>
        <v>1.0284972453485537</v>
      </c>
      <c r="R56" s="2">
        <f>IF($A56&lt;=R$5,0.5*(S55+S56)*EXP(-'BDT Tree'!V66*S$4)," ")</f>
        <v>1.0289021786289327</v>
      </c>
      <c r="S56" s="44">
        <f>IF($A56&lt;=S$5,0.5*(T55+T56)*EXP(-'BDT Tree'!W66*T$4)+$C$6*SUM(Q$4:S$4)," ")</f>
        <v>1.0292540669462682</v>
      </c>
      <c r="T56" s="2">
        <f>IF($A56&lt;=T$5,0.5*(U55+U56)*EXP(-'BDT Tree'!X66*U$4)," ")</f>
        <v>1.0256836427489833</v>
      </c>
      <c r="U56" s="2">
        <f>IF($A56&lt;=U$5,0.5*(V55+V56)*EXP(-'BDT Tree'!Y66*V$4)," ")</f>
        <v>1.0259050916546821</v>
      </c>
      <c r="V56" s="44">
        <f>IF($A56&lt;=V$5,0.5*(W55+W56)*EXP(-'BDT Tree'!Z66*W$4)+$C$6*SUM(T$4:V$4)," ")</f>
        <v>1.0260939565347711</v>
      </c>
      <c r="W56" s="2">
        <f>IF($A56&lt;=W$5,0.5*(X55+X56)*EXP(-'BDT Tree'!AA66*X$4)," ")</f>
        <v>1.0223773785820234</v>
      </c>
      <c r="X56" s="2">
        <f>IF($A56&lt;=X$5,0.5*(Y55+Y56)*EXP(-'BDT Tree'!AB66*Y$4)," ")</f>
        <v>1.022516092898955</v>
      </c>
      <c r="Y56" s="44">
        <f>IF($A56&lt;=Y$5,0.5*(Z55+Z56)*EXP(-'BDT Tree'!AC66*Z$4)+$C$6*SUM(W$4:Y$4)," ")</f>
        <v>1.0226364528330474</v>
      </c>
      <c r="Z56" s="2">
        <f>IF($A56&lt;=Z$5,0.5*(AA55+AA56)*EXP(-'BDT Tree'!AD66*AA$4)," ")</f>
        <v>1.0187467262825907</v>
      </c>
      <c r="AA56" s="2">
        <f>IF($A56&lt;=AA$5,0.5*(AB55+AB56)*EXP(-'BDT Tree'!AE66*AB$4)," ")</f>
        <v>1.0188250950148183</v>
      </c>
      <c r="AB56" s="44">
        <f>IF($A56&lt;=AB$5,0.5*(AC55+AC56)*EXP(-'BDT Tree'!AF66*AC$4)+$C$6*SUM(Z$4:AB$4)," ")</f>
        <v>1.0188889913755592</v>
      </c>
      <c r="AC56" s="2">
        <f>IF($A56&lt;=AC$5,0.5*(AD55+AD56)*EXP(-'BDT Tree'!AG66*AD$4)," ")</f>
        <v>1.0152152822975742</v>
      </c>
      <c r="AD56" s="2">
        <f>IF($A56&lt;=AD$5,0.5*(AE55+AE56)*EXP(-'BDT Tree'!AH66*AE$4)," ")</f>
        <v>1.01525282400258</v>
      </c>
      <c r="AE56" s="44">
        <f>IF($A56&lt;=AE$5,0.5*(AF55+AF56)*EXP(-'BDT Tree'!AI66*AF$4)+$C$6*SUM(AC$4:AE$4)," ")</f>
        <v>1.0152842152811705</v>
      </c>
      <c r="AF56" s="2">
        <f>IF($A56&lt;=AF$5,0.5*(AG55+AG56)*EXP(-'BDT Tree'!AJ66*AG$4)," ")</f>
        <v>1.0114609360600781</v>
      </c>
      <c r="AG56" s="2">
        <f>IF($A56&lt;=AG$5,0.5*(AH55+AH56)*EXP(-'BDT Tree'!AK66*AH$4)," ")</f>
        <v>1.0114795694576779</v>
      </c>
      <c r="AH56" s="44">
        <f>IF($A56&lt;=AH$5,0.5*(AI55+AI56)*EXP(-'BDT Tree'!AL66*AI$4)+$C$6*SUM(AF$4:AH$4)," ")</f>
        <v>1.0114947107854562</v>
      </c>
      <c r="AI56" s="2">
        <f>IF($A56&lt;=AI$5,0.5*(AJ55+AJ56)*EXP(-'BDT Tree'!AM66*AJ$4)," ")</f>
        <v>1.0075329112994702</v>
      </c>
      <c r="AJ56" s="2">
        <f>IF($A56&lt;=AJ$5,0.5*(AK55+AK56)*EXP(-'BDT Tree'!AN66*AK$4)," ")</f>
        <v>1.0075445510432948</v>
      </c>
      <c r="AK56" s="44">
        <f>IF($A56&lt;=AK$5,0.5*(AL55+AL56)*EXP(-'BDT Tree'!AO66*AL$4)+$C$6*SUM(AI$4:AK$4)," ")</f>
        <v>1.0075534904575083</v>
      </c>
      <c r="AL56" s="2">
        <f>IF($A56&lt;=AL$5,0.5*(AM55+AM56)*EXP(-'BDT Tree'!AP66*AM$4)," ")</f>
        <v>1.0037114470442945</v>
      </c>
      <c r="AM56" s="2">
        <f>IF($A56&lt;=AM$5,0.5*(AN55+AN56)*EXP(-'BDT Tree'!AQ66*AN$4)," ")</f>
        <v>1.0037165116836513</v>
      </c>
      <c r="AN56" s="44">
        <f t="shared" si="0"/>
        <v>1.0037204708359939</v>
      </c>
    </row>
    <row r="57" spans="1:40" x14ac:dyDescent="0.25">
      <c r="A57" s="30">
        <v>0</v>
      </c>
      <c r="D57" s="44">
        <f>IF($A57&lt;=D$5,0.5*(E56+E57)*EXP(-'BDT Tree'!H67*E$4)," ")</f>
        <v>1.025308357731167</v>
      </c>
      <c r="E57" s="2">
        <f>IF($A57&lt;=E$5,0.5*(F56+F57)*EXP(-'BDT Tree'!I67*F$4)," ")</f>
        <v>1.0286083564340973</v>
      </c>
      <c r="F57" s="2">
        <f>IF($A57&lt;=F$5,0.5*(G56+G57)*EXP(-'BDT Tree'!J67*G$4)," ")</f>
        <v>1.0314770689722692</v>
      </c>
      <c r="G57" s="44">
        <f>IF($A57&lt;=G$5,0.5*(H56+H57)*EXP(-'BDT Tree'!K67*H$4)+$C$6*SUM(E$4:G$4)," ")</f>
        <v>1.0339179975471322</v>
      </c>
      <c r="H57" s="2">
        <f>IF($A57&lt;=H$5,0.5*(I56+I57)*EXP(-'BDT Tree'!L67*I$4)," ")</f>
        <v>1.0321804451983734</v>
      </c>
      <c r="I57" s="2">
        <f>IF($A57&lt;=I$5,0.5*(J56+J57)*EXP(-'BDT Tree'!M67*J$4)," ")</f>
        <v>1.0339025711417997</v>
      </c>
      <c r="J57" s="44">
        <f>IF($A57&lt;=J$5,0.5*(K56+K57)*EXP(-'BDT Tree'!N67*K$4)+$C$6*SUM(H$4:J$4)," ")</f>
        <v>1.0354173624858867</v>
      </c>
      <c r="K57" s="2">
        <f>IF($A57&lt;=K$5,0.5*(L56+L57)*EXP(-'BDT Tree'!O67*L$4)," ")</f>
        <v>1.032753462888637</v>
      </c>
      <c r="L57" s="2">
        <f>IF($A57&lt;=L$5,0.5*(M56+M57)*EXP(-'BDT Tree'!P67*M$4)," ")</f>
        <v>1.0337505793059725</v>
      </c>
      <c r="M57" s="44">
        <f>IF($A57&lt;=M$5,0.5*(N56+N57)*EXP(-'BDT Tree'!Q67*N$4)+$C$6*SUM(K$4:M$4)," ")</f>
        <v>1.0346273899227156</v>
      </c>
      <c r="N57" s="2">
        <f>IF($A57&lt;=N$5,0.5*(O56+O57)*EXP(-'BDT Tree'!R67*O$4)," ")</f>
        <v>1.0314086699321912</v>
      </c>
      <c r="O57" s="2">
        <f>IF($A57&lt;=O$5,0.5*(P56+P57)*EXP(-'BDT Tree'!S67*P$4)," ")</f>
        <v>1.0320031954041884</v>
      </c>
      <c r="P57" s="44">
        <f>IF($A57&lt;=P$5,0.5*(Q56+Q57)*EXP(-'BDT Tree'!T67*Q$4)+$C$6*SUM(N$4:P$4)," ")</f>
        <v>1.0324844402032418</v>
      </c>
      <c r="Q57" s="2">
        <f>IF($A57&lt;=Q$5,0.5*(R56+R57)*EXP(-'BDT Tree'!U67*R$4)," ")</f>
        <v>1.029060312605574</v>
      </c>
      <c r="R57" s="2">
        <f>IF($A57&lt;=R$5,0.5*(S56+S57)*EXP(-'BDT Tree'!V67*S$4)," ")</f>
        <v>1.0293672187761957</v>
      </c>
      <c r="S57" s="44">
        <f>IF($A57&lt;=S$5,0.5*(T56+T57)*EXP(-'BDT Tree'!W67*T$4)+$C$6*SUM(Q$4:S$4)," ")</f>
        <v>1.029634791211929</v>
      </c>
      <c r="T57" s="2">
        <f>IF($A57&lt;=T$5,0.5*(U56+U57)*EXP(-'BDT Tree'!X67*U$4)," ")</f>
        <v>1.0259967564615708</v>
      </c>
      <c r="U57" s="2">
        <f>IF($A57&lt;=U$5,0.5*(V56+V57)*EXP(-'BDT Tree'!Y67*V$4)," ")</f>
        <v>1.0261638882788027</v>
      </c>
      <c r="V57" s="44">
        <f>IF($A57&lt;=V$5,0.5*(W56+W57)*EXP(-'BDT Tree'!Z67*W$4)+$C$6*SUM(T$4:V$4)," ")</f>
        <v>1.0263067369888996</v>
      </c>
      <c r="W57" s="2">
        <f>IF($A57&lt;=W$5,0.5*(X56+X57)*EXP(-'BDT Tree'!AA67*X$4)," ")</f>
        <v>1.0225487810333092</v>
      </c>
      <c r="X57" s="2">
        <f>IF($A57&lt;=X$5,0.5*(Y56+Y57)*EXP(-'BDT Tree'!AB67*Y$4)," ")</f>
        <v>1.0226541086675371</v>
      </c>
      <c r="Y57" s="44">
        <f>IF($A57&lt;=Y$5,0.5*(Z56+Z57)*EXP(-'BDT Tree'!AC67*Z$4)+$C$6*SUM(W$4:Y$4)," ")</f>
        <v>1.0227456434843818</v>
      </c>
      <c r="Z57" s="2">
        <f>IF($A57&lt;=Z$5,0.5*(AA56+AA57)*EXP(-'BDT Tree'!AD67*AA$4)," ")</f>
        <v>1.0188352116558828</v>
      </c>
      <c r="AA57" s="2">
        <f>IF($A57&lt;=AA$5,0.5*(AB56+AB57)*EXP(-'BDT Tree'!AE67*AB$4)," ")</f>
        <v>1.0188948199852088</v>
      </c>
      <c r="AB57" s="44">
        <f>IF($A57&lt;=AB$5,0.5*(AC56+AC57)*EXP(-'BDT Tree'!AF67*AC$4)+$C$6*SUM(Z$4:AB$4)," ")</f>
        <v>1.0189433051318282</v>
      </c>
      <c r="AC57" s="2">
        <f>IF($A57&lt;=AC$5,0.5*(AD56+AD57)*EXP(-'BDT Tree'!AG67*AD$4)," ")</f>
        <v>1.0152580725607083</v>
      </c>
      <c r="AD57" s="2">
        <f>IF($A57&lt;=AD$5,0.5*(AE56+AE57)*EXP(-'BDT Tree'!AH67*AE$4)," ")</f>
        <v>1.0152863642784236</v>
      </c>
      <c r="AE57" s="44">
        <f>IF($A57&lt;=AE$5,0.5*(AF56+AF57)*EXP(-'BDT Tree'!AI67*AF$4)+$C$6*SUM(AC$4:AE$4)," ")</f>
        <v>1.0153100643316353</v>
      </c>
      <c r="AF57" s="2">
        <f>IF($A57&lt;=AF$5,0.5*(AG56+AG57)*EXP(-'BDT Tree'!AJ67*AG$4)," ")</f>
        <v>1.0114808381900748</v>
      </c>
      <c r="AG57" s="2">
        <f>IF($A57&lt;=AG$5,0.5*(AH56+AH57)*EXP(-'BDT Tree'!AK67*AH$4)," ")</f>
        <v>1.011494837656276</v>
      </c>
      <c r="AH57" s="44">
        <f>IF($A57&lt;=AH$5,0.5*(AI56+AI57)*EXP(-'BDT Tree'!AL67*AI$4)+$C$6*SUM(AF$4:AH$4)," ")</f>
        <v>1.0115062174848675</v>
      </c>
      <c r="AI57" s="2">
        <f>IF($A57&lt;=AI$5,0.5*(AJ56+AJ57)*EXP(-'BDT Tree'!AM67*AJ$4)," ")</f>
        <v>1.0075413795806871</v>
      </c>
      <c r="AJ57" s="2">
        <f>IF($A57&lt;=AJ$5,0.5*(AK56+AK57)*EXP(-'BDT Tree'!AN67*AK$4)," ")</f>
        <v>1.0075502215352106</v>
      </c>
      <c r="AK57" s="44">
        <f>IF($A57&lt;=AK$5,0.5*(AL56+AL57)*EXP(-'BDT Tree'!AO67*AL$4)+$C$6*SUM(AI$4:AK$4)," ")</f>
        <v>1.0075569900486694</v>
      </c>
      <c r="AL57" s="2">
        <f>IF($A57&lt;=AL$5,0.5*(AM56+AM57)*EXP(-'BDT Tree'!AP67*AM$4)," ")</f>
        <v>1.0037136322572584</v>
      </c>
      <c r="AM57" s="2">
        <f>IF($A57&lt;=AM$5,0.5*(AN56+AN57)*EXP(-'BDT Tree'!AQ67*AN$4)," ")</f>
        <v>1.0037174704389062</v>
      </c>
      <c r="AN57" s="44">
        <f t="shared" si="0"/>
        <v>1.0037204708359939</v>
      </c>
    </row>
    <row r="59" spans="1:40" x14ac:dyDescent="0.25">
      <c r="A59" s="25" t="s">
        <v>90</v>
      </c>
    </row>
    <row r="60" spans="1:40" x14ac:dyDescent="0.25">
      <c r="A60" s="25" t="s">
        <v>91</v>
      </c>
    </row>
    <row r="61" spans="1:40" x14ac:dyDescent="0.25">
      <c r="A61" s="30">
        <v>6</v>
      </c>
      <c r="B61" s="2">
        <f t="shared" ref="B61:B67" si="1">MAX(0,1-D51)</f>
        <v>4.6525280925719281E-2</v>
      </c>
    </row>
    <row r="62" spans="1:40" x14ac:dyDescent="0.25">
      <c r="A62" s="30">
        <v>5</v>
      </c>
      <c r="B62" s="2">
        <f t="shared" si="1"/>
        <v>2.6349061018232312E-2</v>
      </c>
    </row>
    <row r="63" spans="1:40" x14ac:dyDescent="0.25">
      <c r="A63" s="30">
        <v>4</v>
      </c>
      <c r="B63" s="2">
        <f t="shared" si="1"/>
        <v>1.0448334661650294E-2</v>
      </c>
    </row>
    <row r="64" spans="1:40" x14ac:dyDescent="0.25">
      <c r="A64" s="30">
        <v>3</v>
      </c>
      <c r="B64" s="2">
        <f t="shared" si="1"/>
        <v>0</v>
      </c>
    </row>
    <row r="65" spans="1:2" x14ac:dyDescent="0.25">
      <c r="A65" s="30">
        <v>2</v>
      </c>
      <c r="B65" s="2">
        <f t="shared" si="1"/>
        <v>0</v>
      </c>
    </row>
    <row r="66" spans="1:2" x14ac:dyDescent="0.25">
      <c r="A66" s="30">
        <v>1</v>
      </c>
      <c r="B66" s="2">
        <f t="shared" si="1"/>
        <v>0</v>
      </c>
    </row>
    <row r="67" spans="1:2" x14ac:dyDescent="0.25">
      <c r="A67" s="30">
        <v>0</v>
      </c>
      <c r="B67" s="2">
        <f t="shared" si="1"/>
        <v>0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ColWidth="8.77734375" defaultRowHeight="13.8" x14ac:dyDescent="0.25"/>
  <cols>
    <col min="1" max="1" width="12.109375" style="2" customWidth="1"/>
    <col min="2" max="3" width="12" style="2" customWidth="1"/>
    <col min="4" max="4" width="12.77734375" style="44" bestFit="1" customWidth="1"/>
    <col min="5" max="6" width="12.77734375" style="2" bestFit="1" customWidth="1"/>
    <col min="7" max="7" width="12.77734375" style="44" bestFit="1" customWidth="1"/>
    <col min="8" max="9" width="12.77734375" style="2" bestFit="1" customWidth="1"/>
    <col min="10" max="10" width="12.77734375" style="44" bestFit="1" customWidth="1"/>
    <col min="11" max="11" width="11.109375" style="2" customWidth="1"/>
    <col min="12" max="12" width="12.109375" style="2" customWidth="1"/>
    <col min="13" max="13" width="11.109375" style="44" customWidth="1"/>
    <col min="14" max="14" width="10.77734375" style="2" customWidth="1"/>
    <col min="15" max="15" width="10.33203125" style="2" customWidth="1"/>
    <col min="16" max="16" width="11.109375" style="44" customWidth="1"/>
    <col min="17" max="16384" width="8.77734375" style="2"/>
  </cols>
  <sheetData>
    <row r="1" spans="1:16" s="44" customFormat="1" x14ac:dyDescent="0.25">
      <c r="A1" s="46" t="s">
        <v>112</v>
      </c>
    </row>
    <row r="2" spans="1:16" x14ac:dyDescent="0.25">
      <c r="A2" s="31" t="s">
        <v>73</v>
      </c>
      <c r="B2" s="34"/>
      <c r="C2" s="34"/>
      <c r="D2" s="43">
        <v>44041</v>
      </c>
      <c r="E2" s="34">
        <v>44074</v>
      </c>
      <c r="F2" s="34">
        <v>44103</v>
      </c>
      <c r="G2" s="43">
        <v>44133</v>
      </c>
      <c r="H2" s="34">
        <v>44165</v>
      </c>
      <c r="I2" s="34">
        <v>44194</v>
      </c>
      <c r="J2" s="43">
        <v>44225</v>
      </c>
      <c r="K2" s="34">
        <v>44253</v>
      </c>
      <c r="L2" s="34">
        <v>44284</v>
      </c>
      <c r="M2" s="43">
        <v>44315</v>
      </c>
      <c r="N2" s="34">
        <v>44347</v>
      </c>
      <c r="O2" s="34">
        <v>44376</v>
      </c>
      <c r="P2" s="43">
        <v>44406</v>
      </c>
    </row>
    <row r="3" spans="1:16" x14ac:dyDescent="0.25">
      <c r="A3" s="24" t="s">
        <v>61</v>
      </c>
      <c r="D3" s="44">
        <v>0.76111111111111107</v>
      </c>
      <c r="E3" s="2">
        <v>0.85277777777777775</v>
      </c>
      <c r="F3" s="2">
        <v>0.93333333333333335</v>
      </c>
      <c r="G3" s="44">
        <v>1.0166666666666666</v>
      </c>
      <c r="H3" s="2">
        <v>1.1055555555555556</v>
      </c>
      <c r="I3" s="2">
        <v>1.1861111111111111</v>
      </c>
      <c r="J3" s="44">
        <v>1.2722222222222221</v>
      </c>
      <c r="K3" s="2">
        <v>1.35</v>
      </c>
      <c r="L3" s="2">
        <v>1.4361111111111111</v>
      </c>
      <c r="M3" s="44">
        <v>1.5222222222222221</v>
      </c>
      <c r="N3" s="2">
        <v>1.6111111111111112</v>
      </c>
      <c r="O3" s="2">
        <v>1.6916666666666667</v>
      </c>
      <c r="P3" s="44">
        <v>1.7749999999999999</v>
      </c>
    </row>
    <row r="4" spans="1:16" x14ac:dyDescent="0.25">
      <c r="A4" s="38" t="s">
        <v>75</v>
      </c>
      <c r="D4" s="44">
        <v>8.3333333333333259E-2</v>
      </c>
      <c r="E4" s="2">
        <v>9.1666666666666674E-2</v>
      </c>
      <c r="F4" s="2">
        <v>8.0555555555555602E-2</v>
      </c>
      <c r="G4" s="44">
        <v>8.3333333333333259E-2</v>
      </c>
      <c r="H4" s="2">
        <v>8.8888888888889017E-2</v>
      </c>
      <c r="I4" s="2">
        <v>8.0555555555555491E-2</v>
      </c>
      <c r="J4" s="44">
        <v>8.6111111111111027E-2</v>
      </c>
      <c r="K4" s="2">
        <v>7.7777777777777946E-2</v>
      </c>
      <c r="L4" s="2">
        <v>8.6111111111111027E-2</v>
      </c>
      <c r="M4" s="44">
        <v>8.6111111111111027E-2</v>
      </c>
      <c r="N4" s="2">
        <v>8.8888888888889017E-2</v>
      </c>
      <c r="O4" s="2">
        <v>8.0555555555555491E-2</v>
      </c>
      <c r="P4" s="44">
        <v>8.3333333333333259E-2</v>
      </c>
    </row>
    <row r="5" spans="1:16" x14ac:dyDescent="0.25">
      <c r="A5" s="24" t="s">
        <v>62</v>
      </c>
      <c r="D5" s="44">
        <v>9</v>
      </c>
      <c r="E5" s="2">
        <v>10</v>
      </c>
      <c r="F5" s="2">
        <v>11</v>
      </c>
      <c r="G5" s="44">
        <v>12</v>
      </c>
      <c r="H5" s="2">
        <v>13</v>
      </c>
      <c r="I5" s="2">
        <v>14</v>
      </c>
      <c r="J5" s="44">
        <v>15</v>
      </c>
      <c r="K5" s="2">
        <v>16</v>
      </c>
      <c r="L5" s="2">
        <v>17</v>
      </c>
      <c r="M5" s="44">
        <v>18</v>
      </c>
      <c r="N5" s="2">
        <v>19</v>
      </c>
      <c r="O5" s="2">
        <v>20</v>
      </c>
      <c r="P5" s="44">
        <v>21</v>
      </c>
    </row>
    <row r="6" spans="1:16" x14ac:dyDescent="0.25">
      <c r="A6" s="47" t="s">
        <v>88</v>
      </c>
      <c r="B6" s="47"/>
      <c r="C6" s="47">
        <f>('Caplet Strip'!E6-'Caplet Strip'!E10)/SUM('Caplet Strip'!F7:F10)</f>
        <v>1.5351879741867322E-2</v>
      </c>
    </row>
    <row r="7" spans="1:16" x14ac:dyDescent="0.25">
      <c r="A7" s="47" t="s">
        <v>92</v>
      </c>
      <c r="B7" s="47"/>
      <c r="C7" s="47">
        <f>SUMPRODUCT(B40:B49,'BDT Tree'!K111:K120)</f>
        <v>2.1551414292685263E-3</v>
      </c>
    </row>
    <row r="8" spans="1:16" x14ac:dyDescent="0.25">
      <c r="A8" s="47" t="s">
        <v>93</v>
      </c>
      <c r="B8" s="47"/>
      <c r="C8" s="54">
        <f>SUM('Caplet Strip'!F7:F10)*'European Swaption10_0.75_1'!C6*(NORMSDIST('European Swaption10_0.75_1'!C10)-NORMSDIST('European Swaption10_0.75_1'!C11))</f>
        <v>2.3946080936211277E-3</v>
      </c>
    </row>
    <row r="9" spans="1:16" x14ac:dyDescent="0.25">
      <c r="A9" s="48" t="s">
        <v>94</v>
      </c>
      <c r="C9" s="49">
        <v>0.45550000000000002</v>
      </c>
    </row>
    <row r="10" spans="1:16" x14ac:dyDescent="0.25">
      <c r="A10" s="48" t="s">
        <v>95</v>
      </c>
      <c r="C10" s="2">
        <f>0.5*C9*SQRT(D3)</f>
        <v>0.19869293118472478</v>
      </c>
    </row>
    <row r="11" spans="1:16" x14ac:dyDescent="0.25">
      <c r="A11" s="48" t="s">
        <v>96</v>
      </c>
      <c r="C11" s="2">
        <f>-C10</f>
        <v>-0.19869293118472478</v>
      </c>
    </row>
    <row r="12" spans="1:16" x14ac:dyDescent="0.25">
      <c r="A12" s="48"/>
    </row>
    <row r="13" spans="1:16" ht="13.2" customHeight="1" x14ac:dyDescent="0.25">
      <c r="A13" s="25" t="s">
        <v>89</v>
      </c>
    </row>
    <row r="14" spans="1:16" x14ac:dyDescent="0.25">
      <c r="A14" s="25" t="s">
        <v>70</v>
      </c>
    </row>
    <row r="15" spans="1:16" x14ac:dyDescent="0.25">
      <c r="A15" s="30">
        <v>21</v>
      </c>
      <c r="D15" s="44" t="str">
        <f>IF($A15&lt;=D$5,0.5*(E14+E15)*EXP(-'BDT Tree'!K46*E$4)+$C$6*SUM(B$4:D$4)," ")</f>
        <v xml:space="preserve"> </v>
      </c>
      <c r="E15" s="2" t="str">
        <f>IF($A15&lt;=E$5,0.5*(F14+F15)*EXP(-'BDT Tree'!L46*F$4)," ")</f>
        <v xml:space="preserve"> </v>
      </c>
      <c r="F15" s="2" t="str">
        <f>IF($A15&lt;=F$5,0.5*(G14+G15)*EXP(-'BDT Tree'!M46*G$4)," ")</f>
        <v xml:space="preserve"> </v>
      </c>
      <c r="G15" s="44" t="str">
        <f>IF($A15&lt;=G$5,0.5*(H14+H15)*EXP(-'BDT Tree'!N46*H$4)+$C$6*SUM(E$4:G$4)," ")</f>
        <v xml:space="preserve"> </v>
      </c>
      <c r="H15" s="2" t="str">
        <f>IF($A15&lt;=H$5,0.5*(I14+I15)*EXP(-'BDT Tree'!O46*I$4)," ")</f>
        <v xml:space="preserve"> </v>
      </c>
      <c r="I15" s="2" t="str">
        <f>IF($A15&lt;=I$5,0.5*(J14+J15)*EXP(-'BDT Tree'!P46*J$4)," ")</f>
        <v xml:space="preserve"> </v>
      </c>
      <c r="J15" s="44" t="str">
        <f>IF($A15&lt;=J$5,0.5*(K14+K15)*EXP(-'BDT Tree'!Q46*K$4)+$C$6*SUM(H$4:J$4)," ")</f>
        <v xml:space="preserve"> </v>
      </c>
      <c r="K15" s="2" t="str">
        <f>IF($A15&lt;=K$5,0.5*(L14+L15)*EXP(-'BDT Tree'!R46*L$4)," ")</f>
        <v xml:space="preserve"> </v>
      </c>
      <c r="L15" s="2" t="str">
        <f>IF($A15&lt;=L$5,0.5*(M14+M15)*EXP(-'BDT Tree'!S46*M$4)," ")</f>
        <v xml:space="preserve"> </v>
      </c>
      <c r="M15" s="44" t="str">
        <f>IF($A15&lt;=M$5,0.5*(N14+N15)*EXP(-'BDT Tree'!T46*N$4)+$C$6*SUM(K$4:M$4)," ")</f>
        <v xml:space="preserve"> </v>
      </c>
      <c r="N15" s="2" t="str">
        <f>IF($A15&lt;=N$5,0.5*(O14+O15)*EXP(-'BDT Tree'!U46*O$4)," ")</f>
        <v xml:space="preserve"> </v>
      </c>
      <c r="O15" s="2" t="str">
        <f>IF($A15&lt;=O$5,0.5*(P14+P15)*EXP(-'BDT Tree'!V46*P$4)," ")</f>
        <v xml:space="preserve"> </v>
      </c>
      <c r="P15" s="44">
        <f>1+1*$C$6*SUM(N$4:P$4)</f>
        <v>1.0038806140458609</v>
      </c>
    </row>
    <row r="16" spans="1:16" x14ac:dyDescent="0.25">
      <c r="A16" s="30">
        <v>20</v>
      </c>
      <c r="D16" s="44" t="str">
        <f>IF($A16&lt;=D$5,0.5*(E15+E16)*EXP(-'BDT Tree'!K47*E$4)+$C$6*SUM(B$4:D$4)," ")</f>
        <v xml:space="preserve"> </v>
      </c>
      <c r="E16" s="2" t="str">
        <f>IF($A16&lt;=E$5,0.5*(F15+F16)*EXP(-'BDT Tree'!L47*F$4)," ")</f>
        <v xml:space="preserve"> </v>
      </c>
      <c r="F16" s="2" t="str">
        <f>IF($A16&lt;=F$5,0.5*(G15+G16)*EXP(-'BDT Tree'!M47*G$4)," ")</f>
        <v xml:space="preserve"> </v>
      </c>
      <c r="G16" s="44" t="str">
        <f>IF($A16&lt;=G$5,0.5*(H15+H16)*EXP(-'BDT Tree'!N47*H$4)+$C$6*SUM(E$4:G$4)," ")</f>
        <v xml:space="preserve"> </v>
      </c>
      <c r="H16" s="2" t="str">
        <f>IF($A16&lt;=H$5,0.5*(I15+I16)*EXP(-'BDT Tree'!O47*I$4)," ")</f>
        <v xml:space="preserve"> </v>
      </c>
      <c r="I16" s="2" t="str">
        <f>IF($A16&lt;=I$5,0.5*(J15+J16)*EXP(-'BDT Tree'!P47*J$4)," ")</f>
        <v xml:space="preserve"> </v>
      </c>
      <c r="J16" s="44" t="str">
        <f>IF($A16&lt;=J$5,0.5*(K15+K16)*EXP(-'BDT Tree'!Q47*K$4)+$C$6*SUM(H$4:J$4)," ")</f>
        <v xml:space="preserve"> </v>
      </c>
      <c r="K16" s="2" t="str">
        <f>IF($A16&lt;=K$5,0.5*(L15+L16)*EXP(-'BDT Tree'!R47*L$4)," ")</f>
        <v xml:space="preserve"> </v>
      </c>
      <c r="L16" s="2" t="str">
        <f>IF($A16&lt;=L$5,0.5*(M15+M16)*EXP(-'BDT Tree'!S47*M$4)," ")</f>
        <v xml:space="preserve"> </v>
      </c>
      <c r="M16" s="44" t="str">
        <f>IF($A16&lt;=M$5,0.5*(N15+N16)*EXP(-'BDT Tree'!T47*N$4)+$C$6*SUM(K$4:M$4)," ")</f>
        <v xml:space="preserve"> </v>
      </c>
      <c r="N16" s="2" t="str">
        <f>IF($A16&lt;=N$5,0.5*(O15+O16)*EXP(-'BDT Tree'!U47*O$4)," ")</f>
        <v xml:space="preserve"> </v>
      </c>
      <c r="O16" s="2">
        <f>IF($A16&lt;=O$5,0.5*(P15+P16)*EXP(-'BDT Tree'!V47*P$4)," ")</f>
        <v>0.98951461041281408</v>
      </c>
      <c r="P16" s="44">
        <f t="shared" ref="P16:P36" si="0">1+1*$C$6*SUM(N$4:P$4)</f>
        <v>1.0038806140458609</v>
      </c>
    </row>
    <row r="17" spans="1:16" x14ac:dyDescent="0.25">
      <c r="A17" s="30">
        <v>19</v>
      </c>
      <c r="D17" s="44" t="str">
        <f>IF($A17&lt;=D$5,0.5*(E16+E17)*EXP(-'BDT Tree'!K48*E$4)+$C$6*SUM(B$4:D$4)," ")</f>
        <v xml:space="preserve"> </v>
      </c>
      <c r="E17" s="2" t="str">
        <f>IF($A17&lt;=E$5,0.5*(F16+F17)*EXP(-'BDT Tree'!L48*F$4)," ")</f>
        <v xml:space="preserve"> </v>
      </c>
      <c r="F17" s="2" t="str">
        <f>IF($A17&lt;=F$5,0.5*(G16+G17)*EXP(-'BDT Tree'!M48*G$4)," ")</f>
        <v xml:space="preserve"> </v>
      </c>
      <c r="G17" s="44" t="str">
        <f>IF($A17&lt;=G$5,0.5*(H16+H17)*EXP(-'BDT Tree'!N48*H$4)+$C$6*SUM(E$4:G$4)," ")</f>
        <v xml:space="preserve"> </v>
      </c>
      <c r="H17" s="2" t="str">
        <f>IF($A17&lt;=H$5,0.5*(I16+I17)*EXP(-'BDT Tree'!O48*I$4)," ")</f>
        <v xml:space="preserve"> </v>
      </c>
      <c r="I17" s="2" t="str">
        <f>IF($A17&lt;=I$5,0.5*(J16+J17)*EXP(-'BDT Tree'!P48*J$4)," ")</f>
        <v xml:space="preserve"> </v>
      </c>
      <c r="J17" s="44" t="str">
        <f>IF($A17&lt;=J$5,0.5*(K16+K17)*EXP(-'BDT Tree'!Q48*K$4)+$C$6*SUM(H$4:J$4)," ")</f>
        <v xml:space="preserve"> </v>
      </c>
      <c r="K17" s="2" t="str">
        <f>IF($A17&lt;=K$5,0.5*(L16+L17)*EXP(-'BDT Tree'!R48*L$4)," ")</f>
        <v xml:space="preserve"> </v>
      </c>
      <c r="L17" s="2" t="str">
        <f>IF($A17&lt;=L$5,0.5*(M16+M17)*EXP(-'BDT Tree'!S48*M$4)," ")</f>
        <v xml:space="preserve"> </v>
      </c>
      <c r="M17" s="44" t="str">
        <f>IF($A17&lt;=M$5,0.5*(N16+N17)*EXP(-'BDT Tree'!T48*N$4)+$C$6*SUM(K$4:M$4)," ")</f>
        <v xml:space="preserve"> </v>
      </c>
      <c r="N17" s="2">
        <f>IF($A17&lt;=N$5,0.5*(O16+O17)*EXP(-'BDT Tree'!U48*O$4)," ")</f>
        <v>0.97764030077111463</v>
      </c>
      <c r="O17" s="2">
        <f>IF($A17&lt;=O$5,0.5*(P16+P17)*EXP(-'BDT Tree'!V48*P$4)," ")</f>
        <v>0.99281759931502256</v>
      </c>
      <c r="P17" s="44">
        <f t="shared" si="0"/>
        <v>1.0038806140458609</v>
      </c>
    </row>
    <row r="18" spans="1:16" x14ac:dyDescent="0.25">
      <c r="A18" s="30">
        <v>18</v>
      </c>
      <c r="D18" s="44" t="str">
        <f>IF($A18&lt;=D$5,0.5*(E17+E18)*EXP(-'BDT Tree'!K49*E$4)+$C$6*SUM(B$4:D$4)," ")</f>
        <v xml:space="preserve"> </v>
      </c>
      <c r="E18" s="2" t="str">
        <f>IF($A18&lt;=E$5,0.5*(F17+F18)*EXP(-'BDT Tree'!L49*F$4)," ")</f>
        <v xml:space="preserve"> </v>
      </c>
      <c r="F18" s="2" t="str">
        <f>IF($A18&lt;=F$5,0.5*(G17+G18)*EXP(-'BDT Tree'!M49*G$4)," ")</f>
        <v xml:space="preserve"> </v>
      </c>
      <c r="G18" s="44" t="str">
        <f>IF($A18&lt;=G$5,0.5*(H17+H18)*EXP(-'BDT Tree'!N49*H$4)+$C$6*SUM(E$4:G$4)," ")</f>
        <v xml:space="preserve"> </v>
      </c>
      <c r="H18" s="2" t="str">
        <f>IF($A18&lt;=H$5,0.5*(I17+I18)*EXP(-'BDT Tree'!O49*I$4)," ")</f>
        <v xml:space="preserve"> </v>
      </c>
      <c r="I18" s="2" t="str">
        <f>IF($A18&lt;=I$5,0.5*(J17+J18)*EXP(-'BDT Tree'!P49*J$4)," ")</f>
        <v xml:space="preserve"> </v>
      </c>
      <c r="J18" s="44" t="str">
        <f>IF($A18&lt;=J$5,0.5*(K17+K18)*EXP(-'BDT Tree'!Q49*K$4)+$C$6*SUM(H$4:J$4)," ")</f>
        <v xml:space="preserve"> </v>
      </c>
      <c r="K18" s="2" t="str">
        <f>IF($A18&lt;=K$5,0.5*(L17+L18)*EXP(-'BDT Tree'!R49*L$4)," ")</f>
        <v xml:space="preserve"> </v>
      </c>
      <c r="L18" s="2" t="str">
        <f>IF($A18&lt;=L$5,0.5*(M17+M18)*EXP(-'BDT Tree'!S49*M$4)," ")</f>
        <v xml:space="preserve"> </v>
      </c>
      <c r="M18" s="44">
        <f>IF($A18&lt;=M$5,0.5*(N17+N18)*EXP(-'BDT Tree'!T49*N$4)+$C$6*SUM(K$4:M$4)," ")</f>
        <v>0.97199760505685495</v>
      </c>
      <c r="N18" s="2">
        <f>IF($A18&lt;=N$5,0.5*(O17+O18)*EXP(-'BDT Tree'!U49*O$4)," ")</f>
        <v>0.98378203332862901</v>
      </c>
      <c r="O18" s="2">
        <f>IF($A18&lt;=O$5,0.5*(P17+P18)*EXP(-'BDT Tree'!V49*P$4)," ")</f>
        <v>0.9953644437378697</v>
      </c>
      <c r="P18" s="44">
        <f t="shared" si="0"/>
        <v>1.0038806140458609</v>
      </c>
    </row>
    <row r="19" spans="1:16" x14ac:dyDescent="0.25">
      <c r="A19" s="30">
        <v>17</v>
      </c>
      <c r="D19" s="44" t="str">
        <f>IF($A19&lt;=D$5,0.5*(E18+E19)*EXP(-'BDT Tree'!K50*E$4)+$C$6*SUM(B$4:D$4)," ")</f>
        <v xml:space="preserve"> </v>
      </c>
      <c r="E19" s="2" t="str">
        <f>IF($A19&lt;=E$5,0.5*(F18+F19)*EXP(-'BDT Tree'!L50*F$4)," ")</f>
        <v xml:space="preserve"> </v>
      </c>
      <c r="F19" s="2" t="str">
        <f>IF($A19&lt;=F$5,0.5*(G18+G19)*EXP(-'BDT Tree'!M50*G$4)," ")</f>
        <v xml:space="preserve"> </v>
      </c>
      <c r="G19" s="44" t="str">
        <f>IF($A19&lt;=G$5,0.5*(H18+H19)*EXP(-'BDT Tree'!N50*H$4)+$C$6*SUM(E$4:G$4)," ")</f>
        <v xml:space="preserve"> </v>
      </c>
      <c r="H19" s="2" t="str">
        <f>IF($A19&lt;=H$5,0.5*(I18+I19)*EXP(-'BDT Tree'!O50*I$4)," ")</f>
        <v xml:space="preserve"> </v>
      </c>
      <c r="I19" s="2" t="str">
        <f>IF($A19&lt;=I$5,0.5*(J18+J19)*EXP(-'BDT Tree'!P50*J$4)," ")</f>
        <v xml:space="preserve"> </v>
      </c>
      <c r="J19" s="44" t="str">
        <f>IF($A19&lt;=J$5,0.5*(K18+K19)*EXP(-'BDT Tree'!Q50*K$4)+$C$6*SUM(H$4:J$4)," ")</f>
        <v xml:space="preserve"> </v>
      </c>
      <c r="K19" s="2" t="str">
        <f>IF($A19&lt;=K$5,0.5*(L18+L19)*EXP(-'BDT Tree'!R50*L$4)," ")</f>
        <v xml:space="preserve"> </v>
      </c>
      <c r="L19" s="2">
        <f>IF($A19&lt;=L$5,0.5*(M18+M19)*EXP(-'BDT Tree'!S50*M$4)," ")</f>
        <v>0.9665728684871473</v>
      </c>
      <c r="M19" s="44">
        <f>IF($A19&lt;=M$5,0.5*(N18+N19)*EXP(-'BDT Tree'!T50*N$4)+$C$6*SUM(K$4:M$4)," ")</f>
        <v>0.98034577195514883</v>
      </c>
      <c r="N19" s="2">
        <f>IF($A19&lt;=N$5,0.5*(O18+O19)*EXP(-'BDT Tree'!U50*O$4)," ")</f>
        <v>0.98849693460685106</v>
      </c>
      <c r="O19" s="2">
        <f>IF($A19&lt;=O$5,0.5*(P18+P19)*EXP(-'BDT Tree'!V50*P$4)," ")</f>
        <v>0.99732690833433324</v>
      </c>
      <c r="P19" s="44">
        <f t="shared" si="0"/>
        <v>1.0038806140458609</v>
      </c>
    </row>
    <row r="20" spans="1:16" x14ac:dyDescent="0.25">
      <c r="A20" s="30">
        <v>16</v>
      </c>
      <c r="D20" s="44" t="str">
        <f>IF($A20&lt;=D$5,0.5*(E19+E20)*EXP(-'BDT Tree'!K51*E$4)+$C$6*SUM(B$4:D$4)," ")</f>
        <v xml:space="preserve"> </v>
      </c>
      <c r="E20" s="2" t="str">
        <f>IF($A20&lt;=E$5,0.5*(F19+F20)*EXP(-'BDT Tree'!L51*F$4)," ")</f>
        <v xml:space="preserve"> </v>
      </c>
      <c r="F20" s="2" t="str">
        <f>IF($A20&lt;=F$5,0.5*(G19+G20)*EXP(-'BDT Tree'!M51*G$4)," ")</f>
        <v xml:space="preserve"> </v>
      </c>
      <c r="G20" s="44" t="str">
        <f>IF($A20&lt;=G$5,0.5*(H19+H20)*EXP(-'BDT Tree'!N51*H$4)+$C$6*SUM(E$4:G$4)," ")</f>
        <v xml:space="preserve"> </v>
      </c>
      <c r="H20" s="2" t="str">
        <f>IF($A20&lt;=H$5,0.5*(I19+I20)*EXP(-'BDT Tree'!O51*I$4)," ")</f>
        <v xml:space="preserve"> </v>
      </c>
      <c r="I20" s="2" t="str">
        <f>IF($A20&lt;=I$5,0.5*(J19+J20)*EXP(-'BDT Tree'!P51*J$4)," ")</f>
        <v xml:space="preserve"> </v>
      </c>
      <c r="J20" s="44" t="str">
        <f>IF($A20&lt;=J$5,0.5*(K19+K20)*EXP(-'BDT Tree'!Q51*K$4)+$C$6*SUM(H$4:J$4)," ")</f>
        <v xml:space="preserve"> </v>
      </c>
      <c r="K20" s="2">
        <f>IF($A20&lt;=K$5,0.5*(L19+L20)*EXP(-'BDT Tree'!R51*L$4)," ")</f>
        <v>0.96353125209771096</v>
      </c>
      <c r="L20" s="2">
        <f>IF($A20&lt;=L$5,0.5*(M19+M20)*EXP(-'BDT Tree'!S51*M$4)," ")</f>
        <v>0.97603379708450633</v>
      </c>
      <c r="M20" s="44">
        <f>IF($A20&lt;=M$5,0.5*(N19+N20)*EXP(-'BDT Tree'!T51*N$4)+$C$6*SUM(K$4:M$4)," ")</f>
        <v>0.98676363867757866</v>
      </c>
      <c r="N20" s="2">
        <f>IF($A20&lt;=N$5,0.5*(O19+O20)*EXP(-'BDT Tree'!U51*O$4)," ")</f>
        <v>0.99211190084910705</v>
      </c>
      <c r="O20" s="2">
        <f>IF($A20&lt;=O$5,0.5*(P19+P20)*EXP(-'BDT Tree'!V51*P$4)," ")</f>
        <v>0.99883828864284951</v>
      </c>
      <c r="P20" s="44">
        <f t="shared" si="0"/>
        <v>1.0038806140458609</v>
      </c>
    </row>
    <row r="21" spans="1:16" x14ac:dyDescent="0.25">
      <c r="A21" s="30">
        <v>15</v>
      </c>
      <c r="D21" s="44" t="str">
        <f>IF($A21&lt;=D$5,0.5*(E20+E21)*EXP(-'BDT Tree'!K52*E$4)+$C$6*SUM(B$4:D$4)," ")</f>
        <v xml:space="preserve"> </v>
      </c>
      <c r="E21" s="2" t="str">
        <f>IF($A21&lt;=E$5,0.5*(F20+F21)*EXP(-'BDT Tree'!L52*F$4)," ")</f>
        <v xml:space="preserve"> </v>
      </c>
      <c r="F21" s="2" t="str">
        <f>IF($A21&lt;=F$5,0.5*(G20+G21)*EXP(-'BDT Tree'!M52*G$4)," ")</f>
        <v xml:space="preserve"> </v>
      </c>
      <c r="G21" s="44" t="str">
        <f>IF($A21&lt;=G$5,0.5*(H20+H21)*EXP(-'BDT Tree'!N52*H$4)+$C$6*SUM(E$4:G$4)," ")</f>
        <v xml:space="preserve"> </v>
      </c>
      <c r="H21" s="2" t="str">
        <f>IF($A21&lt;=H$5,0.5*(I20+I21)*EXP(-'BDT Tree'!O52*I$4)," ")</f>
        <v xml:space="preserve"> </v>
      </c>
      <c r="I21" s="2" t="str">
        <f>IF($A21&lt;=I$5,0.5*(J20+J21)*EXP(-'BDT Tree'!P52*J$4)," ")</f>
        <v xml:space="preserve"> </v>
      </c>
      <c r="J21" s="44">
        <f>IF($A21&lt;=J$5,0.5*(K20+K21)*EXP(-'BDT Tree'!Q52*K$4)+$C$6*SUM(H$4:J$4)," ")</f>
        <v>0.96565512060062164</v>
      </c>
      <c r="K21" s="2">
        <f>IF($A21&lt;=K$5,0.5*(L20+L21)*EXP(-'BDT Tree'!R52*L$4)," ")</f>
        <v>0.97351811262265919</v>
      </c>
      <c r="L21" s="2">
        <f>IF($A21&lt;=L$5,0.5*(M20+M21)*EXP(-'BDT Tree'!S52*M$4)," ")</f>
        <v>0.98334534028177967</v>
      </c>
      <c r="M21" s="44">
        <f>IF($A21&lt;=M$5,0.5*(N20+N21)*EXP(-'BDT Tree'!T52*N$4)+$C$6*SUM(K$4:M$4)," ")</f>
        <v>0.9916887627712837</v>
      </c>
      <c r="N21" s="2">
        <f>IF($A21&lt;=N$5,0.5*(O20+O21)*EXP(-'BDT Tree'!U52*O$4)," ")</f>
        <v>0.99488088496370231</v>
      </c>
      <c r="O21" s="2">
        <f>IF($A21&lt;=O$5,0.5*(P20+P21)*EXP(-'BDT Tree'!V52*P$4)," ")</f>
        <v>1.0000018004461393</v>
      </c>
      <c r="P21" s="44">
        <f t="shared" si="0"/>
        <v>1.0038806140458609</v>
      </c>
    </row>
    <row r="22" spans="1:16" x14ac:dyDescent="0.25">
      <c r="A22" s="30">
        <v>14</v>
      </c>
      <c r="D22" s="44" t="str">
        <f>IF($A22&lt;=D$5,0.5*(E21+E22)*EXP(-'BDT Tree'!K53*E$4)+$C$6*SUM(B$4:D$4)," ")</f>
        <v xml:space="preserve"> </v>
      </c>
      <c r="E22" s="2" t="str">
        <f>IF($A22&lt;=E$5,0.5*(F21+F22)*EXP(-'BDT Tree'!L53*F$4)," ")</f>
        <v xml:space="preserve"> </v>
      </c>
      <c r="F22" s="2" t="str">
        <f>IF($A22&lt;=F$5,0.5*(G21+G22)*EXP(-'BDT Tree'!M53*G$4)," ")</f>
        <v xml:space="preserve"> </v>
      </c>
      <c r="G22" s="44" t="str">
        <f>IF($A22&lt;=G$5,0.5*(H21+H22)*EXP(-'BDT Tree'!N53*H$4)+$C$6*SUM(E$4:G$4)," ")</f>
        <v xml:space="preserve"> </v>
      </c>
      <c r="H22" s="2" t="str">
        <f>IF($A22&lt;=H$5,0.5*(I21+I22)*EXP(-'BDT Tree'!O53*I$4)," ")</f>
        <v xml:space="preserve"> </v>
      </c>
      <c r="I22" s="2">
        <f>IF($A22&lt;=I$5,0.5*(J21+J22)*EXP(-'BDT Tree'!P53*J$4)," ")</f>
        <v>0.96520918748496987</v>
      </c>
      <c r="J22" s="44">
        <f>IF($A22&lt;=J$5,0.5*(K21+K22)*EXP(-'BDT Tree'!Q53*K$4)+$C$6*SUM(H$4:J$4)," ")</f>
        <v>0.97599086067586605</v>
      </c>
      <c r="K22" s="2">
        <f>IF($A22&lt;=K$5,0.5*(L21+L22)*EXP(-'BDT Tree'!R53*L$4)," ")</f>
        <v>0.98127526913569241</v>
      </c>
      <c r="L22" s="2">
        <f>IF($A22&lt;=L$5,0.5*(M21+M22)*EXP(-'BDT Tree'!S53*M$4)," ")</f>
        <v>0.98898468764824843</v>
      </c>
      <c r="M22" s="44">
        <f>IF($A22&lt;=M$5,0.5*(N21+N22)*EXP(-'BDT Tree'!T53*N$4)+$C$6*SUM(K$4:M$4)," ")</f>
        <v>0.99546323996652808</v>
      </c>
      <c r="N22" s="2">
        <f>IF($A22&lt;=N$5,0.5*(O21+O22)*EXP(-'BDT Tree'!U53*O$4)," ")</f>
        <v>0.99700033917906961</v>
      </c>
      <c r="O22" s="2">
        <f>IF($A22&lt;=O$5,0.5*(P21+P22)*EXP(-'BDT Tree'!V53*P$4)," ")</f>
        <v>1.0008972340014965</v>
      </c>
      <c r="P22" s="44">
        <f t="shared" si="0"/>
        <v>1.0038806140458609</v>
      </c>
    </row>
    <row r="23" spans="1:16" x14ac:dyDescent="0.25">
      <c r="A23" s="30">
        <v>13</v>
      </c>
      <c r="D23" s="44" t="str">
        <f>IF($A23&lt;=D$5,0.5*(E22+E23)*EXP(-'BDT Tree'!K54*E$4)+$C$6*SUM(B$4:D$4)," ")</f>
        <v xml:space="preserve"> </v>
      </c>
      <c r="E23" s="2" t="str">
        <f>IF($A23&lt;=E$5,0.5*(F22+F23)*EXP(-'BDT Tree'!L54*F$4)," ")</f>
        <v xml:space="preserve"> </v>
      </c>
      <c r="F23" s="2" t="str">
        <f>IF($A23&lt;=F$5,0.5*(G22+G23)*EXP(-'BDT Tree'!M54*G$4)," ")</f>
        <v xml:space="preserve"> </v>
      </c>
      <c r="G23" s="44" t="str">
        <f>IF($A23&lt;=G$5,0.5*(H22+H23)*EXP(-'BDT Tree'!N54*H$4)+$C$6*SUM(E$4:G$4)," ")</f>
        <v xml:space="preserve"> </v>
      </c>
      <c r="H23" s="2">
        <f>IF($A23&lt;=H$5,0.5*(I22+I23)*EXP(-'BDT Tree'!O54*I$4)," ")</f>
        <v>0.96529897930774622</v>
      </c>
      <c r="I23" s="2">
        <f>IF($A23&lt;=I$5,0.5*(J22+J23)*EXP(-'BDT Tree'!P54*J$4)," ")</f>
        <v>0.97547241503233417</v>
      </c>
      <c r="J23" s="44">
        <f>IF($A23&lt;=J$5,0.5*(K22+K23)*EXP(-'BDT Tree'!Q54*K$4)+$C$6*SUM(H$4:J$4)," ")</f>
        <v>0.98403389236256489</v>
      </c>
      <c r="K23" s="2">
        <f>IF($A23&lt;=K$5,0.5*(L22+L23)*EXP(-'BDT Tree'!R54*L$4)," ")</f>
        <v>0.98728853728752342</v>
      </c>
      <c r="L23" s="2">
        <f>IF($A23&lt;=L$5,0.5*(M22+M23)*EXP(-'BDT Tree'!S54*M$4)," ")</f>
        <v>0.99332780472833038</v>
      </c>
      <c r="M23" s="44">
        <f>IF($A23&lt;=M$5,0.5*(N22+N23)*EXP(-'BDT Tree'!T54*N$4)+$C$6*SUM(K$4:M$4)," ")</f>
        <v>0.99835293287206828</v>
      </c>
      <c r="N23" s="2">
        <f>IF($A23&lt;=N$5,0.5*(O22+O23)*EXP(-'BDT Tree'!U54*O$4)," ")</f>
        <v>0.99862175137272591</v>
      </c>
      <c r="O23" s="2">
        <f>IF($A23&lt;=O$5,0.5*(P22+P23)*EXP(-'BDT Tree'!V54*P$4)," ")</f>
        <v>1.0015861917050477</v>
      </c>
      <c r="P23" s="44">
        <f t="shared" si="0"/>
        <v>1.0038806140458609</v>
      </c>
    </row>
    <row r="24" spans="1:16" x14ac:dyDescent="0.25">
      <c r="A24" s="30">
        <v>12</v>
      </c>
      <c r="D24" s="44" t="str">
        <f>IF($A24&lt;=D$5,0.5*(E23+E24)*EXP(-'BDT Tree'!K55*E$4)+$C$6*SUM(B$4:D$4)," ")</f>
        <v xml:space="preserve"> </v>
      </c>
      <c r="E24" s="2" t="str">
        <f>IF($A24&lt;=E$5,0.5*(F23+F24)*EXP(-'BDT Tree'!L55*F$4)," ")</f>
        <v xml:space="preserve"> </v>
      </c>
      <c r="F24" s="2" t="str">
        <f>IF($A24&lt;=F$5,0.5*(G23+G24)*EXP(-'BDT Tree'!M55*G$4)," ")</f>
        <v xml:space="preserve"> </v>
      </c>
      <c r="G24" s="44">
        <f>IF($A24&lt;=G$5,0.5*(H23+H24)*EXP(-'BDT Tree'!N55*H$4)+$C$6*SUM(E$4:G$4)," ")</f>
        <v>0.96950642771169349</v>
      </c>
      <c r="H24" s="2">
        <f>IF($A24&lt;=H$5,0.5*(I23+I24)*EXP(-'BDT Tree'!O55*I$4)," ")</f>
        <v>0.97545141836862048</v>
      </c>
      <c r="I24" s="2">
        <f>IF($A24&lt;=I$5,0.5*(J23+J24)*EXP(-'BDT Tree'!P55*J$4)," ")</f>
        <v>0.98349361834562821</v>
      </c>
      <c r="J24" s="44">
        <f>IF($A24&lt;=J$5,0.5*(K23+K24)*EXP(-'BDT Tree'!Q55*K$4)+$C$6*SUM(H$4:J$4)," ")</f>
        <v>0.99027973841023476</v>
      </c>
      <c r="K24" s="2">
        <f>IF($A24&lt;=K$5,0.5*(L23+L24)*EXP(-'BDT Tree'!R55*L$4)," ")</f>
        <v>0.99194300136272395</v>
      </c>
      <c r="L24" s="2">
        <f>IF($A24&lt;=L$5,0.5*(M23+M24)*EXP(-'BDT Tree'!S55*M$4)," ")</f>
        <v>0.99666888399228382</v>
      </c>
      <c r="M24" s="44">
        <f>IF($A24&lt;=M$5,0.5*(N23+N24)*EXP(-'BDT Tree'!T55*N$4)+$C$6*SUM(K$4:M$4)," ")</f>
        <v>1.0005635334412404</v>
      </c>
      <c r="N24" s="2">
        <f>IF($A24&lt;=N$5,0.5*(O23+O24)*EXP(-'BDT Tree'!U55*O$4)," ")</f>
        <v>0.99986165677057071</v>
      </c>
      <c r="O24" s="2">
        <f>IF($A24&lt;=O$5,0.5*(P23+P24)*EXP(-'BDT Tree'!V55*P$4)," ")</f>
        <v>1.002116187323608</v>
      </c>
      <c r="P24" s="44">
        <f t="shared" si="0"/>
        <v>1.0038806140458609</v>
      </c>
    </row>
    <row r="25" spans="1:16" x14ac:dyDescent="0.25">
      <c r="A25" s="30">
        <v>11</v>
      </c>
      <c r="D25" s="44" t="str">
        <f>IF($A25&lt;=D$5,0.5*(E24+E25)*EXP(-'BDT Tree'!K56*E$4)+$C$6*SUM(B$4:D$4)," ")</f>
        <v xml:space="preserve"> </v>
      </c>
      <c r="E25" s="2" t="str">
        <f>IF($A25&lt;=E$5,0.5*(F24+F25)*EXP(-'BDT Tree'!L56*F$4)," ")</f>
        <v xml:space="preserve"> </v>
      </c>
      <c r="F25" s="2">
        <f>IF($A25&lt;=F$5,0.5*(G24+G25)*EXP(-'BDT Tree'!M56*G$4)," ")</f>
        <v>0.97099235220424973</v>
      </c>
      <c r="G25" s="44">
        <f>IF($A25&lt;=G$5,0.5*(H24+H25)*EXP(-'BDT Tree'!N56*H$4)+$C$6*SUM(E$4:G$4)," ")</f>
        <v>0.97949181720154788</v>
      </c>
      <c r="H25" s="2">
        <f>IF($A25&lt;=H$5,0.5*(I24+I25)*EXP(-'BDT Tree'!O56*I$4)," ")</f>
        <v>0.98340542843061307</v>
      </c>
      <c r="I25" s="2">
        <f>IF($A25&lt;=I$5,0.5*(J24+J25)*EXP(-'BDT Tree'!P56*J$4)," ")</f>
        <v>0.98975047170804964</v>
      </c>
      <c r="J25" s="44">
        <f>IF($A25&lt;=J$5,0.5*(K24+K25)*EXP(-'BDT Tree'!Q56*K$4)+$C$6*SUM(H$4:J$4)," ")</f>
        <v>0.99512234770165064</v>
      </c>
      <c r="K25" s="2">
        <f>IF($A25&lt;=K$5,0.5*(L24+L25)*EXP(-'BDT Tree'!R56*L$4)," ")</f>
        <v>0.99554170934726538</v>
      </c>
      <c r="L25" s="2">
        <f>IF($A25&lt;=L$5,0.5*(M24+M25)*EXP(-'BDT Tree'!S56*M$4)," ")</f>
        <v>0.99923695422675529</v>
      </c>
      <c r="M25" s="44">
        <f>IF($A25&lt;=M$5,0.5*(N24+N25)*EXP(-'BDT Tree'!T56*N$4)+$C$6*SUM(K$4:M$4)," ")</f>
        <v>1.0022536447656707</v>
      </c>
      <c r="N25" s="2">
        <f>IF($A25&lt;=N$5,0.5*(O24+O25)*EXP(-'BDT Tree'!U56*O$4)," ")</f>
        <v>1.0008095406048167</v>
      </c>
      <c r="O25" s="2">
        <f>IF($A25&lt;=O$5,0.5*(P24+P25)*EXP(-'BDT Tree'!V56*P$4)," ")</f>
        <v>1.0025238405610564</v>
      </c>
      <c r="P25" s="44">
        <f t="shared" si="0"/>
        <v>1.0038806140458609</v>
      </c>
    </row>
    <row r="26" spans="1:16" x14ac:dyDescent="0.25">
      <c r="A26" s="30">
        <v>10</v>
      </c>
      <c r="D26" s="44" t="str">
        <f>IF($A26&lt;=D$5,0.5*(E25+E26)*EXP(-'BDT Tree'!K57*E$4)+$C$6*SUM(B$4:D$4)," ")</f>
        <v xml:space="preserve"> </v>
      </c>
      <c r="E26" s="2">
        <f>IF($A26&lt;=E$5,0.5*(F25+F26)*EXP(-'BDT Tree'!L57*F$4)," ")</f>
        <v>0.97246132549798026</v>
      </c>
      <c r="F26" s="2">
        <f>IF($A26&lt;=F$5,0.5*(G25+G26)*EXP(-'BDT Tree'!M57*G$4)," ")</f>
        <v>0.98049396160350311</v>
      </c>
      <c r="G26" s="44">
        <f>IF($A26&lt;=G$5,0.5*(H25+H26)*EXP(-'BDT Tree'!N57*H$4)+$C$6*SUM(E$4:G$4)," ")</f>
        <v>0.98733637317476808</v>
      </c>
      <c r="H26" s="2">
        <f>IF($A26&lt;=H$5,0.5*(I25+I26)*EXP(-'BDT Tree'!O57*I$4)," ")</f>
        <v>0.98962533024723864</v>
      </c>
      <c r="I26" s="2">
        <f>IF($A26&lt;=I$5,0.5*(J25+J26)*EXP(-'BDT Tree'!P57*J$4)," ")</f>
        <v>0.99462409852491052</v>
      </c>
      <c r="J26" s="44">
        <f>IF($A26&lt;=J$5,0.5*(K25+K26)*EXP(-'BDT Tree'!Q57*K$4)+$C$6*SUM(H$4:J$4)," ")</f>
        <v>0.9988725643309766</v>
      </c>
      <c r="K26" s="2">
        <f>IF($A26&lt;=K$5,0.5*(L25+L26)*EXP(-'BDT Tree'!R57*L$4)," ")</f>
        <v>0.99832186848037285</v>
      </c>
      <c r="L26" s="2">
        <f>IF($A26&lt;=L$5,0.5*(M25+M26)*EXP(-'BDT Tree'!S57*M$4)," ")</f>
        <v>1.0012096295723389</v>
      </c>
      <c r="M26" s="44">
        <f>IF($A26&lt;=M$5,0.5*(N25+N26)*EXP(-'BDT Tree'!T57*N$4)+$C$6*SUM(K$4:M$4)," ")</f>
        <v>1.003545250420077</v>
      </c>
      <c r="N26" s="2">
        <f>IF($A26&lt;=N$5,0.5*(O25+O26)*EXP(-'BDT Tree'!U57*O$4)," ")</f>
        <v>1.0015340233466965</v>
      </c>
      <c r="O26" s="2">
        <f>IF($A26&lt;=O$5,0.5*(P25+P26)*EXP(-'BDT Tree'!V57*P$4)," ")</f>
        <v>1.0028373586015045</v>
      </c>
      <c r="P26" s="44">
        <f t="shared" si="0"/>
        <v>1.0038806140458609</v>
      </c>
    </row>
    <row r="27" spans="1:16" x14ac:dyDescent="0.25">
      <c r="A27" s="30">
        <v>9</v>
      </c>
      <c r="D27" s="44">
        <f>IF($A27&lt;=D$5,0.5*(E26+E27)*EXP(-'BDT Tree'!K58*E$4)," ")</f>
        <v>0.97374013960643657</v>
      </c>
      <c r="E27" s="2">
        <f>IF($A27&lt;=E$5,0.5*(F26+F27)*EXP(-'BDT Tree'!L58*F$4)," ")</f>
        <v>0.98154301295193946</v>
      </c>
      <c r="F27" s="2">
        <f>IF($A27&lt;=F$5,0.5*(G26+G27)*EXP(-'BDT Tree'!M58*G$4)," ")</f>
        <v>0.98798557711706758</v>
      </c>
      <c r="G27" s="44">
        <f>IF($A27&lt;=G$5,0.5*(H26+H27)*EXP(-'BDT Tree'!N58*H$4)+$C$6*SUM(E$4:G$4)," ")</f>
        <v>0.99348798690018314</v>
      </c>
      <c r="H27" s="2">
        <f>IF($A27&lt;=H$5,0.5*(I26+I27)*EXP(-'BDT Tree'!O58*I$4)," ")</f>
        <v>0.99448242320813063</v>
      </c>
      <c r="I27" s="2">
        <f>IF($A27&lt;=I$5,0.5*(J26+J27)*EXP(-'BDT Tree'!P58*J$4)," ")</f>
        <v>0.99841635712478816</v>
      </c>
      <c r="J27" s="44">
        <f>IF($A27&lt;=J$5,0.5*(K26+K27)*EXP(-'BDT Tree'!Q58*K$4)+$C$6*SUM(H$4:J$4)," ")</f>
        <v>1.0017742786536028</v>
      </c>
      <c r="K27" s="2">
        <f>IF($A27&lt;=K$5,0.5*(L26+L27)*EXP(-'BDT Tree'!R58*L$4)," ")</f>
        <v>1.0004684016004022</v>
      </c>
      <c r="L27" s="2">
        <f>IF($A27&lt;=L$5,0.5*(M26+M27)*EXP(-'BDT Tree'!S58*M$4)," ")</f>
        <v>1.0027242533005793</v>
      </c>
      <c r="M27" s="44">
        <f>IF($A27&lt;=M$5,0.5*(N26+N27)*EXP(-'BDT Tree'!T58*N$4)+$C$6*SUM(K$4:M$4)," ")</f>
        <v>1.0045319895244014</v>
      </c>
      <c r="N27" s="2">
        <f>IF($A27&lt;=N$5,0.5*(O26+O27)*EXP(-'BDT Tree'!U58*O$4)," ")</f>
        <v>1.0020876716684852</v>
      </c>
      <c r="O27" s="2">
        <f>IF($A27&lt;=O$5,0.5*(P26+P27)*EXP(-'BDT Tree'!V58*P$4)," ")</f>
        <v>1.0030784590736854</v>
      </c>
      <c r="P27" s="44">
        <f t="shared" si="0"/>
        <v>1.0038806140458609</v>
      </c>
    </row>
    <row r="28" spans="1:16" x14ac:dyDescent="0.25">
      <c r="A28" s="30">
        <v>8</v>
      </c>
      <c r="D28" s="44">
        <f>IF($A28&lt;=D$5,0.5*(E27+E28)*EXP(-'BDT Tree'!K59*E$4)," ")</f>
        <v>0.98242781326638806</v>
      </c>
      <c r="E28" s="2">
        <f>IF($A28&lt;=E$5,0.5*(F27+F28)*EXP(-'BDT Tree'!L59*F$4)," ")</f>
        <v>0.98872290438895705</v>
      </c>
      <c r="F28" s="2">
        <f>IF($A28&lt;=F$5,0.5*(G27+G28)*EXP(-'BDT Tree'!M59*G$4)," ")</f>
        <v>0.99388357510590453</v>
      </c>
      <c r="G28" s="44">
        <f>IF($A28&lt;=G$5,0.5*(H27+H28)*EXP(-'BDT Tree'!N59*H$4)+$C$6*SUM(E$4:G$4)," ")</f>
        <v>0.99830562665924205</v>
      </c>
      <c r="H28" s="2">
        <f>IF($A28&lt;=H$5,0.5*(I27+I28)*EXP(-'BDT Tree'!O59*I$4)," ")</f>
        <v>0.9982714756824459</v>
      </c>
      <c r="I28" s="2">
        <f>IF($A28&lt;=I$5,0.5*(J27+J28)*EXP(-'BDT Tree'!P59*J$4)," ")</f>
        <v>1.0013650145402149</v>
      </c>
      <c r="J28" s="44">
        <f>IF($A28&lt;=J$5,0.5*(K27+K28)*EXP(-'BDT Tree'!Q59*K$4)+$C$6*SUM(H$4:J$4)," ")</f>
        <v>1.0040180391320643</v>
      </c>
      <c r="K28" s="2">
        <f>IF($A28&lt;=K$5,0.5*(L27+L28)*EXP(-'BDT Tree'!R59*L$4)," ")</f>
        <v>1.0021250352241136</v>
      </c>
      <c r="L28" s="2">
        <f>IF($A28&lt;=L$5,0.5*(M27+M28)*EXP(-'BDT Tree'!S59*M$4)," ")</f>
        <v>1.0038867971787886</v>
      </c>
      <c r="M28" s="44">
        <f>IF($A28&lt;=M$5,0.5*(N27+N28)*EXP(-'BDT Tree'!T59*N$4)+$C$6*SUM(K$4:M$4)," ")</f>
        <v>1.005285638804309</v>
      </c>
      <c r="N28" s="2">
        <f>IF($A28&lt;=N$5,0.5*(O27+O28)*EXP(-'BDT Tree'!U59*O$4)," ")</f>
        <v>1.0025107232234023</v>
      </c>
      <c r="O28" s="2">
        <f>IF($A28&lt;=O$5,0.5*(P27+P28)*EXP(-'BDT Tree'!V59*P$4)," ")</f>
        <v>1.0032638574045918</v>
      </c>
      <c r="P28" s="44">
        <f t="shared" si="0"/>
        <v>1.0038806140458609</v>
      </c>
    </row>
    <row r="29" spans="1:16" x14ac:dyDescent="0.25">
      <c r="A29" s="30">
        <v>7</v>
      </c>
      <c r="D29" s="44">
        <f>IF($A29&lt;=D$5,0.5*(E28+E29)*EXP(-'BDT Tree'!K60*E$4)," ")</f>
        <v>0.98931812905660177</v>
      </c>
      <c r="E29" s="2">
        <f>IF($A29&lt;=E$5,0.5*(F28+F29)*EXP(-'BDT Tree'!L60*F$4)," ")</f>
        <v>0.99439176573846966</v>
      </c>
      <c r="F29" s="2">
        <f>IF($A29&lt;=F$5,0.5*(G28+G29)*EXP(-'BDT Tree'!M60*G$4)," ")</f>
        <v>0.99852211792346224</v>
      </c>
      <c r="G29" s="44">
        <f>IF($A29&lt;=G$5,0.5*(H28+H29)*EXP(-'BDT Tree'!N60*H$4)+$C$6*SUM(E$4:G$4)," ")</f>
        <v>1.0020749652867449</v>
      </c>
      <c r="H29" s="2">
        <f>IF($A29&lt;=H$5,0.5*(I28+I29)*EXP(-'BDT Tree'!O60*I$4)," ")</f>
        <v>1.0012252325121467</v>
      </c>
      <c r="I29" s="2">
        <f>IF($A29&lt;=I$5,0.5*(J28+J29)*EXP(-'BDT Tree'!P60*J$4)," ")</f>
        <v>1.0036565847292924</v>
      </c>
      <c r="J29" s="44">
        <f>IF($A29&lt;=J$5,0.5*(K28+K29)*EXP(-'BDT Tree'!Q60*K$4)+$C$6*SUM(H$4:J$4)," ")</f>
        <v>1.0057522447894445</v>
      </c>
      <c r="K29" s="2">
        <f>IF($A29&lt;=K$5,0.5*(L28+L29)*EXP(-'BDT Tree'!R60*L$4)," ")</f>
        <v>1.0034032235988275</v>
      </c>
      <c r="L29" s="2">
        <f>IF($A29&lt;=L$5,0.5*(M28+M29)*EXP(-'BDT Tree'!S60*M$4)," ")</f>
        <v>1.0047788931830952</v>
      </c>
      <c r="M29" s="44">
        <f>IF($A29&lt;=M$5,0.5*(N28+N29)*EXP(-'BDT Tree'!T60*N$4)+$C$6*SUM(K$4:M$4)," ")</f>
        <v>1.005861156719474</v>
      </c>
      <c r="N29" s="2">
        <f>IF($A29&lt;=N$5,0.5*(O28+O29)*EXP(-'BDT Tree'!U60*O$4)," ")</f>
        <v>1.0028339605479177</v>
      </c>
      <c r="O29" s="2">
        <f>IF($A29&lt;=O$5,0.5*(P28+P29)*EXP(-'BDT Tree'!V60*P$4)," ")</f>
        <v>1.0034064156142439</v>
      </c>
      <c r="P29" s="44">
        <f t="shared" si="0"/>
        <v>1.0038806140458609</v>
      </c>
    </row>
    <row r="30" spans="1:16" x14ac:dyDescent="0.25">
      <c r="A30" s="30">
        <v>6</v>
      </c>
      <c r="D30" s="44">
        <f>IF($A30&lt;=D$5,0.5*(E29+E30)*EXP(-'BDT Tree'!K61*E$4)," ")</f>
        <v>0.99477683538052331</v>
      </c>
      <c r="E30" s="2">
        <f>IF($A30&lt;=E$5,0.5*(F29+F30)*EXP(-'BDT Tree'!L61*F$4)," ")</f>
        <v>0.99886360104576799</v>
      </c>
      <c r="F30" s="2">
        <f>IF($A30&lt;=F$5,0.5*(G29+G30)*EXP(-'BDT Tree'!M61*G$4)," ")</f>
        <v>1.0021676461418756</v>
      </c>
      <c r="G30" s="44">
        <f>IF($A30&lt;=G$5,0.5*(H29+H30)*EXP(-'BDT Tree'!N61*H$4)+$C$6*SUM(E$4:G$4)," ")</f>
        <v>1.0050221448849668</v>
      </c>
      <c r="H30" s="2">
        <f>IF($A30&lt;=H$5,0.5*(I29+I30)*EXP(-'BDT Tree'!O61*I$4)," ")</f>
        <v>1.0035267194542827</v>
      </c>
      <c r="I30" s="2">
        <f>IF($A30&lt;=I$5,0.5*(J29+J30)*EXP(-'BDT Tree'!P61*J$4)," ")</f>
        <v>1.0054369266408241</v>
      </c>
      <c r="J30" s="44">
        <f>IF($A30&lt;=J$5,0.5*(K29+K30)*EXP(-'BDT Tree'!Q61*K$4)+$C$6*SUM(H$4:J$4)," ")</f>
        <v>1.0070921918059463</v>
      </c>
      <c r="K30" s="2">
        <f>IF($A30&lt;=K$5,0.5*(L29+L30)*EXP(-'BDT Tree'!R61*L$4)," ")</f>
        <v>1.00438924854564</v>
      </c>
      <c r="L30" s="2">
        <f>IF($A30&lt;=L$5,0.5*(M29+M30)*EXP(-'BDT Tree'!S61*M$4)," ")</f>
        <v>1.0054633464780813</v>
      </c>
      <c r="M30" s="44">
        <f>IF($A30&lt;=M$5,0.5*(N29+N30)*EXP(-'BDT Tree'!T61*N$4)+$C$6*SUM(K$4:M$4)," ")</f>
        <v>1.0063005894830592</v>
      </c>
      <c r="N30" s="2">
        <f>IF($A30&lt;=N$5,0.5*(O29+O30)*EXP(-'BDT Tree'!U61*O$4)," ")</f>
        <v>1.0030809227400561</v>
      </c>
      <c r="O30" s="2">
        <f>IF($A30&lt;=O$5,0.5*(P29+P30)*EXP(-'BDT Tree'!V61*P$4)," ")</f>
        <v>1.003516028657071</v>
      </c>
      <c r="P30" s="44">
        <f t="shared" si="0"/>
        <v>1.0038806140458609</v>
      </c>
    </row>
    <row r="31" spans="1:16" x14ac:dyDescent="0.25">
      <c r="A31" s="30">
        <v>5</v>
      </c>
      <c r="D31" s="44">
        <f>IF($A31&lt;=D$5,0.5*(E30+E31)*EXP(-'BDT Tree'!K62*E$4)," ")</f>
        <v>0.99909828660160604</v>
      </c>
      <c r="E31" s="2">
        <f>IF($A31&lt;=E$5,0.5*(F30+F31)*EXP(-'BDT Tree'!L62*F$4)," ")</f>
        <v>1.002389200813623</v>
      </c>
      <c r="F31" s="2">
        <f>IF($A31&lt;=F$5,0.5*(G30+G31)*EXP(-'BDT Tree'!M62*G$4)," ")</f>
        <v>1.0050315739145073</v>
      </c>
      <c r="G31" s="44">
        <f>IF($A31&lt;=G$5,0.5*(H30+H31)*EXP(-'BDT Tree'!N62*H$4)+$C$6*SUM(E$4:G$4)," ")</f>
        <v>1.0073254728194043</v>
      </c>
      <c r="H31" s="2">
        <f>IF($A31&lt;=H$5,0.5*(I30+I31)*EXP(-'BDT Tree'!O62*I$4)," ")</f>
        <v>1.0053194265149681</v>
      </c>
      <c r="I31" s="2">
        <f>IF($A31&lt;=I$5,0.5*(J30+J31)*EXP(-'BDT Tree'!P62*J$4)," ")</f>
        <v>1.0068198443779213</v>
      </c>
      <c r="J31" s="44">
        <f>IF($A31&lt;=J$5,0.5*(K30+K31)*EXP(-'BDT Tree'!Q62*K$4)+$C$6*SUM(H$4:J$4)," ")</f>
        <v>1.0081272966032795</v>
      </c>
      <c r="K31" s="2">
        <f>IF($A31&lt;=K$5,0.5*(L30+L31)*EXP(-'BDT Tree'!R62*L$4)," ")</f>
        <v>1.0051498206388578</v>
      </c>
      <c r="L31" s="2">
        <f>IF($A31&lt;=L$5,0.5*(M30+M31)*EXP(-'BDT Tree'!S62*M$4)," ")</f>
        <v>1.0059884329456561</v>
      </c>
      <c r="M31" s="44">
        <f>IF($A31&lt;=M$5,0.5*(N30+N31)*EXP(-'BDT Tree'!T62*N$4)+$C$6*SUM(K$4:M$4)," ")</f>
        <v>1.006636084750927</v>
      </c>
      <c r="N31" s="2">
        <f>IF($A31&lt;=N$5,0.5*(O30+O31)*EXP(-'BDT Tree'!U62*O$4)," ")</f>
        <v>1.0032696042113083</v>
      </c>
      <c r="O31" s="2">
        <f>IF($A31&lt;=O$5,0.5*(P30+P31)*EXP(-'BDT Tree'!V62*P$4)," ")</f>
        <v>1.0036003077044366</v>
      </c>
      <c r="P31" s="44">
        <f t="shared" si="0"/>
        <v>1.0038806140458609</v>
      </c>
    </row>
    <row r="32" spans="1:16" x14ac:dyDescent="0.25">
      <c r="A32" s="30">
        <v>4</v>
      </c>
      <c r="D32" s="44">
        <f>IF($A32&lt;=D$5,0.5*(E31+E32)*EXP(-'BDT Tree'!K63*E$4)," ")</f>
        <v>1.0025180460708032</v>
      </c>
      <c r="E32" s="2">
        <f>IF($A32&lt;=E$5,0.5*(F31+F32)*EXP(-'BDT Tree'!L63*F$4)," ")</f>
        <v>1.0051679626751127</v>
      </c>
      <c r="F32" s="2">
        <f>IF($A32&lt;=F$5,0.5*(G31+G32)*EXP(-'BDT Tree'!M63*G$4)," ")</f>
        <v>1.0072810486445682</v>
      </c>
      <c r="G32" s="44">
        <f>IF($A32&lt;=G$5,0.5*(H31+H32)*EXP(-'BDT Tree'!N63*H$4)+$C$6*SUM(E$4:G$4)," ")</f>
        <v>1.0091251229212106</v>
      </c>
      <c r="H32" s="2">
        <f>IF($A32&lt;=H$5,0.5*(I31+I32)*EXP(-'BDT Tree'!O63*I$4)," ")</f>
        <v>1.0067155930607901</v>
      </c>
      <c r="I32" s="2">
        <f>IF($A32&lt;=I$5,0.5*(J31+J32)*EXP(-'BDT Tree'!P63*J$4)," ")</f>
        <v>1.0078939811280965</v>
      </c>
      <c r="J32" s="44">
        <f>IF($A32&lt;=J$5,0.5*(K31+K32)*EXP(-'BDT Tree'!Q63*K$4)+$C$6*SUM(H$4:J$4)," ")</f>
        <v>1.0089268117773897</v>
      </c>
      <c r="K32" s="2">
        <f>IF($A32&lt;=K$5,0.5*(L31+L32)*EXP(-'BDT Tree'!R63*L$4)," ")</f>
        <v>1.0057364707462062</v>
      </c>
      <c r="L32" s="2">
        <f>IF($A32&lt;=L$5,0.5*(M31+M32)*EXP(-'BDT Tree'!S63*M$4)," ")</f>
        <v>1.0063912349641746</v>
      </c>
      <c r="M32" s="44">
        <f>IF($A32&lt;=M$5,0.5*(N31+N32)*EXP(-'BDT Tree'!T63*N$4)+$C$6*SUM(K$4:M$4)," ")</f>
        <v>1.0068922104886147</v>
      </c>
      <c r="N32" s="2">
        <f>IF($A32&lt;=N$5,0.5*(O31+O32)*EXP(-'BDT Tree'!U63*O$4)," ")</f>
        <v>1.0034137575688751</v>
      </c>
      <c r="O32" s="2">
        <f>IF($A32&lt;=O$5,0.5*(P31+P32)*EXP(-'BDT Tree'!V63*P$4)," ")</f>
        <v>1.0036651065549851</v>
      </c>
      <c r="P32" s="44">
        <f t="shared" si="0"/>
        <v>1.0038806140458609</v>
      </c>
    </row>
    <row r="33" spans="1:16" x14ac:dyDescent="0.25">
      <c r="A33" s="30">
        <v>3</v>
      </c>
      <c r="D33" s="44">
        <f>IF($A33&lt;=D$5,0.5*(E32+E33)*EXP(-'BDT Tree'!K64*E$4)," ")</f>
        <v>1.0052238413169015</v>
      </c>
      <c r="E33" s="2">
        <f>IF($A33&lt;=E$5,0.5*(F32+F33)*EXP(-'BDT Tree'!L64*F$4)," ")</f>
        <v>1.0073578921193906</v>
      </c>
      <c r="F33" s="2">
        <f>IF($A33&lt;=F$5,0.5*(G32+G33)*EXP(-'BDT Tree'!M64*G$4)," ")</f>
        <v>1.0090478679786814</v>
      </c>
      <c r="G33" s="44">
        <f>IF($A33&lt;=G$5,0.5*(H32+H33)*EXP(-'BDT Tree'!N64*H$4)+$C$6*SUM(E$4:G$4)," ")</f>
        <v>1.0105310475361782</v>
      </c>
      <c r="H33" s="2">
        <f>IF($A33&lt;=H$5,0.5*(I32+I33)*EXP(-'BDT Tree'!O64*I$4)," ")</f>
        <v>1.0078028666054613</v>
      </c>
      <c r="I33" s="2">
        <f>IF($A33&lt;=I$5,0.5*(J32+J33)*EXP(-'BDT Tree'!P64*J$4)," ")</f>
        <v>1.008728296334908</v>
      </c>
      <c r="J33" s="44">
        <f>IF($A33&lt;=J$5,0.5*(K32+K33)*EXP(-'BDT Tree'!Q64*K$4)+$C$6*SUM(H$4:J$4)," ")</f>
        <v>1.0095443197387746</v>
      </c>
      <c r="K33" s="2">
        <f>IF($A33&lt;=K$5,0.5*(L32+L33)*EXP(-'BDT Tree'!R64*L$4)," ")</f>
        <v>1.0061889773550401</v>
      </c>
      <c r="L33" s="2">
        <f>IF($A33&lt;=L$5,0.5*(M32+M33)*EXP(-'BDT Tree'!S64*M$4)," ")</f>
        <v>1.0067002224221746</v>
      </c>
      <c r="M33" s="44">
        <f>IF($A33&lt;=M$5,0.5*(N32+N33)*EXP(-'BDT Tree'!T64*N$4)+$C$6*SUM(K$4:M$4)," ")</f>
        <v>1.0070877355515735</v>
      </c>
      <c r="N33" s="2">
        <f>IF($A33&lt;=N$5,0.5*(O32+O33)*EXP(-'BDT Tree'!U64*O$4)," ")</f>
        <v>1.0035238917864784</v>
      </c>
      <c r="O33" s="2">
        <f>IF($A33&lt;=O$5,0.5*(P32+P33)*EXP(-'BDT Tree'!V64*P$4)," ")</f>
        <v>1.0037149269915386</v>
      </c>
      <c r="P33" s="44">
        <f t="shared" si="0"/>
        <v>1.0038806140458609</v>
      </c>
    </row>
    <row r="34" spans="1:16" x14ac:dyDescent="0.25">
      <c r="A34" s="30">
        <v>2</v>
      </c>
      <c r="D34" s="44">
        <f>IF($A34&lt;=D$5,0.5*(E33+E34)*EXP(-'BDT Tree'!K65*E$4)," ")</f>
        <v>1.007364818386367</v>
      </c>
      <c r="E34" s="2">
        <f>IF($A34&lt;=E$5,0.5*(F33+F34)*EXP(-'BDT Tree'!L65*F$4)," ")</f>
        <v>1.0090838873432399</v>
      </c>
      <c r="F34" s="2">
        <f>IF($A34&lt;=F$5,0.5*(G33+G34)*EXP(-'BDT Tree'!M65*G$4)," ")</f>
        <v>1.0104357541765838</v>
      </c>
      <c r="G34" s="44">
        <f>IF($A34&lt;=G$5,0.5*(H33+H34)*EXP(-'BDT Tree'!N65*H$4)+$C$6*SUM(E$4:G$4)," ")</f>
        <v>1.0116293528046401</v>
      </c>
      <c r="H34" s="2">
        <f>IF($A34&lt;=H$5,0.5*(I33+I34)*EXP(-'BDT Tree'!O65*I$4)," ")</f>
        <v>1.0086496070408921</v>
      </c>
      <c r="I34" s="2">
        <f>IF($A34&lt;=I$5,0.5*(J33+J34)*EXP(-'BDT Tree'!P65*J$4)," ")</f>
        <v>1.0093763888165714</v>
      </c>
      <c r="J34" s="44">
        <f>IF($A34&lt;=J$5,0.5*(K33+K34)*EXP(-'BDT Tree'!Q65*K$4)+$C$6*SUM(H$4:J$4)," ")</f>
        <v>1.0100212482391939</v>
      </c>
      <c r="K34" s="2">
        <f>IF($A34&lt;=K$5,0.5*(L33+L34)*EXP(-'BDT Tree'!R65*L$4)," ")</f>
        <v>1.0065380322303201</v>
      </c>
      <c r="L34" s="2">
        <f>IF($A34&lt;=L$5,0.5*(M33+M34)*EXP(-'BDT Tree'!S65*M$4)," ")</f>
        <v>1.0069372449743463</v>
      </c>
      <c r="M34" s="44">
        <f>IF($A34&lt;=M$5,0.5*(N33+N34)*EXP(-'BDT Tree'!T65*N$4)+$C$6*SUM(K$4:M$4)," ")</f>
        <v>1.0072369948215802</v>
      </c>
      <c r="N34" s="2">
        <f>IF($A34&lt;=N$5,0.5*(O33+O34)*EXP(-'BDT Tree'!U65*O$4)," ")</f>
        <v>1.0036080363001376</v>
      </c>
      <c r="O34" s="2">
        <f>IF($A34&lt;=O$5,0.5*(P33+P34)*EXP(-'BDT Tree'!V65*P$4)," ")</f>
        <v>1.0037532308057353</v>
      </c>
      <c r="P34" s="44">
        <f t="shared" si="0"/>
        <v>1.0038806140458609</v>
      </c>
    </row>
    <row r="35" spans="1:16" x14ac:dyDescent="0.25">
      <c r="A35" s="30">
        <v>1</v>
      </c>
      <c r="D35" s="44">
        <f>IF($A35&lt;=D$5,0.5*(E34+E35)*EXP(-'BDT Tree'!K66*E$4)," ")</f>
        <v>1.0090592069478506</v>
      </c>
      <c r="E35" s="2">
        <f>IF($A35&lt;=E$5,0.5*(F34+F35)*EXP(-'BDT Tree'!L66*F$4)," ")</f>
        <v>1.010444501366472</v>
      </c>
      <c r="F35" s="2">
        <f>IF($A35&lt;=F$5,0.5*(G34+G35)*EXP(-'BDT Tree'!M66*G$4)," ")</f>
        <v>1.0115262215559824</v>
      </c>
      <c r="G35" s="44">
        <f>IF($A35&lt;=G$5,0.5*(H34+H35)*EXP(-'BDT Tree'!N66*H$4)+$C$6*SUM(E$4:G$4)," ")</f>
        <v>1.0124873905345211</v>
      </c>
      <c r="H35" s="2">
        <f>IF($A35&lt;=H$5,0.5*(I34+I35)*EXP(-'BDT Tree'!O66*I$4)," ")</f>
        <v>1.009309084216355</v>
      </c>
      <c r="I35" s="2">
        <f>IF($A35&lt;=I$5,0.5*(J34+J35)*EXP(-'BDT Tree'!P66*J$4)," ")</f>
        <v>1.0098798924469539</v>
      </c>
      <c r="J35" s="44">
        <f>IF($A35&lt;=J$5,0.5*(K34+K35)*EXP(-'BDT Tree'!Q66*K$4)+$C$6*SUM(H$4:J$4)," ")</f>
        <v>1.0103896106885946</v>
      </c>
      <c r="K35" s="2">
        <f>IF($A35&lt;=K$5,0.5*(L34+L35)*EXP(-'BDT Tree'!R66*L$4)," ")</f>
        <v>1.0068073083721105</v>
      </c>
      <c r="L35" s="2">
        <f>IF($A35&lt;=L$5,0.5*(M34+M35)*EXP(-'BDT Tree'!S66*M$4)," ")</f>
        <v>1.0071190670869352</v>
      </c>
      <c r="M35" s="44">
        <f>IF($A35&lt;=M$5,0.5*(N34+N35)*EXP(-'BDT Tree'!T66*N$4)+$C$6*SUM(K$4:M$4)," ")</f>
        <v>1.0073509346125362</v>
      </c>
      <c r="N35" s="2">
        <f>IF($A35&lt;=N$5,0.5*(O34+O35)*EXP(-'BDT Tree'!U66*O$4)," ")</f>
        <v>1.0036723255610882</v>
      </c>
      <c r="O35" s="2">
        <f>IF($A35&lt;=O$5,0.5*(P34+P35)*EXP(-'BDT Tree'!V66*P$4)," ")</f>
        <v>1.0037826799112157</v>
      </c>
      <c r="P35" s="44">
        <f t="shared" si="0"/>
        <v>1.0038806140458609</v>
      </c>
    </row>
    <row r="36" spans="1:16" x14ac:dyDescent="0.25">
      <c r="A36" s="30">
        <v>0</v>
      </c>
      <c r="D36" s="44">
        <f>IF($A36&lt;=D$5,0.5*(E35+E36)*EXP(-'BDT Tree'!K67*E$4)," ")</f>
        <v>1.0104005809363972</v>
      </c>
      <c r="E36" s="2">
        <f>IF($A36&lt;=E$5,0.5*(F35+F36)*EXP(-'BDT Tree'!L67*F$4)," ")</f>
        <v>1.0115174023880698</v>
      </c>
      <c r="F36" s="2">
        <f>IF($A36&lt;=F$5,0.5*(G35+G36)*EXP(-'BDT Tree'!M67*G$4)," ")</f>
        <v>1.0123832701074482</v>
      </c>
      <c r="G36" s="44">
        <f>IF($A36&lt;=G$5,0.5*(H35+H36)*EXP(-'BDT Tree'!N67*H$4)+$C$6*SUM(E$4:G$4)," ")</f>
        <v>1.0131577986529003</v>
      </c>
      <c r="H36" s="2">
        <f>IF($A36&lt;=H$5,0.5*(I35+I36)*EXP(-'BDT Tree'!O67*I$4)," ")</f>
        <v>1.0098227836175242</v>
      </c>
      <c r="I36" s="2">
        <f>IF($A36&lt;=I$5,0.5*(J35+J36)*EXP(-'BDT Tree'!P67*J$4)," ")</f>
        <v>1.0102711337403767</v>
      </c>
      <c r="J36" s="44">
        <f>IF($A36&lt;=J$5,0.5*(K35+K36)*EXP(-'BDT Tree'!Q67*K$4)+$C$6*SUM(H$4:J$4)," ")</f>
        <v>1.0106741363916651</v>
      </c>
      <c r="K36" s="2">
        <f>IF($A36&lt;=K$5,0.5*(L35+L36)*EXP(-'BDT Tree'!R67*L$4)," ")</f>
        <v>1.0070150612312365</v>
      </c>
      <c r="L36" s="2">
        <f>IF($A36&lt;=L$5,0.5*(M35+M36)*EXP(-'BDT Tree'!S67*M$4)," ")</f>
        <v>1.0072585492111621</v>
      </c>
      <c r="M36" s="44">
        <f>IF($A36&lt;=M$5,0.5*(N35+N36)*EXP(-'BDT Tree'!T67*N$4)+$C$6*SUM(K$4:M$4)," ")</f>
        <v>1.0074379125285464</v>
      </c>
      <c r="N36" s="2">
        <f>IF($A36&lt;=N$5,0.5*(O35+O36)*EXP(-'BDT Tree'!U67*O$4)," ")</f>
        <v>1.0037214460292294</v>
      </c>
      <c r="O36" s="2">
        <f>IF($A36&lt;=O$5,0.5*(P35+P36)*EXP(-'BDT Tree'!V67*P$4)," ")</f>
        <v>1.0038053210780238</v>
      </c>
      <c r="P36" s="44">
        <f t="shared" si="0"/>
        <v>1.0038806140458609</v>
      </c>
    </row>
    <row r="38" spans="1:16" x14ac:dyDescent="0.25">
      <c r="A38" s="25" t="s">
        <v>90</v>
      </c>
    </row>
    <row r="39" spans="1:16" x14ac:dyDescent="0.25">
      <c r="A39" s="25" t="s">
        <v>70</v>
      </c>
    </row>
    <row r="40" spans="1:16" x14ac:dyDescent="0.25">
      <c r="A40" s="30">
        <v>9</v>
      </c>
      <c r="B40" s="2">
        <f t="shared" ref="B40:B49" si="1">MAX(0,1-D27)</f>
        <v>2.6259860393563428E-2</v>
      </c>
    </row>
    <row r="41" spans="1:16" x14ac:dyDescent="0.25">
      <c r="A41" s="30">
        <v>8</v>
      </c>
      <c r="B41" s="2">
        <f t="shared" si="1"/>
        <v>1.7572186733611939E-2</v>
      </c>
    </row>
    <row r="42" spans="1:16" x14ac:dyDescent="0.25">
      <c r="A42" s="30">
        <v>7</v>
      </c>
      <c r="B42" s="2">
        <f t="shared" si="1"/>
        <v>1.0681870943398231E-2</v>
      </c>
    </row>
    <row r="43" spans="1:16" x14ac:dyDescent="0.25">
      <c r="A43" s="30">
        <v>6</v>
      </c>
      <c r="B43" s="2">
        <f t="shared" si="1"/>
        <v>5.2231646194766945E-3</v>
      </c>
    </row>
    <row r="44" spans="1:16" x14ac:dyDescent="0.25">
      <c r="A44" s="30">
        <v>5</v>
      </c>
      <c r="B44" s="2">
        <f t="shared" si="1"/>
        <v>9.0171339839395515E-4</v>
      </c>
    </row>
    <row r="45" spans="1:16" x14ac:dyDescent="0.25">
      <c r="A45" s="30">
        <v>4</v>
      </c>
      <c r="B45" s="2">
        <f t="shared" si="1"/>
        <v>0</v>
      </c>
    </row>
    <row r="46" spans="1:16" x14ac:dyDescent="0.25">
      <c r="A46" s="30">
        <v>3</v>
      </c>
      <c r="B46" s="2">
        <f t="shared" si="1"/>
        <v>0</v>
      </c>
    </row>
    <row r="47" spans="1:16" x14ac:dyDescent="0.25">
      <c r="A47" s="30">
        <v>2</v>
      </c>
      <c r="B47" s="2">
        <f t="shared" si="1"/>
        <v>0</v>
      </c>
    </row>
    <row r="48" spans="1:16" x14ac:dyDescent="0.25">
      <c r="A48" s="30">
        <v>1</v>
      </c>
      <c r="B48" s="2">
        <f t="shared" si="1"/>
        <v>0</v>
      </c>
    </row>
    <row r="49" spans="1:2" x14ac:dyDescent="0.25">
      <c r="A49" s="30">
        <v>0</v>
      </c>
      <c r="B49" s="2">
        <f t="shared" si="1"/>
        <v>0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ColWidth="8.77734375" defaultRowHeight="13.8" x14ac:dyDescent="0.25"/>
  <cols>
    <col min="1" max="1" width="12.109375" style="2" customWidth="1"/>
    <col min="2" max="3" width="12" style="2" customWidth="1"/>
    <col min="4" max="4" width="12.77734375" style="44" bestFit="1" customWidth="1"/>
    <col min="5" max="6" width="12.77734375" style="2" bestFit="1" customWidth="1"/>
    <col min="7" max="7" width="12.77734375" style="44" bestFit="1" customWidth="1"/>
    <col min="8" max="9" width="12.77734375" style="2" bestFit="1" customWidth="1"/>
    <col min="10" max="10" width="12.77734375" style="44" bestFit="1" customWidth="1"/>
    <col min="11" max="12" width="12.77734375" style="2" bestFit="1" customWidth="1"/>
    <col min="13" max="13" width="12.77734375" style="44" bestFit="1" customWidth="1"/>
    <col min="14" max="15" width="12.77734375" style="2" bestFit="1" customWidth="1"/>
    <col min="16" max="16" width="12.77734375" style="44" bestFit="1" customWidth="1"/>
    <col min="17" max="18" width="12.77734375" style="2" bestFit="1" customWidth="1"/>
    <col min="19" max="19" width="12.77734375" style="44" bestFit="1" customWidth="1"/>
    <col min="20" max="21" width="12.77734375" style="2" bestFit="1" customWidth="1"/>
    <col min="22" max="22" width="12.77734375" style="44" bestFit="1" customWidth="1"/>
    <col min="23" max="23" width="11.109375" style="2" customWidth="1"/>
    <col min="24" max="24" width="12.109375" style="2" customWidth="1"/>
    <col min="25" max="25" width="11.109375" style="44" customWidth="1"/>
    <col min="26" max="26" width="10.77734375" style="2" customWidth="1"/>
    <col min="27" max="27" width="10.33203125" style="2" customWidth="1"/>
    <col min="28" max="28" width="11.109375" style="44" customWidth="1"/>
    <col min="29" max="16384" width="8.77734375" style="2"/>
  </cols>
  <sheetData>
    <row r="1" spans="1:28" s="44" customFormat="1" x14ac:dyDescent="0.25">
      <c r="A1" s="46" t="s">
        <v>114</v>
      </c>
    </row>
    <row r="2" spans="1:28" x14ac:dyDescent="0.25">
      <c r="A2" s="31" t="s">
        <v>73</v>
      </c>
      <c r="B2" s="34"/>
      <c r="C2" s="34"/>
      <c r="D2" s="43">
        <v>44041</v>
      </c>
      <c r="E2" s="34">
        <v>44074</v>
      </c>
      <c r="F2" s="34">
        <v>44103</v>
      </c>
      <c r="G2" s="43">
        <v>44133</v>
      </c>
      <c r="H2" s="34">
        <v>44165</v>
      </c>
      <c r="I2" s="34">
        <v>44194</v>
      </c>
      <c r="J2" s="43">
        <v>44225</v>
      </c>
      <c r="K2" s="34">
        <v>44253</v>
      </c>
      <c r="L2" s="34">
        <v>44284</v>
      </c>
      <c r="M2" s="43">
        <v>44315</v>
      </c>
      <c r="N2" s="34">
        <v>44347</v>
      </c>
      <c r="O2" s="34">
        <v>44376</v>
      </c>
      <c r="P2" s="43">
        <v>44406</v>
      </c>
      <c r="Q2" s="34">
        <v>44438</v>
      </c>
      <c r="R2" s="34">
        <v>44468</v>
      </c>
      <c r="S2" s="43">
        <v>44498</v>
      </c>
      <c r="T2" s="34">
        <v>44529</v>
      </c>
      <c r="U2" s="34">
        <v>44559</v>
      </c>
      <c r="V2" s="43">
        <v>44592</v>
      </c>
      <c r="W2" s="34">
        <v>44620</v>
      </c>
      <c r="X2" s="34">
        <v>44649</v>
      </c>
      <c r="Y2" s="43">
        <v>44680</v>
      </c>
      <c r="Z2" s="34">
        <v>44711</v>
      </c>
      <c r="AA2" s="34">
        <v>44741</v>
      </c>
      <c r="AB2" s="43">
        <v>44771</v>
      </c>
    </row>
    <row r="3" spans="1:28" x14ac:dyDescent="0.25">
      <c r="A3" s="24" t="s">
        <v>61</v>
      </c>
      <c r="D3" s="44">
        <v>0.76111111111111107</v>
      </c>
      <c r="E3" s="2">
        <v>0.85277777777777775</v>
      </c>
      <c r="F3" s="2">
        <v>0.93333333333333335</v>
      </c>
      <c r="G3" s="44">
        <v>1.0166666666666666</v>
      </c>
      <c r="H3" s="2">
        <v>1.1055555555555556</v>
      </c>
      <c r="I3" s="2">
        <v>1.1861111111111111</v>
      </c>
      <c r="J3" s="44">
        <v>1.2722222222222221</v>
      </c>
      <c r="K3" s="2">
        <v>1.35</v>
      </c>
      <c r="L3" s="2">
        <v>1.4361111111111111</v>
      </c>
      <c r="M3" s="44">
        <v>1.5222222222222221</v>
      </c>
      <c r="N3" s="2">
        <v>1.6111111111111112</v>
      </c>
      <c r="O3" s="2">
        <v>1.6916666666666667</v>
      </c>
      <c r="P3" s="44">
        <v>1.7749999999999999</v>
      </c>
      <c r="Q3" s="2">
        <v>1.8638888888888889</v>
      </c>
      <c r="R3" s="2">
        <v>1.9472222222222222</v>
      </c>
      <c r="S3" s="44">
        <v>2.0305555555555554</v>
      </c>
      <c r="T3" s="2">
        <v>2.1166666666666667</v>
      </c>
      <c r="U3" s="2">
        <v>2.2000000000000002</v>
      </c>
      <c r="V3" s="44">
        <v>2.2916666666666665</v>
      </c>
      <c r="W3" s="2">
        <v>2.3694444444444445</v>
      </c>
      <c r="X3" s="2">
        <v>2.4500000000000002</v>
      </c>
      <c r="Y3" s="44">
        <v>2.536111111111111</v>
      </c>
      <c r="Z3" s="2">
        <v>2.6222222222222222</v>
      </c>
      <c r="AA3" s="2">
        <v>2.7055555555555557</v>
      </c>
      <c r="AB3" s="44">
        <v>2.7888888888888888</v>
      </c>
    </row>
    <row r="4" spans="1:28" x14ac:dyDescent="0.25">
      <c r="A4" s="38" t="s">
        <v>75</v>
      </c>
      <c r="D4" s="44">
        <v>8.3333333333333259E-2</v>
      </c>
      <c r="E4" s="2">
        <v>9.1666666666666674E-2</v>
      </c>
      <c r="F4" s="2">
        <v>8.0555555555555602E-2</v>
      </c>
      <c r="G4" s="44">
        <v>8.3333333333333259E-2</v>
      </c>
      <c r="H4" s="2">
        <v>8.8888888888889017E-2</v>
      </c>
      <c r="I4" s="2">
        <v>8.0555555555555491E-2</v>
      </c>
      <c r="J4" s="44">
        <v>8.6111111111111027E-2</v>
      </c>
      <c r="K4" s="2">
        <v>7.7777777777777946E-2</v>
      </c>
      <c r="L4" s="2">
        <v>8.6111111111111027E-2</v>
      </c>
      <c r="M4" s="44">
        <v>8.6111111111111027E-2</v>
      </c>
      <c r="N4" s="2">
        <v>8.8888888888889017E-2</v>
      </c>
      <c r="O4" s="2">
        <v>8.0555555555555491E-2</v>
      </c>
      <c r="P4" s="44">
        <v>8.3333333333333259E-2</v>
      </c>
      <c r="Q4" s="2">
        <v>8.8888888888889017E-2</v>
      </c>
      <c r="R4" s="2">
        <v>8.3333333333333259E-2</v>
      </c>
      <c r="S4" s="44">
        <v>8.3333333333333259E-2</v>
      </c>
      <c r="T4" s="2">
        <v>8.6111111111111249E-2</v>
      </c>
      <c r="U4" s="2">
        <v>8.3333333333333481E-2</v>
      </c>
      <c r="V4" s="44">
        <v>9.1666666666666341E-2</v>
      </c>
      <c r="W4" s="2">
        <v>7.7777777777777946E-2</v>
      </c>
      <c r="X4" s="2">
        <v>8.0555555555555713E-2</v>
      </c>
      <c r="Y4" s="44">
        <v>8.6111111111110805E-2</v>
      </c>
      <c r="Z4" s="2">
        <v>8.6111111111111249E-2</v>
      </c>
      <c r="AA4" s="2">
        <v>8.3333333333333481E-2</v>
      </c>
      <c r="AB4" s="44">
        <v>8.3333333333333037E-2</v>
      </c>
    </row>
    <row r="5" spans="1:28" x14ac:dyDescent="0.25">
      <c r="A5" s="24" t="s">
        <v>62</v>
      </c>
      <c r="D5" s="44">
        <v>9</v>
      </c>
      <c r="E5" s="2">
        <v>10</v>
      </c>
      <c r="F5" s="2">
        <v>11</v>
      </c>
      <c r="G5" s="44">
        <v>12</v>
      </c>
      <c r="H5" s="2">
        <v>13</v>
      </c>
      <c r="I5" s="2">
        <v>14</v>
      </c>
      <c r="J5" s="44">
        <v>15</v>
      </c>
      <c r="K5" s="2">
        <v>16</v>
      </c>
      <c r="L5" s="2">
        <v>17</v>
      </c>
      <c r="M5" s="44">
        <v>18</v>
      </c>
      <c r="N5" s="2">
        <v>19</v>
      </c>
      <c r="O5" s="2">
        <v>20</v>
      </c>
      <c r="P5" s="44">
        <v>21</v>
      </c>
      <c r="Q5" s="2">
        <v>22</v>
      </c>
      <c r="R5" s="2">
        <v>23</v>
      </c>
      <c r="S5" s="44">
        <v>24</v>
      </c>
      <c r="T5" s="2">
        <v>25</v>
      </c>
      <c r="U5" s="2">
        <v>26</v>
      </c>
      <c r="V5" s="44">
        <v>27</v>
      </c>
      <c r="W5" s="2">
        <v>28</v>
      </c>
      <c r="X5" s="2">
        <v>29</v>
      </c>
      <c r="Y5" s="44">
        <v>30</v>
      </c>
      <c r="Z5" s="2">
        <v>31</v>
      </c>
      <c r="AA5" s="2">
        <v>32</v>
      </c>
      <c r="AB5" s="44">
        <v>33</v>
      </c>
    </row>
    <row r="6" spans="1:28" x14ac:dyDescent="0.25">
      <c r="A6" s="47" t="s">
        <v>88</v>
      </c>
      <c r="B6" s="47"/>
      <c r="C6" s="47">
        <f>('Caplet Strip'!E6-'Caplet Strip'!E14)/SUM('Caplet Strip'!F7:F14)</f>
        <v>1.5125124260656753E-2</v>
      </c>
    </row>
    <row r="7" spans="1:28" x14ac:dyDescent="0.25">
      <c r="A7" s="47" t="s">
        <v>92</v>
      </c>
      <c r="B7" s="47"/>
      <c r="C7" s="47">
        <f>SUMPRODUCT(B52:B61,'BDT Tree'!K111:K120)</f>
        <v>4.551648841058506E-3</v>
      </c>
    </row>
    <row r="8" spans="1:28" x14ac:dyDescent="0.25">
      <c r="A8" s="47" t="s">
        <v>93</v>
      </c>
      <c r="B8" s="47"/>
      <c r="C8" s="47">
        <f>SUM('Caplet Strip'!F7:F14)*'European Swaption11_0.75_2'!C6*(NORMSDIST('European Swaption11_0.75_2'!C10)-NORMSDIST('European Swaption11_0.75_2'!C11))</f>
        <v>4.7531257112868501E-3</v>
      </c>
    </row>
    <row r="9" spans="1:28" x14ac:dyDescent="0.25">
      <c r="A9" s="48" t="s">
        <v>94</v>
      </c>
      <c r="C9" s="49">
        <v>0.46239999999999998</v>
      </c>
    </row>
    <row r="10" spans="1:28" x14ac:dyDescent="0.25">
      <c r="A10" s="48" t="s">
        <v>95</v>
      </c>
      <c r="C10" s="2">
        <f>0.5*C9*SQRT(D3)</f>
        <v>0.20170276922023431</v>
      </c>
    </row>
    <row r="11" spans="1:28" x14ac:dyDescent="0.25">
      <c r="A11" s="48" t="s">
        <v>96</v>
      </c>
      <c r="C11" s="2">
        <f>-C10</f>
        <v>-0.20170276922023431</v>
      </c>
    </row>
    <row r="12" spans="1:28" x14ac:dyDescent="0.25">
      <c r="A12" s="48"/>
    </row>
    <row r="13" spans="1:28" ht="13.2" customHeight="1" x14ac:dyDescent="0.25">
      <c r="A13" s="25" t="s">
        <v>89</v>
      </c>
    </row>
    <row r="14" spans="1:28" x14ac:dyDescent="0.25">
      <c r="A14" s="25" t="s">
        <v>70</v>
      </c>
    </row>
    <row r="15" spans="1:28" x14ac:dyDescent="0.25">
      <c r="A15" s="30">
        <v>33</v>
      </c>
      <c r="D15" s="44" t="str">
        <f>IF($A15&lt;=D$5,0.5*(E14+E15)*EXP(-'BDT Tree'!K34*E$4)+$C$6*SUM(B$4:D$4)," ")</f>
        <v xml:space="preserve"> </v>
      </c>
      <c r="E15" s="2" t="str">
        <f>IF($A15&lt;=E$5,0.5*(F14+F15)*EXP(-'BDT Tree'!L34*F$4)," ")</f>
        <v xml:space="preserve"> </v>
      </c>
      <c r="F15" s="2" t="str">
        <f>IF($A15&lt;=F$5,0.5*(G14+G15)*EXP(-'BDT Tree'!M34*G$4)," ")</f>
        <v xml:space="preserve"> </v>
      </c>
      <c r="G15" s="44" t="str">
        <f>IF($A15&lt;=G$5,0.5*(H14+H15)*EXP(-'BDT Tree'!N34*H$4)+$C$6*SUM(E$4:G$4)," ")</f>
        <v xml:space="preserve"> </v>
      </c>
      <c r="H15" s="2" t="str">
        <f>IF($A15&lt;=H$5,0.5*(I14+I15)*EXP(-'BDT Tree'!O34*I$4)," ")</f>
        <v xml:space="preserve"> </v>
      </c>
      <c r="I15" s="2" t="str">
        <f>IF($A15&lt;=I$5,0.5*(J14+J15)*EXP(-'BDT Tree'!P34*J$4)," ")</f>
        <v xml:space="preserve"> </v>
      </c>
      <c r="J15" s="44" t="str">
        <f>IF($A15&lt;=J$5,0.5*(K14+K15)*EXP(-'BDT Tree'!Q34*K$4)+$C$6*SUM(H$4:J$4)," ")</f>
        <v xml:space="preserve"> </v>
      </c>
      <c r="K15" s="2" t="str">
        <f>IF($A15&lt;=K$5,0.5*(L14+L15)*EXP(-'BDT Tree'!R34*L$4)," ")</f>
        <v xml:space="preserve"> </v>
      </c>
      <c r="L15" s="2" t="str">
        <f>IF($A15&lt;=L$5,0.5*(M14+M15)*EXP(-'BDT Tree'!S34*M$4)," ")</f>
        <v xml:space="preserve"> </v>
      </c>
      <c r="M15" s="44" t="str">
        <f>IF($A15&lt;=M$5,0.5*(N14+N15)*EXP(-'BDT Tree'!T34*N$4)+$C$6*SUM(K$4:M$4)," ")</f>
        <v xml:space="preserve"> </v>
      </c>
      <c r="N15" s="2" t="str">
        <f>IF($A15&lt;=N$5,0.5*(O14+O15)*EXP(-'BDT Tree'!U34*O$4)," ")</f>
        <v xml:space="preserve"> </v>
      </c>
      <c r="O15" s="2" t="str">
        <f>IF($A15&lt;=O$5,0.5*(P14+P15)*EXP(-'BDT Tree'!V34*P$4)," ")</f>
        <v xml:space="preserve"> </v>
      </c>
      <c r="P15" s="44" t="str">
        <f>IF($A15&lt;=P$5,0.5*(Q14+Q15)*EXP(-'BDT Tree'!W34*Q$4)+$C$6*SUM(N$4:P$4)," ")</f>
        <v xml:space="preserve"> </v>
      </c>
      <c r="Q15" s="2" t="str">
        <f>IF($A15&lt;=Q$5,0.5*(R14+R15)*EXP(-'BDT Tree'!X34*R$4)," ")</f>
        <v xml:space="preserve"> </v>
      </c>
      <c r="R15" s="2" t="str">
        <f>IF($A15&lt;=R$5,0.5*(S14+S15)*EXP(-'BDT Tree'!Y34*S$4)," ")</f>
        <v xml:space="preserve"> </v>
      </c>
      <c r="S15" s="44" t="str">
        <f>IF($A15&lt;=S$5,0.5*(T14+T15)*EXP(-'BDT Tree'!Z34*T$4)+$C$6*SUM(Q$4:S$4)," ")</f>
        <v xml:space="preserve"> </v>
      </c>
      <c r="T15" s="2" t="str">
        <f>IF($A15&lt;=T$5,0.5*(U14+U15)*EXP(-'BDT Tree'!AA34*U$4)," ")</f>
        <v xml:space="preserve"> </v>
      </c>
      <c r="U15" s="2" t="str">
        <f>IF($A15&lt;=U$5,0.5*(V14+V15)*EXP(-'BDT Tree'!AB34*V$4)," ")</f>
        <v xml:space="preserve"> </v>
      </c>
      <c r="V15" s="44" t="str">
        <f>IF($A15&lt;=V$5,0.5*(W14+W15)*EXP(-'BDT Tree'!AC34*W$4)+$C$6*SUM(T$4:V$4)," ")</f>
        <v xml:space="preserve"> </v>
      </c>
      <c r="W15" s="2" t="str">
        <f>IF($A15&lt;=W$5,0.5*(X14+X15)*EXP(-'BDT Tree'!AD34*X$4)," ")</f>
        <v xml:space="preserve"> </v>
      </c>
      <c r="X15" s="2" t="str">
        <f>IF($A15&lt;=X$5,0.5*(Y14+Y15)*EXP(-'BDT Tree'!AE34*Y$4)," ")</f>
        <v xml:space="preserve"> </v>
      </c>
      <c r="Y15" s="44" t="str">
        <f>IF($A15&lt;=Y$5,0.5*(Z14+Z15)*EXP(-'BDT Tree'!AF34*Z$4)+$C$6*SUM(W$4:Y$4)," ")</f>
        <v xml:space="preserve"> </v>
      </c>
      <c r="Z15" s="2" t="str">
        <f>IF($A15&lt;=Z$5,0.5*(AA14+AA15)*EXP(-'BDT Tree'!AG34*AA$4)," ")</f>
        <v xml:space="preserve"> </v>
      </c>
      <c r="AA15" s="2" t="str">
        <f>IF($A15&lt;=AA$5,0.5*(AB14+AB15)*EXP(-'BDT Tree'!AH34*AB$4)," ")</f>
        <v xml:space="preserve"> </v>
      </c>
      <c r="AB15" s="44">
        <f>1+1*$C$6*SUM(Z$4:AB$4)</f>
        <v>1.0038232952992217</v>
      </c>
    </row>
    <row r="16" spans="1:28" x14ac:dyDescent="0.25">
      <c r="A16" s="30">
        <v>32</v>
      </c>
      <c r="D16" s="44" t="str">
        <f>IF($A16&lt;=D$5,0.5*(E15+E16)*EXP(-'BDT Tree'!K35*E$4)+$C$6*SUM(B$4:D$4)," ")</f>
        <v xml:space="preserve"> </v>
      </c>
      <c r="E16" s="2" t="str">
        <f>IF($A16&lt;=E$5,0.5*(F15+F16)*EXP(-'BDT Tree'!L35*F$4)," ")</f>
        <v xml:space="preserve"> </v>
      </c>
      <c r="F16" s="2" t="str">
        <f>IF($A16&lt;=F$5,0.5*(G15+G16)*EXP(-'BDT Tree'!M35*G$4)," ")</f>
        <v xml:space="preserve"> </v>
      </c>
      <c r="G16" s="44" t="str">
        <f>IF($A16&lt;=G$5,0.5*(H15+H16)*EXP(-'BDT Tree'!N35*H$4)+$C$6*SUM(E$4:G$4)," ")</f>
        <v xml:space="preserve"> </v>
      </c>
      <c r="H16" s="2" t="str">
        <f>IF($A16&lt;=H$5,0.5*(I15+I16)*EXP(-'BDT Tree'!O35*I$4)," ")</f>
        <v xml:space="preserve"> </v>
      </c>
      <c r="I16" s="2" t="str">
        <f>IF($A16&lt;=I$5,0.5*(J15+J16)*EXP(-'BDT Tree'!P35*J$4)," ")</f>
        <v xml:space="preserve"> </v>
      </c>
      <c r="J16" s="44" t="str">
        <f>IF($A16&lt;=J$5,0.5*(K15+K16)*EXP(-'BDT Tree'!Q35*K$4)+$C$6*SUM(H$4:J$4)," ")</f>
        <v xml:space="preserve"> </v>
      </c>
      <c r="K16" s="2" t="str">
        <f>IF($A16&lt;=K$5,0.5*(L15+L16)*EXP(-'BDT Tree'!R35*L$4)," ")</f>
        <v xml:space="preserve"> </v>
      </c>
      <c r="L16" s="2" t="str">
        <f>IF($A16&lt;=L$5,0.5*(M15+M16)*EXP(-'BDT Tree'!S35*M$4)," ")</f>
        <v xml:space="preserve"> </v>
      </c>
      <c r="M16" s="44" t="str">
        <f>IF($A16&lt;=M$5,0.5*(N15+N16)*EXP(-'BDT Tree'!T35*N$4)+$C$6*SUM(K$4:M$4)," ")</f>
        <v xml:space="preserve"> </v>
      </c>
      <c r="N16" s="2" t="str">
        <f>IF($A16&lt;=N$5,0.5*(O15+O16)*EXP(-'BDT Tree'!U35*O$4)," ")</f>
        <v xml:space="preserve"> </v>
      </c>
      <c r="O16" s="2" t="str">
        <f>IF($A16&lt;=O$5,0.5*(P15+P16)*EXP(-'BDT Tree'!V35*P$4)," ")</f>
        <v xml:space="preserve"> </v>
      </c>
      <c r="P16" s="44" t="str">
        <f>IF($A16&lt;=P$5,0.5*(Q15+Q16)*EXP(-'BDT Tree'!W35*Q$4)+$C$6*SUM(N$4:P$4)," ")</f>
        <v xml:space="preserve"> </v>
      </c>
      <c r="Q16" s="2" t="str">
        <f>IF($A16&lt;=Q$5,0.5*(R15+R16)*EXP(-'BDT Tree'!X35*R$4)," ")</f>
        <v xml:space="preserve"> </v>
      </c>
      <c r="R16" s="2" t="str">
        <f>IF($A16&lt;=R$5,0.5*(S15+S16)*EXP(-'BDT Tree'!Y35*S$4)," ")</f>
        <v xml:space="preserve"> </v>
      </c>
      <c r="S16" s="44" t="str">
        <f>IF($A16&lt;=S$5,0.5*(T15+T16)*EXP(-'BDT Tree'!Z35*T$4)+$C$6*SUM(Q$4:S$4)," ")</f>
        <v xml:space="preserve"> </v>
      </c>
      <c r="T16" s="2" t="str">
        <f>IF($A16&lt;=T$5,0.5*(U15+U16)*EXP(-'BDT Tree'!AA35*U$4)," ")</f>
        <v xml:space="preserve"> </v>
      </c>
      <c r="U16" s="2" t="str">
        <f>IF($A16&lt;=U$5,0.5*(V15+V16)*EXP(-'BDT Tree'!AB35*V$4)," ")</f>
        <v xml:space="preserve"> </v>
      </c>
      <c r="V16" s="44" t="str">
        <f>IF($A16&lt;=V$5,0.5*(W15+W16)*EXP(-'BDT Tree'!AC35*W$4)+$C$6*SUM(T$4:V$4)," ")</f>
        <v xml:space="preserve"> </v>
      </c>
      <c r="W16" s="2" t="str">
        <f>IF($A16&lt;=W$5,0.5*(X15+X16)*EXP(-'BDT Tree'!AD35*X$4)," ")</f>
        <v xml:space="preserve"> </v>
      </c>
      <c r="X16" s="2" t="str">
        <f>IF($A16&lt;=X$5,0.5*(Y15+Y16)*EXP(-'BDT Tree'!AE35*Y$4)," ")</f>
        <v xml:space="preserve"> </v>
      </c>
      <c r="Y16" s="44" t="str">
        <f>IF($A16&lt;=Y$5,0.5*(Z15+Z16)*EXP(-'BDT Tree'!AF35*Z$4)+$C$6*SUM(W$4:Y$4)," ")</f>
        <v xml:space="preserve"> </v>
      </c>
      <c r="Z16" s="2" t="str">
        <f>IF($A16&lt;=Z$5,0.5*(AA15+AA16)*EXP(-'BDT Tree'!AG35*AA$4)," ")</f>
        <v xml:space="preserve"> </v>
      </c>
      <c r="AA16" s="2">
        <f>IF($A16&lt;=AA$5,0.5*(AB15+AB16)*EXP(-'BDT Tree'!AH35*AB$4)," ")</f>
        <v>0.92659339803548013</v>
      </c>
      <c r="AB16" s="44">
        <f t="shared" ref="AB16:AB48" si="0">1+1*$C$6*SUM(Z$4:AB$4)</f>
        <v>1.0038232952992217</v>
      </c>
    </row>
    <row r="17" spans="1:28" x14ac:dyDescent="0.25">
      <c r="A17" s="30">
        <v>31</v>
      </c>
      <c r="D17" s="44" t="str">
        <f>IF($A17&lt;=D$5,0.5*(E16+E17)*EXP(-'BDT Tree'!K36*E$4)+$C$6*SUM(B$4:D$4)," ")</f>
        <v xml:space="preserve"> </v>
      </c>
      <c r="E17" s="2" t="str">
        <f>IF($A17&lt;=E$5,0.5*(F16+F17)*EXP(-'BDT Tree'!L36*F$4)," ")</f>
        <v xml:space="preserve"> </v>
      </c>
      <c r="F17" s="2" t="str">
        <f>IF($A17&lt;=F$5,0.5*(G16+G17)*EXP(-'BDT Tree'!M36*G$4)," ")</f>
        <v xml:space="preserve"> </v>
      </c>
      <c r="G17" s="44" t="str">
        <f>IF($A17&lt;=G$5,0.5*(H16+H17)*EXP(-'BDT Tree'!N36*H$4)+$C$6*SUM(E$4:G$4)," ")</f>
        <v xml:space="preserve"> </v>
      </c>
      <c r="H17" s="2" t="str">
        <f>IF($A17&lt;=H$5,0.5*(I16+I17)*EXP(-'BDT Tree'!O36*I$4)," ")</f>
        <v xml:space="preserve"> </v>
      </c>
      <c r="I17" s="2" t="str">
        <f>IF($A17&lt;=I$5,0.5*(J16+J17)*EXP(-'BDT Tree'!P36*J$4)," ")</f>
        <v xml:space="preserve"> </v>
      </c>
      <c r="J17" s="44" t="str">
        <f>IF($A17&lt;=J$5,0.5*(K16+K17)*EXP(-'BDT Tree'!Q36*K$4)+$C$6*SUM(H$4:J$4)," ")</f>
        <v xml:space="preserve"> </v>
      </c>
      <c r="K17" s="2" t="str">
        <f>IF($A17&lt;=K$5,0.5*(L16+L17)*EXP(-'BDT Tree'!R36*L$4)," ")</f>
        <v xml:space="preserve"> </v>
      </c>
      <c r="L17" s="2" t="str">
        <f>IF($A17&lt;=L$5,0.5*(M16+M17)*EXP(-'BDT Tree'!S36*M$4)," ")</f>
        <v xml:space="preserve"> </v>
      </c>
      <c r="M17" s="44" t="str">
        <f>IF($A17&lt;=M$5,0.5*(N16+N17)*EXP(-'BDT Tree'!T36*N$4)+$C$6*SUM(K$4:M$4)," ")</f>
        <v xml:space="preserve"> </v>
      </c>
      <c r="N17" s="2" t="str">
        <f>IF($A17&lt;=N$5,0.5*(O16+O17)*EXP(-'BDT Tree'!U36*O$4)," ")</f>
        <v xml:space="preserve"> </v>
      </c>
      <c r="O17" s="2" t="str">
        <f>IF($A17&lt;=O$5,0.5*(P16+P17)*EXP(-'BDT Tree'!V36*P$4)," ")</f>
        <v xml:space="preserve"> </v>
      </c>
      <c r="P17" s="44" t="str">
        <f>IF($A17&lt;=P$5,0.5*(Q16+Q17)*EXP(-'BDT Tree'!W36*Q$4)+$C$6*SUM(N$4:P$4)," ")</f>
        <v xml:space="preserve"> </v>
      </c>
      <c r="Q17" s="2" t="str">
        <f>IF($A17&lt;=Q$5,0.5*(R16+R17)*EXP(-'BDT Tree'!X36*R$4)," ")</f>
        <v xml:space="preserve"> </v>
      </c>
      <c r="R17" s="2" t="str">
        <f>IF($A17&lt;=R$5,0.5*(S16+S17)*EXP(-'BDT Tree'!Y36*S$4)," ")</f>
        <v xml:space="preserve"> </v>
      </c>
      <c r="S17" s="44" t="str">
        <f>IF($A17&lt;=S$5,0.5*(T16+T17)*EXP(-'BDT Tree'!Z36*T$4)+$C$6*SUM(Q$4:S$4)," ")</f>
        <v xml:space="preserve"> </v>
      </c>
      <c r="T17" s="2" t="str">
        <f>IF($A17&lt;=T$5,0.5*(U16+U17)*EXP(-'BDT Tree'!AA36*U$4)," ")</f>
        <v xml:space="preserve"> </v>
      </c>
      <c r="U17" s="2" t="str">
        <f>IF($A17&lt;=U$5,0.5*(V16+V17)*EXP(-'BDT Tree'!AB36*V$4)," ")</f>
        <v xml:space="preserve"> </v>
      </c>
      <c r="V17" s="44" t="str">
        <f>IF($A17&lt;=V$5,0.5*(W16+W17)*EXP(-'BDT Tree'!AC36*W$4)+$C$6*SUM(T$4:V$4)," ")</f>
        <v xml:space="preserve"> </v>
      </c>
      <c r="W17" s="2" t="str">
        <f>IF($A17&lt;=W$5,0.5*(X16+X17)*EXP(-'BDT Tree'!AD36*X$4)," ")</f>
        <v xml:space="preserve"> </v>
      </c>
      <c r="X17" s="2" t="str">
        <f>IF($A17&lt;=X$5,0.5*(Y16+Y17)*EXP(-'BDT Tree'!AE36*Y$4)," ")</f>
        <v xml:space="preserve"> </v>
      </c>
      <c r="Y17" s="44" t="str">
        <f>IF($A17&lt;=Y$5,0.5*(Z16+Z17)*EXP(-'BDT Tree'!AF36*Z$4)+$C$6*SUM(W$4:Y$4)," ")</f>
        <v xml:space="preserve"> </v>
      </c>
      <c r="Z17" s="2">
        <f>IF($A17&lt;=Z$5,0.5*(AA16+AA17)*EXP(-'BDT Tree'!AG36*AA$4)," ")</f>
        <v>0.86834933055958763</v>
      </c>
      <c r="AA17" s="2">
        <f>IF($A17&lt;=AA$5,0.5*(AB16+AB17)*EXP(-'BDT Tree'!AH36*AB$4)," ")</f>
        <v>0.94483104703126486</v>
      </c>
      <c r="AB17" s="44">
        <f t="shared" si="0"/>
        <v>1.0038232952992217</v>
      </c>
    </row>
    <row r="18" spans="1:28" x14ac:dyDescent="0.25">
      <c r="A18" s="30">
        <v>30</v>
      </c>
      <c r="D18" s="44" t="str">
        <f>IF($A18&lt;=D$5,0.5*(E17+E18)*EXP(-'BDT Tree'!K37*E$4)+$C$6*SUM(B$4:D$4)," ")</f>
        <v xml:space="preserve"> </v>
      </c>
      <c r="E18" s="2" t="str">
        <f>IF($A18&lt;=E$5,0.5*(F17+F18)*EXP(-'BDT Tree'!L37*F$4)," ")</f>
        <v xml:space="preserve"> </v>
      </c>
      <c r="F18" s="2" t="str">
        <f>IF($A18&lt;=F$5,0.5*(G17+G18)*EXP(-'BDT Tree'!M37*G$4)," ")</f>
        <v xml:space="preserve"> </v>
      </c>
      <c r="G18" s="44" t="str">
        <f>IF($A18&lt;=G$5,0.5*(H17+H18)*EXP(-'BDT Tree'!N37*H$4)+$C$6*SUM(E$4:G$4)," ")</f>
        <v xml:space="preserve"> </v>
      </c>
      <c r="H18" s="2" t="str">
        <f>IF($A18&lt;=H$5,0.5*(I17+I18)*EXP(-'BDT Tree'!O37*I$4)," ")</f>
        <v xml:space="preserve"> </v>
      </c>
      <c r="I18" s="2" t="str">
        <f>IF($A18&lt;=I$5,0.5*(J17+J18)*EXP(-'BDT Tree'!P37*J$4)," ")</f>
        <v xml:space="preserve"> </v>
      </c>
      <c r="J18" s="44" t="str">
        <f>IF($A18&lt;=J$5,0.5*(K17+K18)*EXP(-'BDT Tree'!Q37*K$4)+$C$6*SUM(H$4:J$4)," ")</f>
        <v xml:space="preserve"> </v>
      </c>
      <c r="K18" s="2" t="str">
        <f>IF($A18&lt;=K$5,0.5*(L17+L18)*EXP(-'BDT Tree'!R37*L$4)," ")</f>
        <v xml:space="preserve"> </v>
      </c>
      <c r="L18" s="2" t="str">
        <f>IF($A18&lt;=L$5,0.5*(M17+M18)*EXP(-'BDT Tree'!S37*M$4)," ")</f>
        <v xml:space="preserve"> </v>
      </c>
      <c r="M18" s="44" t="str">
        <f>IF($A18&lt;=M$5,0.5*(N17+N18)*EXP(-'BDT Tree'!T37*N$4)+$C$6*SUM(K$4:M$4)," ")</f>
        <v xml:space="preserve"> </v>
      </c>
      <c r="N18" s="2" t="str">
        <f>IF($A18&lt;=N$5,0.5*(O17+O18)*EXP(-'BDT Tree'!U37*O$4)," ")</f>
        <v xml:space="preserve"> </v>
      </c>
      <c r="O18" s="2" t="str">
        <f>IF($A18&lt;=O$5,0.5*(P17+P18)*EXP(-'BDT Tree'!V37*P$4)," ")</f>
        <v xml:space="preserve"> </v>
      </c>
      <c r="P18" s="44" t="str">
        <f>IF($A18&lt;=P$5,0.5*(Q17+Q18)*EXP(-'BDT Tree'!W37*Q$4)+$C$6*SUM(N$4:P$4)," ")</f>
        <v xml:space="preserve"> </v>
      </c>
      <c r="Q18" s="2" t="str">
        <f>IF($A18&lt;=Q$5,0.5*(R17+R18)*EXP(-'BDT Tree'!X37*R$4)," ")</f>
        <v xml:space="preserve"> </v>
      </c>
      <c r="R18" s="2" t="str">
        <f>IF($A18&lt;=R$5,0.5*(S17+S18)*EXP(-'BDT Tree'!Y37*S$4)," ")</f>
        <v xml:space="preserve"> </v>
      </c>
      <c r="S18" s="44" t="str">
        <f>IF($A18&lt;=S$5,0.5*(T17+T18)*EXP(-'BDT Tree'!Z37*T$4)+$C$6*SUM(Q$4:S$4)," ")</f>
        <v xml:space="preserve"> </v>
      </c>
      <c r="T18" s="2" t="str">
        <f>IF($A18&lt;=T$5,0.5*(U17+U18)*EXP(-'BDT Tree'!AA37*U$4)," ")</f>
        <v xml:space="preserve"> </v>
      </c>
      <c r="U18" s="2" t="str">
        <f>IF($A18&lt;=U$5,0.5*(V17+V18)*EXP(-'BDT Tree'!AB37*V$4)," ")</f>
        <v xml:space="preserve"> </v>
      </c>
      <c r="V18" s="44" t="str">
        <f>IF($A18&lt;=V$5,0.5*(W17+W18)*EXP(-'BDT Tree'!AC37*W$4)+$C$6*SUM(T$4:V$4)," ")</f>
        <v xml:space="preserve"> </v>
      </c>
      <c r="W18" s="2" t="str">
        <f>IF($A18&lt;=W$5,0.5*(X17+X18)*EXP(-'BDT Tree'!AD37*X$4)," ")</f>
        <v xml:space="preserve"> </v>
      </c>
      <c r="X18" s="2" t="str">
        <f>IF($A18&lt;=X$5,0.5*(Y17+Y18)*EXP(-'BDT Tree'!AE37*Y$4)," ")</f>
        <v xml:space="preserve"> </v>
      </c>
      <c r="Y18" s="44">
        <f>IF($A18&lt;=Y$5,0.5*(Z17+Z18)*EXP(-'BDT Tree'!AF37*Z$4)+$C$6*SUM(W$4:Y$4)," ")</f>
        <v>0.82996931664746554</v>
      </c>
      <c r="Z18" s="2">
        <f>IF($A18&lt;=Z$5,0.5*(AA17+AA18)*EXP(-'BDT Tree'!AG37*AA$4)," ")</f>
        <v>0.8997733650831935</v>
      </c>
      <c r="AA18" s="2">
        <f>IF($A18&lt;=AA$5,0.5*(AB17+AB18)*EXP(-'BDT Tree'!AH37*AB$4)," ")</f>
        <v>0.95886651821935254</v>
      </c>
      <c r="AB18" s="44">
        <f t="shared" si="0"/>
        <v>1.0038232952992217</v>
      </c>
    </row>
    <row r="19" spans="1:28" x14ac:dyDescent="0.25">
      <c r="A19" s="30">
        <v>29</v>
      </c>
      <c r="D19" s="44" t="str">
        <f>IF($A19&lt;=D$5,0.5*(E18+E19)*EXP(-'BDT Tree'!K38*E$4)+$C$6*SUM(B$4:D$4)," ")</f>
        <v xml:space="preserve"> </v>
      </c>
      <c r="E19" s="2" t="str">
        <f>IF($A19&lt;=E$5,0.5*(F18+F19)*EXP(-'BDT Tree'!L38*F$4)," ")</f>
        <v xml:space="preserve"> </v>
      </c>
      <c r="F19" s="2" t="str">
        <f>IF($A19&lt;=F$5,0.5*(G18+G19)*EXP(-'BDT Tree'!M38*G$4)," ")</f>
        <v xml:space="preserve"> </v>
      </c>
      <c r="G19" s="44" t="str">
        <f>IF($A19&lt;=G$5,0.5*(H18+H19)*EXP(-'BDT Tree'!N38*H$4)+$C$6*SUM(E$4:G$4)," ")</f>
        <v xml:space="preserve"> </v>
      </c>
      <c r="H19" s="2" t="str">
        <f>IF($A19&lt;=H$5,0.5*(I18+I19)*EXP(-'BDT Tree'!O38*I$4)," ")</f>
        <v xml:space="preserve"> </v>
      </c>
      <c r="I19" s="2" t="str">
        <f>IF($A19&lt;=I$5,0.5*(J18+J19)*EXP(-'BDT Tree'!P38*J$4)," ")</f>
        <v xml:space="preserve"> </v>
      </c>
      <c r="J19" s="44" t="str">
        <f>IF($A19&lt;=J$5,0.5*(K18+K19)*EXP(-'BDT Tree'!Q38*K$4)+$C$6*SUM(H$4:J$4)," ")</f>
        <v xml:space="preserve"> </v>
      </c>
      <c r="K19" s="2" t="str">
        <f>IF($A19&lt;=K$5,0.5*(L18+L19)*EXP(-'BDT Tree'!R38*L$4)," ")</f>
        <v xml:space="preserve"> </v>
      </c>
      <c r="L19" s="2" t="str">
        <f>IF($A19&lt;=L$5,0.5*(M18+M19)*EXP(-'BDT Tree'!S38*M$4)," ")</f>
        <v xml:space="preserve"> </v>
      </c>
      <c r="M19" s="44" t="str">
        <f>IF($A19&lt;=M$5,0.5*(N18+N19)*EXP(-'BDT Tree'!T38*N$4)+$C$6*SUM(K$4:M$4)," ")</f>
        <v xml:space="preserve"> </v>
      </c>
      <c r="N19" s="2" t="str">
        <f>IF($A19&lt;=N$5,0.5*(O18+O19)*EXP(-'BDT Tree'!U38*O$4)," ")</f>
        <v xml:space="preserve"> </v>
      </c>
      <c r="O19" s="2" t="str">
        <f>IF($A19&lt;=O$5,0.5*(P18+P19)*EXP(-'BDT Tree'!V38*P$4)," ")</f>
        <v xml:space="preserve"> </v>
      </c>
      <c r="P19" s="44" t="str">
        <f>IF($A19&lt;=P$5,0.5*(Q18+Q19)*EXP(-'BDT Tree'!W38*Q$4)+$C$6*SUM(N$4:P$4)," ")</f>
        <v xml:space="preserve"> </v>
      </c>
      <c r="Q19" s="2" t="str">
        <f>IF($A19&lt;=Q$5,0.5*(R18+R19)*EXP(-'BDT Tree'!X38*R$4)," ")</f>
        <v xml:space="preserve"> </v>
      </c>
      <c r="R19" s="2" t="str">
        <f>IF($A19&lt;=R$5,0.5*(S18+S19)*EXP(-'BDT Tree'!Y38*S$4)," ")</f>
        <v xml:space="preserve"> </v>
      </c>
      <c r="S19" s="44" t="str">
        <f>IF($A19&lt;=S$5,0.5*(T18+T19)*EXP(-'BDT Tree'!Z38*T$4)+$C$6*SUM(Q$4:S$4)," ")</f>
        <v xml:space="preserve"> </v>
      </c>
      <c r="T19" s="2" t="str">
        <f>IF($A19&lt;=T$5,0.5*(U18+U19)*EXP(-'BDT Tree'!AA38*U$4)," ")</f>
        <v xml:space="preserve"> </v>
      </c>
      <c r="U19" s="2" t="str">
        <f>IF($A19&lt;=U$5,0.5*(V18+V19)*EXP(-'BDT Tree'!AB38*V$4)," ")</f>
        <v xml:space="preserve"> </v>
      </c>
      <c r="V19" s="44" t="str">
        <f>IF($A19&lt;=V$5,0.5*(W18+W19)*EXP(-'BDT Tree'!AC38*W$4)+$C$6*SUM(T$4:V$4)," ")</f>
        <v xml:space="preserve"> </v>
      </c>
      <c r="W19" s="2" t="str">
        <f>IF($A19&lt;=W$5,0.5*(X18+X19)*EXP(-'BDT Tree'!AD38*X$4)," ")</f>
        <v xml:space="preserve"> </v>
      </c>
      <c r="X19" s="2">
        <f>IF($A19&lt;=X$5,0.5*(Y18+Y19)*EXP(-'BDT Tree'!AE38*Y$4)," ")</f>
        <v>0.80947575341972655</v>
      </c>
      <c r="Y19" s="44">
        <f>IF($A19&lt;=Y$5,0.5*(Z18+Z19)*EXP(-'BDT Tree'!AF38*Z$4)+$C$6*SUM(W$4:Y$4)," ")</f>
        <v>0.8704394882266393</v>
      </c>
      <c r="Z19" s="2">
        <f>IF($A19&lt;=Z$5,0.5*(AA18+AA19)*EXP(-'BDT Tree'!AG38*AA$4)," ")</f>
        <v>0.9242440944521968</v>
      </c>
      <c r="AA19" s="2">
        <f>IF($A19&lt;=AA$5,0.5*(AB18+AB19)*EXP(-'BDT Tree'!AH38*AB$4)," ")</f>
        <v>0.96962315074664651</v>
      </c>
      <c r="AB19" s="44">
        <f t="shared" si="0"/>
        <v>1.0038232952992217</v>
      </c>
    </row>
    <row r="20" spans="1:28" x14ac:dyDescent="0.25">
      <c r="A20" s="30">
        <v>28</v>
      </c>
      <c r="D20" s="44" t="str">
        <f>IF($A20&lt;=D$5,0.5*(E19+E20)*EXP(-'BDT Tree'!K39*E$4)+$C$6*SUM(B$4:D$4)," ")</f>
        <v xml:space="preserve"> </v>
      </c>
      <c r="E20" s="2" t="str">
        <f>IF($A20&lt;=E$5,0.5*(F19+F20)*EXP(-'BDT Tree'!L39*F$4)," ")</f>
        <v xml:space="preserve"> </v>
      </c>
      <c r="F20" s="2" t="str">
        <f>IF($A20&lt;=F$5,0.5*(G19+G20)*EXP(-'BDT Tree'!M39*G$4)," ")</f>
        <v xml:space="preserve"> </v>
      </c>
      <c r="G20" s="44" t="str">
        <f>IF($A20&lt;=G$5,0.5*(H19+H20)*EXP(-'BDT Tree'!N39*H$4)+$C$6*SUM(E$4:G$4)," ")</f>
        <v xml:space="preserve"> </v>
      </c>
      <c r="H20" s="2" t="str">
        <f>IF($A20&lt;=H$5,0.5*(I19+I20)*EXP(-'BDT Tree'!O39*I$4)," ")</f>
        <v xml:space="preserve"> </v>
      </c>
      <c r="I20" s="2" t="str">
        <f>IF($A20&lt;=I$5,0.5*(J19+J20)*EXP(-'BDT Tree'!P39*J$4)," ")</f>
        <v xml:space="preserve"> </v>
      </c>
      <c r="J20" s="44" t="str">
        <f>IF($A20&lt;=J$5,0.5*(K19+K20)*EXP(-'BDT Tree'!Q39*K$4)+$C$6*SUM(H$4:J$4)," ")</f>
        <v xml:space="preserve"> </v>
      </c>
      <c r="K20" s="2" t="str">
        <f>IF($A20&lt;=K$5,0.5*(L19+L20)*EXP(-'BDT Tree'!R39*L$4)," ")</f>
        <v xml:space="preserve"> </v>
      </c>
      <c r="L20" s="2" t="str">
        <f>IF($A20&lt;=L$5,0.5*(M19+M20)*EXP(-'BDT Tree'!S39*M$4)," ")</f>
        <v xml:space="preserve"> </v>
      </c>
      <c r="M20" s="44" t="str">
        <f>IF($A20&lt;=M$5,0.5*(N19+N20)*EXP(-'BDT Tree'!T39*N$4)+$C$6*SUM(K$4:M$4)," ")</f>
        <v xml:space="preserve"> </v>
      </c>
      <c r="N20" s="2" t="str">
        <f>IF($A20&lt;=N$5,0.5*(O19+O20)*EXP(-'BDT Tree'!U39*O$4)," ")</f>
        <v xml:space="preserve"> </v>
      </c>
      <c r="O20" s="2" t="str">
        <f>IF($A20&lt;=O$5,0.5*(P19+P20)*EXP(-'BDT Tree'!V39*P$4)," ")</f>
        <v xml:space="preserve"> </v>
      </c>
      <c r="P20" s="44" t="str">
        <f>IF($A20&lt;=P$5,0.5*(Q19+Q20)*EXP(-'BDT Tree'!W39*Q$4)+$C$6*SUM(N$4:P$4)," ")</f>
        <v xml:space="preserve"> </v>
      </c>
      <c r="Q20" s="2" t="str">
        <f>IF($A20&lt;=Q$5,0.5*(R19+R20)*EXP(-'BDT Tree'!X39*R$4)," ")</f>
        <v xml:space="preserve"> </v>
      </c>
      <c r="R20" s="2" t="str">
        <f>IF($A20&lt;=R$5,0.5*(S19+S20)*EXP(-'BDT Tree'!Y39*S$4)," ")</f>
        <v xml:space="preserve"> </v>
      </c>
      <c r="S20" s="44" t="str">
        <f>IF($A20&lt;=S$5,0.5*(T19+T20)*EXP(-'BDT Tree'!Z39*T$4)+$C$6*SUM(Q$4:S$4)," ")</f>
        <v xml:space="preserve"> </v>
      </c>
      <c r="T20" s="2" t="str">
        <f>IF($A20&lt;=T$5,0.5*(U19+U20)*EXP(-'BDT Tree'!AA39*U$4)," ")</f>
        <v xml:space="preserve"> </v>
      </c>
      <c r="U20" s="2" t="str">
        <f>IF($A20&lt;=U$5,0.5*(V19+V20)*EXP(-'BDT Tree'!AB39*V$4)," ")</f>
        <v xml:space="preserve"> </v>
      </c>
      <c r="V20" s="44" t="str">
        <f>IF($A20&lt;=V$5,0.5*(W19+W20)*EXP(-'BDT Tree'!AC39*W$4)+$C$6*SUM(T$4:V$4)," ")</f>
        <v xml:space="preserve"> </v>
      </c>
      <c r="W20" s="2">
        <f>IF($A20&lt;=W$5,0.5*(X19+X20)*EXP(-'BDT Tree'!AD39*X$4)," ")</f>
        <v>0.800362472623802</v>
      </c>
      <c r="X20" s="2">
        <f>IF($A20&lt;=X$5,0.5*(Y19+Y20)*EXP(-'BDT Tree'!AE39*Y$4)," ")</f>
        <v>0.8536812910397813</v>
      </c>
      <c r="Y20" s="44">
        <f>IF($A20&lt;=Y$5,0.5*(Z19+Z20)*EXP(-'BDT Tree'!AF39*Z$4)+$C$6*SUM(W$4:Y$4)," ")</f>
        <v>0.90227953129715521</v>
      </c>
      <c r="Z20" s="2">
        <f>IF($A20&lt;=Z$5,0.5*(AA19+AA20)*EXP(-'BDT Tree'!AG39*AA$4)," ")</f>
        <v>0.94315458086381232</v>
      </c>
      <c r="AA20" s="2">
        <f>IF($A20&lt;=AA$5,0.5*(AB19+AB20)*EXP(-'BDT Tree'!AH39*AB$4)," ")</f>
        <v>0.97784097816651994</v>
      </c>
      <c r="AB20" s="44">
        <f t="shared" si="0"/>
        <v>1.0038232952992217</v>
      </c>
    </row>
    <row r="21" spans="1:28" x14ac:dyDescent="0.25">
      <c r="A21" s="30">
        <v>27</v>
      </c>
      <c r="D21" s="44" t="str">
        <f>IF($A21&lt;=D$5,0.5*(E20+E21)*EXP(-'BDT Tree'!K40*E$4)+$C$6*SUM(B$4:D$4)," ")</f>
        <v xml:space="preserve"> </v>
      </c>
      <c r="E21" s="2" t="str">
        <f>IF($A21&lt;=E$5,0.5*(F20+F21)*EXP(-'BDT Tree'!L40*F$4)," ")</f>
        <v xml:space="preserve"> </v>
      </c>
      <c r="F21" s="2" t="str">
        <f>IF($A21&lt;=F$5,0.5*(G20+G21)*EXP(-'BDT Tree'!M40*G$4)," ")</f>
        <v xml:space="preserve"> </v>
      </c>
      <c r="G21" s="44" t="str">
        <f>IF($A21&lt;=G$5,0.5*(H20+H21)*EXP(-'BDT Tree'!N40*H$4)+$C$6*SUM(E$4:G$4)," ")</f>
        <v xml:space="preserve"> </v>
      </c>
      <c r="H21" s="2" t="str">
        <f>IF($A21&lt;=H$5,0.5*(I20+I21)*EXP(-'BDT Tree'!O40*I$4)," ")</f>
        <v xml:space="preserve"> </v>
      </c>
      <c r="I21" s="2" t="str">
        <f>IF($A21&lt;=I$5,0.5*(J20+J21)*EXP(-'BDT Tree'!P40*J$4)," ")</f>
        <v xml:space="preserve"> </v>
      </c>
      <c r="J21" s="44" t="str">
        <f>IF($A21&lt;=J$5,0.5*(K20+K21)*EXP(-'BDT Tree'!Q40*K$4)+$C$6*SUM(H$4:J$4)," ")</f>
        <v xml:space="preserve"> </v>
      </c>
      <c r="K21" s="2" t="str">
        <f>IF($A21&lt;=K$5,0.5*(L20+L21)*EXP(-'BDT Tree'!R40*L$4)," ")</f>
        <v xml:space="preserve"> </v>
      </c>
      <c r="L21" s="2" t="str">
        <f>IF($A21&lt;=L$5,0.5*(M20+M21)*EXP(-'BDT Tree'!S40*M$4)," ")</f>
        <v xml:space="preserve"> </v>
      </c>
      <c r="M21" s="44" t="str">
        <f>IF($A21&lt;=M$5,0.5*(N20+N21)*EXP(-'BDT Tree'!T40*N$4)+$C$6*SUM(K$4:M$4)," ")</f>
        <v xml:space="preserve"> </v>
      </c>
      <c r="N21" s="2" t="str">
        <f>IF($A21&lt;=N$5,0.5*(O20+O21)*EXP(-'BDT Tree'!U40*O$4)," ")</f>
        <v xml:space="preserve"> </v>
      </c>
      <c r="O21" s="2" t="str">
        <f>IF($A21&lt;=O$5,0.5*(P20+P21)*EXP(-'BDT Tree'!V40*P$4)," ")</f>
        <v xml:space="preserve"> </v>
      </c>
      <c r="P21" s="44" t="str">
        <f>IF($A21&lt;=P$5,0.5*(Q20+Q21)*EXP(-'BDT Tree'!W40*Q$4)+$C$6*SUM(N$4:P$4)," ")</f>
        <v xml:space="preserve"> </v>
      </c>
      <c r="Q21" s="2" t="str">
        <f>IF($A21&lt;=Q$5,0.5*(R20+R21)*EXP(-'BDT Tree'!X40*R$4)," ")</f>
        <v xml:space="preserve"> </v>
      </c>
      <c r="R21" s="2" t="str">
        <f>IF($A21&lt;=R$5,0.5*(S20+S21)*EXP(-'BDT Tree'!Y40*S$4)," ")</f>
        <v xml:space="preserve"> </v>
      </c>
      <c r="S21" s="44" t="str">
        <f>IF($A21&lt;=S$5,0.5*(T20+T21)*EXP(-'BDT Tree'!Z40*T$4)+$C$6*SUM(Q$4:S$4)," ")</f>
        <v xml:space="preserve"> </v>
      </c>
      <c r="T21" s="2" t="str">
        <f>IF($A21&lt;=T$5,0.5*(U20+U21)*EXP(-'BDT Tree'!AA40*U$4)," ")</f>
        <v xml:space="preserve"> </v>
      </c>
      <c r="U21" s="2" t="str">
        <f>IF($A21&lt;=U$5,0.5*(V20+V21)*EXP(-'BDT Tree'!AB40*V$4)," ")</f>
        <v xml:space="preserve"> </v>
      </c>
      <c r="V21" s="44">
        <f>IF($A21&lt;=V$5,0.5*(W20+W21)*EXP(-'BDT Tree'!AC40*W$4)+$C$6*SUM(T$4:V$4)," ")</f>
        <v>0.79286705350830178</v>
      </c>
      <c r="W21" s="2">
        <f>IF($A21&lt;=W$5,0.5*(X20+X21)*EXP(-'BDT Tree'!AD40*X$4)," ")</f>
        <v>0.84596567515134813</v>
      </c>
      <c r="X21" s="2">
        <f>IF($A21&lt;=X$5,0.5*(Y20+Y21)*EXP(-'BDT Tree'!AE40*Y$4)," ")</f>
        <v>0.88875695001891897</v>
      </c>
      <c r="Y21" s="44">
        <f>IF($A21&lt;=Y$5,0.5*(Z20+Z21)*EXP(-'BDT Tree'!AF40*Z$4)+$C$6*SUM(W$4:Y$4)," ")</f>
        <v>0.9270710433875563</v>
      </c>
      <c r="Z21" s="2">
        <f>IF($A21&lt;=Z$5,0.5*(AA20+AA21)*EXP(-'BDT Tree'!AG40*AA$4)," ")</f>
        <v>0.95768389432644374</v>
      </c>
      <c r="AA21" s="2">
        <f>IF($A21&lt;=AA$5,0.5*(AB20+AB21)*EXP(-'BDT Tree'!AH40*AB$4)," ")</f>
        <v>0.98410426269820295</v>
      </c>
      <c r="AB21" s="44">
        <f t="shared" si="0"/>
        <v>1.0038232952992217</v>
      </c>
    </row>
    <row r="22" spans="1:28" x14ac:dyDescent="0.25">
      <c r="A22" s="30">
        <v>26</v>
      </c>
      <c r="D22" s="44" t="str">
        <f>IF($A22&lt;=D$5,0.5*(E21+E22)*EXP(-'BDT Tree'!K41*E$4)+$C$6*SUM(B$4:D$4)," ")</f>
        <v xml:space="preserve"> </v>
      </c>
      <c r="E22" s="2" t="str">
        <f>IF($A22&lt;=E$5,0.5*(F21+F22)*EXP(-'BDT Tree'!L41*F$4)," ")</f>
        <v xml:space="preserve"> </v>
      </c>
      <c r="F22" s="2" t="str">
        <f>IF($A22&lt;=F$5,0.5*(G21+G22)*EXP(-'BDT Tree'!M41*G$4)," ")</f>
        <v xml:space="preserve"> </v>
      </c>
      <c r="G22" s="44" t="str">
        <f>IF($A22&lt;=G$5,0.5*(H21+H22)*EXP(-'BDT Tree'!N41*H$4)+$C$6*SUM(E$4:G$4)," ")</f>
        <v xml:space="preserve"> </v>
      </c>
      <c r="H22" s="2" t="str">
        <f>IF($A22&lt;=H$5,0.5*(I21+I22)*EXP(-'BDT Tree'!O41*I$4)," ")</f>
        <v xml:space="preserve"> </v>
      </c>
      <c r="I22" s="2" t="str">
        <f>IF($A22&lt;=I$5,0.5*(J21+J22)*EXP(-'BDT Tree'!P41*J$4)," ")</f>
        <v xml:space="preserve"> </v>
      </c>
      <c r="J22" s="44" t="str">
        <f>IF($A22&lt;=J$5,0.5*(K21+K22)*EXP(-'BDT Tree'!Q41*K$4)+$C$6*SUM(H$4:J$4)," ")</f>
        <v xml:space="preserve"> </v>
      </c>
      <c r="K22" s="2" t="str">
        <f>IF($A22&lt;=K$5,0.5*(L21+L22)*EXP(-'BDT Tree'!R41*L$4)," ")</f>
        <v xml:space="preserve"> </v>
      </c>
      <c r="L22" s="2" t="str">
        <f>IF($A22&lt;=L$5,0.5*(M21+M22)*EXP(-'BDT Tree'!S41*M$4)," ")</f>
        <v xml:space="preserve"> </v>
      </c>
      <c r="M22" s="44" t="str">
        <f>IF($A22&lt;=M$5,0.5*(N21+N22)*EXP(-'BDT Tree'!T41*N$4)+$C$6*SUM(K$4:M$4)," ")</f>
        <v xml:space="preserve"> </v>
      </c>
      <c r="N22" s="2" t="str">
        <f>IF($A22&lt;=N$5,0.5*(O21+O22)*EXP(-'BDT Tree'!U41*O$4)," ")</f>
        <v xml:space="preserve"> </v>
      </c>
      <c r="O22" s="2" t="str">
        <f>IF($A22&lt;=O$5,0.5*(P21+P22)*EXP(-'BDT Tree'!V41*P$4)," ")</f>
        <v xml:space="preserve"> </v>
      </c>
      <c r="P22" s="44" t="str">
        <f>IF($A22&lt;=P$5,0.5*(Q21+Q22)*EXP(-'BDT Tree'!W41*Q$4)+$C$6*SUM(N$4:P$4)," ")</f>
        <v xml:space="preserve"> </v>
      </c>
      <c r="Q22" s="2" t="str">
        <f>IF($A22&lt;=Q$5,0.5*(R21+R22)*EXP(-'BDT Tree'!X41*R$4)," ")</f>
        <v xml:space="preserve"> </v>
      </c>
      <c r="R22" s="2" t="str">
        <f>IF($A22&lt;=R$5,0.5*(S21+S22)*EXP(-'BDT Tree'!Y41*S$4)," ")</f>
        <v xml:space="preserve"> </v>
      </c>
      <c r="S22" s="44" t="str">
        <f>IF($A22&lt;=S$5,0.5*(T21+T22)*EXP(-'BDT Tree'!Z41*T$4)+$C$6*SUM(Q$4:S$4)," ")</f>
        <v xml:space="preserve"> </v>
      </c>
      <c r="T22" s="2" t="str">
        <f>IF($A22&lt;=T$5,0.5*(U21+U22)*EXP(-'BDT Tree'!AA41*U$4)," ")</f>
        <v xml:space="preserve"> </v>
      </c>
      <c r="U22" s="2">
        <f>IF($A22&lt;=U$5,0.5*(V21+V22)*EXP(-'BDT Tree'!AB41*V$4)," ")</f>
        <v>0.78873458904556248</v>
      </c>
      <c r="V22" s="44">
        <f>IF($A22&lt;=V$5,0.5*(W21+W22)*EXP(-'BDT Tree'!AC41*W$4)+$C$6*SUM(T$4:V$4)," ")</f>
        <v>0.84093266293551949</v>
      </c>
      <c r="W22" s="2">
        <f>IF($A22&lt;=W$5,0.5*(X21+X22)*EXP(-'BDT Tree'!AD41*X$4)," ")</f>
        <v>0.88233291949268866</v>
      </c>
      <c r="X22" s="2">
        <f>IF($A22&lt;=X$5,0.5*(Y21+Y22)*EXP(-'BDT Tree'!AE41*Y$4)," ")</f>
        <v>0.91626930325609679</v>
      </c>
      <c r="Y22" s="44">
        <f>IF($A22&lt;=Y$5,0.5*(Z21+Z22)*EXP(-'BDT Tree'!AF41*Z$4)+$C$6*SUM(W$4:Y$4)," ")</f>
        <v>0.94622367897106885</v>
      </c>
      <c r="Z22" s="2">
        <f>IF($A22&lt;=Z$5,0.5*(AA21+AA22)*EXP(-'BDT Tree'!AG41*AA$4)," ")</f>
        <v>0.96879840521686789</v>
      </c>
      <c r="AA22" s="2">
        <f>IF($A22&lt;=AA$5,0.5*(AB21+AB22)*EXP(-'BDT Tree'!AH41*AB$4)," ")</f>
        <v>0.98886927205913799</v>
      </c>
      <c r="AB22" s="44">
        <f t="shared" si="0"/>
        <v>1.0038232952992217</v>
      </c>
    </row>
    <row r="23" spans="1:28" x14ac:dyDescent="0.25">
      <c r="A23" s="30">
        <v>25</v>
      </c>
      <c r="D23" s="44" t="str">
        <f>IF($A23&lt;=D$5,0.5*(E22+E23)*EXP(-'BDT Tree'!K42*E$4)+$C$6*SUM(B$4:D$4)," ")</f>
        <v xml:space="preserve"> </v>
      </c>
      <c r="E23" s="2" t="str">
        <f>IF($A23&lt;=E$5,0.5*(F22+F23)*EXP(-'BDT Tree'!L42*F$4)," ")</f>
        <v xml:space="preserve"> </v>
      </c>
      <c r="F23" s="2" t="str">
        <f>IF($A23&lt;=F$5,0.5*(G22+G23)*EXP(-'BDT Tree'!M42*G$4)," ")</f>
        <v xml:space="preserve"> </v>
      </c>
      <c r="G23" s="44" t="str">
        <f>IF($A23&lt;=G$5,0.5*(H22+H23)*EXP(-'BDT Tree'!N42*H$4)+$C$6*SUM(E$4:G$4)," ")</f>
        <v xml:space="preserve"> </v>
      </c>
      <c r="H23" s="2" t="str">
        <f>IF($A23&lt;=H$5,0.5*(I22+I23)*EXP(-'BDT Tree'!O42*I$4)," ")</f>
        <v xml:space="preserve"> </v>
      </c>
      <c r="I23" s="2" t="str">
        <f>IF($A23&lt;=I$5,0.5*(J22+J23)*EXP(-'BDT Tree'!P42*J$4)," ")</f>
        <v xml:space="preserve"> </v>
      </c>
      <c r="J23" s="44" t="str">
        <f>IF($A23&lt;=J$5,0.5*(K22+K23)*EXP(-'BDT Tree'!Q42*K$4)+$C$6*SUM(H$4:J$4)," ")</f>
        <v xml:space="preserve"> </v>
      </c>
      <c r="K23" s="2" t="str">
        <f>IF($A23&lt;=K$5,0.5*(L22+L23)*EXP(-'BDT Tree'!R42*L$4)," ")</f>
        <v xml:space="preserve"> </v>
      </c>
      <c r="L23" s="2" t="str">
        <f>IF($A23&lt;=L$5,0.5*(M22+M23)*EXP(-'BDT Tree'!S42*M$4)," ")</f>
        <v xml:space="preserve"> </v>
      </c>
      <c r="M23" s="44" t="str">
        <f>IF($A23&lt;=M$5,0.5*(N22+N23)*EXP(-'BDT Tree'!T42*N$4)+$C$6*SUM(K$4:M$4)," ")</f>
        <v xml:space="preserve"> </v>
      </c>
      <c r="N23" s="2" t="str">
        <f>IF($A23&lt;=N$5,0.5*(O22+O23)*EXP(-'BDT Tree'!U42*O$4)," ")</f>
        <v xml:space="preserve"> </v>
      </c>
      <c r="O23" s="2" t="str">
        <f>IF($A23&lt;=O$5,0.5*(P22+P23)*EXP(-'BDT Tree'!V42*P$4)," ")</f>
        <v xml:space="preserve"> </v>
      </c>
      <c r="P23" s="44" t="str">
        <f>IF($A23&lt;=P$5,0.5*(Q22+Q23)*EXP(-'BDT Tree'!W42*Q$4)+$C$6*SUM(N$4:P$4)," ")</f>
        <v xml:space="preserve"> </v>
      </c>
      <c r="Q23" s="2" t="str">
        <f>IF($A23&lt;=Q$5,0.5*(R22+R23)*EXP(-'BDT Tree'!X42*R$4)," ")</f>
        <v xml:space="preserve"> </v>
      </c>
      <c r="R23" s="2" t="str">
        <f>IF($A23&lt;=R$5,0.5*(S22+S23)*EXP(-'BDT Tree'!Y42*S$4)," ")</f>
        <v xml:space="preserve"> </v>
      </c>
      <c r="S23" s="44" t="str">
        <f>IF($A23&lt;=S$5,0.5*(T22+T23)*EXP(-'BDT Tree'!Z42*T$4)+$C$6*SUM(Q$4:S$4)," ")</f>
        <v xml:space="preserve"> </v>
      </c>
      <c r="T23" s="2">
        <f>IF($A23&lt;=T$5,0.5*(U22+U23)*EXP(-'BDT Tree'!AA42*U$4)," ")</f>
        <v>0.78934213439794587</v>
      </c>
      <c r="U23" s="2">
        <f>IF($A23&lt;=U$5,0.5*(V22+V23)*EXP(-'BDT Tree'!AB42*V$4)," ")</f>
        <v>0.83728084330550934</v>
      </c>
      <c r="V23" s="44">
        <f>IF($A23&lt;=V$5,0.5*(W22+W23)*EXP(-'BDT Tree'!AC42*W$4)+$C$6*SUM(T$4:V$4)," ")</f>
        <v>0.87933830427400417</v>
      </c>
      <c r="W23" s="2">
        <f>IF($A23&lt;=W$5,0.5*(X22+X23)*EXP(-'BDT Tree'!AD42*X$4)," ")</f>
        <v>0.91098922205418864</v>
      </c>
      <c r="X23" s="2">
        <f>IF($A23&lt;=X$5,0.5*(Y22+Y23)*EXP(-'BDT Tree'!AE42*Y$4)," ")</f>
        <v>0.93766170248492764</v>
      </c>
      <c r="Y23" s="44">
        <f>IF($A23&lt;=Y$5,0.5*(Z22+Z23)*EXP(-'BDT Tree'!AF42*Z$4)+$C$6*SUM(W$4:Y$4)," ")</f>
        <v>0.9609327566523671</v>
      </c>
      <c r="Z23" s="2">
        <f>IF($A23&lt;=Z$5,0.5*(AA22+AA23)*EXP(-'BDT Tree'!AG42*AA$4)," ")</f>
        <v>0.97727270679628642</v>
      </c>
      <c r="AA23" s="2">
        <f>IF($A23&lt;=AA$5,0.5*(AB22+AB23)*EXP(-'BDT Tree'!AH42*AB$4)," ")</f>
        <v>0.99248947221904349</v>
      </c>
      <c r="AB23" s="44">
        <f t="shared" si="0"/>
        <v>1.0038232952992217</v>
      </c>
    </row>
    <row r="24" spans="1:28" x14ac:dyDescent="0.25">
      <c r="A24" s="30">
        <v>24</v>
      </c>
      <c r="D24" s="44" t="str">
        <f>IF($A24&lt;=D$5,0.5*(E23+E24)*EXP(-'BDT Tree'!K43*E$4)+$C$6*SUM(B$4:D$4)," ")</f>
        <v xml:space="preserve"> </v>
      </c>
      <c r="E24" s="2" t="str">
        <f>IF($A24&lt;=E$5,0.5*(F23+F24)*EXP(-'BDT Tree'!L43*F$4)," ")</f>
        <v xml:space="preserve"> </v>
      </c>
      <c r="F24" s="2" t="str">
        <f>IF($A24&lt;=F$5,0.5*(G23+G24)*EXP(-'BDT Tree'!M43*G$4)," ")</f>
        <v xml:space="preserve"> </v>
      </c>
      <c r="G24" s="44" t="str">
        <f>IF($A24&lt;=G$5,0.5*(H23+H24)*EXP(-'BDT Tree'!N43*H$4)+$C$6*SUM(E$4:G$4)," ")</f>
        <v xml:space="preserve"> </v>
      </c>
      <c r="H24" s="2" t="str">
        <f>IF($A24&lt;=H$5,0.5*(I23+I24)*EXP(-'BDT Tree'!O43*I$4)," ")</f>
        <v xml:space="preserve"> </v>
      </c>
      <c r="I24" s="2" t="str">
        <f>IF($A24&lt;=I$5,0.5*(J23+J24)*EXP(-'BDT Tree'!P43*J$4)," ")</f>
        <v xml:space="preserve"> </v>
      </c>
      <c r="J24" s="44" t="str">
        <f>IF($A24&lt;=J$5,0.5*(K23+K24)*EXP(-'BDT Tree'!Q43*K$4)+$C$6*SUM(H$4:J$4)," ")</f>
        <v xml:space="preserve"> </v>
      </c>
      <c r="K24" s="2" t="str">
        <f>IF($A24&lt;=K$5,0.5*(L23+L24)*EXP(-'BDT Tree'!R43*L$4)," ")</f>
        <v xml:space="preserve"> </v>
      </c>
      <c r="L24" s="2" t="str">
        <f>IF($A24&lt;=L$5,0.5*(M23+M24)*EXP(-'BDT Tree'!S43*M$4)," ")</f>
        <v xml:space="preserve"> </v>
      </c>
      <c r="M24" s="44" t="str">
        <f>IF($A24&lt;=M$5,0.5*(N23+N24)*EXP(-'BDT Tree'!T43*N$4)+$C$6*SUM(K$4:M$4)," ")</f>
        <v xml:space="preserve"> </v>
      </c>
      <c r="N24" s="2" t="str">
        <f>IF($A24&lt;=N$5,0.5*(O23+O24)*EXP(-'BDT Tree'!U43*O$4)," ")</f>
        <v xml:space="preserve"> </v>
      </c>
      <c r="O24" s="2" t="str">
        <f>IF($A24&lt;=O$5,0.5*(P23+P24)*EXP(-'BDT Tree'!V43*P$4)," ")</f>
        <v xml:space="preserve"> </v>
      </c>
      <c r="P24" s="44" t="str">
        <f>IF($A24&lt;=P$5,0.5*(Q23+Q24)*EXP(-'BDT Tree'!W43*Q$4)+$C$6*SUM(N$4:P$4)," ")</f>
        <v xml:space="preserve"> </v>
      </c>
      <c r="Q24" s="2" t="str">
        <f>IF($A24&lt;=Q$5,0.5*(R23+R24)*EXP(-'BDT Tree'!X43*R$4)," ")</f>
        <v xml:space="preserve"> </v>
      </c>
      <c r="R24" s="2" t="str">
        <f>IF($A24&lt;=R$5,0.5*(S23+S24)*EXP(-'BDT Tree'!Y43*S$4)," ")</f>
        <v xml:space="preserve"> </v>
      </c>
      <c r="S24" s="44">
        <f>IF($A24&lt;=S$5,0.5*(T23+T24)*EXP(-'BDT Tree'!Z43*T$4)+$C$6*SUM(Q$4:S$4)," ")</f>
        <v>0.79669768790893947</v>
      </c>
      <c r="T24" s="2">
        <f>IF($A24&lt;=T$5,0.5*(U23+U24)*EXP(-'BDT Tree'!AA43*U$4)," ")</f>
        <v>0.83760967127819652</v>
      </c>
      <c r="U24" s="2">
        <f>IF($A24&lt;=U$5,0.5*(V23+V24)*EXP(-'BDT Tree'!AB43*V$4)," ")</f>
        <v>0.87618621881828751</v>
      </c>
      <c r="V24" s="44">
        <f>IF($A24&lt;=V$5,0.5*(W23+W24)*EXP(-'BDT Tree'!AC43*W$4)+$C$6*SUM(T$4:V$4)," ")</f>
        <v>0.90963280652375622</v>
      </c>
      <c r="W24" s="2">
        <f>IF($A24&lt;=W$5,0.5*(X23+X24)*EXP(-'BDT Tree'!AD43*X$4)," ")</f>
        <v>0.93336510549881868</v>
      </c>
      <c r="X24" s="2">
        <f>IF($A24&lt;=X$5,0.5*(Y23+Y24)*EXP(-'BDT Tree'!AE43*Y$4)," ")</f>
        <v>0.95418606365274095</v>
      </c>
      <c r="Y24" s="44">
        <f>IF($A24&lt;=Y$5,0.5*(Z23+Z24)*EXP(-'BDT Tree'!AF43*Z$4)+$C$6*SUM(W$4:Y$4)," ")</f>
        <v>0.97217892231855052</v>
      </c>
      <c r="Z24" s="2">
        <f>IF($A24&lt;=Z$5,0.5*(AA23+AA24)*EXP(-'BDT Tree'!AG43*AA$4)," ")</f>
        <v>0.98371791912089279</v>
      </c>
      <c r="AA24" s="2">
        <f>IF($A24&lt;=AA$5,0.5*(AB23+AB24)*EXP(-'BDT Tree'!AH43*AB$4)," ")</f>
        <v>0.99523706849050353</v>
      </c>
      <c r="AB24" s="44">
        <f t="shared" si="0"/>
        <v>1.0038232952992217</v>
      </c>
    </row>
    <row r="25" spans="1:28" x14ac:dyDescent="0.25">
      <c r="A25" s="30">
        <v>23</v>
      </c>
      <c r="D25" s="44" t="str">
        <f>IF($A25&lt;=D$5,0.5*(E24+E25)*EXP(-'BDT Tree'!K44*E$4)+$C$6*SUM(B$4:D$4)," ")</f>
        <v xml:space="preserve"> </v>
      </c>
      <c r="E25" s="2" t="str">
        <f>IF($A25&lt;=E$5,0.5*(F24+F25)*EXP(-'BDT Tree'!L44*F$4)," ")</f>
        <v xml:space="preserve"> </v>
      </c>
      <c r="F25" s="2" t="str">
        <f>IF($A25&lt;=F$5,0.5*(G24+G25)*EXP(-'BDT Tree'!M44*G$4)," ")</f>
        <v xml:space="preserve"> </v>
      </c>
      <c r="G25" s="44" t="str">
        <f>IF($A25&lt;=G$5,0.5*(H24+H25)*EXP(-'BDT Tree'!N44*H$4)+$C$6*SUM(E$4:G$4)," ")</f>
        <v xml:space="preserve"> </v>
      </c>
      <c r="H25" s="2" t="str">
        <f>IF($A25&lt;=H$5,0.5*(I24+I25)*EXP(-'BDT Tree'!O44*I$4)," ")</f>
        <v xml:space="preserve"> </v>
      </c>
      <c r="I25" s="2" t="str">
        <f>IF($A25&lt;=I$5,0.5*(J24+J25)*EXP(-'BDT Tree'!P44*J$4)," ")</f>
        <v xml:space="preserve"> </v>
      </c>
      <c r="J25" s="44" t="str">
        <f>IF($A25&lt;=J$5,0.5*(K24+K25)*EXP(-'BDT Tree'!Q44*K$4)+$C$6*SUM(H$4:J$4)," ")</f>
        <v xml:space="preserve"> </v>
      </c>
      <c r="K25" s="2" t="str">
        <f>IF($A25&lt;=K$5,0.5*(L24+L25)*EXP(-'BDT Tree'!R44*L$4)," ")</f>
        <v xml:space="preserve"> </v>
      </c>
      <c r="L25" s="2" t="str">
        <f>IF($A25&lt;=L$5,0.5*(M24+M25)*EXP(-'BDT Tree'!S44*M$4)," ")</f>
        <v xml:space="preserve"> </v>
      </c>
      <c r="M25" s="44" t="str">
        <f>IF($A25&lt;=M$5,0.5*(N24+N25)*EXP(-'BDT Tree'!T44*N$4)+$C$6*SUM(K$4:M$4)," ")</f>
        <v xml:space="preserve"> </v>
      </c>
      <c r="N25" s="2" t="str">
        <f>IF($A25&lt;=N$5,0.5*(O24+O25)*EXP(-'BDT Tree'!U44*O$4)," ")</f>
        <v xml:space="preserve"> </v>
      </c>
      <c r="O25" s="2" t="str">
        <f>IF($A25&lt;=O$5,0.5*(P24+P25)*EXP(-'BDT Tree'!V44*P$4)," ")</f>
        <v xml:space="preserve"> </v>
      </c>
      <c r="P25" s="44" t="str">
        <f>IF($A25&lt;=P$5,0.5*(Q24+Q25)*EXP(-'BDT Tree'!W44*Q$4)+$C$6*SUM(N$4:P$4)," ")</f>
        <v xml:space="preserve"> </v>
      </c>
      <c r="Q25" s="2" t="str">
        <f>IF($A25&lt;=Q$5,0.5*(R24+R25)*EXP(-'BDT Tree'!X44*R$4)," ")</f>
        <v xml:space="preserve"> </v>
      </c>
      <c r="R25" s="2">
        <f>IF($A25&lt;=R$5,0.5*(S24+S25)*EXP(-'BDT Tree'!Y44*S$4)," ")</f>
        <v>0.79999826974523269</v>
      </c>
      <c r="S25" s="44">
        <f>IF($A25&lt;=S$5,0.5*(T24+T25)*EXP(-'BDT Tree'!Z44*T$4)+$C$6*SUM(Q$4:S$4)," ")</f>
        <v>0.8440909244020901</v>
      </c>
      <c r="T25" s="2">
        <f>IF($A25&lt;=T$5,0.5*(U24+U25)*EXP(-'BDT Tree'!AA44*U$4)," ")</f>
        <v>0.87632471805400913</v>
      </c>
      <c r="U25" s="2">
        <f>IF($A25&lt;=U$5,0.5*(V24+V25)*EXP(-'BDT Tree'!AB44*V$4)," ")</f>
        <v>0.90696114455797949</v>
      </c>
      <c r="V25" s="44">
        <f>IF($A25&lt;=V$5,0.5*(W24+W25)*EXP(-'BDT Tree'!AC44*W$4)+$C$6*SUM(T$4:V$4)," ")</f>
        <v>0.93329706391903711</v>
      </c>
      <c r="W25" s="2">
        <f>IF($A25&lt;=W$5,0.5*(X24+X25)*EXP(-'BDT Tree'!AD44*X$4)," ")</f>
        <v>0.95071699457728365</v>
      </c>
      <c r="X25" s="2">
        <f>IF($A25&lt;=X$5,0.5*(Y24+Y25)*EXP(-'BDT Tree'!AE44*Y$4)," ")</f>
        <v>0.96688664414542813</v>
      </c>
      <c r="Y25" s="44">
        <f>IF($A25&lt;=Y$5,0.5*(Z24+Z25)*EXP(-'BDT Tree'!AF44*Z$4)+$C$6*SUM(W$4:Y$4)," ")</f>
        <v>0.98074854821044299</v>
      </c>
      <c r="Z25" s="2">
        <f>IF($A25&lt;=Z$5,0.5*(AA24+AA25)*EXP(-'BDT Tree'!AG44*AA$4)," ")</f>
        <v>0.98861069875837804</v>
      </c>
      <c r="AA25" s="2">
        <f>IF($A25&lt;=AA$5,0.5*(AB24+AB25)*EXP(-'BDT Tree'!AH44*AB$4)," ")</f>
        <v>0.99732076249841639</v>
      </c>
      <c r="AB25" s="44">
        <f t="shared" si="0"/>
        <v>1.0038232952992217</v>
      </c>
    </row>
    <row r="26" spans="1:28" x14ac:dyDescent="0.25">
      <c r="A26" s="30">
        <v>22</v>
      </c>
      <c r="D26" s="44" t="str">
        <f>IF($A26&lt;=D$5,0.5*(E25+E26)*EXP(-'BDT Tree'!K45*E$4)+$C$6*SUM(B$4:D$4)," ")</f>
        <v xml:space="preserve"> </v>
      </c>
      <c r="E26" s="2" t="str">
        <f>IF($A26&lt;=E$5,0.5*(F25+F26)*EXP(-'BDT Tree'!L45*F$4)," ")</f>
        <v xml:space="preserve"> </v>
      </c>
      <c r="F26" s="2" t="str">
        <f>IF($A26&lt;=F$5,0.5*(G25+G26)*EXP(-'BDT Tree'!M45*G$4)," ")</f>
        <v xml:space="preserve"> </v>
      </c>
      <c r="G26" s="44" t="str">
        <f>IF($A26&lt;=G$5,0.5*(H25+H26)*EXP(-'BDT Tree'!N45*H$4)+$C$6*SUM(E$4:G$4)," ")</f>
        <v xml:space="preserve"> </v>
      </c>
      <c r="H26" s="2" t="str">
        <f>IF($A26&lt;=H$5,0.5*(I25+I26)*EXP(-'BDT Tree'!O45*I$4)," ")</f>
        <v xml:space="preserve"> </v>
      </c>
      <c r="I26" s="2" t="str">
        <f>IF($A26&lt;=I$5,0.5*(J25+J26)*EXP(-'BDT Tree'!P45*J$4)," ")</f>
        <v xml:space="preserve"> </v>
      </c>
      <c r="J26" s="44" t="str">
        <f>IF($A26&lt;=J$5,0.5*(K25+K26)*EXP(-'BDT Tree'!Q45*K$4)+$C$6*SUM(H$4:J$4)," ")</f>
        <v xml:space="preserve"> </v>
      </c>
      <c r="K26" s="2" t="str">
        <f>IF($A26&lt;=K$5,0.5*(L25+L26)*EXP(-'BDT Tree'!R45*L$4)," ")</f>
        <v xml:space="preserve"> </v>
      </c>
      <c r="L26" s="2" t="str">
        <f>IF($A26&lt;=L$5,0.5*(M25+M26)*EXP(-'BDT Tree'!S45*M$4)," ")</f>
        <v xml:space="preserve"> </v>
      </c>
      <c r="M26" s="44" t="str">
        <f>IF($A26&lt;=M$5,0.5*(N25+N26)*EXP(-'BDT Tree'!T45*N$4)+$C$6*SUM(K$4:M$4)," ")</f>
        <v xml:space="preserve"> </v>
      </c>
      <c r="N26" s="2" t="str">
        <f>IF($A26&lt;=N$5,0.5*(O25+O26)*EXP(-'BDT Tree'!U45*O$4)," ")</f>
        <v xml:space="preserve"> </v>
      </c>
      <c r="O26" s="2" t="str">
        <f>IF($A26&lt;=O$5,0.5*(P25+P26)*EXP(-'BDT Tree'!V45*P$4)," ")</f>
        <v xml:space="preserve"> </v>
      </c>
      <c r="P26" s="44" t="str">
        <f>IF($A26&lt;=P$5,0.5*(Q25+Q26)*EXP(-'BDT Tree'!W45*Q$4)+$C$6*SUM(N$4:P$4)," ")</f>
        <v xml:space="preserve"> </v>
      </c>
      <c r="Q26" s="2">
        <f>IF($A26&lt;=Q$5,0.5*(R25+R26)*EXP(-'BDT Tree'!X45*R$4)," ")</f>
        <v>0.80387674478205595</v>
      </c>
      <c r="R26" s="2">
        <f>IF($A26&lt;=R$5,0.5*(S25+S26)*EXP(-'BDT Tree'!Y45*S$4)," ")</f>
        <v>0.84692215768206047</v>
      </c>
      <c r="S26" s="44">
        <f>IF($A26&lt;=S$5,0.5*(T25+T26)*EXP(-'BDT Tree'!Z45*T$4)+$C$6*SUM(Q$4:S$4)," ")</f>
        <v>0.88211554655166557</v>
      </c>
      <c r="T26" s="2">
        <f>IF($A26&lt;=T$5,0.5*(U25+U26)*EXP(-'BDT Tree'!AA45*U$4)," ")</f>
        <v>0.90697672419848163</v>
      </c>
      <c r="U26" s="2">
        <f>IF($A26&lt;=U$5,0.5*(V25+V26)*EXP(-'BDT Tree'!AB45*V$4)," ")</f>
        <v>0.93106457046646751</v>
      </c>
      <c r="V26" s="44">
        <f>IF($A26&lt;=V$5,0.5*(W25+W26)*EXP(-'BDT Tree'!AC45*W$4)+$C$6*SUM(T$4:V$4)," ")</f>
        <v>0.95164602276960097</v>
      </c>
      <c r="W26" s="2">
        <f>IF($A26&lt;=W$5,0.5*(X25+X26)*EXP(-'BDT Tree'!AD45*X$4)," ")</f>
        <v>0.96410288849383197</v>
      </c>
      <c r="X26" s="2">
        <f>IF($A26&lt;=X$5,0.5*(Y25+Y26)*EXP(-'BDT Tree'!AE45*Y$4)," ")</f>
        <v>0.97661158227826539</v>
      </c>
      <c r="Y26" s="44">
        <f>IF($A26&lt;=Y$5,0.5*(Z25+Z26)*EXP(-'BDT Tree'!AF45*Z$4)+$C$6*SUM(W$4:Y$4)," ")</f>
        <v>0.98726208741504173</v>
      </c>
      <c r="Z26" s="2">
        <f>IF($A26&lt;=Z$5,0.5*(AA25+AA26)*EXP(-'BDT Tree'!AG45*AA$4)," ")</f>
        <v>0.99231972182539485</v>
      </c>
      <c r="AA26" s="2">
        <f>IF($A26&lt;=AA$5,0.5*(AB25+AB26)*EXP(-'BDT Tree'!AH45*AB$4)," ")</f>
        <v>0.99890003931540428</v>
      </c>
      <c r="AB26" s="44">
        <f t="shared" si="0"/>
        <v>1.0038232952992217</v>
      </c>
    </row>
    <row r="27" spans="1:28" x14ac:dyDescent="0.25">
      <c r="A27" s="30">
        <v>21</v>
      </c>
      <c r="D27" s="44" t="str">
        <f>IF($A27&lt;=D$5,0.5*(E26+E27)*EXP(-'BDT Tree'!K46*E$4)+$C$6*SUM(B$4:D$4)," ")</f>
        <v xml:space="preserve"> </v>
      </c>
      <c r="E27" s="2" t="str">
        <f>IF($A27&lt;=E$5,0.5*(F26+F27)*EXP(-'BDT Tree'!L46*F$4)," ")</f>
        <v xml:space="preserve"> </v>
      </c>
      <c r="F27" s="2" t="str">
        <f>IF($A27&lt;=F$5,0.5*(G26+G27)*EXP(-'BDT Tree'!M46*G$4)," ")</f>
        <v xml:space="preserve"> </v>
      </c>
      <c r="G27" s="44" t="str">
        <f>IF($A27&lt;=G$5,0.5*(H26+H27)*EXP(-'BDT Tree'!N46*H$4)+$C$6*SUM(E$4:G$4)," ")</f>
        <v xml:space="preserve"> </v>
      </c>
      <c r="H27" s="2" t="str">
        <f>IF($A27&lt;=H$5,0.5*(I26+I27)*EXP(-'BDT Tree'!O46*I$4)," ")</f>
        <v xml:space="preserve"> </v>
      </c>
      <c r="I27" s="2" t="str">
        <f>IF($A27&lt;=I$5,0.5*(J26+J27)*EXP(-'BDT Tree'!P46*J$4)," ")</f>
        <v xml:space="preserve"> </v>
      </c>
      <c r="J27" s="44" t="str">
        <f>IF($A27&lt;=J$5,0.5*(K26+K27)*EXP(-'BDT Tree'!Q46*K$4)+$C$6*SUM(H$4:J$4)," ")</f>
        <v xml:space="preserve"> </v>
      </c>
      <c r="K27" s="2" t="str">
        <f>IF($A27&lt;=K$5,0.5*(L26+L27)*EXP(-'BDT Tree'!R46*L$4)," ")</f>
        <v xml:space="preserve"> </v>
      </c>
      <c r="L27" s="2" t="str">
        <f>IF($A27&lt;=L$5,0.5*(M26+M27)*EXP(-'BDT Tree'!S46*M$4)," ")</f>
        <v xml:space="preserve"> </v>
      </c>
      <c r="M27" s="44" t="str">
        <f>IF($A27&lt;=M$5,0.5*(N26+N27)*EXP(-'BDT Tree'!T46*N$4)+$C$6*SUM(K$4:M$4)," ")</f>
        <v xml:space="preserve"> </v>
      </c>
      <c r="N27" s="2" t="str">
        <f>IF($A27&lt;=N$5,0.5*(O26+O27)*EXP(-'BDT Tree'!U46*O$4)," ")</f>
        <v xml:space="preserve"> </v>
      </c>
      <c r="O27" s="2" t="str">
        <f>IF($A27&lt;=O$5,0.5*(P26+P27)*EXP(-'BDT Tree'!V46*P$4)," ")</f>
        <v xml:space="preserve"> </v>
      </c>
      <c r="P27" s="44">
        <f>IF($A27&lt;=P$5,0.5*(Q26+Q27)*EXP(-'BDT Tree'!W46*Q$4)+$C$6*SUM(N$4:P$4)," ")</f>
        <v>0.81408190572662398</v>
      </c>
      <c r="Q27" s="2">
        <f>IF($A27&lt;=Q$5,0.5*(R26+R27)*EXP(-'BDT Tree'!X46*R$4)," ")</f>
        <v>0.8503323954906703</v>
      </c>
      <c r="R27" s="2">
        <f>IF($A27&lt;=R$5,0.5*(S26+S27)*EXP(-'BDT Tree'!Y46*S$4)," ")</f>
        <v>0.88450254469325429</v>
      </c>
      <c r="S27" s="44">
        <f>IF($A27&lt;=S$5,0.5*(T26+T27)*EXP(-'BDT Tree'!Z46*T$4)+$C$6*SUM(Q$4:S$4)," ")</f>
        <v>0.91223728896158995</v>
      </c>
      <c r="T27" s="2">
        <f>IF($A27&lt;=T$5,0.5*(U26+U27)*EXP(-'BDT Tree'!AA46*U$4)," ")</f>
        <v>0.93100605177352558</v>
      </c>
      <c r="U27" s="2">
        <f>IF($A27&lt;=U$5,0.5*(V26+V27)*EXP(-'BDT Tree'!AB46*V$4)," ")</f>
        <v>0.94980130142897945</v>
      </c>
      <c r="V27" s="44">
        <f>IF($A27&lt;=V$5,0.5*(W26+W27)*EXP(-'BDT Tree'!AC46*W$4)+$C$6*SUM(T$4:V$4)," ")</f>
        <v>0.96579424760460553</v>
      </c>
      <c r="W27" s="2">
        <f>IF($A27&lt;=W$5,0.5*(X26+X27)*EXP(-'BDT Tree'!AD46*X$4)," ")</f>
        <v>0.97438861761958195</v>
      </c>
      <c r="X27" s="2">
        <f>IF($A27&lt;=X$5,0.5*(Y26+Y27)*EXP(-'BDT Tree'!AE46*Y$4)," ")</f>
        <v>0.9840369247263101</v>
      </c>
      <c r="Y27" s="44">
        <f>IF($A27&lt;=Y$5,0.5*(Z26+Z27)*EXP(-'BDT Tree'!AF46*Z$4)+$C$6*SUM(W$4:Y$4)," ")</f>
        <v>0.99220338735382219</v>
      </c>
      <c r="Z27" s="2">
        <f>IF($A27&lt;=Z$5,0.5*(AA26+AA27)*EXP(-'BDT Tree'!AG46*AA$4)," ")</f>
        <v>0.99512838783764501</v>
      </c>
      <c r="AA27" s="2">
        <f>IF($A27&lt;=AA$5,0.5*(AB26+AB27)*EXP(-'BDT Tree'!AH46*AB$4)," ")</f>
        <v>1.0000964722681016</v>
      </c>
      <c r="AB27" s="44">
        <f t="shared" si="0"/>
        <v>1.0038232952992217</v>
      </c>
    </row>
    <row r="28" spans="1:28" x14ac:dyDescent="0.25">
      <c r="A28" s="30">
        <v>20</v>
      </c>
      <c r="D28" s="44" t="str">
        <f>IF($A28&lt;=D$5,0.5*(E27+E28)*EXP(-'BDT Tree'!K47*E$4)+$C$6*SUM(B$4:D$4)," ")</f>
        <v xml:space="preserve"> </v>
      </c>
      <c r="E28" s="2" t="str">
        <f>IF($A28&lt;=E$5,0.5*(F27+F28)*EXP(-'BDT Tree'!L47*F$4)," ")</f>
        <v xml:space="preserve"> </v>
      </c>
      <c r="F28" s="2" t="str">
        <f>IF($A28&lt;=F$5,0.5*(G27+G28)*EXP(-'BDT Tree'!M47*G$4)," ")</f>
        <v xml:space="preserve"> </v>
      </c>
      <c r="G28" s="44" t="str">
        <f>IF($A28&lt;=G$5,0.5*(H27+H28)*EXP(-'BDT Tree'!N47*H$4)+$C$6*SUM(E$4:G$4)," ")</f>
        <v xml:space="preserve"> </v>
      </c>
      <c r="H28" s="2" t="str">
        <f>IF($A28&lt;=H$5,0.5*(I27+I28)*EXP(-'BDT Tree'!O47*I$4)," ")</f>
        <v xml:space="preserve"> </v>
      </c>
      <c r="I28" s="2" t="str">
        <f>IF($A28&lt;=I$5,0.5*(J27+J28)*EXP(-'BDT Tree'!P47*J$4)," ")</f>
        <v xml:space="preserve"> </v>
      </c>
      <c r="J28" s="44" t="str">
        <f>IF($A28&lt;=J$5,0.5*(K27+K28)*EXP(-'BDT Tree'!Q47*K$4)+$C$6*SUM(H$4:J$4)," ")</f>
        <v xml:space="preserve"> </v>
      </c>
      <c r="K28" s="2" t="str">
        <f>IF($A28&lt;=K$5,0.5*(L27+L28)*EXP(-'BDT Tree'!R47*L$4)," ")</f>
        <v xml:space="preserve"> </v>
      </c>
      <c r="L28" s="2" t="str">
        <f>IF($A28&lt;=L$5,0.5*(M27+M28)*EXP(-'BDT Tree'!S47*M$4)," ")</f>
        <v xml:space="preserve"> </v>
      </c>
      <c r="M28" s="44" t="str">
        <f>IF($A28&lt;=M$5,0.5*(N27+N28)*EXP(-'BDT Tree'!T47*N$4)+$C$6*SUM(K$4:M$4)," ")</f>
        <v xml:space="preserve"> </v>
      </c>
      <c r="N28" s="2" t="str">
        <f>IF($A28&lt;=N$5,0.5*(O27+O28)*EXP(-'BDT Tree'!U47*O$4)," ")</f>
        <v xml:space="preserve"> </v>
      </c>
      <c r="O28" s="2">
        <f>IF($A28&lt;=O$5,0.5*(P27+P28)*EXP(-'BDT Tree'!V47*P$4)," ")</f>
        <v>0.82475204133570679</v>
      </c>
      <c r="P28" s="44">
        <f>IF($A28&lt;=P$5,0.5*(Q27+Q28)*EXP(-'BDT Tree'!W47*Q$4)+$C$6*SUM(N$4:P$4)," ")</f>
        <v>0.85937006148840156</v>
      </c>
      <c r="Q28" s="2">
        <f>IF($A28&lt;=Q$5,0.5*(R27+R28)*EXP(-'BDT Tree'!X47*R$4)," ")</f>
        <v>0.88743602401865851</v>
      </c>
      <c r="R28" s="2">
        <f>IF($A28&lt;=R$5,0.5*(S27+S28)*EXP(-'BDT Tree'!Y47*S$4)," ")</f>
        <v>0.91422246116936623</v>
      </c>
      <c r="S28" s="44">
        <f>IF($A28&lt;=S$5,0.5*(T27+T28)*EXP(-'BDT Tree'!Z47*T$4)+$C$6*SUM(Q$4:S$4)," ")</f>
        <v>0.93586806161353886</v>
      </c>
      <c r="T28" s="2">
        <f>IF($A28&lt;=T$5,0.5*(U27+U28)*EXP(-'BDT Tree'!AA47*U$4)," ")</f>
        <v>0.94970253273313032</v>
      </c>
      <c r="U28" s="2">
        <f>IF($A28&lt;=U$5,0.5*(V27+V28)*EXP(-'BDT Tree'!AB47*V$4)," ")</f>
        <v>0.96428348527889973</v>
      </c>
      <c r="V28" s="44">
        <f>IF($A28&lt;=V$5,0.5*(W27+W28)*EXP(-'BDT Tree'!AC47*W$4)+$C$6*SUM(T$4:V$4)," ")</f>
        <v>0.9766574733083182</v>
      </c>
      <c r="W28" s="2">
        <f>IF($A28&lt;=W$5,0.5*(X27+X28)*EXP(-'BDT Tree'!AD47*X$4)," ")</f>
        <v>0.98226868716736404</v>
      </c>
      <c r="X28" s="2">
        <f>IF($A28&lt;=X$5,0.5*(Y27+Y28)*EXP(-'BDT Tree'!AE47*Y$4)," ")</f>
        <v>0.9896943249304021</v>
      </c>
      <c r="Y28" s="44">
        <f>IF($A28&lt;=Y$5,0.5*(Z27+Z28)*EXP(-'BDT Tree'!AF47*Z$4)+$C$6*SUM(W$4:Y$4)," ")</f>
        <v>0.99594655319111203</v>
      </c>
      <c r="Z28" s="2">
        <f>IF($A28&lt;=Z$5,0.5*(AA27+AA28)*EXP(-'BDT Tree'!AG47*AA$4)," ")</f>
        <v>0.99725354725539261</v>
      </c>
      <c r="AA28" s="2">
        <f>IF($A28&lt;=AA$5,0.5*(AB27+AB28)*EXP(-'BDT Tree'!AH47*AB$4)," ")</f>
        <v>1.00100256269564</v>
      </c>
      <c r="AB28" s="44">
        <f t="shared" si="0"/>
        <v>1.0038232952992217</v>
      </c>
    </row>
    <row r="29" spans="1:28" x14ac:dyDescent="0.25">
      <c r="A29" s="30">
        <v>19</v>
      </c>
      <c r="D29" s="44" t="str">
        <f>IF($A29&lt;=D$5,0.5*(E28+E29)*EXP(-'BDT Tree'!K48*E$4)+$C$6*SUM(B$4:D$4)," ")</f>
        <v xml:space="preserve"> </v>
      </c>
      <c r="E29" s="2" t="str">
        <f>IF($A29&lt;=E$5,0.5*(F28+F29)*EXP(-'BDT Tree'!L48*F$4)," ")</f>
        <v xml:space="preserve"> </v>
      </c>
      <c r="F29" s="2" t="str">
        <f>IF($A29&lt;=F$5,0.5*(G28+G29)*EXP(-'BDT Tree'!M48*G$4)," ")</f>
        <v xml:space="preserve"> </v>
      </c>
      <c r="G29" s="44" t="str">
        <f>IF($A29&lt;=G$5,0.5*(H28+H29)*EXP(-'BDT Tree'!N48*H$4)+$C$6*SUM(E$4:G$4)," ")</f>
        <v xml:space="preserve"> </v>
      </c>
      <c r="H29" s="2" t="str">
        <f>IF($A29&lt;=H$5,0.5*(I28+I29)*EXP(-'BDT Tree'!O48*I$4)," ")</f>
        <v xml:space="preserve"> </v>
      </c>
      <c r="I29" s="2" t="str">
        <f>IF($A29&lt;=I$5,0.5*(J28+J29)*EXP(-'BDT Tree'!P48*J$4)," ")</f>
        <v xml:space="preserve"> </v>
      </c>
      <c r="J29" s="44" t="str">
        <f>IF($A29&lt;=J$5,0.5*(K28+K29)*EXP(-'BDT Tree'!Q48*K$4)+$C$6*SUM(H$4:J$4)," ")</f>
        <v xml:space="preserve"> </v>
      </c>
      <c r="K29" s="2" t="str">
        <f>IF($A29&lt;=K$5,0.5*(L28+L29)*EXP(-'BDT Tree'!R48*L$4)," ")</f>
        <v xml:space="preserve"> </v>
      </c>
      <c r="L29" s="2" t="str">
        <f>IF($A29&lt;=L$5,0.5*(M28+M29)*EXP(-'BDT Tree'!S48*M$4)," ")</f>
        <v xml:space="preserve"> </v>
      </c>
      <c r="M29" s="44" t="str">
        <f>IF($A29&lt;=M$5,0.5*(N28+N29)*EXP(-'BDT Tree'!T48*N$4)+$C$6*SUM(K$4:M$4)," ")</f>
        <v xml:space="preserve"> </v>
      </c>
      <c r="N29" s="2">
        <f>IF($A29&lt;=N$5,0.5*(O28+O29)*EXP(-'BDT Tree'!U48*O$4)," ")</f>
        <v>0.83470146265129264</v>
      </c>
      <c r="O29" s="2">
        <f>IF($A29&lt;=O$5,0.5*(P28+P29)*EXP(-'BDT Tree'!V48*P$4)," ")</f>
        <v>0.86774733048385011</v>
      </c>
      <c r="P29" s="44">
        <f>IF($A29&lt;=P$5,0.5*(Q28+Q29)*EXP(-'BDT Tree'!W48*Q$4)+$C$6*SUM(N$4:P$4)," ")</f>
        <v>0.89546330078034697</v>
      </c>
      <c r="Q29" s="2">
        <f>IF($A29&lt;=Q$5,0.5*(R28+R29)*EXP(-'BDT Tree'!X48*R$4)," ")</f>
        <v>0.91670243358311565</v>
      </c>
      <c r="R29" s="2">
        <f>IF($A29&lt;=R$5,0.5*(S28+S29)*EXP(-'BDT Tree'!Y48*S$4)," ")</f>
        <v>0.9375012125278458</v>
      </c>
      <c r="S29" s="44">
        <f>IF($A29&lt;=S$5,0.5*(T28+T29)*EXP(-'BDT Tree'!Z48*T$4)+$C$6*SUM(Q$4:S$4)," ")</f>
        <v>0.95427014476111693</v>
      </c>
      <c r="T29" s="2">
        <f>IF($A29&lt;=T$5,0.5*(U28+U29)*EXP(-'BDT Tree'!AA48*U$4)," ")</f>
        <v>0.96416696967914417</v>
      </c>
      <c r="U29" s="2">
        <f>IF($A29&lt;=U$5,0.5*(V28+V29)*EXP(-'BDT Tree'!AB48*V$4)," ")</f>
        <v>0.97542905793509571</v>
      </c>
      <c r="V29" s="44">
        <f>IF($A29&lt;=V$5,0.5*(W28+W29)*EXP(-'BDT Tree'!AC48*W$4)+$C$6*SUM(T$4:V$4)," ")</f>
        <v>0.98497191517448102</v>
      </c>
      <c r="W29" s="2">
        <f>IF($A29&lt;=W$5,0.5*(X28+X29)*EXP(-'BDT Tree'!AD48*X$4)," ")</f>
        <v>0.98829222135926265</v>
      </c>
      <c r="X29" s="2">
        <f>IF($A29&lt;=X$5,0.5*(Y28+Y29)*EXP(-'BDT Tree'!AE48*Y$4)," ")</f>
        <v>0.99399779280186717</v>
      </c>
      <c r="Y29" s="44">
        <f>IF($A29&lt;=Y$5,0.5*(Z28+Z29)*EXP(-'BDT Tree'!AF48*Z$4)+$C$6*SUM(W$4:Y$4)," ")</f>
        <v>0.99877902099527716</v>
      </c>
      <c r="Z29" s="2">
        <f>IF($A29&lt;=Z$5,0.5*(AA28+AA29)*EXP(-'BDT Tree'!AG48*AA$4)," ")</f>
        <v>0.99886056234812459</v>
      </c>
      <c r="AA29" s="2">
        <f>IF($A29&lt;=AA$5,0.5*(AB28+AB29)*EXP(-'BDT Tree'!AH48*AB$4)," ")</f>
        <v>1.001688593410337</v>
      </c>
      <c r="AB29" s="44">
        <f t="shared" si="0"/>
        <v>1.0038232952992217</v>
      </c>
    </row>
    <row r="30" spans="1:28" x14ac:dyDescent="0.25">
      <c r="A30" s="30">
        <v>18</v>
      </c>
      <c r="D30" s="44" t="str">
        <f>IF($A30&lt;=D$5,0.5*(E29+E30)*EXP(-'BDT Tree'!K49*E$4)+$C$6*SUM(B$4:D$4)," ")</f>
        <v xml:space="preserve"> </v>
      </c>
      <c r="E30" s="2" t="str">
        <f>IF($A30&lt;=E$5,0.5*(F29+F30)*EXP(-'BDT Tree'!L49*F$4)," ")</f>
        <v xml:space="preserve"> </v>
      </c>
      <c r="F30" s="2" t="str">
        <f>IF($A30&lt;=F$5,0.5*(G29+G30)*EXP(-'BDT Tree'!M49*G$4)," ")</f>
        <v xml:space="preserve"> </v>
      </c>
      <c r="G30" s="44" t="str">
        <f>IF($A30&lt;=G$5,0.5*(H29+H30)*EXP(-'BDT Tree'!N49*H$4)+$C$6*SUM(E$4:G$4)," ")</f>
        <v xml:space="preserve"> </v>
      </c>
      <c r="H30" s="2" t="str">
        <f>IF($A30&lt;=H$5,0.5*(I29+I30)*EXP(-'BDT Tree'!O49*I$4)," ")</f>
        <v xml:space="preserve"> </v>
      </c>
      <c r="I30" s="2" t="str">
        <f>IF($A30&lt;=I$5,0.5*(J29+J30)*EXP(-'BDT Tree'!P49*J$4)," ")</f>
        <v xml:space="preserve"> </v>
      </c>
      <c r="J30" s="44" t="str">
        <f>IF($A30&lt;=J$5,0.5*(K29+K30)*EXP(-'BDT Tree'!Q49*K$4)+$C$6*SUM(H$4:J$4)," ")</f>
        <v xml:space="preserve"> </v>
      </c>
      <c r="K30" s="2" t="str">
        <f>IF($A30&lt;=K$5,0.5*(L29+L30)*EXP(-'BDT Tree'!R49*L$4)," ")</f>
        <v xml:space="preserve"> </v>
      </c>
      <c r="L30" s="2" t="str">
        <f>IF($A30&lt;=L$5,0.5*(M29+M30)*EXP(-'BDT Tree'!S49*M$4)," ")</f>
        <v xml:space="preserve"> </v>
      </c>
      <c r="M30" s="44">
        <f>IF($A30&lt;=M$5,0.5*(N29+N30)*EXP(-'BDT Tree'!T49*N$4)+$C$6*SUM(K$4:M$4)," ")</f>
        <v>0.84802449332483054</v>
      </c>
      <c r="N30" s="2">
        <f>IF($A30&lt;=N$5,0.5*(O29+O30)*EXP(-'BDT Tree'!U49*O$4)," ")</f>
        <v>0.87567504125098028</v>
      </c>
      <c r="O30" s="2">
        <f>IF($A30&lt;=O$5,0.5*(P29+P30)*EXP(-'BDT Tree'!V49*P$4)," ")</f>
        <v>0.90195503608013061</v>
      </c>
      <c r="P30" s="44">
        <f>IF($A30&lt;=P$5,0.5*(Q29+Q30)*EXP(-'BDT Tree'!W49*Q$4)+$C$6*SUM(N$4:P$4)," ")</f>
        <v>0.92388072171987967</v>
      </c>
      <c r="Q30" s="2">
        <f>IF($A30&lt;=Q$5,0.5*(R29+R30)*EXP(-'BDT Tree'!X49*R$4)," ")</f>
        <v>0.93956897474413348</v>
      </c>
      <c r="R30" s="2">
        <f>IF($A30&lt;=R$5,0.5*(S29+S30)*EXP(-'BDT Tree'!Y49*S$4)," ")</f>
        <v>0.95560204716255892</v>
      </c>
      <c r="S30" s="44">
        <f>IF($A30&lt;=S$5,0.5*(T29+T30)*EXP(-'BDT Tree'!Z49*T$4)+$C$6*SUM(Q$4:S$4)," ")</f>
        <v>0.96852026969277849</v>
      </c>
      <c r="T30" s="2">
        <f>IF($A30&lt;=T$5,0.5*(U29+U30)*EXP(-'BDT Tree'!AA49*U$4)," ")</f>
        <v>0.97530907582224968</v>
      </c>
      <c r="U30" s="2">
        <f>IF($A30&lt;=U$5,0.5*(V29+V30)*EXP(-'BDT Tree'!AB49*V$4)," ")</f>
        <v>0.98397888691941449</v>
      </c>
      <c r="V30" s="44">
        <f>IF($A30&lt;=V$5,0.5*(W29+W30)*EXP(-'BDT Tree'!AC49*W$4)+$C$6*SUM(T$4:V$4)," ")</f>
        <v>0.99132035626345694</v>
      </c>
      <c r="W30" s="2">
        <f>IF($A30&lt;=W$5,0.5*(X29+X30)*EXP(-'BDT Tree'!AD49*X$4)," ")</f>
        <v>0.99288887033681661</v>
      </c>
      <c r="X30" s="2">
        <f>IF($A30&lt;=X$5,0.5*(Y29+Y30)*EXP(-'BDT Tree'!AE49*Y$4)," ")</f>
        <v>0.99726740280994708</v>
      </c>
      <c r="Y30" s="44">
        <f>IF($A30&lt;=Y$5,0.5*(Z29+Z30)*EXP(-'BDT Tree'!AF49*Z$4)+$C$6*SUM(W$4:Y$4)," ")</f>
        <v>1.0009206065457132</v>
      </c>
      <c r="Z30" s="2">
        <f>IF($A30&lt;=Z$5,0.5*(AA29+AA30)*EXP(-'BDT Tree'!AG49*AA$4)," ")</f>
        <v>1.0000752104376169</v>
      </c>
      <c r="AA30" s="2">
        <f>IF($A30&lt;=AA$5,0.5*(AB29+AB30)*EXP(-'BDT Tree'!AH49*AB$4)," ")</f>
        <v>1.0022079091463592</v>
      </c>
      <c r="AB30" s="44">
        <f t="shared" si="0"/>
        <v>1.0038232952992217</v>
      </c>
    </row>
    <row r="31" spans="1:28" x14ac:dyDescent="0.25">
      <c r="A31" s="30">
        <v>17</v>
      </c>
      <c r="D31" s="44" t="str">
        <f>IF($A31&lt;=D$5,0.5*(E30+E31)*EXP(-'BDT Tree'!K50*E$4)+$C$6*SUM(B$4:D$4)," ")</f>
        <v xml:space="preserve"> </v>
      </c>
      <c r="E31" s="2" t="str">
        <f>IF($A31&lt;=E$5,0.5*(F30+F31)*EXP(-'BDT Tree'!L50*F$4)," ")</f>
        <v xml:space="preserve"> </v>
      </c>
      <c r="F31" s="2" t="str">
        <f>IF($A31&lt;=F$5,0.5*(G30+G31)*EXP(-'BDT Tree'!M50*G$4)," ")</f>
        <v xml:space="preserve"> </v>
      </c>
      <c r="G31" s="44" t="str">
        <f>IF($A31&lt;=G$5,0.5*(H30+H31)*EXP(-'BDT Tree'!N50*H$4)+$C$6*SUM(E$4:G$4)," ")</f>
        <v xml:space="preserve"> </v>
      </c>
      <c r="H31" s="2" t="str">
        <f>IF($A31&lt;=H$5,0.5*(I30+I31)*EXP(-'BDT Tree'!O50*I$4)," ")</f>
        <v xml:space="preserve"> </v>
      </c>
      <c r="I31" s="2" t="str">
        <f>IF($A31&lt;=I$5,0.5*(J30+J31)*EXP(-'BDT Tree'!P50*J$4)," ")</f>
        <v xml:space="preserve"> </v>
      </c>
      <c r="J31" s="44" t="str">
        <f>IF($A31&lt;=J$5,0.5*(K30+K31)*EXP(-'BDT Tree'!Q50*K$4)+$C$6*SUM(H$4:J$4)," ")</f>
        <v xml:space="preserve"> </v>
      </c>
      <c r="K31" s="2" t="str">
        <f>IF($A31&lt;=K$5,0.5*(L30+L31)*EXP(-'BDT Tree'!R50*L$4)," ")</f>
        <v xml:space="preserve"> </v>
      </c>
      <c r="L31" s="2">
        <f>IF($A31&lt;=L$5,0.5*(M30+M31)*EXP(-'BDT Tree'!S50*M$4)," ")</f>
        <v>0.85898468698103647</v>
      </c>
      <c r="M31" s="44">
        <f>IF($A31&lt;=M$5,0.5*(N30+N31)*EXP(-'BDT Tree'!T50*N$4)+$C$6*SUM(K$4:M$4)," ")</f>
        <v>0.88700565210745419</v>
      </c>
      <c r="N31" s="2">
        <f>IF($A31&lt;=N$5,0.5*(O30+O31)*EXP(-'BDT Tree'!U50*O$4)," ")</f>
        <v>0.90819688211911165</v>
      </c>
      <c r="O31" s="2">
        <f>IF($A31&lt;=O$5,0.5*(P30+P31)*EXP(-'BDT Tree'!V50*P$4)," ")</f>
        <v>0.92886103387306052</v>
      </c>
      <c r="P31" s="44">
        <f>IF($A31&lt;=P$5,0.5*(Q30+Q31)*EXP(-'BDT Tree'!W50*Q$4)+$C$6*SUM(N$4:P$4)," ")</f>
        <v>0.94604894177451271</v>
      </c>
      <c r="Q31" s="2">
        <f>IF($A31&lt;=Q$5,0.5*(R30+R31)*EXP(-'BDT Tree'!X50*R$4)," ")</f>
        <v>0.9573070287321388</v>
      </c>
      <c r="R31" s="2">
        <f>IF($A31&lt;=R$5,0.5*(S30+S31)*EXP(-'BDT Tree'!Y50*S$4)," ")</f>
        <v>0.96959887389255495</v>
      </c>
      <c r="S31" s="44">
        <f>IF($A31&lt;=S$5,0.5*(T30+T31)*EXP(-'BDT Tree'!Z50*T$4)+$C$6*SUM(Q$4:S$4)," ")</f>
        <v>0.97950835481926202</v>
      </c>
      <c r="T31" s="2">
        <f>IF($A31&lt;=T$5,0.5*(U30+U31)*EXP(-'BDT Tree'!AA50*U$4)," ")</f>
        <v>0.98386397030928352</v>
      </c>
      <c r="U31" s="2">
        <f>IF($A31&lt;=U$5,0.5*(V30+V31)*EXP(-'BDT Tree'!AB50*V$4)," ")</f>
        <v>0.99052144841617684</v>
      </c>
      <c r="V31" s="44">
        <f>IF($A31&lt;=V$5,0.5*(W30+W31)*EXP(-'BDT Tree'!AC50*W$4)+$C$6*SUM(T$4:V$4)," ")</f>
        <v>0.99615896314858732</v>
      </c>
      <c r="W31" s="2">
        <f>IF($A31&lt;=W$5,0.5*(X30+X31)*EXP(-'BDT Tree'!AD50*X$4)," ")</f>
        <v>0.99639222282472828</v>
      </c>
      <c r="X31" s="2">
        <f>IF($A31&lt;=X$5,0.5*(Y30+Y31)*EXP(-'BDT Tree'!AE50*Y$4)," ")</f>
        <v>0.99974928490074955</v>
      </c>
      <c r="Y31" s="44">
        <f>IF($A31&lt;=Y$5,0.5*(Z30+Z31)*EXP(-'BDT Tree'!AF50*Z$4)+$C$6*SUM(W$4:Y$4)," ")</f>
        <v>1.0025388291496977</v>
      </c>
      <c r="Z31" s="2">
        <f>IF($A31&lt;=Z$5,0.5*(AA30+AA31)*EXP(-'BDT Tree'!AG50*AA$4)," ")</f>
        <v>1.0009929768510029</v>
      </c>
      <c r="AA31" s="2">
        <f>IF($A31&lt;=AA$5,0.5*(AB30+AB31)*EXP(-'BDT Tree'!AH50*AB$4)," ")</f>
        <v>1.0026009663711961</v>
      </c>
      <c r="AB31" s="44">
        <f t="shared" si="0"/>
        <v>1.0038232952992217</v>
      </c>
    </row>
    <row r="32" spans="1:28" x14ac:dyDescent="0.25">
      <c r="A32" s="30">
        <v>16</v>
      </c>
      <c r="D32" s="44" t="str">
        <f>IF($A32&lt;=D$5,0.5*(E31+E32)*EXP(-'BDT Tree'!K51*E$4)+$C$6*SUM(B$4:D$4)," ")</f>
        <v xml:space="preserve"> </v>
      </c>
      <c r="E32" s="2" t="str">
        <f>IF($A32&lt;=E$5,0.5*(F31+F32)*EXP(-'BDT Tree'!L51*F$4)," ")</f>
        <v xml:space="preserve"> </v>
      </c>
      <c r="F32" s="2" t="str">
        <f>IF($A32&lt;=F$5,0.5*(G31+G32)*EXP(-'BDT Tree'!M51*G$4)," ")</f>
        <v xml:space="preserve"> </v>
      </c>
      <c r="G32" s="44" t="str">
        <f>IF($A32&lt;=G$5,0.5*(H31+H32)*EXP(-'BDT Tree'!N51*H$4)+$C$6*SUM(E$4:G$4)," ")</f>
        <v xml:space="preserve"> </v>
      </c>
      <c r="H32" s="2" t="str">
        <f>IF($A32&lt;=H$5,0.5*(I31+I32)*EXP(-'BDT Tree'!O51*I$4)," ")</f>
        <v xml:space="preserve"> </v>
      </c>
      <c r="I32" s="2" t="str">
        <f>IF($A32&lt;=I$5,0.5*(J31+J32)*EXP(-'BDT Tree'!P51*J$4)," ")</f>
        <v xml:space="preserve"> </v>
      </c>
      <c r="J32" s="44" t="str">
        <f>IF($A32&lt;=J$5,0.5*(K31+K32)*EXP(-'BDT Tree'!Q51*K$4)+$C$6*SUM(H$4:J$4)," ")</f>
        <v xml:space="preserve"> </v>
      </c>
      <c r="K32" s="2">
        <f>IF($A32&lt;=K$5,0.5*(L31+L32)*EXP(-'BDT Tree'!R51*L$4)," ")</f>
        <v>0.87024462427387106</v>
      </c>
      <c r="L32" s="2">
        <f>IF($A32&lt;=L$5,0.5*(M31+M32)*EXP(-'BDT Tree'!S51*M$4)," ")</f>
        <v>0.8955437770535527</v>
      </c>
      <c r="M32" s="44">
        <f>IF($A32&lt;=M$5,0.5*(N31+N32)*EXP(-'BDT Tree'!T51*N$4)+$C$6*SUM(K$4:M$4)," ")</f>
        <v>0.91788327360163813</v>
      </c>
      <c r="N32" s="2">
        <f>IF($A32&lt;=N$5,0.5*(O31+O32)*EXP(-'BDT Tree'!U51*O$4)," ")</f>
        <v>0.9337312926151754</v>
      </c>
      <c r="O32" s="2">
        <f>IF($A32&lt;=O$5,0.5*(P31+P32)*EXP(-'BDT Tree'!V51*P$4)," ")</f>
        <v>0.94984025783779646</v>
      </c>
      <c r="P32" s="44">
        <f>IF($A32&lt;=P$5,0.5*(Q31+Q32)*EXP(-'BDT Tree'!W51*Q$4)+$C$6*SUM(N$4:P$4)," ")</f>
        <v>0.96322152197446831</v>
      </c>
      <c r="Q32" s="2">
        <f>IF($A32&lt;=Q$5,0.5*(R31+R32)*EXP(-'BDT Tree'!X51*R$4)," ")</f>
        <v>0.97099208134821902</v>
      </c>
      <c r="R32" s="2">
        <f>IF($A32&lt;=R$5,0.5*(S31+S32)*EXP(-'BDT Tree'!Y51*S$4)," ")</f>
        <v>0.98037683596131353</v>
      </c>
      <c r="S32" s="44">
        <f>IF($A32&lt;=S$5,0.5*(T31+T32)*EXP(-'BDT Tree'!Z51*T$4)+$C$6*SUM(Q$4:S$4)," ")</f>
        <v>0.98795387298198956</v>
      </c>
      <c r="T32" s="2">
        <f>IF($A32&lt;=T$5,0.5*(U31+U32)*EXP(-'BDT Tree'!AA51*U$4)," ")</f>
        <v>0.99041624087433222</v>
      </c>
      <c r="U32" s="2">
        <f>IF($A32&lt;=U$5,0.5*(V31+V32)*EXP(-'BDT Tree'!AB51*V$4)," ")</f>
        <v>0.99551878329007459</v>
      </c>
      <c r="V32" s="44">
        <f>IF($A32&lt;=V$5,0.5*(W31+W32)*EXP(-'BDT Tree'!AC51*W$4)+$C$6*SUM(T$4:V$4)," ")</f>
        <v>0.99984186072394199</v>
      </c>
      <c r="W32" s="2">
        <f>IF($A32&lt;=W$5,0.5*(X31+X32)*EXP(-'BDT Tree'!AD51*X$4)," ")</f>
        <v>0.99905980897013036</v>
      </c>
      <c r="X32" s="2">
        <f>IF($A32&lt;=X$5,0.5*(Y31+Y32)*EXP(-'BDT Tree'!AE51*Y$4)," ")</f>
        <v>1.0016319545315906</v>
      </c>
      <c r="Y32" s="44">
        <f>IF($A32&lt;=Y$5,0.5*(Z31+Z32)*EXP(-'BDT Tree'!AF51*Z$4)+$C$6*SUM(W$4:Y$4)," ")</f>
        <v>1.0037610220548607</v>
      </c>
      <c r="Z32" s="2">
        <f>IF($A32&lt;=Z$5,0.5*(AA31+AA32)*EXP(-'BDT Tree'!AG51*AA$4)," ")</f>
        <v>1.0016862463312222</v>
      </c>
      <c r="AA32" s="2">
        <f>IF($A32&lt;=AA$5,0.5*(AB31+AB32)*EXP(-'BDT Tree'!AH51*AB$4)," ")</f>
        <v>1.0028984286856037</v>
      </c>
      <c r="AB32" s="44">
        <f t="shared" si="0"/>
        <v>1.0038232952992217</v>
      </c>
    </row>
    <row r="33" spans="1:28" x14ac:dyDescent="0.25">
      <c r="A33" s="30">
        <v>15</v>
      </c>
      <c r="D33" s="44" t="str">
        <f>IF($A33&lt;=D$5,0.5*(E32+E33)*EXP(-'BDT Tree'!K52*E$4)+$C$6*SUM(B$4:D$4)," ")</f>
        <v xml:space="preserve"> </v>
      </c>
      <c r="E33" s="2" t="str">
        <f>IF($A33&lt;=E$5,0.5*(F32+F33)*EXP(-'BDT Tree'!L52*F$4)," ")</f>
        <v xml:space="preserve"> </v>
      </c>
      <c r="F33" s="2" t="str">
        <f>IF($A33&lt;=F$5,0.5*(G32+G33)*EXP(-'BDT Tree'!M52*G$4)," ")</f>
        <v xml:space="preserve"> </v>
      </c>
      <c r="G33" s="44" t="str">
        <f>IF($A33&lt;=G$5,0.5*(H32+H33)*EXP(-'BDT Tree'!N52*H$4)+$C$6*SUM(E$4:G$4)," ")</f>
        <v xml:space="preserve"> </v>
      </c>
      <c r="H33" s="2" t="str">
        <f>IF($A33&lt;=H$5,0.5*(I32+I33)*EXP(-'BDT Tree'!O52*I$4)," ")</f>
        <v xml:space="preserve"> </v>
      </c>
      <c r="I33" s="2" t="str">
        <f>IF($A33&lt;=I$5,0.5*(J32+J33)*EXP(-'BDT Tree'!P52*J$4)," ")</f>
        <v xml:space="preserve"> </v>
      </c>
      <c r="J33" s="44">
        <f>IF($A33&lt;=J$5,0.5*(K32+K33)*EXP(-'BDT Tree'!Q52*K$4)+$C$6*SUM(H$4:J$4)," ")</f>
        <v>0.88489919185984822</v>
      </c>
      <c r="K33" s="2">
        <f>IF($A33&lt;=K$5,0.5*(L32+L33)*EXP(-'BDT Tree'!R52*L$4)," ")</f>
        <v>0.90426882245777918</v>
      </c>
      <c r="L33" s="2">
        <f>IF($A33&lt;=L$5,0.5*(M32+M33)*EXP(-'BDT Tree'!S52*M$4)," ")</f>
        <v>0.92445879128213493</v>
      </c>
      <c r="M33" s="44">
        <f>IF($A33&lt;=M$5,0.5*(N32+N33)*EXP(-'BDT Tree'!T52*N$4)+$C$6*SUM(K$4:M$4)," ")</f>
        <v>0.94209169219069455</v>
      </c>
      <c r="N33" s="2">
        <f>IF($A33&lt;=N$5,0.5*(O32+O33)*EXP(-'BDT Tree'!U52*O$4)," ")</f>
        <v>0.95361447992534465</v>
      </c>
      <c r="O33" s="2">
        <f>IF($A33&lt;=O$5,0.5*(P32+P33)*EXP(-'BDT Tree'!V52*P$4)," ")</f>
        <v>0.9660904639390816</v>
      </c>
      <c r="P33" s="44">
        <f>IF($A33&lt;=P$5,0.5*(Q32+Q33)*EXP(-'BDT Tree'!W52*Q$4)+$C$6*SUM(N$4:P$4)," ")</f>
        <v>0.97645396207032675</v>
      </c>
      <c r="Q33" s="2">
        <f>IF($A33&lt;=Q$5,0.5*(R32+R33)*EXP(-'BDT Tree'!X52*R$4)," ")</f>
        <v>0.98150689185419415</v>
      </c>
      <c r="R33" s="2">
        <f>IF($A33&lt;=R$5,0.5*(S32+S33)*EXP(-'BDT Tree'!Y52*S$4)," ")</f>
        <v>0.98864987250818548</v>
      </c>
      <c r="S33" s="44">
        <f>IF($A33&lt;=S$5,0.5*(T32+T33)*EXP(-'BDT Tree'!Z52*T$4)+$C$6*SUM(Q$4:S$4)," ")</f>
        <v>0.99442938192288732</v>
      </c>
      <c r="T33" s="2">
        <f>IF($A33&lt;=T$5,0.5*(U32+U33)*EXP(-'BDT Tree'!AA52*U$4)," ")</f>
        <v>0.99542538620612231</v>
      </c>
      <c r="U33" s="2">
        <f>IF($A33&lt;=U$5,0.5*(V32+V33)*EXP(-'BDT Tree'!AB52*V$4)," ")</f>
        <v>0.99933058737711755</v>
      </c>
      <c r="V33" s="44">
        <f>IF($A33&lt;=V$5,0.5*(W32+W33)*EXP(-'BDT Tree'!AC52*W$4)+$C$6*SUM(T$4:V$4)," ")</f>
        <v>1.0026422873851624</v>
      </c>
      <c r="W33" s="2">
        <f>IF($A33&lt;=W$5,0.5*(X32+X33)*EXP(-'BDT Tree'!AD52*X$4)," ")</f>
        <v>1.0010895991001705</v>
      </c>
      <c r="X33" s="2">
        <f>IF($A33&lt;=X$5,0.5*(Y32+Y33)*EXP(-'BDT Tree'!AE52*Y$4)," ")</f>
        <v>1.0030593705111217</v>
      </c>
      <c r="Y33" s="44">
        <f>IF($A33&lt;=Y$5,0.5*(Z32+Z33)*EXP(-'BDT Tree'!AF52*Z$4)+$C$6*SUM(W$4:Y$4)," ")</f>
        <v>1.0046837844740963</v>
      </c>
      <c r="Z33" s="2">
        <f>IF($A33&lt;=Z$5,0.5*(AA32+AA33)*EXP(-'BDT Tree'!AG52*AA$4)," ")</f>
        <v>1.0022098325516244</v>
      </c>
      <c r="AA33" s="2">
        <f>IF($A33&lt;=AA$5,0.5*(AB32+AB33)*EXP(-'BDT Tree'!AH52*AB$4)," ")</f>
        <v>1.0031235267229803</v>
      </c>
      <c r="AB33" s="44">
        <f t="shared" si="0"/>
        <v>1.0038232952992217</v>
      </c>
    </row>
    <row r="34" spans="1:28" x14ac:dyDescent="0.25">
      <c r="A34" s="30">
        <v>14</v>
      </c>
      <c r="D34" s="44" t="str">
        <f>IF($A34&lt;=D$5,0.5*(E33+E34)*EXP(-'BDT Tree'!K53*E$4)+$C$6*SUM(B$4:D$4)," ")</f>
        <v xml:space="preserve"> </v>
      </c>
      <c r="E34" s="2" t="str">
        <f>IF($A34&lt;=E$5,0.5*(F33+F34)*EXP(-'BDT Tree'!L53*F$4)," ")</f>
        <v xml:space="preserve"> </v>
      </c>
      <c r="F34" s="2" t="str">
        <f>IF($A34&lt;=F$5,0.5*(G33+G34)*EXP(-'BDT Tree'!M53*G$4)," ")</f>
        <v xml:space="preserve"> </v>
      </c>
      <c r="G34" s="44" t="str">
        <f>IF($A34&lt;=G$5,0.5*(H33+H34)*EXP(-'BDT Tree'!N53*H$4)+$C$6*SUM(E$4:G$4)," ")</f>
        <v xml:space="preserve"> </v>
      </c>
      <c r="H34" s="2" t="str">
        <f>IF($A34&lt;=H$5,0.5*(I33+I34)*EXP(-'BDT Tree'!O53*I$4)," ")</f>
        <v xml:space="preserve"> </v>
      </c>
      <c r="I34" s="2">
        <f>IF($A34&lt;=I$5,0.5*(J33+J34)*EXP(-'BDT Tree'!P53*J$4)," ")</f>
        <v>0.89552531835347648</v>
      </c>
      <c r="J34" s="44">
        <f>IF($A34&lt;=J$5,0.5*(K33+K34)*EXP(-'BDT Tree'!Q53*K$4)+$C$6*SUM(H$4:J$4)," ")</f>
        <v>0.91656846723187713</v>
      </c>
      <c r="K34" s="2">
        <f>IF($A34&lt;=K$5,0.5*(L33+L34)*EXP(-'BDT Tree'!R53*L$4)," ")</f>
        <v>0.93114477177644939</v>
      </c>
      <c r="L34" s="2">
        <f>IF($A34&lt;=L$5,0.5*(M33+M34)*EXP(-'BDT Tree'!S53*M$4)," ")</f>
        <v>0.94711063626733905</v>
      </c>
      <c r="M34" s="44">
        <f>IF($A34&lt;=M$5,0.5*(N33+N34)*EXP(-'BDT Tree'!T53*N$4)+$C$6*SUM(K$4:M$4)," ")</f>
        <v>0.96092341125680669</v>
      </c>
      <c r="N34" s="2">
        <f>IF($A34&lt;=N$5,0.5*(O33+O34)*EXP(-'BDT Tree'!U53*O$4)," ")</f>
        <v>0.96900033797358842</v>
      </c>
      <c r="O34" s="2">
        <f>IF($A34&lt;=O$5,0.5*(P33+P34)*EXP(-'BDT Tree'!V53*P$4)," ")</f>
        <v>0.97861483297912555</v>
      </c>
      <c r="P34" s="44">
        <f>IF($A34&lt;=P$5,0.5*(Q33+Q34)*EXP(-'BDT Tree'!W53*Q$4)+$C$6*SUM(N$4:P$4)," ")</f>
        <v>0.98660962941923303</v>
      </c>
      <c r="Q34" s="2">
        <f>IF($A34&lt;=Q$5,0.5*(R33+R34)*EXP(-'BDT Tree'!X53*R$4)," ")</f>
        <v>0.989560896307075</v>
      </c>
      <c r="R34" s="2">
        <f>IF($A34&lt;=R$5,0.5*(S33+S34)*EXP(-'BDT Tree'!Y53*S$4)," ")</f>
        <v>0.99498497217793047</v>
      </c>
      <c r="S34" s="44">
        <f>IF($A34&lt;=S$5,0.5*(T33+T34)*EXP(-'BDT Tree'!Z53*T$4)+$C$6*SUM(Q$4:S$4)," ")</f>
        <v>0.9993853167050184</v>
      </c>
      <c r="T34" s="2">
        <f>IF($A34&lt;=T$5,0.5*(U33+U34)*EXP(-'BDT Tree'!AA53*U$4)," ")</f>
        <v>0.99924950569431581</v>
      </c>
      <c r="U34" s="2">
        <f>IF($A34&lt;=U$5,0.5*(V33+V34)*EXP(-'BDT Tree'!AB53*V$4)," ")</f>
        <v>1.0022351248816093</v>
      </c>
      <c r="V34" s="44">
        <f>IF($A34&lt;=V$5,0.5*(W33+W34)*EXP(-'BDT Tree'!AC53*W$4)+$C$6*SUM(T$4:V$4)," ")</f>
        <v>1.0047701184262003</v>
      </c>
      <c r="W34" s="2">
        <f>IF($A34&lt;=W$5,0.5*(X33+X34)*EXP(-'BDT Tree'!AD53*X$4)," ")</f>
        <v>1.0026332969422846</v>
      </c>
      <c r="X34" s="2">
        <f>IF($A34&lt;=X$5,0.5*(Y33+Y34)*EXP(-'BDT Tree'!AE53*Y$4)," ")</f>
        <v>1.0041412222693582</v>
      </c>
      <c r="Y34" s="44">
        <f>IF($A34&lt;=Y$5,0.5*(Z33+Z34)*EXP(-'BDT Tree'!AF53*Z$4)+$C$6*SUM(W$4:Y$4)," ")</f>
        <v>1.0053802929209665</v>
      </c>
      <c r="Z34" s="2">
        <f>IF($A34&lt;=Z$5,0.5*(AA33+AA34)*EXP(-'BDT Tree'!AG53*AA$4)," ")</f>
        <v>1.0026052097809235</v>
      </c>
      <c r="AA34" s="2">
        <f>IF($A34&lt;=AA$5,0.5*(AB33+AB34)*EXP(-'BDT Tree'!AH53*AB$4)," ")</f>
        <v>1.0032938538873388</v>
      </c>
      <c r="AB34" s="44">
        <f t="shared" si="0"/>
        <v>1.0038232952992217</v>
      </c>
    </row>
    <row r="35" spans="1:28" x14ac:dyDescent="0.25">
      <c r="A35" s="30">
        <v>13</v>
      </c>
      <c r="D35" s="44" t="str">
        <f>IF($A35&lt;=D$5,0.5*(E34+E35)*EXP(-'BDT Tree'!K54*E$4)+$C$6*SUM(B$4:D$4)," ")</f>
        <v xml:space="preserve"> </v>
      </c>
      <c r="E35" s="2" t="str">
        <f>IF($A35&lt;=E$5,0.5*(F34+F35)*EXP(-'BDT Tree'!L54*F$4)," ")</f>
        <v xml:space="preserve"> </v>
      </c>
      <c r="F35" s="2" t="str">
        <f>IF($A35&lt;=F$5,0.5*(G34+G35)*EXP(-'BDT Tree'!M54*G$4)," ")</f>
        <v xml:space="preserve"> </v>
      </c>
      <c r="G35" s="44" t="str">
        <f>IF($A35&lt;=G$5,0.5*(H34+H35)*EXP(-'BDT Tree'!N54*H$4)+$C$6*SUM(E$4:G$4)," ")</f>
        <v xml:space="preserve"> </v>
      </c>
      <c r="H35" s="2">
        <f>IF($A35&lt;=H$5,0.5*(I34+I35)*EXP(-'BDT Tree'!O54*I$4)," ")</f>
        <v>0.90540917212933469</v>
      </c>
      <c r="I35" s="2">
        <f>IF($A35&lt;=I$5,0.5*(J34+J35)*EXP(-'BDT Tree'!P54*J$4)," ")</f>
        <v>0.92475105276826264</v>
      </c>
      <c r="J35" s="44">
        <f>IF($A35&lt;=J$5,0.5*(K34+K35)*EXP(-'BDT Tree'!Q54*K$4)+$C$6*SUM(H$4:J$4)," ")</f>
        <v>0.94154143510099675</v>
      </c>
      <c r="K35" s="2">
        <f>IF($A35&lt;=K$5,0.5*(L34+L35)*EXP(-'BDT Tree'!R54*L$4)," ")</f>
        <v>0.95218882191988163</v>
      </c>
      <c r="L35" s="2">
        <f>IF($A35&lt;=L$5,0.5*(M34+M35)*EXP(-'BDT Tree'!S54*M$4)," ")</f>
        <v>0.96472741867345368</v>
      </c>
      <c r="M35" s="44">
        <f>IF($A35&lt;=M$5,0.5*(N34+N35)*EXP(-'BDT Tree'!T54*N$4)+$C$6*SUM(K$4:M$4)," ")</f>
        <v>0.97548581898519515</v>
      </c>
      <c r="N35" s="2">
        <f>IF($A35&lt;=N$5,0.5*(O34+O35)*EXP(-'BDT Tree'!U54*O$4)," ")</f>
        <v>0.98084970313258657</v>
      </c>
      <c r="O35" s="2">
        <f>IF($A35&lt;=O$5,0.5*(P34+P35)*EXP(-'BDT Tree'!V54*P$4)," ")</f>
        <v>0.98823124355811032</v>
      </c>
      <c r="P35" s="44">
        <f>IF($A35&lt;=P$5,0.5*(Q34+Q35)*EXP(-'BDT Tree'!W54*Q$4)+$C$6*SUM(N$4:P$4)," ")</f>
        <v>0.99438051564971863</v>
      </c>
      <c r="Q35" s="2">
        <f>IF($A35&lt;=Q$5,0.5*(R34+R35)*EXP(-'BDT Tree'!X54*R$4)," ")</f>
        <v>0.99571568214463668</v>
      </c>
      <c r="R35" s="2">
        <f>IF($A35&lt;=R$5,0.5*(S34+S35)*EXP(-'BDT Tree'!Y54*S$4)," ")</f>
        <v>0.99982736646022596</v>
      </c>
      <c r="S35" s="44">
        <f>IF($A35&lt;=S$5,0.5*(T34+T35)*EXP(-'BDT Tree'!Z54*T$4)+$C$6*SUM(Q$4:S$4)," ")</f>
        <v>1.0031730536098742</v>
      </c>
      <c r="T35" s="2">
        <f>IF($A35&lt;=T$5,0.5*(U34+U35)*EXP(-'BDT Tree'!AA54*U$4)," ")</f>
        <v>1.0021659141315913</v>
      </c>
      <c r="U35" s="2">
        <f>IF($A35&lt;=U$5,0.5*(V34+V35)*EXP(-'BDT Tree'!AB54*V$4)," ")</f>
        <v>1.0044466595211663</v>
      </c>
      <c r="V35" s="44">
        <f>IF($A35&lt;=V$5,0.5*(W34+W35)*EXP(-'BDT Tree'!AC54*W$4)+$C$6*SUM(T$4:V$4)," ")</f>
        <v>1.0063860173987269</v>
      </c>
      <c r="W35" s="2">
        <f>IF($A35&lt;=W$5,0.5*(X34+X35)*EXP(-'BDT Tree'!AD54*X$4)," ")</f>
        <v>1.0038068776765372</v>
      </c>
      <c r="X35" s="2">
        <f>IF($A35&lt;=X$5,0.5*(Y34+Y35)*EXP(-'BDT Tree'!AE54*Y$4)," ")</f>
        <v>1.0049609490145508</v>
      </c>
      <c r="Y35" s="44">
        <f>IF($A35&lt;=Y$5,0.5*(Z34+Z35)*EXP(-'BDT Tree'!AF54*Z$4)+$C$6*SUM(W$4:Y$4)," ")</f>
        <v>1.0059059199160669</v>
      </c>
      <c r="Z35" s="2">
        <f>IF($A35&lt;=Z$5,0.5*(AA34+AA35)*EXP(-'BDT Tree'!AG54*AA$4)," ")</f>
        <v>1.0029037400370941</v>
      </c>
      <c r="AA35" s="2">
        <f>IF($A35&lt;=AA$5,0.5*(AB34+AB35)*EXP(-'BDT Tree'!AH54*AB$4)," ")</f>
        <v>1.0034227308473269</v>
      </c>
      <c r="AB35" s="44">
        <f t="shared" si="0"/>
        <v>1.0038232952992217</v>
      </c>
    </row>
    <row r="36" spans="1:28" x14ac:dyDescent="0.25">
      <c r="A36" s="30">
        <v>12</v>
      </c>
      <c r="D36" s="44" t="str">
        <f>IF($A36&lt;=D$5,0.5*(E35+E36)*EXP(-'BDT Tree'!K55*E$4)+$C$6*SUM(B$4:D$4)," ")</f>
        <v xml:space="preserve"> </v>
      </c>
      <c r="E36" s="2" t="str">
        <f>IF($A36&lt;=E$5,0.5*(F35+F36)*EXP(-'BDT Tree'!L55*F$4)," ")</f>
        <v xml:space="preserve"> </v>
      </c>
      <c r="F36" s="2" t="str">
        <f>IF($A36&lt;=F$5,0.5*(G35+G36)*EXP(-'BDT Tree'!M55*G$4)," ")</f>
        <v xml:space="preserve"> </v>
      </c>
      <c r="G36" s="44">
        <f>IF($A36&lt;=G$5,0.5*(H35+H36)*EXP(-'BDT Tree'!N55*H$4)+$C$6*SUM(E$4:G$4)," ")</f>
        <v>0.91823746130147788</v>
      </c>
      <c r="H36" s="2">
        <f>IF($A36&lt;=H$5,0.5*(I35+I36)*EXP(-'BDT Tree'!O55*I$4)," ")</f>
        <v>0.93241088638033376</v>
      </c>
      <c r="I36" s="2">
        <f>IF($A36&lt;=I$5,0.5*(J35+J36)*EXP(-'BDT Tree'!P55*J$4)," ")</f>
        <v>0.9477781385119326</v>
      </c>
      <c r="J36" s="44">
        <f>IF($A36&lt;=J$5,0.5*(K35+K36)*EXP(-'BDT Tree'!Q55*K$4)+$C$6*SUM(H$4:J$4)," ")</f>
        <v>0.9610751786806101</v>
      </c>
      <c r="K36" s="2">
        <f>IF($A36&lt;=K$5,0.5*(L35+L36)*EXP(-'BDT Tree'!R55*L$4)," ")</f>
        <v>0.96855687200595308</v>
      </c>
      <c r="L36" s="2">
        <f>IF($A36&lt;=L$5,0.5*(M35+M36)*EXP(-'BDT Tree'!S55*M$4)," ")</f>
        <v>0.97835294530064576</v>
      </c>
      <c r="M36" s="44">
        <f>IF($A36&lt;=M$5,0.5*(N35+N36)*EXP(-'BDT Tree'!T55*N$4)+$C$6*SUM(K$4:M$4)," ")</f>
        <v>0.98669624934024203</v>
      </c>
      <c r="N36" s="2">
        <f>IF($A36&lt;=N$5,0.5*(O35+O36)*EXP(-'BDT Tree'!U55*O$4)," ")</f>
        <v>0.9899427874345117</v>
      </c>
      <c r="O36" s="2">
        <f>IF($A36&lt;=O$5,0.5*(P35+P36)*EXP(-'BDT Tree'!V55*P$4)," ")</f>
        <v>0.99559392350691456</v>
      </c>
      <c r="P36" s="44">
        <f>IF($A36&lt;=P$5,0.5*(Q35+Q36)*EXP(-'BDT Tree'!W55*Q$4)+$C$6*SUM(N$4:P$4)," ")</f>
        <v>1.0003132172990337</v>
      </c>
      <c r="Q36" s="2">
        <f>IF($A36&lt;=Q$5,0.5*(R35+R36)*EXP(-'BDT Tree'!X55*R$4)," ")</f>
        <v>1.000410939076563</v>
      </c>
      <c r="R36" s="2">
        <f>IF($A36&lt;=R$5,0.5*(S35+S36)*EXP(-'BDT Tree'!Y55*S$4)," ")</f>
        <v>1.0035237859033082</v>
      </c>
      <c r="S36" s="44">
        <f>IF($A36&lt;=S$5,0.5*(T35+T36)*EXP(-'BDT Tree'!Z55*T$4)+$C$6*SUM(Q$4:S$4)," ")</f>
        <v>1.0060649824542289</v>
      </c>
      <c r="T36" s="2">
        <f>IF($A36&lt;=T$5,0.5*(U35+U36)*EXP(-'BDT Tree'!AA55*U$4)," ")</f>
        <v>1.0043883570932894</v>
      </c>
      <c r="U36" s="2">
        <f>IF($A36&lt;=U$5,0.5*(V35+V36)*EXP(-'BDT Tree'!AB55*V$4)," ")</f>
        <v>1.0061296007613068</v>
      </c>
      <c r="V36" s="44">
        <f>IF($A36&lt;=V$5,0.5*(W35+W36)*EXP(-'BDT Tree'!AC55*W$4)+$C$6*SUM(T$4:V$4)," ")</f>
        <v>1.0076126667050249</v>
      </c>
      <c r="W36" s="2">
        <f>IF($A36&lt;=W$5,0.5*(X35+X36)*EXP(-'BDT Tree'!AD55*X$4)," ")</f>
        <v>1.0046988461282558</v>
      </c>
      <c r="X36" s="2">
        <f>IF($A36&lt;=X$5,0.5*(Y35+Y36)*EXP(-'BDT Tree'!AE55*Y$4)," ")</f>
        <v>1.0055819430944228</v>
      </c>
      <c r="Y36" s="44">
        <f>IF($A36&lt;=Y$5,0.5*(Z35+Z36)*EXP(-'BDT Tree'!AF55*Z$4)+$C$6*SUM(W$4:Y$4)," ")</f>
        <v>1.0063025312943699</v>
      </c>
      <c r="Z36" s="2">
        <f>IF($A36&lt;=Z$5,0.5*(AA35+AA36)*EXP(-'BDT Tree'!AG55*AA$4)," ")</f>
        <v>1.0031291278019181</v>
      </c>
      <c r="AA36" s="2">
        <f>IF($A36&lt;=AA$5,0.5*(AB35+AB36)*EXP(-'BDT Tree'!AH55*AB$4)," ")</f>
        <v>1.0035202412350497</v>
      </c>
      <c r="AB36" s="44">
        <f t="shared" si="0"/>
        <v>1.0038232952992217</v>
      </c>
    </row>
    <row r="37" spans="1:28" x14ac:dyDescent="0.25">
      <c r="A37" s="30">
        <v>11</v>
      </c>
      <c r="D37" s="44" t="str">
        <f>IF($A37&lt;=D$5,0.5*(E36+E37)*EXP(-'BDT Tree'!K56*E$4)+$C$6*SUM(B$4:D$4)," ")</f>
        <v xml:space="preserve"> </v>
      </c>
      <c r="E37" s="2" t="str">
        <f>IF($A37&lt;=E$5,0.5*(F36+F37)*EXP(-'BDT Tree'!L56*F$4)," ")</f>
        <v xml:space="preserve"> </v>
      </c>
      <c r="F37" s="2">
        <f>IF($A37&lt;=F$5,0.5*(G36+G37)*EXP(-'BDT Tree'!M56*G$4)," ")</f>
        <v>0.9273627080446154</v>
      </c>
      <c r="G37" s="44">
        <f>IF($A37&lt;=G$5,0.5*(H36+H37)*EXP(-'BDT Tree'!N56*H$4)+$C$6*SUM(E$4:G$4)," ")</f>
        <v>0.94318635555341612</v>
      </c>
      <c r="H37" s="2">
        <f>IF($A37&lt;=H$5,0.5*(I36+I37)*EXP(-'BDT Tree'!O56*I$4)," ")</f>
        <v>0.95366410576559268</v>
      </c>
      <c r="I37" s="2">
        <f>IF($A37&lt;=I$5,0.5*(J36+J37)*EXP(-'BDT Tree'!P56*J$4)," ")</f>
        <v>0.96578874468232445</v>
      </c>
      <c r="J37" s="44">
        <f>IF($A37&lt;=J$5,0.5*(K36+K37)*EXP(-'BDT Tree'!Q56*K$4)+$C$6*SUM(H$4:J$4)," ")</f>
        <v>0.97626058750154732</v>
      </c>
      <c r="K37" s="2">
        <f>IF($A37&lt;=K$5,0.5*(L36+L37)*EXP(-'BDT Tree'!R56*L$4)," ")</f>
        <v>0.98122372011999637</v>
      </c>
      <c r="L37" s="2">
        <f>IF($A37&lt;=L$5,0.5*(M36+M37)*EXP(-'BDT Tree'!S56*M$4)," ")</f>
        <v>0.9888475579013396</v>
      </c>
      <c r="M37" s="44">
        <f>IF($A37&lt;=M$5,0.5*(N36+N37)*EXP(-'BDT Tree'!T56*N$4)+$C$6*SUM(K$4:M$4)," ")</f>
        <v>0.99529697780708848</v>
      </c>
      <c r="N37" s="2">
        <f>IF($A37&lt;=N$5,0.5*(O36+O37)*EXP(-'BDT Tree'!U56*O$4)," ")</f>
        <v>0.9969019168561295</v>
      </c>
      <c r="O37" s="2">
        <f>IF($A37&lt;=O$5,0.5*(P36+P37)*EXP(-'BDT Tree'!V56*P$4)," ")</f>
        <v>1.0012190617060774</v>
      </c>
      <c r="P37" s="44">
        <f>IF($A37&lt;=P$5,0.5*(Q36+Q37)*EXP(-'BDT Tree'!W56*Q$4)+$C$6*SUM(N$4:P$4)," ")</f>
        <v>1.0048349214173826</v>
      </c>
      <c r="Q37" s="2">
        <f>IF($A37&lt;=Q$5,0.5*(R36+R37)*EXP(-'BDT Tree'!X56*R$4)," ")</f>
        <v>1.0039881494741618</v>
      </c>
      <c r="R37" s="2">
        <f>IF($A37&lt;=R$5,0.5*(S36+S37)*EXP(-'BDT Tree'!Y56*S$4)," ")</f>
        <v>1.0063425967454371</v>
      </c>
      <c r="S37" s="44">
        <f>IF($A37&lt;=S$5,0.5*(T36+T37)*EXP(-'BDT Tree'!Z56*T$4)+$C$6*SUM(Q$4:S$4)," ")</f>
        <v>1.0082712788906116</v>
      </c>
      <c r="T37" s="2">
        <f>IF($A37&lt;=T$5,0.5*(U36+U37)*EXP(-'BDT Tree'!AA56*U$4)," ")</f>
        <v>1.0060810051446702</v>
      </c>
      <c r="U37" s="2">
        <f>IF($A37&lt;=U$5,0.5*(V36+V37)*EXP(-'BDT Tree'!AB56*V$4)," ")</f>
        <v>1.0074097762481309</v>
      </c>
      <c r="V37" s="44">
        <f>IF($A37&lt;=V$5,0.5*(W36+W37)*EXP(-'BDT Tree'!AC56*W$4)+$C$6*SUM(T$4:V$4)," ")</f>
        <v>1.0085435711106538</v>
      </c>
      <c r="W37" s="2">
        <f>IF($A37&lt;=W$5,0.5*(X36+X37)*EXP(-'BDT Tree'!AD56*X$4)," ")</f>
        <v>1.0053766546802769</v>
      </c>
      <c r="X37" s="2">
        <f>IF($A37&lt;=X$5,0.5*(Y36+Y37)*EXP(-'BDT Tree'!AE56*Y$4)," ")</f>
        <v>1.006052321861147</v>
      </c>
      <c r="Y37" s="44">
        <f>IF($A37&lt;=Y$5,0.5*(Z36+Z37)*EXP(-'BDT Tree'!AF56*Z$4)+$C$6*SUM(W$4:Y$4)," ")</f>
        <v>1.0066017612643838</v>
      </c>
      <c r="Z37" s="2">
        <f>IF($A37&lt;=Z$5,0.5*(AA36+AA37)*EXP(-'BDT Tree'!AG56*AA$4)," ")</f>
        <v>1.0032992835723082</v>
      </c>
      <c r="AA37" s="2">
        <f>IF($A37&lt;=AA$5,0.5*(AB36+AB37)*EXP(-'BDT Tree'!AH56*AB$4)," ")</f>
        <v>1.0035940171416902</v>
      </c>
      <c r="AB37" s="44">
        <f t="shared" si="0"/>
        <v>1.0038232952992217</v>
      </c>
    </row>
    <row r="38" spans="1:28" x14ac:dyDescent="0.25">
      <c r="A38" s="30">
        <v>10</v>
      </c>
      <c r="D38" s="44" t="str">
        <f>IF($A38&lt;=D$5,0.5*(E37+E38)*EXP(-'BDT Tree'!K57*E$4)+$C$6*SUM(B$4:D$4)," ")</f>
        <v xml:space="preserve"> </v>
      </c>
      <c r="E38" s="2">
        <f>IF($A38&lt;=E$5,0.5*(F37+F38)*EXP(-'BDT Tree'!L57*F$4)," ")</f>
        <v>0.93560880435670923</v>
      </c>
      <c r="F38" s="2">
        <f>IF($A38&lt;=F$5,0.5*(G37+G38)*EXP(-'BDT Tree'!M57*G$4)," ")</f>
        <v>0.95016982605917455</v>
      </c>
      <c r="G38" s="44">
        <f>IF($A38&lt;=G$5,0.5*(H37+H38)*EXP(-'BDT Tree'!N57*H$4)+$C$6*SUM(E$4:G$4)," ")</f>
        <v>0.9628129394161008</v>
      </c>
      <c r="H38" s="2">
        <f>IF($A38&lt;=H$5,0.5*(I37+I38)*EXP(-'BDT Tree'!O57*I$4)," ")</f>
        <v>0.97028132553406377</v>
      </c>
      <c r="I38" s="2">
        <f>IF($A38&lt;=I$5,0.5*(J37+J38)*EXP(-'BDT Tree'!P57*J$4)," ")</f>
        <v>0.9797976601045264</v>
      </c>
      <c r="J38" s="44">
        <f>IF($A38&lt;=J$5,0.5*(K37+K38)*EXP(-'BDT Tree'!Q57*K$4)+$C$6*SUM(H$4:J$4)," ")</f>
        <v>0.9880106904288537</v>
      </c>
      <c r="K38" s="2">
        <f>IF($A38&lt;=K$5,0.5*(L37+L38)*EXP(-'BDT Tree'!R57*L$4)," ")</f>
        <v>0.99098895250274965</v>
      </c>
      <c r="L38" s="2">
        <f>IF($A38&lt;=L$5,0.5*(M37+M38)*EXP(-'BDT Tree'!S57*M$4)," ")</f>
        <v>0.99690526111120215</v>
      </c>
      <c r="M38" s="44">
        <f>IF($A38&lt;=M$5,0.5*(N37+N38)*EXP(-'BDT Tree'!T57*N$4)+$C$6*SUM(K$4:M$4)," ")</f>
        <v>1.0018786508330624</v>
      </c>
      <c r="N38" s="2">
        <f>IF($A38&lt;=N$5,0.5*(O37+O38)*EXP(-'BDT Tree'!U57*O$4)," ")</f>
        <v>1.0022171088479657</v>
      </c>
      <c r="O38" s="2">
        <f>IF($A38&lt;=O$5,0.5*(P37+P38)*EXP(-'BDT Tree'!V57*P$4)," ")</f>
        <v>1.0055098724789824</v>
      </c>
      <c r="P38" s="44">
        <f>IF($A38&lt;=P$5,0.5*(Q37+Q38)*EXP(-'BDT Tree'!W57*Q$4)+$C$6*SUM(N$4:P$4)," ")</f>
        <v>1.0082768948816037</v>
      </c>
      <c r="Q38" s="2">
        <f>IF($A38&lt;=Q$5,0.5*(R37+R38)*EXP(-'BDT Tree'!X57*R$4)," ")</f>
        <v>1.0067109452969611</v>
      </c>
      <c r="R38" s="2">
        <f>IF($A38&lt;=R$5,0.5*(S37+S38)*EXP(-'BDT Tree'!Y57*S$4)," ")</f>
        <v>1.0084905637752841</v>
      </c>
      <c r="S38" s="44">
        <f>IF($A38&lt;=S$5,0.5*(T37+T38)*EXP(-'BDT Tree'!Z57*T$4)+$C$6*SUM(Q$4:S$4)," ")</f>
        <v>1.009953549915015</v>
      </c>
      <c r="T38" s="2">
        <f>IF($A38&lt;=T$5,0.5*(U37+U38)*EXP(-'BDT Tree'!AA57*U$4)," ")</f>
        <v>1.0073696214315635</v>
      </c>
      <c r="U38" s="2">
        <f>IF($A38&lt;=U$5,0.5*(V37+V38)*EXP(-'BDT Tree'!AB57*V$4)," ")</f>
        <v>1.008383299217724</v>
      </c>
      <c r="V38" s="44">
        <f>IF($A38&lt;=V$5,0.5*(W37+W38)*EXP(-'BDT Tree'!AC57*W$4)+$C$6*SUM(T$4:V$4)," ")</f>
        <v>1.0092498977887401</v>
      </c>
      <c r="W38" s="2">
        <f>IF($A38&lt;=W$5,0.5*(X37+X38)*EXP(-'BDT Tree'!AD57*X$4)," ")</f>
        <v>1.0058916607376545</v>
      </c>
      <c r="X38" s="2">
        <f>IF($A38&lt;=X$5,0.5*(Y37+Y38)*EXP(-'BDT Tree'!AE57*Y$4)," ")</f>
        <v>1.0064085832141278</v>
      </c>
      <c r="Y38" s="44">
        <f>IF($A38&lt;=Y$5,0.5*(Z37+Z38)*EXP(-'BDT Tree'!AF57*Z$4)+$C$6*SUM(W$4:Y$4)," ")</f>
        <v>1.0068275018372213</v>
      </c>
      <c r="Z38" s="2">
        <f>IF($A38&lt;=Z$5,0.5*(AA37+AA38)*EXP(-'BDT Tree'!AG57*AA$4)," ")</f>
        <v>1.0034277365692221</v>
      </c>
      <c r="AA38" s="2">
        <f>IF($A38&lt;=AA$5,0.5*(AB37+AB38)*EXP(-'BDT Tree'!AH57*AB$4)," ")</f>
        <v>1.0036498344903224</v>
      </c>
      <c r="AB38" s="44">
        <f t="shared" si="0"/>
        <v>1.0038232952992217</v>
      </c>
    </row>
    <row r="39" spans="1:28" x14ac:dyDescent="0.25">
      <c r="A39" s="30">
        <v>9</v>
      </c>
      <c r="D39" s="44">
        <f>IF($A39&lt;=D$5,0.5*(E38+E39)*EXP(-'BDT Tree'!K58*E$4)," ")</f>
        <v>0.94290124728487001</v>
      </c>
      <c r="E39" s="2">
        <f>IF($A39&lt;=E$5,0.5*(F38+F39)*EXP(-'BDT Tree'!L58*F$4)," ")</f>
        <v>0.95651112886196821</v>
      </c>
      <c r="F39" s="2">
        <f>IF($A39&lt;=F$5,0.5*(G38+G39)*EXP(-'BDT Tree'!M58*G$4)," ")</f>
        <v>0.96810839596255671</v>
      </c>
      <c r="G39" s="44">
        <f>IF($A39&lt;=G$5,0.5*(H38+H39)*EXP(-'BDT Tree'!N58*H$4)+$C$6*SUM(E$4:G$4)," ")</f>
        <v>0.97815941719603849</v>
      </c>
      <c r="H39" s="2">
        <f>IF($A39&lt;=H$5,0.5*(I38+I39)*EXP(-'BDT Tree'!O58*I$4)," ")</f>
        <v>0.98320836241518716</v>
      </c>
      <c r="I39" s="2">
        <f>IF($A39&lt;=I$5,0.5*(J38+J39)*EXP(-'BDT Tree'!P58*J$4)," ")</f>
        <v>0.99064847036111825</v>
      </c>
      <c r="J39" s="44">
        <f>IF($A39&lt;=J$5,0.5*(K38+K39)*EXP(-'BDT Tree'!Q58*K$4)+$C$6*SUM(H$4:J$4)," ")</f>
        <v>0.99707070431412081</v>
      </c>
      <c r="K39" s="2">
        <f>IF($A39&lt;=K$5,0.5*(L38+L39)*EXP(-'BDT Tree'!R58*L$4)," ")</f>
        <v>0.99849568849126957</v>
      </c>
      <c r="L39" s="2">
        <f>IF($A39&lt;=L$5,0.5*(M38+M39)*EXP(-'BDT Tree'!S58*M$4)," ")</f>
        <v>1.0030772859331634</v>
      </c>
      <c r="M39" s="44">
        <f>IF($A39&lt;=M$5,0.5*(N38+N39)*EXP(-'BDT Tree'!T58*N$4)+$C$6*SUM(K$4:M$4)," ")</f>
        <v>1.0069055798839206</v>
      </c>
      <c r="N39" s="2">
        <f>IF($A39&lt;=N$5,0.5*(O38+O39)*EXP(-'BDT Tree'!U58*O$4)," ")</f>
        <v>1.0062705692694398</v>
      </c>
      <c r="O39" s="2">
        <f>IF($A39&lt;=O$5,0.5*(P38+P39)*EXP(-'BDT Tree'!V58*P$4)," ")</f>
        <v>1.0087790054569927</v>
      </c>
      <c r="P39" s="44">
        <f>IF($A39&lt;=P$5,0.5*(Q38+Q39)*EXP(-'BDT Tree'!W58*Q$4)+$C$6*SUM(N$4:P$4)," ")</f>
        <v>1.0108945433525156</v>
      </c>
      <c r="Q39" s="2">
        <f>IF($A39&lt;=Q$5,0.5*(R38+R39)*EXP(-'BDT Tree'!X58*R$4)," ")</f>
        <v>1.0087819567199539</v>
      </c>
      <c r="R39" s="2">
        <f>IF($A39&lt;=R$5,0.5*(S38+S39)*EXP(-'BDT Tree'!Y58*S$4)," ")</f>
        <v>1.0101264476061296</v>
      </c>
      <c r="S39" s="44">
        <f>IF($A39&lt;=S$5,0.5*(T38+T39)*EXP(-'BDT Tree'!Z58*T$4)+$C$6*SUM(Q$4:S$4)," ")</f>
        <v>1.0112357339019769</v>
      </c>
      <c r="T39" s="2">
        <f>IF($A39&lt;=T$5,0.5*(U38+U39)*EXP(-'BDT Tree'!AA58*U$4)," ")</f>
        <v>1.0083503582581825</v>
      </c>
      <c r="U39" s="2">
        <f>IF($A39&lt;=U$5,0.5*(V38+V39)*EXP(-'BDT Tree'!AB58*V$4)," ")</f>
        <v>1.0091234796663975</v>
      </c>
      <c r="V39" s="44">
        <f>IF($A39&lt;=V$5,0.5*(W38+W39)*EXP(-'BDT Tree'!AC58*W$4)+$C$6*SUM(T$4:V$4)," ")</f>
        <v>1.0097857565913393</v>
      </c>
      <c r="W39" s="2">
        <f>IF($A39&lt;=W$5,0.5*(X38+X39)*EXP(-'BDT Tree'!AD58*X$4)," ")</f>
        <v>1.0062829389502346</v>
      </c>
      <c r="X39" s="2">
        <f>IF($A39&lt;=X$5,0.5*(Y38+Y39)*EXP(-'BDT Tree'!AE58*Y$4)," ")</f>
        <v>1.0066783973937383</v>
      </c>
      <c r="Y39" s="44">
        <f>IF($A39&lt;=Y$5,0.5*(Z38+Z39)*EXP(-'BDT Tree'!AF58*Z$4)+$C$6*SUM(W$4:Y$4)," ")</f>
        <v>1.0069977913780688</v>
      </c>
      <c r="Z39" s="2">
        <f>IF($A39&lt;=Z$5,0.5*(AA38+AA39)*EXP(-'BDT Tree'!AG58*AA$4)," ")</f>
        <v>1.0035247045132387</v>
      </c>
      <c r="AA39" s="2">
        <f>IF($A39&lt;=AA$5,0.5*(AB38+AB39)*EXP(-'BDT Tree'!AH58*AB$4)," ")</f>
        <v>1.0036920640958271</v>
      </c>
      <c r="AB39" s="44">
        <f t="shared" si="0"/>
        <v>1.0038232952992217</v>
      </c>
    </row>
    <row r="40" spans="1:28" x14ac:dyDescent="0.25">
      <c r="A40" s="30">
        <v>8</v>
      </c>
      <c r="D40" s="44">
        <f>IF($A40&lt;=D$5,0.5*(E39+E40)*EXP(-'BDT Tree'!K59*E$4)," ")</f>
        <v>0.96208098417485011</v>
      </c>
      <c r="E40" s="2">
        <f>IF($A40&lt;=E$5,0.5*(F39+F40)*EXP(-'BDT Tree'!L59*F$4)," ")</f>
        <v>0.97294907904799288</v>
      </c>
      <c r="F40" s="2">
        <f>IF($A40&lt;=F$5,0.5*(G39+G40)*EXP(-'BDT Tree'!M59*G$4)," ")</f>
        <v>0.98214253671979512</v>
      </c>
      <c r="G40" s="44">
        <f>IF($A40&lt;=G$5,0.5*(H39+H40)*EXP(-'BDT Tree'!N59*H$4)+$C$6*SUM(E$4:G$4)," ")</f>
        <v>0.99010455379784079</v>
      </c>
      <c r="H40" s="2">
        <f>IF($A40&lt;=H$5,0.5*(I39+I40)*EXP(-'BDT Tree'!O59*I$4)," ")</f>
        <v>0.99322662024228914</v>
      </c>
      <c r="I40" s="2">
        <f>IF($A40&lt;=I$5,0.5*(J39+J40)*EXP(-'BDT Tree'!P59*J$4)," ")</f>
        <v>0.99902682477287752</v>
      </c>
      <c r="J40" s="44">
        <f>IF($A40&lt;=J$5,0.5*(K39+K40)*EXP(-'BDT Tree'!Q59*K$4)+$C$6*SUM(H$4:J$4)," ")</f>
        <v>1.0040380834852269</v>
      </c>
      <c r="K40" s="2">
        <f>IF($A40&lt;=K$5,0.5*(L39+L40)*EXP(-'BDT Tree'!R59*L$4)," ")</f>
        <v>1.0042539217531103</v>
      </c>
      <c r="L40" s="2">
        <f>IF($A40&lt;=L$5,0.5*(M39+M40)*EXP(-'BDT Tree'!S59*M$4)," ")</f>
        <v>1.0077965532044539</v>
      </c>
      <c r="M40" s="44">
        <f>IF($A40&lt;=M$5,0.5*(N39+N40)*EXP(-'BDT Tree'!T59*N$4)+$C$6*SUM(K$4:M$4)," ")</f>
        <v>1.0107395212285035</v>
      </c>
      <c r="N40" s="2">
        <f>IF($A40&lt;=N$5,0.5*(O39+O40)*EXP(-'BDT Tree'!U59*O$4)," ")</f>
        <v>1.0093583394628403</v>
      </c>
      <c r="O40" s="2">
        <f>IF($A40&lt;=O$5,0.5*(P39+P40)*EXP(-'BDT Tree'!V59*P$4)," ")</f>
        <v>1.0112675656590944</v>
      </c>
      <c r="P40" s="44">
        <f>IF($A40&lt;=P$5,0.5*(Q39+Q40)*EXP(-'BDT Tree'!W59*Q$4)+$C$6*SUM(N$4:P$4)," ")</f>
        <v>1.0128839418104609</v>
      </c>
      <c r="Q40" s="2">
        <f>IF($A40&lt;=Q$5,0.5*(R39+R40)*EXP(-'BDT Tree'!X59*R$4)," ")</f>
        <v>1.0103564152026894</v>
      </c>
      <c r="R40" s="2">
        <f>IF($A40&lt;=R$5,0.5*(S39+S40)*EXP(-'BDT Tree'!Y59*S$4)," ")</f>
        <v>1.011371839299984</v>
      </c>
      <c r="S40" s="44">
        <f>IF($A40&lt;=S$5,0.5*(T39+T40)*EXP(-'BDT Tree'!Z59*T$4)+$C$6*SUM(Q$4:S$4)," ")</f>
        <v>1.0122126955830058</v>
      </c>
      <c r="T40" s="2">
        <f>IF($A40&lt;=T$5,0.5*(U39+U40)*EXP(-'BDT Tree'!AA59*U$4)," ")</f>
        <v>1.0090966214370547</v>
      </c>
      <c r="U40" s="2">
        <f>IF($A40&lt;=U$5,0.5*(V39+V40)*EXP(-'BDT Tree'!AB59*V$4)," ")</f>
        <v>1.0096861746116899</v>
      </c>
      <c r="V40" s="44">
        <f>IF($A40&lt;=V$5,0.5*(W39+W40)*EXP(-'BDT Tree'!AC59*W$4)+$C$6*SUM(T$4:V$4)," ")</f>
        <v>1.0101922569248212</v>
      </c>
      <c r="W40" s="2">
        <f>IF($A40&lt;=W$5,0.5*(X39+X40)*EXP(-'BDT Tree'!AD59*X$4)," ")</f>
        <v>1.0065802030406767</v>
      </c>
      <c r="X40" s="2">
        <f>IF($A40&lt;=X$5,0.5*(Y39+Y40)*EXP(-'BDT Tree'!AE59*Y$4)," ")</f>
        <v>1.0068827342581665</v>
      </c>
      <c r="Y40" s="44">
        <f>IF($A40&lt;=Y$5,0.5*(Z39+Z40)*EXP(-'BDT Tree'!AF59*Z$4)+$C$6*SUM(W$4:Y$4)," ")</f>
        <v>1.0071262452166205</v>
      </c>
      <c r="Z40" s="2">
        <f>IF($A40&lt;=Z$5,0.5*(AA39+AA40)*EXP(-'BDT Tree'!AG59*AA$4)," ")</f>
        <v>1.0035979030542075</v>
      </c>
      <c r="AA40" s="2">
        <f>IF($A40&lt;=AA$5,0.5*(AB39+AB40)*EXP(-'BDT Tree'!AH59*AB$4)," ")</f>
        <v>1.0037240132732204</v>
      </c>
      <c r="AB40" s="44">
        <f t="shared" si="0"/>
        <v>1.0038232952992217</v>
      </c>
    </row>
    <row r="41" spans="1:28" x14ac:dyDescent="0.25">
      <c r="A41" s="30">
        <v>7</v>
      </c>
      <c r="D41" s="44">
        <f>IF($A41&lt;=D$5,0.5*(E40+E41)*EXP(-'BDT Tree'!K60*E$4)," ")</f>
        <v>0.97717035115811046</v>
      </c>
      <c r="E41" s="2">
        <f>IF($A41&lt;=E$5,0.5*(F40+F41)*EXP(-'BDT Tree'!L60*F$4)," ")</f>
        <v>0.98581504513025553</v>
      </c>
      <c r="F41" s="2">
        <f>IF($A41&lt;=F$5,0.5*(G40+G41)*EXP(-'BDT Tree'!M60*G$4)," ")</f>
        <v>0.99307847361598789</v>
      </c>
      <c r="G41" s="44">
        <f>IF($A41&lt;=G$5,0.5*(H40+H41)*EXP(-'BDT Tree'!N60*H$4)+$C$6*SUM(E$4:G$4)," ")</f>
        <v>0.99937056071638497</v>
      </c>
      <c r="H41" s="2">
        <f>IF($A41&lt;=H$5,0.5*(I40+I41)*EXP(-'BDT Tree'!O60*I$4)," ")</f>
        <v>1.0009687094971302</v>
      </c>
      <c r="I41" s="2">
        <f>IF($A41&lt;=I$5,0.5*(J40+J41)*EXP(-'BDT Tree'!P60*J$4)," ")</f>
        <v>1.0054810697186072</v>
      </c>
      <c r="J41" s="44">
        <f>IF($A41&lt;=J$5,0.5*(K40+K41)*EXP(-'BDT Tree'!Q60*K$4)+$C$6*SUM(H$4:J$4)," ")</f>
        <v>1.0093856370507344</v>
      </c>
      <c r="K41" s="2">
        <f>IF($A41&lt;=K$5,0.5*(L40+L41)*EXP(-'BDT Tree'!R60*L$4)," ")</f>
        <v>1.0086639100958841</v>
      </c>
      <c r="L41" s="2">
        <f>IF($A41&lt;=L$5,0.5*(M40+M41)*EXP(-'BDT Tree'!S60*M$4)," ")</f>
        <v>1.0114002578732757</v>
      </c>
      <c r="M41" s="44">
        <f>IF($A41&lt;=M$5,0.5*(N40+N41)*EXP(-'BDT Tree'!T60*N$4)+$C$6*SUM(K$4:M$4)," ")</f>
        <v>1.0136604750432217</v>
      </c>
      <c r="N41" s="2">
        <f>IF($A41&lt;=N$5,0.5*(O40+O41)*EXP(-'BDT Tree'!U60*O$4)," ")</f>
        <v>1.0117085376369799</v>
      </c>
      <c r="O41" s="2">
        <f>IF($A41&lt;=O$5,0.5*(P40+P41)*EXP(-'BDT Tree'!V60*P$4)," ")</f>
        <v>1.0131607318491638</v>
      </c>
      <c r="P41" s="44">
        <f>IF($A41&lt;=P$5,0.5*(Q40+Q41)*EXP(-'BDT Tree'!W60*Q$4)+$C$6*SUM(N$4:P$4)," ")</f>
        <v>1.0143951383083769</v>
      </c>
      <c r="Q41" s="2">
        <f>IF($A41&lt;=Q$5,0.5*(R40+R41)*EXP(-'BDT Tree'!X60*R$4)," ")</f>
        <v>1.0115529498992699</v>
      </c>
      <c r="R41" s="2">
        <f>IF($A41&lt;=R$5,0.5*(S40+S41)*EXP(-'BDT Tree'!Y60*S$4)," ")</f>
        <v>1.0123196855106691</v>
      </c>
      <c r="S41" s="44">
        <f>IF($A41&lt;=S$5,0.5*(T40+T41)*EXP(-'BDT Tree'!Z60*T$4)+$C$6*SUM(Q$4:S$4)," ")</f>
        <v>1.012956940548424</v>
      </c>
      <c r="T41" s="2">
        <f>IF($A41&lt;=T$5,0.5*(U40+U41)*EXP(-'BDT Tree'!AA60*U$4)," ")</f>
        <v>1.0096643903859532</v>
      </c>
      <c r="U41" s="2">
        <f>IF($A41&lt;=U$5,0.5*(V40+V41)*EXP(-'BDT Tree'!AB60*V$4)," ")</f>
        <v>1.0101139094830582</v>
      </c>
      <c r="V41" s="44">
        <f>IF($A41&lt;=V$5,0.5*(W40+W41)*EXP(-'BDT Tree'!AC60*W$4)+$C$6*SUM(T$4:V$4)," ")</f>
        <v>1.010500613762074</v>
      </c>
      <c r="W41" s="2">
        <f>IF($A41&lt;=W$5,0.5*(X40+X41)*EXP(-'BDT Tree'!AD60*X$4)," ")</f>
        <v>1.0068060396831378</v>
      </c>
      <c r="X41" s="2">
        <f>IF($A41&lt;=X$5,0.5*(Y40+Y41)*EXP(-'BDT Tree'!AE60*Y$4)," ")</f>
        <v>1.0070374814625329</v>
      </c>
      <c r="Y41" s="44">
        <f>IF($A41&lt;=Y$5,0.5*(Z40+Z41)*EXP(-'BDT Tree'!AF60*Z$4)+$C$6*SUM(W$4:Y$4)," ")</f>
        <v>1.0072231381705572</v>
      </c>
      <c r="Z41" s="2">
        <f>IF($A41&lt;=Z$5,0.5*(AA40+AA41)*EXP(-'BDT Tree'!AG60*AA$4)," ")</f>
        <v>1.003653157839927</v>
      </c>
      <c r="AA41" s="2">
        <f>IF($A41&lt;=AA$5,0.5*(AB40+AB41)*EXP(-'BDT Tree'!AH60*AB$4)," ")</f>
        <v>1.0037481844853435</v>
      </c>
      <c r="AB41" s="44">
        <f t="shared" si="0"/>
        <v>1.0038232952992217</v>
      </c>
    </row>
    <row r="42" spans="1:28" x14ac:dyDescent="0.25">
      <c r="A42" s="30">
        <v>6</v>
      </c>
      <c r="D42" s="44">
        <f>IF($A42&lt;=D$5,0.5*(E41+E42)*EXP(-'BDT Tree'!K61*E$4)," ")</f>
        <v>0.98899247508966226</v>
      </c>
      <c r="E42" s="2">
        <f>IF($A42&lt;=E$5,0.5*(F41+F42)*EXP(-'BDT Tree'!L61*F$4)," ")</f>
        <v>0.99585007670345294</v>
      </c>
      <c r="F42" s="2">
        <f>IF($A42&lt;=F$5,0.5*(G41+G42)*EXP(-'BDT Tree'!M61*G$4)," ")</f>
        <v>1.0015753038550648</v>
      </c>
      <c r="G42" s="44">
        <f>IF($A42&lt;=G$5,0.5*(H41+H42)*EXP(-'BDT Tree'!N61*H$4)+$C$6*SUM(E$4:G$4)," ")</f>
        <v>1.0065402324786534</v>
      </c>
      <c r="H42" s="2">
        <f>IF($A42&lt;=H$5,0.5*(I41+I42)*EXP(-'BDT Tree'!O61*I$4)," ")</f>
        <v>1.00693933596177</v>
      </c>
      <c r="I42" s="2">
        <f>IF($A42&lt;=I$5,0.5*(J41+J42)*EXP(-'BDT Tree'!P61*J$4)," ")</f>
        <v>1.0104446121847619</v>
      </c>
      <c r="J42" s="44">
        <f>IF($A42&lt;=J$5,0.5*(K41+K42)*EXP(-'BDT Tree'!Q61*K$4)+$C$6*SUM(H$4:J$4)," ")</f>
        <v>1.0134839853323028</v>
      </c>
      <c r="K42" s="2">
        <f>IF($A42&lt;=K$5,0.5*(L41+L42)*EXP(-'BDT Tree'!R61*L$4)," ")</f>
        <v>1.0120373985369593</v>
      </c>
      <c r="L42" s="2">
        <f>IF($A42&lt;=L$5,0.5*(M41+M42)*EXP(-'BDT Tree'!S61*M$4)," ")</f>
        <v>1.0141494277706979</v>
      </c>
      <c r="M42" s="44">
        <f>IF($A42&lt;=M$5,0.5*(N41+N42)*EXP(-'BDT Tree'!T61*N$4)+$C$6*SUM(K$4:M$4)," ")</f>
        <v>1.0158841032263677</v>
      </c>
      <c r="N42" s="2">
        <f>IF($A42&lt;=N$5,0.5*(O41+O42)*EXP(-'BDT Tree'!U61*O$4)," ")</f>
        <v>1.0134962678121624</v>
      </c>
      <c r="O42" s="2">
        <f>IF($A42&lt;=O$5,0.5*(P41+P42)*EXP(-'BDT Tree'!V61*P$4)," ")</f>
        <v>1.0146003001334416</v>
      </c>
      <c r="P42" s="44">
        <f>IF($A42&lt;=P$5,0.5*(Q41+Q42)*EXP(-'BDT Tree'!W61*Q$4)+$C$6*SUM(N$4:P$4)," ")</f>
        <v>1.0155426867448121</v>
      </c>
      <c r="Q42" s="2">
        <f>IF($A42&lt;=Q$5,0.5*(R41+R42)*EXP(-'BDT Tree'!X61*R$4)," ")</f>
        <v>1.0124620533818876</v>
      </c>
      <c r="R42" s="2">
        <f>IF($A42&lt;=R$5,0.5*(S41+S42)*EXP(-'BDT Tree'!Y61*S$4)," ")</f>
        <v>1.0130409357904218</v>
      </c>
      <c r="S42" s="44">
        <f>IF($A42&lt;=S$5,0.5*(T41+T42)*EXP(-'BDT Tree'!Z61*T$4)+$C$6*SUM(Q$4:S$4)," ")</f>
        <v>1.0135238251442271</v>
      </c>
      <c r="T42" s="2">
        <f>IF($A42&lt;=T$5,0.5*(U41+U42)*EXP(-'BDT Tree'!AA61*U$4)," ")</f>
        <v>1.0100963207203644</v>
      </c>
      <c r="U42" s="2">
        <f>IF($A42&lt;=U$5,0.5*(V41+V42)*EXP(-'BDT Tree'!AB61*V$4)," ")</f>
        <v>1.0104390412714768</v>
      </c>
      <c r="V42" s="44">
        <f>IF($A42&lt;=V$5,0.5*(W41+W42)*EXP(-'BDT Tree'!AC61*W$4)+$C$6*SUM(T$4:V$4)," ")</f>
        <v>1.0107345194776429</v>
      </c>
      <c r="W42" s="2">
        <f>IF($A42&lt;=W$5,0.5*(X41+X42)*EXP(-'BDT Tree'!AD61*X$4)," ")</f>
        <v>1.0069776132800046</v>
      </c>
      <c r="X42" s="2">
        <f>IF($A42&lt;=X$5,0.5*(Y41+Y42)*EXP(-'BDT Tree'!AE61*Y$4)," ")</f>
        <v>1.0071546738188777</v>
      </c>
      <c r="Y42" s="44">
        <f>IF($A42&lt;=Y$5,0.5*(Z41+Z42)*EXP(-'BDT Tree'!AF61*Z$4)+$C$6*SUM(W$4:Y$4)," ")</f>
        <v>1.0072962230026734</v>
      </c>
      <c r="Z42" s="2">
        <f>IF($A42&lt;=Z$5,0.5*(AA41+AA42)*EXP(-'BDT Tree'!AG61*AA$4)," ")</f>
        <v>1.0036948671335661</v>
      </c>
      <c r="AA42" s="2">
        <f>IF($A42&lt;=AA$5,0.5*(AB41+AB42)*EXP(-'BDT Tree'!AH61*AB$4)," ")</f>
        <v>1.0037664711382879</v>
      </c>
      <c r="AB42" s="44">
        <f t="shared" si="0"/>
        <v>1.0038232952992217</v>
      </c>
    </row>
    <row r="43" spans="1:28" x14ac:dyDescent="0.25">
      <c r="A43" s="30">
        <v>5</v>
      </c>
      <c r="D43" s="44">
        <f>IF($A43&lt;=D$5,0.5*(E42+E43)*EXP(-'BDT Tree'!K62*E$4)," ")</f>
        <v>0.99822690095938194</v>
      </c>
      <c r="E43" s="2">
        <f>IF($A43&lt;=E$5,0.5*(F42+F43)*EXP(-'BDT Tree'!L62*F$4)," ")</f>
        <v>1.0036572883141508</v>
      </c>
      <c r="F43" s="2">
        <f>IF($A43&lt;=F$5,0.5*(G42+G43)*EXP(-'BDT Tree'!M62*G$4)," ")</f>
        <v>1.0081631536950542</v>
      </c>
      <c r="G43" s="44">
        <f>IF($A43&lt;=G$5,0.5*(H42+H43)*EXP(-'BDT Tree'!N62*H$4)+$C$6*SUM(E$4:G$4)," ")</f>
        <v>1.0120776629708135</v>
      </c>
      <c r="H43" s="2">
        <f>IF($A43&lt;=H$5,0.5*(I42+I43)*EXP(-'BDT Tree'!O62*I$4)," ")</f>
        <v>1.0115368751969871</v>
      </c>
      <c r="I43" s="2">
        <f>IF($A43&lt;=I$5,0.5*(J42+J43)*EXP(-'BDT Tree'!P62*J$4)," ")</f>
        <v>1.0142570622933995</v>
      </c>
      <c r="J43" s="44">
        <f>IF($A43&lt;=J$5,0.5*(K42+K43)*EXP(-'BDT Tree'!Q62*K$4)+$C$6*SUM(H$4:J$4)," ")</f>
        <v>1.0166216086364321</v>
      </c>
      <c r="K43" s="2">
        <f>IF($A43&lt;=K$5,0.5*(L42+L43)*EXP(-'BDT Tree'!R62*L$4)," ")</f>
        <v>1.0146158240071661</v>
      </c>
      <c r="L43" s="2">
        <f>IF($A43&lt;=L$5,0.5*(M42+M43)*EXP(-'BDT Tree'!S62*M$4)," ")</f>
        <v>1.0162452086562994</v>
      </c>
      <c r="M43" s="44">
        <f>IF($A43&lt;=M$5,0.5*(N42+N43)*EXP(-'BDT Tree'!T62*N$4)+$C$6*SUM(K$4:M$4)," ")</f>
        <v>1.017575908365377</v>
      </c>
      <c r="N43" s="2">
        <f>IF($A43&lt;=N$5,0.5*(O42+O43)*EXP(-'BDT Tree'!U62*O$4)," ")</f>
        <v>1.0148555556040155</v>
      </c>
      <c r="O43" s="2">
        <f>IF($A43&lt;=O$5,0.5*(P42+P43)*EXP(-'BDT Tree'!V62*P$4)," ")</f>
        <v>1.0156946037985184</v>
      </c>
      <c r="P43" s="44">
        <f>IF($A43&lt;=P$5,0.5*(Q42+Q43)*EXP(-'BDT Tree'!W62*Q$4)+$C$6*SUM(N$4:P$4)," ")</f>
        <v>1.0164138894275623</v>
      </c>
      <c r="Q43" s="2">
        <f>IF($A43&lt;=Q$5,0.5*(R42+R43)*EXP(-'BDT Tree'!X62*R$4)," ")</f>
        <v>1.0131526621881981</v>
      </c>
      <c r="R43" s="2">
        <f>IF($A43&lt;=R$5,0.5*(S42+S43)*EXP(-'BDT Tree'!Y62*S$4)," ")</f>
        <v>1.0135896914614675</v>
      </c>
      <c r="S43" s="44">
        <f>IF($A43&lt;=S$5,0.5*(T42+T43)*EXP(-'BDT Tree'!Z62*T$4)+$C$6*SUM(Q$4:S$4)," ")</f>
        <v>1.0139555787277219</v>
      </c>
      <c r="T43" s="2">
        <f>IF($A43&lt;=T$5,0.5*(U42+U43)*EXP(-'BDT Tree'!AA62*U$4)," ")</f>
        <v>1.0104248962304931</v>
      </c>
      <c r="U43" s="2">
        <f>IF($A43&lt;=U$5,0.5*(V42+V43)*EXP(-'BDT Tree'!AB62*V$4)," ")</f>
        <v>1.0106861796362889</v>
      </c>
      <c r="V43" s="44">
        <f>IF($A43&lt;=V$5,0.5*(W42+W43)*EXP(-'BDT Tree'!AC62*W$4)+$C$6*SUM(T$4:V$4)," ")</f>
        <v>1.0109119515482434</v>
      </c>
      <c r="W43" s="2">
        <f>IF($A43&lt;=W$5,0.5*(X42+X43)*EXP(-'BDT Tree'!AD62*X$4)," ")</f>
        <v>1.0071079651823993</v>
      </c>
      <c r="X43" s="2">
        <f>IF($A43&lt;=X$5,0.5*(Y42+Y43)*EXP(-'BDT Tree'!AE62*Y$4)," ")</f>
        <v>1.0072434263827925</v>
      </c>
      <c r="Y43" s="44">
        <f>IF($A43&lt;=Y$5,0.5*(Z42+Z43)*EXP(-'BDT Tree'!AF62*Z$4)+$C$6*SUM(W$4:Y$4)," ")</f>
        <v>1.0073513488450792</v>
      </c>
      <c r="Z43" s="2">
        <f>IF($A43&lt;=Z$5,0.5*(AA42+AA43)*EXP(-'BDT Tree'!AG62*AA$4)," ")</f>
        <v>1.0037263513515851</v>
      </c>
      <c r="AA43" s="2">
        <f>IF($A43&lt;=AA$5,0.5*(AB42+AB43)*EXP(-'BDT Tree'!AH62*AB$4)," ")</f>
        <v>1.0037803057756358</v>
      </c>
      <c r="AB43" s="44">
        <f t="shared" si="0"/>
        <v>1.0038232952992217</v>
      </c>
    </row>
    <row r="44" spans="1:28" x14ac:dyDescent="0.25">
      <c r="A44" s="30">
        <v>4</v>
      </c>
      <c r="D44" s="44">
        <f>IF($A44&lt;=D$5,0.5*(E43+E44)*EXP(-'BDT Tree'!K63*E$4)," ")</f>
        <v>1.005424679148103</v>
      </c>
      <c r="E44" s="2">
        <f>IF($A44&lt;=E$5,0.5*(F43+F44)*EXP(-'BDT Tree'!L63*F$4)," ")</f>
        <v>1.0097204507530859</v>
      </c>
      <c r="F44" s="2">
        <f>IF($A44&lt;=F$5,0.5*(G43+G44)*EXP(-'BDT Tree'!M63*G$4)," ")</f>
        <v>1.0132633976436203</v>
      </c>
      <c r="G44" s="44">
        <f>IF($A44&lt;=G$5,0.5*(H43+H44)*EXP(-'BDT Tree'!N63*H$4)+$C$6*SUM(E$4:G$4)," ")</f>
        <v>1.0163488467605382</v>
      </c>
      <c r="H44" s="2">
        <f>IF($A44&lt;=H$5,0.5*(I43+I44)*EXP(-'BDT Tree'!O63*I$4)," ")</f>
        <v>1.015073306352491</v>
      </c>
      <c r="I44" s="2">
        <f>IF($A44&lt;=I$5,0.5*(J43+J44)*EXP(-'BDT Tree'!P63*J$4)," ")</f>
        <v>1.0171828382177845</v>
      </c>
      <c r="J44" s="44">
        <f>IF($A44&lt;=J$5,0.5*(K43+K44)*EXP(-'BDT Tree'!Q63*K$4)+$C$6*SUM(H$4:J$4)," ")</f>
        <v>1.0190218828596571</v>
      </c>
      <c r="K44" s="2">
        <f>IF($A44&lt;=K$5,0.5*(L43+L44)*EXP(-'BDT Tree'!R63*L$4)," ")</f>
        <v>1.0165853887210843</v>
      </c>
      <c r="L44" s="2">
        <f>IF($A44&lt;=L$5,0.5*(M43+M44)*EXP(-'BDT Tree'!S63*M$4)," ")</f>
        <v>1.0178420760960105</v>
      </c>
      <c r="M44" s="44">
        <f>IF($A44&lt;=M$5,0.5*(N43+N44)*EXP(-'BDT Tree'!T63*N$4)+$C$6*SUM(K$4:M$4)," ")</f>
        <v>1.0188625552283883</v>
      </c>
      <c r="N44" s="2">
        <f>IF($A44&lt;=N$5,0.5*(O43+O44)*EXP(-'BDT Tree'!U63*O$4)," ")</f>
        <v>1.0158887664524552</v>
      </c>
      <c r="O44" s="2">
        <f>IF($A44&lt;=O$5,0.5*(P43+P44)*EXP(-'BDT Tree'!V63*P$4)," ")</f>
        <v>1.0165262724382826</v>
      </c>
      <c r="P44" s="44">
        <f>IF($A44&lt;=P$5,0.5*(Q43+Q44)*EXP(-'BDT Tree'!W63*Q$4)+$C$6*SUM(N$4:P$4)," ")</f>
        <v>1.0170751935431375</v>
      </c>
      <c r="Q44" s="2">
        <f>IF($A44&lt;=Q$5,0.5*(R43+R44)*EXP(-'BDT Tree'!X63*R$4)," ")</f>
        <v>1.013677239586666</v>
      </c>
      <c r="R44" s="2">
        <f>IF($A44&lt;=R$5,0.5*(S43+S44)*EXP(-'BDT Tree'!Y63*S$4)," ")</f>
        <v>1.0140071744269945</v>
      </c>
      <c r="S44" s="44">
        <f>IF($A44&lt;=S$5,0.5*(T43+T44)*EXP(-'BDT Tree'!Z63*T$4)+$C$6*SUM(Q$4:S$4)," ")</f>
        <v>1.0142843975179816</v>
      </c>
      <c r="T44" s="2">
        <f>IF($A44&lt;=T$5,0.5*(U43+U44)*EXP(-'BDT Tree'!AA63*U$4)," ")</f>
        <v>1.0106748438349038</v>
      </c>
      <c r="U44" s="2">
        <f>IF($A44&lt;=U$5,0.5*(V43+V44)*EXP(-'BDT Tree'!AB63*V$4)," ")</f>
        <v>1.0108740363023818</v>
      </c>
      <c r="V44" s="44">
        <f>IF($A44&lt;=V$5,0.5*(W43+W44)*EXP(-'BDT Tree'!AC63*W$4)+$C$6*SUM(T$4:V$4)," ")</f>
        <v>1.0110465483209141</v>
      </c>
      <c r="W44" s="2">
        <f>IF($A44&lt;=W$5,0.5*(X43+X44)*EXP(-'BDT Tree'!AD63*X$4)," ")</f>
        <v>1.0072070028322191</v>
      </c>
      <c r="X44" s="2">
        <f>IF($A44&lt;=X$5,0.5*(Y43+Y44)*EXP(-'BDT Tree'!AE63*Y$4)," ")</f>
        <v>1.0073106421720248</v>
      </c>
      <c r="Y44" s="44">
        <f>IF($A44&lt;=Y$5,0.5*(Z43+Z44)*EXP(-'BDT Tree'!AF63*Z$4)+$C$6*SUM(W$4:Y$4)," ")</f>
        <v>1.0073929282626271</v>
      </c>
      <c r="Z44" s="2">
        <f>IF($A44&lt;=Z$5,0.5*(AA43+AA44)*EXP(-'BDT Tree'!AG63*AA$4)," ")</f>
        <v>1.003750117094474</v>
      </c>
      <c r="AA44" s="2">
        <f>IF($A44&lt;=AA$5,0.5*(AB43+AB44)*EXP(-'BDT Tree'!AH63*AB$4)," ")</f>
        <v>1.003790772231445</v>
      </c>
      <c r="AB44" s="44">
        <f t="shared" si="0"/>
        <v>1.0038232952992217</v>
      </c>
    </row>
    <row r="45" spans="1:28" x14ac:dyDescent="0.25">
      <c r="A45" s="30">
        <v>3</v>
      </c>
      <c r="D45" s="44">
        <f>IF($A45&lt;=D$5,0.5*(E44+E45)*EXP(-'BDT Tree'!K64*E$4)," ")</f>
        <v>1.0110268969428933</v>
      </c>
      <c r="E45" s="2">
        <f>IF($A45&lt;=E$5,0.5*(F44+F45)*EXP(-'BDT Tree'!L64*F$4)," ")</f>
        <v>1.0144235123712193</v>
      </c>
      <c r="F45" s="2">
        <f>IF($A45&lt;=F$5,0.5*(G44+G45)*EXP(-'BDT Tree'!M64*G$4)," ")</f>
        <v>1.017208074013042</v>
      </c>
      <c r="G45" s="44">
        <f>IF($A45&lt;=G$5,0.5*(H44+H45)*EXP(-'BDT Tree'!N64*H$4)+$C$6*SUM(E$4:G$4)," ")</f>
        <v>1.0196403550549313</v>
      </c>
      <c r="H45" s="2">
        <f>IF($A45&lt;=H$5,0.5*(I44+I45)*EXP(-'BDT Tree'!O64*I$4)," ")</f>
        <v>1.0177915310358903</v>
      </c>
      <c r="I45" s="2">
        <f>IF($A45&lt;=I$5,0.5*(J44+J45)*EXP(-'BDT Tree'!P64*J$4)," ")</f>
        <v>1.0194268434092439</v>
      </c>
      <c r="J45" s="44">
        <f>IF($A45&lt;=J$5,0.5*(K44+K45)*EXP(-'BDT Tree'!Q64*K$4)+$C$6*SUM(H$4:J$4)," ")</f>
        <v>1.0208571029788018</v>
      </c>
      <c r="K45" s="2">
        <f>IF($A45&lt;=K$5,0.5*(L44+L45)*EXP(-'BDT Tree'!R64*L$4)," ")</f>
        <v>1.0180892495798093</v>
      </c>
      <c r="L45" s="2">
        <f>IF($A45&lt;=L$5,0.5*(M44+M45)*EXP(-'BDT Tree'!S64*M$4)," ")</f>
        <v>1.0190583643893476</v>
      </c>
      <c r="M45" s="44">
        <f>IF($A45&lt;=M$5,0.5*(N44+N45)*EXP(-'BDT Tree'!T64*N$4)+$C$6*SUM(K$4:M$4)," ")</f>
        <v>1.019840788639526</v>
      </c>
      <c r="N45" s="2">
        <f>IF($A45&lt;=N$5,0.5*(O44+O45)*EXP(-'BDT Tree'!U64*O$4)," ")</f>
        <v>1.016673960820321</v>
      </c>
      <c r="O45" s="2">
        <f>IF($A45&lt;=O$5,0.5*(P44+P45)*EXP(-'BDT Tree'!V64*P$4)," ")</f>
        <v>1.0171582529438083</v>
      </c>
      <c r="P45" s="44">
        <f>IF($A45&lt;=P$5,0.5*(Q44+Q45)*EXP(-'BDT Tree'!W64*Q$4)+$C$6*SUM(N$4:P$4)," ")</f>
        <v>1.0175771247353835</v>
      </c>
      <c r="Q45" s="2">
        <f>IF($A45&lt;=Q$5,0.5*(R44+R45)*EXP(-'BDT Tree'!X64*R$4)," ")</f>
        <v>1.0140756831828581</v>
      </c>
      <c r="R45" s="2">
        <f>IF($A45&lt;=R$5,0.5*(S44+S45)*EXP(-'BDT Tree'!Y64*S$4)," ")</f>
        <v>1.0143247753544784</v>
      </c>
      <c r="S45" s="44">
        <f>IF($A45&lt;=S$5,0.5*(T44+T45)*EXP(-'BDT Tree'!Z64*T$4)+$C$6*SUM(Q$4:S$4)," ")</f>
        <v>1.0145348177797697</v>
      </c>
      <c r="T45" s="2">
        <f>IF($A45&lt;=T$5,0.5*(U44+U45)*EXP(-'BDT Tree'!AA64*U$4)," ")</f>
        <v>1.0108649800517273</v>
      </c>
      <c r="U45" s="2">
        <f>IF($A45&lt;=U$5,0.5*(V44+V45)*EXP(-'BDT Tree'!AB64*V$4)," ")</f>
        <v>1.0110168356292308</v>
      </c>
      <c r="V45" s="44">
        <f>IF($A45&lt;=V$5,0.5*(W44+W45)*EXP(-'BDT Tree'!AC64*W$4)+$C$6*SUM(T$4:V$4)," ")</f>
        <v>1.0111486549421747</v>
      </c>
      <c r="W45" s="2">
        <f>IF($A45&lt;=W$5,0.5*(X44+X45)*EXP(-'BDT Tree'!AD64*X$4)," ")</f>
        <v>1.0072822522678713</v>
      </c>
      <c r="X45" s="2">
        <f>IF($A45&lt;=X$5,0.5*(Y44+Y45)*EXP(-'BDT Tree'!AE64*Y$4)," ")</f>
        <v>1.0073615486719836</v>
      </c>
      <c r="Y45" s="44">
        <f>IF($A45&lt;=Y$5,0.5*(Z44+Z45)*EXP(-'BDT Tree'!AF64*Z$4)+$C$6*SUM(W$4:Y$4)," ")</f>
        <v>1.0074242898789088</v>
      </c>
      <c r="Z45" s="2">
        <f>IF($A45&lt;=Z$5,0.5*(AA44+AA45)*EXP(-'BDT Tree'!AG64*AA$4)," ")</f>
        <v>1.003768056549311</v>
      </c>
      <c r="AA45" s="2">
        <f>IF($A45&lt;=AA$5,0.5*(AB44+AB45)*EXP(-'BDT Tree'!AH64*AB$4)," ")</f>
        <v>1.0037986905000342</v>
      </c>
      <c r="AB45" s="44">
        <f t="shared" si="0"/>
        <v>1.0038232952992217</v>
      </c>
    </row>
    <row r="46" spans="1:28" x14ac:dyDescent="0.25">
      <c r="A46" s="30">
        <v>2</v>
      </c>
      <c r="D46" s="44">
        <f>IF($A46&lt;=D$5,0.5*(E45+E46)*EXP(-'BDT Tree'!K65*E$4)," ")</f>
        <v>1.0153832885141716</v>
      </c>
      <c r="E46" s="2">
        <f>IF($A46&lt;=E$5,0.5*(F45+F46)*EXP(-'BDT Tree'!L65*F$4)," ")</f>
        <v>1.0180688357413847</v>
      </c>
      <c r="F46" s="2">
        <f>IF($A46&lt;=F$5,0.5*(G45+G46)*EXP(-'BDT Tree'!M65*G$4)," ")</f>
        <v>1.0202571613297413</v>
      </c>
      <c r="G46" s="44">
        <f>IF($A46&lt;=G$5,0.5*(H45+H46)*EXP(-'BDT Tree'!N65*H$4)+$C$6*SUM(E$4:G$4)," ")</f>
        <v>1.0221753875861241</v>
      </c>
      <c r="H46" s="2">
        <f>IF($A46&lt;=H$5,0.5*(I45+I46)*EXP(-'BDT Tree'!O65*I$4)," ")</f>
        <v>1.0198798562202782</v>
      </c>
      <c r="I46" s="2">
        <f>IF($A46&lt;=I$5,0.5*(J45+J46)*EXP(-'BDT Tree'!P65*J$4)," ")</f>
        <v>1.0211473081715419</v>
      </c>
      <c r="J46" s="44">
        <f>IF($A46&lt;=J$5,0.5*(K45+K46)*EXP(-'BDT Tree'!Q65*K$4)+$C$6*SUM(H$4:J$4)," ")</f>
        <v>1.0222597821253925</v>
      </c>
      <c r="K46" s="2">
        <f>IF($A46&lt;=K$5,0.5*(L45+L46)*EXP(-'BDT Tree'!R65*L$4)," ")</f>
        <v>1.0192372152405913</v>
      </c>
      <c r="L46" s="2">
        <f>IF($A46&lt;=L$5,0.5*(M45+M46)*EXP(-'BDT Tree'!S65*M$4)," ")</f>
        <v>1.0199845520771353</v>
      </c>
      <c r="M46" s="44">
        <f>IF($A46&lt;=M$5,0.5*(N45+N46)*EXP(-'BDT Tree'!T65*N$4)+$C$6*SUM(K$4:M$4)," ")</f>
        <v>1.0205843898927291</v>
      </c>
      <c r="N46" s="2">
        <f>IF($A46&lt;=N$5,0.5*(O45+O46)*EXP(-'BDT Tree'!U65*O$4)," ")</f>
        <v>1.0172705953219121</v>
      </c>
      <c r="O46" s="2">
        <f>IF($A46&lt;=O$5,0.5*(P45+P46)*EXP(-'BDT Tree'!V65*P$4)," ")</f>
        <v>1.0176384546440298</v>
      </c>
      <c r="P46" s="44">
        <f>IF($A46&lt;=P$5,0.5*(Q45+Q46)*EXP(-'BDT Tree'!W65*Q$4)+$C$6*SUM(N$4:P$4)," ")</f>
        <v>1.0179580752951629</v>
      </c>
      <c r="Q46" s="2">
        <f>IF($A46&lt;=Q$5,0.5*(R45+R46)*EXP(-'BDT Tree'!X65*R$4)," ")</f>
        <v>1.0143783187360407</v>
      </c>
      <c r="R46" s="2">
        <f>IF($A46&lt;=R$5,0.5*(S45+S46)*EXP(-'BDT Tree'!Y65*S$4)," ")</f>
        <v>1.0145663885178611</v>
      </c>
      <c r="S46" s="44">
        <f>IF($A46&lt;=S$5,0.5*(T45+T46)*EXP(-'BDT Tree'!Z65*T$4)+$C$6*SUM(Q$4:S$4)," ")</f>
        <v>1.0147255324752673</v>
      </c>
      <c r="T46" s="2">
        <f>IF($A46&lt;=T$5,0.5*(U45+U46)*EXP(-'BDT Tree'!AA65*U$4)," ")</f>
        <v>1.0110096206530188</v>
      </c>
      <c r="U46" s="2">
        <f>IF($A46&lt;=U$5,0.5*(V45+V46)*EXP(-'BDT Tree'!AB65*V$4)," ")</f>
        <v>1.0111253892814265</v>
      </c>
      <c r="V46" s="44">
        <f>IF($A46&lt;=V$5,0.5*(W45+W46)*EXP(-'BDT Tree'!AC65*W$4)+$C$6*SUM(T$4:V$4)," ")</f>
        <v>1.0112261179032163</v>
      </c>
      <c r="W46" s="2">
        <f>IF($A46&lt;=W$5,0.5*(X45+X46)*EXP(-'BDT Tree'!AD65*X$4)," ")</f>
        <v>1.0073394302913723</v>
      </c>
      <c r="X46" s="2">
        <f>IF($A46&lt;=X$5,0.5*(Y45+Y46)*EXP(-'BDT Tree'!AE65*Y$4)," ")</f>
        <v>1.0074001043935572</v>
      </c>
      <c r="Y46" s="44">
        <f>IF($A46&lt;=Y$5,0.5*(Z45+Z46)*EXP(-'BDT Tree'!AF65*Z$4)+$C$6*SUM(W$4:Y$4)," ")</f>
        <v>1.0074479445343227</v>
      </c>
      <c r="Z46" s="2">
        <f>IF($A46&lt;=Z$5,0.5*(AA45+AA46)*EXP(-'BDT Tree'!AG65*AA$4)," ")</f>
        <v>1.0037815980617513</v>
      </c>
      <c r="AA46" s="2">
        <f>IF($A46&lt;=AA$5,0.5*(AB45+AB46)*EXP(-'BDT Tree'!AH65*AB$4)," ")</f>
        <v>1.0038046809555237</v>
      </c>
      <c r="AB46" s="44">
        <f t="shared" si="0"/>
        <v>1.0038232952992217</v>
      </c>
    </row>
    <row r="47" spans="1:28" x14ac:dyDescent="0.25">
      <c r="A47" s="30">
        <v>1</v>
      </c>
      <c r="D47" s="44">
        <f>IF($A47&lt;=D$5,0.5*(E46+E47)*EXP(-'BDT Tree'!K66*E$4)," ")</f>
        <v>1.0187692362069798</v>
      </c>
      <c r="E47" s="2">
        <f>IF($A47&lt;=E$5,0.5*(F46+F47)*EXP(-'BDT Tree'!L66*F$4)," ")</f>
        <v>1.0208931794681313</v>
      </c>
      <c r="F47" s="2">
        <f>IF($A47&lt;=F$5,0.5*(G46+G47)*EXP(-'BDT Tree'!M66*G$4)," ")</f>
        <v>1.0226132658711178</v>
      </c>
      <c r="G47" s="44">
        <f>IF($A47&lt;=G$5,0.5*(H46+H47)*EXP(-'BDT Tree'!N66*H$4)+$C$6*SUM(E$4:G$4)," ")</f>
        <v>1.0241271098681286</v>
      </c>
      <c r="H47" s="2">
        <f>IF($A47&lt;=H$5,0.5*(I46+I47)*EXP(-'BDT Tree'!O66*I$4)," ")</f>
        <v>1.0214838025175852</v>
      </c>
      <c r="I47" s="2">
        <f>IF($A47&lt;=I$5,0.5*(J46+J47)*EXP(-'BDT Tree'!P66*J$4)," ")</f>
        <v>1.0224661068846115</v>
      </c>
      <c r="J47" s="44">
        <f>IF($A47&lt;=J$5,0.5*(K46+K47)*EXP(-'BDT Tree'!Q66*K$4)+$C$6*SUM(H$4:J$4)," ")</f>
        <v>1.0233316200658347</v>
      </c>
      <c r="K47" s="2">
        <f>IF($A47&lt;=K$5,0.5*(L46+L47)*EXP(-'BDT Tree'!R66*L$4)," ")</f>
        <v>1.0201133711426928</v>
      </c>
      <c r="L47" s="2">
        <f>IF($A47&lt;=L$5,0.5*(M46+M47)*EXP(-'BDT Tree'!S66*M$4)," ")</f>
        <v>1.0206897230133443</v>
      </c>
      <c r="M47" s="44">
        <f>IF($A47&lt;=M$5,0.5*(N46+N47)*EXP(-'BDT Tree'!T66*N$4)+$C$6*SUM(K$4:M$4)," ")</f>
        <v>1.0211495647903439</v>
      </c>
      <c r="N47" s="2">
        <f>IF($A47&lt;=N$5,0.5*(O46+O47)*EXP(-'BDT Tree'!U66*O$4)," ")</f>
        <v>1.017723917538393</v>
      </c>
      <c r="O47" s="2">
        <f>IF($A47&lt;=O$5,0.5*(P46+P47)*EXP(-'BDT Tree'!V66*P$4)," ")</f>
        <v>1.0180033176960479</v>
      </c>
      <c r="P47" s="44">
        <f>IF($A47&lt;=P$5,0.5*(Q46+Q47)*EXP(-'BDT Tree'!W66*Q$4)+$C$6*SUM(N$4:P$4)," ")</f>
        <v>1.0182472032414693</v>
      </c>
      <c r="Q47" s="2">
        <f>IF($A47&lt;=Q$5,0.5*(R46+R47)*EXP(-'BDT Tree'!X66*R$4)," ")</f>
        <v>1.0146081880353912</v>
      </c>
      <c r="R47" s="2">
        <f>IF($A47&lt;=R$5,0.5*(S46+S47)*EXP(-'BDT Tree'!Y66*S$4)," ")</f>
        <v>1.0147501966742722</v>
      </c>
      <c r="S47" s="44">
        <f>IF($A47&lt;=S$5,0.5*(T46+T47)*EXP(-'BDT Tree'!Z66*T$4)+$C$6*SUM(Q$4:S$4)," ")</f>
        <v>1.0148707797705325</v>
      </c>
      <c r="T47" s="2">
        <f>IF($A47&lt;=T$5,0.5*(U46+U47)*EXP(-'BDT Tree'!AA66*U$4)," ")</f>
        <v>1.0111196556188211</v>
      </c>
      <c r="U47" s="2">
        <f>IF($A47&lt;=U$5,0.5*(V46+V47)*EXP(-'BDT Tree'!AB66*V$4)," ")</f>
        <v>1.0112079143165145</v>
      </c>
      <c r="V47" s="44">
        <f>IF($A47&lt;=V$5,0.5*(W46+W47)*EXP(-'BDT Tree'!AC66*W$4)+$C$6*SUM(T$4:V$4)," ")</f>
        <v>1.0112848882731773</v>
      </c>
      <c r="W47" s="2">
        <f>IF($A47&lt;=W$5,0.5*(X46+X47)*EXP(-'BDT Tree'!AD66*X$4)," ")</f>
        <v>1.0073828793420891</v>
      </c>
      <c r="X47" s="2">
        <f>IF($A47&lt;=X$5,0.5*(Y46+Y47)*EXP(-'BDT Tree'!AE66*Y$4)," ")</f>
        <v>1.0074293068725835</v>
      </c>
      <c r="Y47" s="44">
        <f>IF($A47&lt;=Y$5,0.5*(Z46+Z47)*EXP(-'BDT Tree'!AF66*Z$4)+$C$6*SUM(W$4:Y$4)," ")</f>
        <v>1.0074657861399359</v>
      </c>
      <c r="Z47" s="2">
        <f>IF($A47&lt;=Z$5,0.5*(AA46+AA47)*EXP(-'BDT Tree'!AG66*AA$4)," ")</f>
        <v>1.0037918198230475</v>
      </c>
      <c r="AA47" s="2">
        <f>IF($A47&lt;=AA$5,0.5*(AB46+AB47)*EXP(-'BDT Tree'!AH66*AB$4)," ")</f>
        <v>1.0038092129432981</v>
      </c>
      <c r="AB47" s="44">
        <f t="shared" si="0"/>
        <v>1.0038232952992217</v>
      </c>
    </row>
    <row r="48" spans="1:28" x14ac:dyDescent="0.25">
      <c r="A48" s="30">
        <v>0</v>
      </c>
      <c r="D48" s="44">
        <f>IF($A48&lt;=D$5,0.5*(E47+E48)*EXP(-'BDT Tree'!K67*E$4)," ")</f>
        <v>1.0214004813266686</v>
      </c>
      <c r="E48" s="2">
        <f>IF($A48&lt;=E$5,0.5*(F47+F48)*EXP(-'BDT Tree'!L67*F$4)," ")</f>
        <v>1.0230811616838744</v>
      </c>
      <c r="F48" s="2">
        <f>IF($A48&lt;=F$5,0.5*(G47+G48)*EXP(-'BDT Tree'!M67*G$4)," ")</f>
        <v>1.0244337438842768</v>
      </c>
      <c r="G48" s="44">
        <f>IF($A48&lt;=G$5,0.5*(H47+H48)*EXP(-'BDT Tree'!N67*H$4)+$C$6*SUM(E$4:G$4)," ")</f>
        <v>1.0256294854973806</v>
      </c>
      <c r="H48" s="2">
        <f>IF($A48&lt;=H$5,0.5*(I47+I48)*EXP(-'BDT Tree'!O67*I$4)," ")</f>
        <v>1.0227155647423767</v>
      </c>
      <c r="I48" s="2">
        <f>IF($A48&lt;=I$5,0.5*(J47+J48)*EXP(-'BDT Tree'!P67*J$4)," ")</f>
        <v>1.0234769349338939</v>
      </c>
      <c r="J48" s="44">
        <f>IF($A48&lt;=J$5,0.5*(K47+K48)*EXP(-'BDT Tree'!Q67*K$4)+$C$6*SUM(H$4:J$4)," ")</f>
        <v>1.0241505459437592</v>
      </c>
      <c r="K48" s="2">
        <f>IF($A48&lt;=K$5,0.5*(L47+L48)*EXP(-'BDT Tree'!R67*L$4)," ")</f>
        <v>1.0207820250061614</v>
      </c>
      <c r="L48" s="2">
        <f>IF($A48&lt;=L$5,0.5*(M47+M48)*EXP(-'BDT Tree'!S67*M$4)," ")</f>
        <v>1.0212265714438353</v>
      </c>
      <c r="M48" s="44">
        <f>IF($A48&lt;=M$5,0.5*(N47+N48)*EXP(-'BDT Tree'!T67*N$4)+$C$6*SUM(K$4:M$4)," ")</f>
        <v>1.0215790952548327</v>
      </c>
      <c r="N48" s="2">
        <f>IF($A48&lt;=N$5,0.5*(O47+O48)*EXP(-'BDT Tree'!U67*O$4)," ")</f>
        <v>1.0180683401450903</v>
      </c>
      <c r="O48" s="2">
        <f>IF($A48&lt;=O$5,0.5*(P47+P48)*EXP(-'BDT Tree'!V67*P$4)," ")</f>
        <v>1.0182805456685646</v>
      </c>
      <c r="P48" s="44">
        <f>IF($A48&lt;=P$5,0.5*(Q47+Q48)*EXP(-'BDT Tree'!W67*Q$4)+$C$6*SUM(N$4:P$4)," ")</f>
        <v>1.0184666455333111</v>
      </c>
      <c r="Q48" s="2">
        <f>IF($A48&lt;=Q$5,0.5*(R47+R48)*EXP(-'BDT Tree'!X67*R$4)," ")</f>
        <v>1.0147827940014396</v>
      </c>
      <c r="R48" s="2">
        <f>IF($A48&lt;=R$5,0.5*(S47+S48)*EXP(-'BDT Tree'!Y67*S$4)," ")</f>
        <v>1.0148900334979203</v>
      </c>
      <c r="S48" s="44">
        <f>IF($A48&lt;=S$5,0.5*(T47+T48)*EXP(-'BDT Tree'!Z67*T$4)+$C$6*SUM(Q$4:S$4)," ")</f>
        <v>1.0149814030958604</v>
      </c>
      <c r="T48" s="2">
        <f>IF($A48&lt;=T$5,0.5*(U47+U48)*EXP(-'BDT Tree'!AA67*U$4)," ")</f>
        <v>1.0112033681724568</v>
      </c>
      <c r="U48" s="2">
        <f>IF($A48&lt;=U$5,0.5*(V47+V48)*EXP(-'BDT Tree'!AB67*V$4)," ")</f>
        <v>1.0112706555763897</v>
      </c>
      <c r="V48" s="44">
        <f>IF($A48&lt;=V$5,0.5*(W47+W48)*EXP(-'BDT Tree'!AC67*W$4)+$C$6*SUM(T$4:V$4)," ")</f>
        <v>1.0113294794940391</v>
      </c>
      <c r="W48" s="2">
        <f>IF($A48&lt;=W$5,0.5*(X47+X48)*EXP(-'BDT Tree'!AD67*X$4)," ")</f>
        <v>1.0074158979272303</v>
      </c>
      <c r="X48" s="2">
        <f>IF($A48&lt;=X$5,0.5*(Y47+Y48)*EXP(-'BDT Tree'!AE67*Y$4)," ")</f>
        <v>1.0074514259571599</v>
      </c>
      <c r="Y48" s="44">
        <f>IF($A48&lt;=Y$5,0.5*(Z47+Z48)*EXP(-'BDT Tree'!AF67*Z$4)+$C$6*SUM(W$4:Y$4)," ")</f>
        <v>1.0074792432279873</v>
      </c>
      <c r="Z48" s="2">
        <f>IF($A48&lt;=Z$5,0.5*(AA47+AA48)*EXP(-'BDT Tree'!AG67*AA$4)," ")</f>
        <v>1.0037995357007896</v>
      </c>
      <c r="AA48" s="2">
        <f>IF($A48&lt;=AA$5,0.5*(AB47+AB48)*EXP(-'BDT Tree'!AH67*AB$4)," ")</f>
        <v>1.003812641545182</v>
      </c>
      <c r="AB48" s="44">
        <f t="shared" si="0"/>
        <v>1.0038232952992217</v>
      </c>
    </row>
    <row r="50" spans="1:2" x14ac:dyDescent="0.25">
      <c r="A50" s="25" t="s">
        <v>90</v>
      </c>
    </row>
    <row r="51" spans="1:2" x14ac:dyDescent="0.25">
      <c r="A51" s="25" t="s">
        <v>70</v>
      </c>
    </row>
    <row r="52" spans="1:2" x14ac:dyDescent="0.25">
      <c r="A52" s="30">
        <v>9</v>
      </c>
      <c r="B52" s="2">
        <f t="shared" ref="B52:B61" si="1">MAX(0,1-D39)</f>
        <v>5.7098752715129986E-2</v>
      </c>
    </row>
    <row r="53" spans="1:2" x14ac:dyDescent="0.25">
      <c r="A53" s="30">
        <v>8</v>
      </c>
      <c r="B53" s="2">
        <f t="shared" si="1"/>
        <v>3.7919015825149893E-2</v>
      </c>
    </row>
    <row r="54" spans="1:2" x14ac:dyDescent="0.25">
      <c r="A54" s="30">
        <v>7</v>
      </c>
      <c r="B54" s="2">
        <f t="shared" si="1"/>
        <v>2.2829648841889538E-2</v>
      </c>
    </row>
    <row r="55" spans="1:2" x14ac:dyDescent="0.25">
      <c r="A55" s="30">
        <v>6</v>
      </c>
      <c r="B55" s="2">
        <f t="shared" si="1"/>
        <v>1.100752491033774E-2</v>
      </c>
    </row>
    <row r="56" spans="1:2" x14ac:dyDescent="0.25">
      <c r="A56" s="30">
        <v>5</v>
      </c>
      <c r="B56" s="2">
        <f t="shared" si="1"/>
        <v>1.7730990406180647E-3</v>
      </c>
    </row>
    <row r="57" spans="1:2" x14ac:dyDescent="0.25">
      <c r="A57" s="30">
        <v>4</v>
      </c>
      <c r="B57" s="2">
        <f t="shared" si="1"/>
        <v>0</v>
      </c>
    </row>
    <row r="58" spans="1:2" x14ac:dyDescent="0.25">
      <c r="A58" s="30">
        <v>3</v>
      </c>
      <c r="B58" s="2">
        <f t="shared" si="1"/>
        <v>0</v>
      </c>
    </row>
    <row r="59" spans="1:2" x14ac:dyDescent="0.25">
      <c r="A59" s="30">
        <v>2</v>
      </c>
      <c r="B59" s="2">
        <f t="shared" si="1"/>
        <v>0</v>
      </c>
    </row>
    <row r="60" spans="1:2" x14ac:dyDescent="0.25">
      <c r="A60" s="30">
        <v>1</v>
      </c>
      <c r="B60" s="2">
        <f t="shared" si="1"/>
        <v>0</v>
      </c>
    </row>
    <row r="61" spans="1:2" x14ac:dyDescent="0.25">
      <c r="A61" s="30">
        <v>0</v>
      </c>
      <c r="B61" s="2">
        <f t="shared" si="1"/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Caplet Strip</vt:lpstr>
      <vt:lpstr>BDT Tree</vt:lpstr>
      <vt:lpstr>Caplets</vt:lpstr>
      <vt:lpstr>Bermudan Swaption</vt:lpstr>
      <vt:lpstr>Product</vt:lpstr>
      <vt:lpstr>European Swaption1_1_3</vt:lpstr>
      <vt:lpstr>European Swaption2_2_2</vt:lpstr>
      <vt:lpstr>European Swaption3_3_1</vt:lpstr>
      <vt:lpstr>European Swaption4_1_1</vt:lpstr>
      <vt:lpstr>European Swaption5_1_2</vt:lpstr>
      <vt:lpstr>European Swaption6_2_1</vt:lpstr>
      <vt:lpstr>European Swaption7_0.5_1</vt:lpstr>
      <vt:lpstr>European Swaption8_0.5_2</vt:lpstr>
      <vt:lpstr>European Swaption9_0.5_3</vt:lpstr>
      <vt:lpstr>European Swaption10_0.75_1</vt:lpstr>
      <vt:lpstr>European Swaption11_0.75_2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2019-11-28T04:51:02Z</dcterms:modified>
</cp:coreProperties>
</file>