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docProps/core.xml" ContentType="application/vnd.openxmlformats-package.core-properties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Default Extension="rels" ContentType="application/vnd.openxmlformats-package.relationships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Default Extension="vml" ContentType="application/vnd.openxmlformats-officedocument.vmlDrawing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40" windowWidth="15960" windowHeight="14320"/>
  </bookViews>
  <sheets>
    <sheet name="Student Data - Student Grades" sheetId="2" r:id="rId1"/>
    <sheet name="Student Data - Grade Scale" sheetId="3" r:id="rId2"/>
    <sheet name="Student Data - Curve" sheetId="4" r:id="rId3"/>
    <sheet name="Student Data - Drawings" sheetId="5" r:id="rId4"/>
    <sheet name="Reports - Student Lookup" sheetId="6" r:id="rId5"/>
    <sheet name="Reports - Evaluation" sheetId="7" r:id="rId6"/>
    <sheet name="Reports - Drawings" sheetId="8" r:id="rId7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" i="6"/>
  <c r="C2"/>
  <c r="D2"/>
  <c r="E2"/>
  <c r="F2"/>
  <c r="G2"/>
  <c r="H2"/>
  <c r="B4"/>
  <c r="C4"/>
  <c r="D4"/>
  <c r="E4"/>
  <c r="F4"/>
  <c r="B3"/>
  <c r="C3"/>
  <c r="D3"/>
  <c r="E3"/>
  <c r="F3"/>
  <c r="G3"/>
  <c r="G4"/>
  <c r="H4"/>
  <c r="B3" i="3"/>
  <c r="B4"/>
  <c r="B5"/>
  <c r="B6"/>
  <c r="B7"/>
  <c r="B8"/>
  <c r="B9"/>
  <c r="B10"/>
  <c r="B11"/>
  <c r="B12"/>
  <c r="B13"/>
  <c r="D3"/>
  <c r="D4"/>
  <c r="D5"/>
  <c r="D6"/>
  <c r="D7"/>
  <c r="D8"/>
  <c r="D9"/>
  <c r="D10"/>
  <c r="D11"/>
  <c r="D12"/>
  <c r="D13"/>
  <c r="D14"/>
  <c r="G3" i="2"/>
  <c r="G4"/>
  <c r="H4"/>
  <c r="G5"/>
  <c r="H5"/>
  <c r="G6"/>
  <c r="H6"/>
  <c r="G7"/>
  <c r="H7"/>
  <c r="G8"/>
  <c r="H8"/>
  <c r="G9"/>
  <c r="H9"/>
  <c r="G10"/>
  <c r="H10"/>
  <c r="G11"/>
  <c r="H11"/>
  <c r="G12"/>
  <c r="H12"/>
  <c r="G13"/>
  <c r="H13"/>
  <c r="G14"/>
  <c r="H14"/>
  <c r="G15"/>
  <c r="H15"/>
  <c r="G16"/>
  <c r="H16"/>
  <c r="G17"/>
  <c r="H17"/>
  <c r="G18"/>
  <c r="H18"/>
  <c r="G19"/>
  <c r="H19"/>
  <c r="B20"/>
  <c r="C20"/>
  <c r="D20"/>
  <c r="E20"/>
  <c r="F20"/>
  <c r="G20"/>
</calcChain>
</file>

<file path=xl/comments1.xml><?xml version="1.0" encoding="utf-8"?>
<comments xmlns="http://schemas.openxmlformats.org/spreadsheetml/2006/main">
  <authors>
    <author>Author</author>
  </authors>
  <commentList>
    <comment ref="A2" authorId="0">
      <text>
        <r>
          <rPr>
            <sz val="11"/>
            <color indexed="8"/>
            <rFont val="Lucida Grande"/>
          </rPr>
          <t>The Curve Amount slider adjusts the scale in the table to the left.  This can be used to adjust the grade distribution of students grades.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4" authorId="0">
      <text>
        <r>
          <rPr>
            <sz val="11"/>
            <color indexed="8"/>
            <rFont val="Lucida Grande"/>
          </rPr>
          <t>To show values for a particular student, type the student's name.</t>
        </r>
      </text>
    </comment>
  </commentList>
</comments>
</file>

<file path=xl/sharedStrings.xml><?xml version="1.0" encoding="utf-8"?>
<sst xmlns="http://schemas.openxmlformats.org/spreadsheetml/2006/main" count="57" uniqueCount="55">
  <si>
    <t>Name</t>
  </si>
  <si>
    <t>Assignment 1</t>
  </si>
  <si>
    <t>Assignment 2</t>
  </si>
  <si>
    <t>Assignment 3</t>
  </si>
  <si>
    <t>Assignment 4</t>
  </si>
  <si>
    <t>Assignment 5</t>
  </si>
  <si>
    <t>Total</t>
  </si>
  <si>
    <t>Final Grade</t>
  </si>
  <si>
    <t>Due Date</t>
  </si>
  <si>
    <t>Weight</t>
  </si>
  <si>
    <t>Arthur Albert</t>
  </si>
  <si>
    <t>A-</t>
  </si>
  <si>
    <t>Franklin Williams</t>
  </si>
  <si>
    <t>B</t>
  </si>
  <si>
    <t>Richard Rock</t>
  </si>
  <si>
    <t>A</t>
  </si>
  <si>
    <t>Jerry Rose</t>
  </si>
  <si>
    <t>B-</t>
  </si>
  <si>
    <t>Jon Smith</t>
  </si>
  <si>
    <t>Josephine Trenton</t>
  </si>
  <si>
    <t>B+</t>
  </si>
  <si>
    <t>Joshua Planner</t>
  </si>
  <si>
    <t>Lisa Smith</t>
  </si>
  <si>
    <t>Melissa Hay</t>
  </si>
  <si>
    <t>Rachel Lee</t>
  </si>
  <si>
    <t>Bob Woods</t>
  </si>
  <si>
    <t>Jennifer Ranger</t>
  </si>
  <si>
    <t>Michael Stone</t>
  </si>
  <si>
    <t>Dorothy Smith</t>
  </si>
  <si>
    <t>William Jones</t>
  </si>
  <si>
    <t>A+</t>
  </si>
  <si>
    <t>Stephanie Lee</t>
  </si>
  <si>
    <t>C+</t>
  </si>
  <si>
    <t>Class Average</t>
  </si>
  <si>
    <t>Grade Scale</t>
  </si>
  <si>
    <t>Grade Range</t>
  </si>
  <si>
    <t>Curved Scale</t>
  </si>
  <si>
    <t>Grade</t>
  </si>
  <si>
    <t># of Students</t>
  </si>
  <si>
    <t>C</t>
  </si>
  <si>
    <t>C-</t>
  </si>
  <si>
    <t>D+</t>
  </si>
  <si>
    <t>D</t>
  </si>
  <si>
    <t>F</t>
  </si>
  <si>
    <t>Curve Amount</t>
  </si>
  <si>
    <t>Student Lookup</t>
  </si>
  <si>
    <t>Evaluation</t>
  </si>
  <si>
    <t>Excellent</t>
  </si>
  <si>
    <t>Good</t>
  </si>
  <si>
    <t>Average</t>
  </si>
  <si>
    <t>Poor</t>
  </si>
  <si>
    <t>Notes</t>
  </si>
  <si>
    <t>Attendance</t>
  </si>
  <si>
    <t>Class Participation</t>
  </si>
  <si>
    <t>Homework Completion</t>
  </si>
</sst>
</file>

<file path=xl/styles.xml><?xml version="1.0" encoding="utf-8"?>
<styleSheet xmlns="http://schemas.openxmlformats.org/spreadsheetml/2006/main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mmm\ d\,\ yyyy"/>
    <numFmt numFmtId="169" formatCode="#,##0%"/>
    <numFmt numFmtId="170" formatCode="#,##0.0%"/>
    <numFmt numFmtId="171" formatCode="#,##0.00%"/>
  </numFmts>
  <fonts count="6">
    <font>
      <sz val="11"/>
      <color indexed="8"/>
      <name val="Helvetica Neue"/>
    </font>
    <font>
      <sz val="11"/>
      <color indexed="9"/>
      <name val="Helvetica Neue"/>
    </font>
    <font>
      <b/>
      <sz val="11"/>
      <color indexed="9"/>
      <name val="Helvetica Neue"/>
    </font>
    <font>
      <b/>
      <sz val="13"/>
      <color indexed="9"/>
      <name val="Helvetica Neue"/>
    </font>
    <font>
      <sz val="11"/>
      <color indexed="8"/>
      <name val="Lucida Grande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14"/>
      </bottom>
      <diagonal/>
    </border>
    <border>
      <left/>
      <right/>
      <top style="thin">
        <color indexed="14"/>
      </top>
      <bottom style="thin">
        <color indexed="14"/>
      </bottom>
      <diagonal/>
    </border>
    <border>
      <left/>
      <right/>
      <top style="thin">
        <color indexed="14"/>
      </top>
      <bottom style="thin">
        <color indexed="15"/>
      </bottom>
      <diagonal/>
    </border>
    <border>
      <left/>
      <right style="thin">
        <color indexed="15"/>
      </right>
      <top style="thin">
        <color indexed="15"/>
      </top>
      <bottom/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/>
      <top style="thin">
        <color indexed="15"/>
      </top>
      <bottom style="thin">
        <color indexed="14"/>
      </bottom>
      <diagonal/>
    </border>
    <border>
      <left/>
      <right style="thin">
        <color indexed="15"/>
      </right>
      <top/>
      <bottom/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 style="thin">
        <color indexed="15"/>
      </right>
      <top/>
      <bottom style="thick">
        <color indexed="16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ck">
        <color indexed="16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ck">
        <color indexed="16"/>
      </bottom>
      <diagonal/>
    </border>
    <border>
      <left style="thin">
        <color indexed="14"/>
      </left>
      <right/>
      <top style="thin">
        <color indexed="14"/>
      </top>
      <bottom style="thick">
        <color indexed="16"/>
      </bottom>
      <diagonal/>
    </border>
    <border>
      <left/>
      <right/>
      <top style="thick">
        <color indexed="16"/>
      </top>
      <bottom/>
      <diagonal/>
    </border>
    <border>
      <left/>
      <right/>
      <top/>
      <bottom style="thin">
        <color indexed="15"/>
      </bottom>
      <diagonal/>
    </border>
    <border>
      <left/>
      <right/>
      <top style="thin">
        <color indexed="15"/>
      </top>
      <bottom/>
      <diagonal/>
    </border>
    <border>
      <left style="thin">
        <color indexed="15"/>
      </left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77">
    <xf numFmtId="0" fontId="0" fillId="0" borderId="0" xfId="0" applyAlignment="1"/>
    <xf numFmtId="0" fontId="1" fillId="0" borderId="0" xfId="0" applyNumberFormat="1" applyFont="1" applyAlignment="1">
      <alignment vertical="top" wrapText="1"/>
    </xf>
    <xf numFmtId="0" fontId="2" fillId="2" borderId="1" xfId="0" applyNumberFormat="1" applyFont="1" applyFill="1" applyBorder="1" applyAlignment="1">
      <alignment horizontal="center" vertical="top" wrapText="1"/>
    </xf>
    <xf numFmtId="0" fontId="2" fillId="2" borderId="1" xfId="0" applyNumberFormat="1" applyFont="1" applyFill="1" applyBorder="1" applyAlignment="1">
      <alignment horizontal="center" vertical="top" wrapText="1"/>
    </xf>
    <xf numFmtId="0" fontId="2" fillId="2" borderId="1" xfId="0" applyNumberFormat="1" applyFont="1" applyFill="1" applyBorder="1" applyAlignment="1">
      <alignment horizontal="center" vertical="top" wrapText="1"/>
    </xf>
    <xf numFmtId="0" fontId="2" fillId="2" borderId="2" xfId="0" applyNumberFormat="1" applyFont="1" applyFill="1" applyBorder="1" applyAlignment="1">
      <alignment horizontal="center" vertical="top" wrapText="1"/>
    </xf>
    <xf numFmtId="168" fontId="2" fillId="2" borderId="2" xfId="0" applyNumberFormat="1" applyFont="1" applyFill="1" applyBorder="1" applyAlignment="1">
      <alignment horizontal="center" vertical="top" wrapText="1"/>
    </xf>
    <xf numFmtId="0" fontId="2" fillId="2" borderId="2" xfId="0" applyNumberFormat="1" applyFont="1" applyFill="1" applyBorder="1" applyAlignment="1">
      <alignment horizontal="center" vertical="top" wrapText="1"/>
    </xf>
    <xf numFmtId="0" fontId="2" fillId="2" borderId="2" xfId="0" applyNumberFormat="1" applyFont="1" applyFill="1" applyBorder="1" applyAlignment="1">
      <alignment horizontal="center" vertical="top" wrapText="1"/>
    </xf>
    <xf numFmtId="0" fontId="2" fillId="2" borderId="3" xfId="0" applyNumberFormat="1" applyFont="1" applyFill="1" applyBorder="1" applyAlignment="1">
      <alignment horizontal="center" vertical="top" wrapText="1"/>
    </xf>
    <xf numFmtId="169" fontId="2" fillId="2" borderId="3" xfId="0" applyNumberFormat="1" applyFont="1" applyFill="1" applyBorder="1" applyAlignment="1">
      <alignment horizontal="center" vertical="top" wrapText="1"/>
    </xf>
    <xf numFmtId="0" fontId="2" fillId="2" borderId="3" xfId="0" applyNumberFormat="1" applyFont="1" applyFill="1" applyBorder="1" applyAlignment="1">
      <alignment horizontal="center" vertical="top" wrapText="1"/>
    </xf>
    <xf numFmtId="0" fontId="2" fillId="2" borderId="4" xfId="0" applyNumberFormat="1" applyFont="1" applyFill="1" applyBorder="1" applyAlignment="1">
      <alignment horizontal="left" vertical="top" wrapText="1"/>
    </xf>
    <xf numFmtId="169" fontId="1" fillId="2" borderId="5" xfId="0" applyNumberFormat="1" applyFont="1" applyFill="1" applyBorder="1" applyAlignment="1">
      <alignment vertical="top" wrapText="1"/>
    </xf>
    <xf numFmtId="169" fontId="1" fillId="2" borderId="6" xfId="0" applyNumberFormat="1" applyFont="1" applyFill="1" applyBorder="1" applyAlignment="1">
      <alignment vertical="top" wrapText="1"/>
    </xf>
    <xf numFmtId="169" fontId="1" fillId="2" borderId="7" xfId="0" applyNumberFormat="1" applyFont="1" applyFill="1" applyBorder="1" applyAlignment="1">
      <alignment vertical="top" wrapText="1"/>
    </xf>
    <xf numFmtId="0" fontId="2" fillId="2" borderId="8" xfId="0" applyNumberFormat="1" applyFont="1" applyFill="1" applyBorder="1" applyAlignment="1">
      <alignment horizontal="left" vertical="top" wrapText="1"/>
    </xf>
    <xf numFmtId="169" fontId="1" fillId="3" borderId="9" xfId="0" applyNumberFormat="1" applyFont="1" applyFill="1" applyBorder="1" applyAlignment="1">
      <alignment vertical="top" wrapText="1"/>
    </xf>
    <xf numFmtId="169" fontId="1" fillId="3" borderId="10" xfId="0" applyNumberFormat="1" applyFont="1" applyFill="1" applyBorder="1" applyAlignment="1">
      <alignment vertical="top" wrapText="1"/>
    </xf>
    <xf numFmtId="169" fontId="1" fillId="3" borderId="11" xfId="0" applyNumberFormat="1" applyFont="1" applyFill="1" applyBorder="1" applyAlignment="1">
      <alignment vertical="top" wrapText="1"/>
    </xf>
    <xf numFmtId="169" fontId="1" fillId="2" borderId="9" xfId="0" applyNumberFormat="1" applyFont="1" applyFill="1" applyBorder="1" applyAlignment="1">
      <alignment vertical="top" wrapText="1"/>
    </xf>
    <xf numFmtId="169" fontId="1" fillId="2" borderId="10" xfId="0" applyNumberFormat="1" applyFont="1" applyFill="1" applyBorder="1" applyAlignment="1">
      <alignment vertical="top" wrapText="1"/>
    </xf>
    <xf numFmtId="169" fontId="1" fillId="2" borderId="11" xfId="0" applyNumberFormat="1" applyFont="1" applyFill="1" applyBorder="1" applyAlignment="1">
      <alignment vertical="top" wrapText="1"/>
    </xf>
    <xf numFmtId="0" fontId="2" fillId="2" borderId="12" xfId="0" applyNumberFormat="1" applyFont="1" applyFill="1" applyBorder="1" applyAlignment="1">
      <alignment horizontal="left" vertical="top" wrapText="1"/>
    </xf>
    <xf numFmtId="169" fontId="1" fillId="3" borderId="13" xfId="0" applyNumberFormat="1" applyFont="1" applyFill="1" applyBorder="1" applyAlignment="1">
      <alignment vertical="top" wrapText="1"/>
    </xf>
    <xf numFmtId="169" fontId="1" fillId="3" borderId="14" xfId="0" applyNumberFormat="1" applyFont="1" applyFill="1" applyBorder="1" applyAlignment="1">
      <alignment vertical="top" wrapText="1"/>
    </xf>
    <xf numFmtId="169" fontId="1" fillId="3" borderId="15" xfId="0" applyNumberFormat="1" applyFont="1" applyFill="1" applyBorder="1" applyAlignment="1">
      <alignment vertical="top" wrapText="1"/>
    </xf>
    <xf numFmtId="0" fontId="2" fillId="2" borderId="16" xfId="0" applyNumberFormat="1" applyFont="1" applyFill="1" applyBorder="1" applyAlignment="1">
      <alignment vertical="top" wrapText="1"/>
    </xf>
    <xf numFmtId="169" fontId="2" fillId="2" borderId="16" xfId="0" applyNumberFormat="1" applyFont="1" applyFill="1" applyBorder="1" applyAlignment="1">
      <alignment vertical="top" wrapText="1"/>
    </xf>
    <xf numFmtId="170" fontId="2" fillId="2" borderId="16" xfId="0" applyNumberFormat="1" applyFont="1" applyFill="1" applyBorder="1" applyAlignment="1">
      <alignment vertical="top" wrapText="1"/>
    </xf>
    <xf numFmtId="169" fontId="2" fillId="2" borderId="16" xfId="0" applyNumberFormat="1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171" fontId="2" fillId="2" borderId="17" xfId="0" applyNumberFormat="1" applyFont="1" applyFill="1" applyBorder="1" applyAlignment="1">
      <alignment horizontal="center" vertical="top" wrapText="1"/>
    </xf>
    <xf numFmtId="171" fontId="2" fillId="2" borderId="17" xfId="0" applyNumberFormat="1" applyFont="1" applyFill="1" applyBorder="1" applyAlignment="1">
      <alignment horizontal="center" vertical="top" wrapText="1"/>
    </xf>
    <xf numFmtId="0" fontId="2" fillId="2" borderId="17" xfId="0" applyNumberFormat="1" applyFont="1" applyFill="1" applyBorder="1" applyAlignment="1">
      <alignment horizontal="center" vertical="top" wrapText="1"/>
    </xf>
    <xf numFmtId="0" fontId="2" fillId="2" borderId="17" xfId="0" applyNumberFormat="1" applyFont="1" applyFill="1" applyBorder="1" applyAlignment="1">
      <alignment horizontal="center" vertical="top" wrapText="1"/>
    </xf>
    <xf numFmtId="169" fontId="2" fillId="2" borderId="18" xfId="0" applyNumberFormat="1" applyFont="1" applyFill="1" applyBorder="1" applyAlignment="1">
      <alignment horizontal="left" vertical="top" wrapText="1"/>
    </xf>
    <xf numFmtId="169" fontId="2" fillId="2" borderId="4" xfId="0" applyNumberFormat="1" applyFont="1" applyFill="1" applyBorder="1" applyAlignment="1">
      <alignment horizontal="left" vertical="top" wrapText="1"/>
    </xf>
    <xf numFmtId="1" fontId="1" fillId="2" borderId="5" xfId="0" applyNumberFormat="1" applyFont="1" applyFill="1" applyBorder="1" applyAlignment="1">
      <alignment vertical="top" wrapText="1"/>
    </xf>
    <xf numFmtId="1" fontId="1" fillId="2" borderId="7" xfId="0" applyNumberFormat="1" applyFont="1" applyFill="1" applyBorder="1" applyAlignment="1">
      <alignment vertical="top" wrapText="1"/>
    </xf>
    <xf numFmtId="169" fontId="2" fillId="2" borderId="0" xfId="0" applyNumberFormat="1" applyFont="1" applyFill="1" applyBorder="1" applyAlignment="1">
      <alignment horizontal="left" vertical="top" wrapText="1"/>
    </xf>
    <xf numFmtId="169" fontId="2" fillId="2" borderId="8" xfId="0" applyNumberFormat="1" applyFont="1" applyFill="1" applyBorder="1" applyAlignment="1">
      <alignment horizontal="left" vertical="top" wrapText="1"/>
    </xf>
    <xf numFmtId="1" fontId="1" fillId="3" borderId="9" xfId="0" applyNumberFormat="1" applyFont="1" applyFill="1" applyBorder="1" applyAlignment="1">
      <alignment vertical="top" wrapText="1"/>
    </xf>
    <xf numFmtId="1" fontId="1" fillId="3" borderId="11" xfId="0" applyNumberFormat="1" applyFont="1" applyFill="1" applyBorder="1" applyAlignment="1">
      <alignment vertical="top" wrapText="1"/>
    </xf>
    <xf numFmtId="1" fontId="1" fillId="2" borderId="9" xfId="0" applyNumberFormat="1" applyFont="1" applyFill="1" applyBorder="1" applyAlignment="1">
      <alignment vertical="top" wrapText="1"/>
    </xf>
    <xf numFmtId="1" fontId="1" fillId="2" borderId="11" xfId="0" applyNumberFormat="1" applyFont="1" applyFill="1" applyBorder="1" applyAlignment="1">
      <alignment vertical="top" wrapText="1"/>
    </xf>
    <xf numFmtId="169" fontId="2" fillId="2" borderId="0" xfId="0" applyNumberFormat="1" applyFont="1" applyFill="1" applyBorder="1" applyAlignment="1">
      <alignment horizontal="left" vertical="top" wrapText="1"/>
    </xf>
    <xf numFmtId="169" fontId="2" fillId="2" borderId="8" xfId="0" applyNumberFormat="1" applyFont="1" applyFill="1" applyBorder="1" applyAlignment="1">
      <alignment horizontal="left" vertical="top" wrapText="1"/>
    </xf>
    <xf numFmtId="1" fontId="1" fillId="3" borderId="19" xfId="0" applyNumberFormat="1" applyFont="1" applyFill="1" applyBorder="1" applyAlignment="1">
      <alignment vertical="top" wrapText="1"/>
    </xf>
    <xf numFmtId="1" fontId="1" fillId="3" borderId="20" xfId="0" applyNumberFormat="1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2" borderId="17" xfId="0" applyNumberFormat="1" applyFont="1" applyFill="1" applyBorder="1" applyAlignment="1">
      <alignment horizontal="center" vertical="top" wrapText="1"/>
    </xf>
    <xf numFmtId="169" fontId="1" fillId="2" borderId="18" xfId="0" applyNumberFormat="1" applyFont="1" applyFill="1" applyBorder="1" applyAlignment="1">
      <alignment horizontal="center" vertical="top" wrapText="1"/>
    </xf>
    <xf numFmtId="0" fontId="1" fillId="0" borderId="0" xfId="0" applyNumberFormat="1" applyFont="1" applyAlignment="1">
      <alignment vertical="top" wrapText="1"/>
    </xf>
    <xf numFmtId="0" fontId="1" fillId="2" borderId="10" xfId="0" applyNumberFormat="1" applyFont="1" applyFill="1" applyBorder="1" applyAlignment="1">
      <alignment vertical="top" wrapText="1"/>
    </xf>
    <xf numFmtId="0" fontId="2" fillId="2" borderId="17" xfId="0" applyNumberFormat="1" applyFont="1" applyFill="1" applyBorder="1" applyAlignment="1">
      <alignment horizontal="center" vertical="top" wrapText="1"/>
    </xf>
    <xf numFmtId="170" fontId="1" fillId="2" borderId="5" xfId="0" applyNumberFormat="1" applyFont="1" applyFill="1" applyBorder="1" applyAlignment="1">
      <alignment vertical="top" wrapText="1"/>
    </xf>
    <xf numFmtId="170" fontId="1" fillId="2" borderId="6" xfId="0" applyNumberFormat="1" applyFont="1" applyFill="1" applyBorder="1" applyAlignment="1">
      <alignment vertical="top" wrapText="1"/>
    </xf>
    <xf numFmtId="170" fontId="1" fillId="2" borderId="7" xfId="0" applyNumberFormat="1" applyFont="1" applyFill="1" applyBorder="1" applyAlignment="1">
      <alignment vertical="top" wrapText="1"/>
    </xf>
    <xf numFmtId="0" fontId="2" fillId="2" borderId="8" xfId="0" applyNumberFormat="1" applyFont="1" applyFill="1" applyBorder="1" applyAlignment="1">
      <alignment horizontal="left" vertical="top" wrapText="1"/>
    </xf>
    <xf numFmtId="170" fontId="1" fillId="3" borderId="19" xfId="0" applyNumberFormat="1" applyFont="1" applyFill="1" applyBorder="1" applyAlignment="1">
      <alignment vertical="top" wrapText="1"/>
    </xf>
    <xf numFmtId="170" fontId="1" fillId="3" borderId="21" xfId="0" applyNumberFormat="1" applyFont="1" applyFill="1" applyBorder="1" applyAlignment="1">
      <alignment vertical="top" wrapText="1"/>
    </xf>
    <xf numFmtId="170" fontId="1" fillId="3" borderId="20" xfId="0" applyNumberFormat="1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2" borderId="5" xfId="0" applyNumberFormat="1" applyFont="1" applyFill="1" applyBorder="1" applyAlignment="1">
      <alignment vertical="top" wrapText="1"/>
    </xf>
    <xf numFmtId="0" fontId="1" fillId="2" borderId="6" xfId="0" applyNumberFormat="1" applyFont="1" applyFill="1" applyBorder="1" applyAlignment="1">
      <alignment vertical="top" wrapText="1"/>
    </xf>
    <xf numFmtId="0" fontId="1" fillId="2" borderId="7" xfId="0" applyNumberFormat="1" applyFont="1" applyFill="1" applyBorder="1" applyAlignment="1">
      <alignment vertical="top" wrapText="1"/>
    </xf>
    <xf numFmtId="0" fontId="1" fillId="3" borderId="9" xfId="0" applyNumberFormat="1" applyFont="1" applyFill="1" applyBorder="1" applyAlignment="1">
      <alignment vertical="top" wrapText="1"/>
    </xf>
    <xf numFmtId="0" fontId="1" fillId="3" borderId="10" xfId="0" applyNumberFormat="1" applyFont="1" applyFill="1" applyBorder="1" applyAlignment="1">
      <alignment vertical="top" wrapText="1"/>
    </xf>
    <xf numFmtId="0" fontId="1" fillId="3" borderId="11" xfId="0" applyNumberFormat="1" applyFont="1" applyFill="1" applyBorder="1" applyAlignment="1">
      <alignment vertical="top" wrapText="1"/>
    </xf>
    <xf numFmtId="0" fontId="1" fillId="2" borderId="9" xfId="0" applyNumberFormat="1" applyFont="1" applyFill="1" applyBorder="1" applyAlignment="1">
      <alignment vertical="top" wrapText="1"/>
    </xf>
    <xf numFmtId="0" fontId="1" fillId="2" borderId="11" xfId="0" applyNumberFormat="1" applyFont="1" applyFill="1" applyBorder="1" applyAlignment="1">
      <alignment vertical="top" wrapText="1"/>
    </xf>
    <xf numFmtId="0" fontId="1" fillId="3" borderId="19" xfId="0" applyNumberFormat="1" applyFont="1" applyFill="1" applyBorder="1" applyAlignment="1">
      <alignment vertical="top" wrapText="1"/>
    </xf>
    <xf numFmtId="0" fontId="1" fillId="3" borderId="21" xfId="0" applyNumberFormat="1" applyFont="1" applyFill="1" applyBorder="1" applyAlignment="1">
      <alignment vertical="top" wrapText="1"/>
    </xf>
    <xf numFmtId="0" fontId="1" fillId="3" borderId="20" xfId="0" applyNumberFormat="1" applyFont="1" applyFill="1" applyBorder="1" applyAlignment="1">
      <alignment vertical="top" wrapText="1"/>
    </xf>
    <xf numFmtId="0" fontId="3" fillId="0" borderId="0" xfId="0" applyFont="1" applyAlignment="1">
      <alignment horizontal="center" vertical="top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394D7E"/>
      <rgbColor rgb="00EEF3F4"/>
      <rgbColor rgb="000000FF"/>
      <rgbColor rgb="00FFFFFF"/>
      <rgbColor rgb="004A72A9"/>
      <rgbColor rgb="00A8BFD4"/>
      <rgbColor rgb="004A72AA"/>
      <rgbColor rgb="006691B5"/>
      <rgbColor rgb="00FF0000"/>
      <rgbColor rgb="00CCCCCC"/>
      <rgbColor rgb="00293558"/>
      <rgbColor rgb="004B5C8A"/>
      <rgbColor rgb="00AAAAAA"/>
      <rgbColor rgb="002E578B"/>
      <rgbColor rgb="005D9548"/>
      <rgbColor rgb="00E7A03C"/>
      <rgbColor rgb="00BC2C2F"/>
      <rgbColor rgb="006F3C78"/>
      <rgbColor rgb="007C7F7E"/>
      <rgbColor rgb="003F77BE"/>
      <rgbColor rgb="007CC861"/>
      <rgbColor rgb="00FFB143"/>
      <rgbColor rgb="00EF383C"/>
      <rgbColor rgb="009D56AB"/>
      <rgbColor rgb="00AEB2B1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4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7" Type="http://schemas.openxmlformats.org/officeDocument/2006/relationships/worksheet" Target="worksheets/sheet7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9" Type="http://schemas.openxmlformats.org/officeDocument/2006/relationships/styles" Target="styles.xml"/><Relationship Id="rId3" Type="http://schemas.openxmlformats.org/officeDocument/2006/relationships/worksheet" Target="worksheets/sheet3.xml"/><Relationship Id="rId6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layout>
        <c:manualLayout>
          <c:xMode val="edge"/>
          <c:yMode val="edge"/>
          <c:x val="0.405572755417957"/>
          <c:y val="0.0432098765432099"/>
        </c:manualLayout>
      </c:layout>
      <c:spPr>
        <a:noFill/>
        <a:ln w="25400">
          <a:noFill/>
        </a:ln>
      </c:spPr>
      <c:txPr>
        <a:bodyPr/>
        <a:lstStyle/>
        <a:p>
          <a:pPr>
            <a:defRPr sz="900" b="1" i="0" u="none" strike="noStrike" baseline="0">
              <a:solidFill>
                <a:srgbClr val="000000"/>
              </a:solidFill>
              <a:latin typeface="Helvetica Neue"/>
              <a:ea typeface="Helvetica Neue"/>
              <a:cs typeface="Helvetica Neue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0835913312693498"/>
          <c:y val="0.0740741857069012"/>
          <c:w val="0.907120743034056"/>
          <c:h val="0.740741857069012"/>
        </c:manualLayout>
      </c:layout>
      <c:barChart>
        <c:barDir val="col"/>
        <c:grouping val="clustered"/>
        <c:ser>
          <c:idx val="0"/>
          <c:order val="0"/>
          <c:tx>
            <c:strRef>
              <c:f>'Student Data - Grade Scale'!$D$2</c:f>
              <c:strCache>
                <c:ptCount val="1"/>
                <c:pt idx="0">
                  <c:v># of Students</c:v>
                </c:pt>
              </c:strCache>
            </c:strRef>
          </c:tx>
          <c:spPr>
            <a:solidFill>
              <a:srgbClr val="2E578B"/>
            </a:solidFill>
            <a:ln w="25400">
              <a:noFill/>
            </a:ln>
          </c:spPr>
          <c:cat>
            <c:strRef>
              <c:f>'Student Data - Grade Scale'!$C$3:$C$14</c:f>
              <c:strCache>
                <c:ptCount val="12"/>
                <c:pt idx="0">
                  <c:v>A+</c:v>
                </c:pt>
                <c:pt idx="1">
                  <c:v>A</c:v>
                </c:pt>
                <c:pt idx="2">
                  <c:v>A-</c:v>
                </c:pt>
                <c:pt idx="3">
                  <c:v>B+</c:v>
                </c:pt>
                <c:pt idx="4">
                  <c:v>B</c:v>
                </c:pt>
                <c:pt idx="5">
                  <c:v>B-</c:v>
                </c:pt>
                <c:pt idx="6">
                  <c:v>C+</c:v>
                </c:pt>
                <c:pt idx="7">
                  <c:v>C</c:v>
                </c:pt>
                <c:pt idx="8">
                  <c:v>C-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'Student Data - Grade Scale'!$D$3:$D$14</c:f>
              <c:numCache>
                <c:formatCode>0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13.0</c:v>
                </c:pt>
              </c:numCache>
            </c:numRef>
          </c:val>
        </c:ser>
        <c:gapWidth val="100"/>
        <c:overlap val="-10"/>
        <c:axId val="617092376"/>
        <c:axId val="596752632"/>
      </c:barChart>
      <c:catAx>
        <c:axId val="617092376"/>
        <c:scaling>
          <c:orientation val="minMax"/>
        </c:scaling>
        <c:axPos val="b"/>
        <c:numFmt formatCode="0" sourceLinked="1"/>
        <c:maj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Helvetica Neue"/>
                <a:ea typeface="Helvetica Neue"/>
                <a:cs typeface="Helvetica Neue"/>
              </a:defRPr>
            </a:pPr>
            <a:endParaRPr lang="en-US"/>
          </a:p>
        </c:txPr>
        <c:crossAx val="596752632"/>
        <c:crosses val="autoZero"/>
        <c:auto val="1"/>
        <c:lblAlgn val="ctr"/>
        <c:lblOffset val="100"/>
        <c:tickLblSkip val="1"/>
        <c:tickMarkSkip val="1"/>
      </c:catAx>
      <c:valAx>
        <c:axId val="596752632"/>
        <c:scaling>
          <c:orientation val="minMax"/>
        </c:scaling>
        <c:axPos val="l"/>
        <c:majorGridlines>
          <c:spPr>
            <a:ln w="12700">
              <a:solidFill>
                <a:srgbClr val="AAAAAA"/>
              </a:solidFill>
              <a:prstDash val="solid"/>
            </a:ln>
          </c:spPr>
        </c:majorGridlines>
        <c:numFmt formatCode="0" sourceLinked="1"/>
        <c:maj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Helvetica Neue"/>
                <a:ea typeface="Helvetica Neue"/>
                <a:cs typeface="Helvetica Neue"/>
              </a:defRPr>
            </a:pPr>
            <a:endParaRPr lang="en-US"/>
          </a:p>
        </c:txPr>
        <c:crossAx val="617092376"/>
        <c:crosses val="autoZero"/>
        <c:crossBetween val="between"/>
      </c:valAx>
      <c:spPr>
        <a:noFill/>
        <a:ln w="25400">
          <a:noFill/>
        </a:ln>
      </c:spPr>
    </c:plotArea>
    <c:dispBlanksAs val="gap"/>
  </c:chart>
  <c:spPr>
    <a:noFill/>
    <a:ln w="9525">
      <a:noFill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Helvetica Neue"/>
          <a:ea typeface="Helvetica Neue"/>
          <a:cs typeface="Helvetica Neue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0087722898864"/>
          <c:y val="0.0609137055837563"/>
          <c:w val="0.884503239683003"/>
          <c:h val="0.700507614213198"/>
        </c:manualLayout>
      </c:layout>
      <c:areaChart>
        <c:grouping val="standard"/>
        <c:ser>
          <c:idx val="1"/>
          <c:order val="1"/>
          <c:tx>
            <c:strRef>
              <c:f>'Reports - Student Lookup'!$A$3</c:f>
              <c:strCache>
                <c:ptCount val="1"/>
                <c:pt idx="0">
                  <c:v>Class Average</c:v>
                </c:pt>
              </c:strCache>
            </c:strRef>
          </c:tx>
          <c:spPr>
            <a:gradFill rotWithShape="0">
              <a:gsLst>
                <a:gs pos="0">
                  <a:srgbClr val="5D9548">
                    <a:alpha val="79999"/>
                  </a:srgbClr>
                </a:gs>
                <a:gs pos="100000">
                  <a:srgbClr val="FFFFFF">
                    <a:alpha val="50000"/>
                  </a:srgbClr>
                </a:gs>
              </a:gsLst>
              <a:lin ang="5400000" scaled="1"/>
            </a:gradFill>
            <a:ln w="25400">
              <a:solidFill>
                <a:srgbClr val="5D9548"/>
              </a:solidFill>
              <a:prstDash val="solid"/>
            </a:ln>
          </c:spPr>
          <c:cat>
            <c:strRef>
              <c:f>'Reports - Student Lookup'!$B$2:$F$2</c:f>
              <c:strCache>
                <c:ptCount val="5"/>
                <c:pt idx="0">
                  <c:v>Assignment 1</c:v>
                </c:pt>
                <c:pt idx="1">
                  <c:v>Assignment 2</c:v>
                </c:pt>
                <c:pt idx="2">
                  <c:v>Assignment 3</c:v>
                </c:pt>
                <c:pt idx="3">
                  <c:v>Assignment 4</c:v>
                </c:pt>
                <c:pt idx="4">
                  <c:v>Assignment 5</c:v>
                </c:pt>
              </c:strCache>
            </c:strRef>
          </c:cat>
          <c:val>
            <c:numRef>
              <c:f>'Reports - Student Lookup'!$B$3:$F$3</c:f>
              <c:numCache>
                <c:formatCode>#,##0.0%</c:formatCode>
                <c:ptCount val="5"/>
                <c:pt idx="0">
                  <c:v>0.749375</c:v>
                </c:pt>
                <c:pt idx="1">
                  <c:v>0.750625</c:v>
                </c:pt>
                <c:pt idx="2">
                  <c:v>0.724375</c:v>
                </c:pt>
                <c:pt idx="3">
                  <c:v>0.750625</c:v>
                </c:pt>
                <c:pt idx="4">
                  <c:v>0.753125</c:v>
                </c:pt>
              </c:numCache>
            </c:numRef>
          </c:val>
        </c:ser>
        <c:axId val="617504152"/>
        <c:axId val="617512008"/>
      </c:areaChart>
      <c:lineChart>
        <c:grouping val="standard"/>
        <c:ser>
          <c:idx val="0"/>
          <c:order val="0"/>
          <c:tx>
            <c:strRef>
              <c:f>'Reports - Student Lookup'!$A$4</c:f>
              <c:strCache>
                <c:ptCount val="1"/>
                <c:pt idx="0">
                  <c:v>Jerry Rose</c:v>
                </c:pt>
              </c:strCache>
            </c:strRef>
          </c:tx>
          <c:spPr>
            <a:ln w="25400">
              <a:solidFill>
                <a:srgbClr val="2E578B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FFFFFF"/>
              </a:solidFill>
              <a:ln>
                <a:solidFill>
                  <a:srgbClr val="2E578B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cat>
            <c:strRef>
              <c:f>'Reports - Student Lookup'!$B$2:$F$2</c:f>
              <c:strCache>
                <c:ptCount val="5"/>
                <c:pt idx="0">
                  <c:v>Assignment 1</c:v>
                </c:pt>
                <c:pt idx="1">
                  <c:v>Assignment 2</c:v>
                </c:pt>
                <c:pt idx="2">
                  <c:v>Assignment 3</c:v>
                </c:pt>
                <c:pt idx="3">
                  <c:v>Assignment 4</c:v>
                </c:pt>
                <c:pt idx="4">
                  <c:v>Assignment 5</c:v>
                </c:pt>
              </c:strCache>
            </c:strRef>
          </c:cat>
          <c:val>
            <c:numRef>
              <c:f>'Reports - Student Lookup'!$B$4:$F$4</c:f>
              <c:numCache>
                <c:formatCode>#,##0.0%</c:formatCode>
                <c:ptCount val="5"/>
                <c:pt idx="0">
                  <c:v>0.68</c:v>
                </c:pt>
                <c:pt idx="1">
                  <c:v>0.49</c:v>
                </c:pt>
                <c:pt idx="2">
                  <c:v>0.68</c:v>
                </c:pt>
                <c:pt idx="3">
                  <c:v>0.75</c:v>
                </c:pt>
                <c:pt idx="4">
                  <c:v>0.7</c:v>
                </c:pt>
              </c:numCache>
            </c:numRef>
          </c:val>
        </c:ser>
        <c:marker val="1"/>
        <c:axId val="617504152"/>
        <c:axId val="617512008"/>
      </c:lineChart>
      <c:catAx>
        <c:axId val="617504152"/>
        <c:scaling>
          <c:orientation val="minMax"/>
        </c:scaling>
        <c:axPos val="b"/>
        <c:majorGridlines>
          <c:spPr>
            <a:ln w="12700">
              <a:solidFill>
                <a:srgbClr val="AAAAAA"/>
              </a:solidFill>
              <a:prstDash val="solid"/>
            </a:ln>
          </c:spPr>
        </c:majorGridlines>
        <c:numFmt formatCode="General" sourceLinked="1"/>
        <c:maj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Helvetica Neue"/>
                <a:ea typeface="Helvetica Neue"/>
                <a:cs typeface="Helvetica Neue"/>
              </a:defRPr>
            </a:pPr>
            <a:endParaRPr lang="en-US"/>
          </a:p>
        </c:txPr>
        <c:crossAx val="617512008"/>
        <c:crosses val="autoZero"/>
        <c:auto val="1"/>
        <c:lblAlgn val="ctr"/>
        <c:lblOffset val="100"/>
        <c:tickLblSkip val="1"/>
        <c:tickMarkSkip val="1"/>
      </c:catAx>
      <c:valAx>
        <c:axId val="617512008"/>
        <c:scaling>
          <c:orientation val="minMax"/>
          <c:max val="1.0"/>
          <c:min val="0.0"/>
        </c:scaling>
        <c:axPos val="l"/>
        <c:majorGridlines>
          <c:spPr>
            <a:ln w="12700">
              <a:solidFill>
                <a:srgbClr val="AAAAAA"/>
              </a:solidFill>
              <a:prstDash val="solid"/>
            </a:ln>
          </c:spPr>
        </c:majorGridlines>
        <c:numFmt formatCode="#,##0.0%" sourceLinked="1"/>
        <c:maj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Helvetica Neue"/>
                <a:ea typeface="Helvetica Neue"/>
                <a:cs typeface="Helvetica Neue"/>
              </a:defRPr>
            </a:pPr>
            <a:endParaRPr lang="en-US"/>
          </a:p>
        </c:txPr>
        <c:crossAx val="617504152"/>
        <c:crosses val="autoZero"/>
        <c:crossBetween val="between"/>
        <c:majorUnit val="0.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378655085877423"/>
          <c:y val="0.913705583756345"/>
          <c:w val="0.654970990468297"/>
          <c:h val="0.989847715736041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Helvetica Neue"/>
              <a:ea typeface="Helvetica Neue"/>
              <a:cs typeface="Helvetica Neue"/>
            </a:defRPr>
          </a:pPr>
          <a:endParaRPr lang="en-US"/>
        </a:p>
      </c:txPr>
    </c:legend>
    <c:dispBlanksAs val="gap"/>
  </c:chart>
  <c:spPr>
    <a:noFill/>
    <a:ln w="9525">
      <a:noFill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Helvetica Neue"/>
          <a:ea typeface="Helvetica Neue"/>
          <a:cs typeface="Helvetica Neue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444500</xdr:colOff>
      <xdr:row>1</xdr:row>
      <xdr:rowOff>165100</xdr:rowOff>
    </xdr:to>
    <xdr:sp macro="" textlink="">
      <xdr:nvSpPr>
        <xdr:cNvPr id="2049" name="Rectangle 1"/>
        <xdr:cNvSpPr>
          <a:spLocks/>
        </xdr:cNvSpPr>
      </xdr:nvSpPr>
      <xdr:spPr bwMode="auto">
        <a:xfrm>
          <a:off x="0" y="0"/>
          <a:ext cx="8674100" cy="419100"/>
        </a:xfrm>
        <a:prstGeom prst="rect">
          <a:avLst/>
        </a:prstGeom>
        <a:noFill/>
        <a:ln w="12700" cap="flat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en-US" sz="1800" b="1" i="0" strike="noStrike">
              <a:solidFill>
                <a:srgbClr val="000000"/>
              </a:solidFill>
              <a:latin typeface="Helvetica Neue"/>
              <a:ea typeface="Helvetica Neue"/>
              <a:cs typeface="Helvetica Neue"/>
            </a:rPr>
            <a:t>Grade Book - 3rd Period English</a:t>
          </a:r>
        </a:p>
      </xdr:txBody>
    </xdr:sp>
    <xdr:clientData/>
  </xdr:twoCellAnchor>
  <xdr:twoCellAnchor>
    <xdr:from>
      <xdr:col>0</xdr:col>
      <xdr:colOff>0</xdr:colOff>
      <xdr:row>1</xdr:row>
      <xdr:rowOff>50800</xdr:rowOff>
    </xdr:from>
    <xdr:to>
      <xdr:col>9</xdr:col>
      <xdr:colOff>495300</xdr:colOff>
      <xdr:row>2</xdr:row>
      <xdr:rowOff>50800</xdr:rowOff>
    </xdr:to>
    <xdr:sp macro="" textlink="">
      <xdr:nvSpPr>
        <xdr:cNvPr id="2050" name="Rectangle 2"/>
        <xdr:cNvSpPr>
          <a:spLocks/>
        </xdr:cNvSpPr>
      </xdr:nvSpPr>
      <xdr:spPr bwMode="auto">
        <a:xfrm>
          <a:off x="0" y="304800"/>
          <a:ext cx="8724900" cy="254000"/>
        </a:xfrm>
        <a:prstGeom prst="rect">
          <a:avLst/>
        </a:prstGeom>
        <a:solidFill>
          <a:srgbClr val="394D7E"/>
        </a:solidFill>
        <a:ln w="12700" cap="flat">
          <a:noFill/>
          <a:miter lim="800000"/>
          <a:headEnd/>
          <a:tailEnd/>
        </a:ln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n-US" sz="900" b="1" i="0" strike="noStrike">
              <a:solidFill>
                <a:srgbClr val="FFFFFF"/>
              </a:solidFill>
              <a:latin typeface="Helvetica Neue"/>
              <a:ea typeface="Helvetica Neue"/>
              <a:cs typeface="Helvetica Neue"/>
            </a:rPr>
            <a:t>CLASS OVERVIEW</a:t>
          </a:r>
        </a:p>
      </xdr:txBody>
    </xdr:sp>
    <xdr:clientData/>
  </xdr:twoCellAnchor>
  <xdr:twoCellAnchor>
    <xdr:from>
      <xdr:col>4</xdr:col>
      <xdr:colOff>863600</xdr:colOff>
      <xdr:row>29</xdr:row>
      <xdr:rowOff>190500</xdr:rowOff>
    </xdr:from>
    <xdr:to>
      <xdr:col>9</xdr:col>
      <xdr:colOff>393700</xdr:colOff>
      <xdr:row>37</xdr:row>
      <xdr:rowOff>215900</xdr:rowOff>
    </xdr:to>
    <xdr:graphicFrame macro="">
      <xdr:nvGraphicFramePr>
        <xdr:cNvPr id="205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63500</xdr:rowOff>
    </xdr:from>
    <xdr:to>
      <xdr:col>9</xdr:col>
      <xdr:colOff>457200</xdr:colOff>
      <xdr:row>18</xdr:row>
      <xdr:rowOff>25400</xdr:rowOff>
    </xdr:to>
    <xdr:graphicFrame macro="">
      <xdr:nvGraphicFramePr>
        <xdr:cNvPr id="410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9</xdr:col>
      <xdr:colOff>444500</xdr:colOff>
      <xdr:row>1</xdr:row>
      <xdr:rowOff>165100</xdr:rowOff>
    </xdr:to>
    <xdr:sp macro="" textlink="">
      <xdr:nvSpPr>
        <xdr:cNvPr id="4098" name="Rectangle 2"/>
        <xdr:cNvSpPr>
          <a:spLocks/>
        </xdr:cNvSpPr>
      </xdr:nvSpPr>
      <xdr:spPr bwMode="auto">
        <a:xfrm>
          <a:off x="0" y="0"/>
          <a:ext cx="8674100" cy="419100"/>
        </a:xfrm>
        <a:prstGeom prst="rect">
          <a:avLst/>
        </a:prstGeom>
        <a:noFill/>
        <a:ln w="12700" cap="flat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en-US" sz="1800" b="1" i="0" strike="noStrike">
              <a:solidFill>
                <a:srgbClr val="000000"/>
              </a:solidFill>
              <a:latin typeface="Helvetica Neue"/>
              <a:ea typeface="Helvetica Neue"/>
              <a:cs typeface="Helvetica Neue"/>
            </a:rPr>
            <a:t>Grade Book - 3rd Period English</a:t>
          </a:r>
        </a:p>
      </xdr:txBody>
    </xdr:sp>
    <xdr:clientData/>
  </xdr:twoCellAnchor>
  <xdr:twoCellAnchor>
    <xdr:from>
      <xdr:col>0</xdr:col>
      <xdr:colOff>0</xdr:colOff>
      <xdr:row>1</xdr:row>
      <xdr:rowOff>50800</xdr:rowOff>
    </xdr:from>
    <xdr:to>
      <xdr:col>9</xdr:col>
      <xdr:colOff>495300</xdr:colOff>
      <xdr:row>2</xdr:row>
      <xdr:rowOff>50800</xdr:rowOff>
    </xdr:to>
    <xdr:sp macro="" textlink="">
      <xdr:nvSpPr>
        <xdr:cNvPr id="4099" name="Rectangle 3"/>
        <xdr:cNvSpPr>
          <a:spLocks/>
        </xdr:cNvSpPr>
      </xdr:nvSpPr>
      <xdr:spPr bwMode="auto">
        <a:xfrm>
          <a:off x="0" y="304800"/>
          <a:ext cx="8724900" cy="254000"/>
        </a:xfrm>
        <a:prstGeom prst="rect">
          <a:avLst/>
        </a:prstGeom>
        <a:solidFill>
          <a:srgbClr val="394D7E"/>
        </a:solidFill>
        <a:ln w="12700" cap="flat">
          <a:noFill/>
          <a:miter lim="800000"/>
          <a:headEnd/>
          <a:tailEnd/>
        </a:ln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n-US" sz="900" b="1" i="0" strike="noStrike">
              <a:solidFill>
                <a:srgbClr val="FFFFFF"/>
              </a:solidFill>
              <a:latin typeface="Helvetica Neue"/>
              <a:ea typeface="Helvetica Neue"/>
              <a:cs typeface="Helvetica Neue"/>
            </a:rPr>
            <a:t>INDIVIDUAL STUDENT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394D7E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394D7E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20"/>
  <sheetViews>
    <sheetView showGridLines="0" tabSelected="1" workbookViewId="0">
      <pane ySplit="3" topLeftCell="A4" activePane="bottomLeft" state="frozen"/>
      <selection pane="bottomLeft"/>
    </sheetView>
  </sheetViews>
  <sheetFormatPr baseColWidth="10" defaultColWidth="10.28515625" defaultRowHeight="20" customHeight="1"/>
  <cols>
    <col min="1" max="1" width="17.42578125" style="1" customWidth="1"/>
    <col min="2" max="8" width="11.42578125" style="1" customWidth="1"/>
    <col min="9" max="16384" width="10.28515625" style="1"/>
  </cols>
  <sheetData>
    <row r="1" spans="1:8" ht="14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ht="14">
      <c r="A2" s="5" t="s">
        <v>8</v>
      </c>
      <c r="B2" s="6">
        <v>38234</v>
      </c>
      <c r="C2" s="6">
        <v>38249</v>
      </c>
      <c r="D2" s="6">
        <v>38264</v>
      </c>
      <c r="E2" s="6">
        <v>38288</v>
      </c>
      <c r="F2" s="6">
        <v>38302</v>
      </c>
      <c r="G2" s="7"/>
      <c r="H2" s="8"/>
    </row>
    <row r="3" spans="1:8" ht="14">
      <c r="A3" s="9" t="s">
        <v>9</v>
      </c>
      <c r="B3" s="10">
        <v>0.15</v>
      </c>
      <c r="C3" s="10">
        <v>0.15</v>
      </c>
      <c r="D3" s="10">
        <v>0.2</v>
      </c>
      <c r="E3" s="10">
        <v>0.2</v>
      </c>
      <c r="F3" s="10">
        <v>0.3</v>
      </c>
      <c r="G3" s="10">
        <f>SUM(B$3:F$3)</f>
        <v>1</v>
      </c>
      <c r="H3" s="11"/>
    </row>
    <row r="4" spans="1:8" ht="14">
      <c r="A4" s="12" t="s">
        <v>10</v>
      </c>
      <c r="B4" s="13">
        <v>0.74</v>
      </c>
      <c r="C4" s="14">
        <v>0.8</v>
      </c>
      <c r="D4" s="14">
        <v>0.82</v>
      </c>
      <c r="E4" s="14">
        <v>0.82</v>
      </c>
      <c r="F4" s="14">
        <v>0.78</v>
      </c>
      <c r="G4" s="14">
        <f t="shared" ref="G4:G19" si="0">ROUND(SUMPRODUCT(B4:F4,$B$3:$F$3),2)</f>
        <v>0.79</v>
      </c>
      <c r="H4" s="15" t="str">
        <f>IF(G4&lt;0.6,'Student Data - Grade Scale'!$C$14,VLOOKUP(G4,'Student Data - Grade Scale'!$B2:$C14,2))</f>
        <v>F</v>
      </c>
    </row>
    <row r="5" spans="1:8" ht="14">
      <c r="A5" s="16" t="s">
        <v>12</v>
      </c>
      <c r="B5" s="17">
        <v>0.72</v>
      </c>
      <c r="C5" s="18">
        <v>0.68</v>
      </c>
      <c r="D5" s="18">
        <v>0.65</v>
      </c>
      <c r="E5" s="18">
        <v>0.62</v>
      </c>
      <c r="F5" s="18">
        <v>0.77</v>
      </c>
      <c r="G5" s="18">
        <f t="shared" si="0"/>
        <v>0.7</v>
      </c>
      <c r="H5" s="19" t="str">
        <f>IF(G5&lt;0.6,'Student Data - Grade Scale'!$C$14,VLOOKUP(G5,'Student Data - Grade Scale'!$B2:$C14,2))</f>
        <v>F</v>
      </c>
    </row>
    <row r="6" spans="1:8" ht="14">
      <c r="A6" s="16" t="s">
        <v>14</v>
      </c>
      <c r="B6" s="20">
        <v>0.85</v>
      </c>
      <c r="C6" s="21">
        <v>0.86</v>
      </c>
      <c r="D6" s="21">
        <v>0.85</v>
      </c>
      <c r="E6" s="21">
        <v>0.82</v>
      </c>
      <c r="F6" s="21">
        <v>0.78</v>
      </c>
      <c r="G6" s="21">
        <f t="shared" si="0"/>
        <v>0.82</v>
      </c>
      <c r="H6" s="22" t="str">
        <f>IF(G6&lt;0.6,'Student Data - Grade Scale'!$C$14,VLOOKUP(G6,'Student Data - Grade Scale'!$B2:$C14,2))</f>
        <v>F</v>
      </c>
    </row>
    <row r="7" spans="1:8" ht="14">
      <c r="A7" s="16" t="s">
        <v>16</v>
      </c>
      <c r="B7" s="17">
        <v>0.68</v>
      </c>
      <c r="C7" s="18">
        <v>0.49</v>
      </c>
      <c r="D7" s="18">
        <v>0.68</v>
      </c>
      <c r="E7" s="18">
        <v>0.75</v>
      </c>
      <c r="F7" s="18">
        <v>0.7</v>
      </c>
      <c r="G7" s="18">
        <f t="shared" si="0"/>
        <v>0.67</v>
      </c>
      <c r="H7" s="19" t="str">
        <f>IF(G7&lt;0.6,'Student Data - Grade Scale'!$C$14,VLOOKUP(G7,'Student Data - Grade Scale'!$B2:$C14,2))</f>
        <v>B-</v>
      </c>
    </row>
    <row r="8" spans="1:8" ht="14">
      <c r="A8" s="16" t="s">
        <v>18</v>
      </c>
      <c r="B8" s="20">
        <v>0.75</v>
      </c>
      <c r="C8" s="21">
        <v>0.78</v>
      </c>
      <c r="D8" s="21">
        <v>0.78</v>
      </c>
      <c r="E8" s="21">
        <v>0.82</v>
      </c>
      <c r="F8" s="21">
        <v>0.75</v>
      </c>
      <c r="G8" s="21">
        <f t="shared" si="0"/>
        <v>0.77</v>
      </c>
      <c r="H8" s="22" t="str">
        <f>IF(G8&lt;0.6,'Student Data - Grade Scale'!$C$14,VLOOKUP(G8,'Student Data - Grade Scale'!$B2:$C14,2))</f>
        <v>F</v>
      </c>
    </row>
    <row r="9" spans="1:8" ht="18" customHeight="1">
      <c r="A9" s="16" t="s">
        <v>19</v>
      </c>
      <c r="B9" s="17">
        <v>0.76</v>
      </c>
      <c r="C9" s="18">
        <v>0.74</v>
      </c>
      <c r="D9" s="18">
        <v>0.6</v>
      </c>
      <c r="E9" s="18">
        <v>0.78</v>
      </c>
      <c r="F9" s="18">
        <v>0.8</v>
      </c>
      <c r="G9" s="18">
        <f t="shared" si="0"/>
        <v>0.74</v>
      </c>
      <c r="H9" s="19" t="str">
        <f>IF(G9&lt;0.6,'Student Data - Grade Scale'!$C$14,VLOOKUP(G9,'Student Data - Grade Scale'!$B2:$C14,2))</f>
        <v>F</v>
      </c>
    </row>
    <row r="10" spans="1:8" ht="14">
      <c r="A10" s="16" t="s">
        <v>21</v>
      </c>
      <c r="B10" s="20">
        <v>0.76</v>
      </c>
      <c r="C10" s="21">
        <v>0.72</v>
      </c>
      <c r="D10" s="21">
        <v>0.7</v>
      </c>
      <c r="E10" s="21">
        <v>0.79</v>
      </c>
      <c r="F10" s="21">
        <v>0.71</v>
      </c>
      <c r="G10" s="21">
        <f t="shared" si="0"/>
        <v>0.73</v>
      </c>
      <c r="H10" s="22" t="str">
        <f>IF(G10&lt;0.6,'Student Data - Grade Scale'!$C$14,VLOOKUP(G10,'Student Data - Grade Scale'!$B2:$C14,2))</f>
        <v>F</v>
      </c>
    </row>
    <row r="11" spans="1:8" ht="14">
      <c r="A11" s="16" t="s">
        <v>22</v>
      </c>
      <c r="B11" s="17">
        <v>0.8</v>
      </c>
      <c r="C11" s="18">
        <v>0.73</v>
      </c>
      <c r="D11" s="18">
        <v>0.6</v>
      </c>
      <c r="E11" s="18">
        <v>0.48</v>
      </c>
      <c r="F11" s="18">
        <v>0.75</v>
      </c>
      <c r="G11" s="18">
        <f t="shared" si="0"/>
        <v>0.67</v>
      </c>
      <c r="H11" s="19" t="str">
        <f>IF(G11&lt;0.6,'Student Data - Grade Scale'!$C$14,VLOOKUP(G11,'Student Data - Grade Scale'!$B2:$C14,2))</f>
        <v>B-</v>
      </c>
    </row>
    <row r="12" spans="1:8" ht="14">
      <c r="A12" s="16" t="s">
        <v>23</v>
      </c>
      <c r="B12" s="20">
        <v>0.8</v>
      </c>
      <c r="C12" s="21">
        <v>0.88</v>
      </c>
      <c r="D12" s="21">
        <v>0.8</v>
      </c>
      <c r="E12" s="21">
        <v>0.8</v>
      </c>
      <c r="F12" s="21">
        <v>0.7</v>
      </c>
      <c r="G12" s="21">
        <f t="shared" si="0"/>
        <v>0.78</v>
      </c>
      <c r="H12" s="22" t="str">
        <f>IF(G12&lt;0.6,'Student Data - Grade Scale'!$C$14,VLOOKUP(G12,'Student Data - Grade Scale'!$B2:$C14,2))</f>
        <v>F</v>
      </c>
    </row>
    <row r="13" spans="1:8" ht="14">
      <c r="A13" s="16" t="s">
        <v>24</v>
      </c>
      <c r="B13" s="17">
        <v>0.78</v>
      </c>
      <c r="C13" s="18">
        <v>0.77</v>
      </c>
      <c r="D13" s="18">
        <v>0.74</v>
      </c>
      <c r="E13" s="18">
        <v>0.7</v>
      </c>
      <c r="F13" s="18">
        <v>0.8</v>
      </c>
      <c r="G13" s="18">
        <f t="shared" si="0"/>
        <v>0.76</v>
      </c>
      <c r="H13" s="19" t="str">
        <f>IF(G13&lt;0.6,'Student Data - Grade Scale'!$C$14,VLOOKUP(G13,'Student Data - Grade Scale'!$B2:$C14,2))</f>
        <v>F</v>
      </c>
    </row>
    <row r="14" spans="1:8" ht="14">
      <c r="A14" s="16" t="s">
        <v>25</v>
      </c>
      <c r="B14" s="20">
        <v>0.65</v>
      </c>
      <c r="C14" s="21">
        <v>0.75</v>
      </c>
      <c r="D14" s="21">
        <v>0.68</v>
      </c>
      <c r="E14" s="21">
        <v>0.73</v>
      </c>
      <c r="F14" s="21">
        <v>0.7</v>
      </c>
      <c r="G14" s="21">
        <f t="shared" si="0"/>
        <v>0.7</v>
      </c>
      <c r="H14" s="22" t="str">
        <f>IF(G14&lt;0.6,'Student Data - Grade Scale'!$C$14,VLOOKUP(G14,'Student Data - Grade Scale'!$B2:$C14,2))</f>
        <v>F</v>
      </c>
    </row>
    <row r="15" spans="1:8" ht="14">
      <c r="A15" s="16" t="s">
        <v>26</v>
      </c>
      <c r="B15" s="17">
        <v>0.9</v>
      </c>
      <c r="C15" s="18">
        <v>0.72</v>
      </c>
      <c r="D15" s="18">
        <v>0.68</v>
      </c>
      <c r="E15" s="18">
        <v>0.75</v>
      </c>
      <c r="F15" s="18">
        <v>0.75</v>
      </c>
      <c r="G15" s="18">
        <f t="shared" si="0"/>
        <v>0.75</v>
      </c>
      <c r="H15" s="19" t="str">
        <f>IF(G15&lt;0.6,'Student Data - Grade Scale'!$C$14,VLOOKUP(G15,'Student Data - Grade Scale'!$B2:$C14,2))</f>
        <v>F</v>
      </c>
    </row>
    <row r="16" spans="1:8" ht="14">
      <c r="A16" s="16" t="s">
        <v>27</v>
      </c>
      <c r="B16" s="20">
        <v>0.75</v>
      </c>
      <c r="C16" s="21">
        <v>0.85</v>
      </c>
      <c r="D16" s="21">
        <v>0.78</v>
      </c>
      <c r="E16" s="21">
        <v>0.82</v>
      </c>
      <c r="F16" s="21">
        <v>0.8</v>
      </c>
      <c r="G16" s="21">
        <f t="shared" si="0"/>
        <v>0.8</v>
      </c>
      <c r="H16" s="22" t="str">
        <f>IF(G16&lt;0.6,'Student Data - Grade Scale'!$C$14,VLOOKUP(G16,'Student Data - Grade Scale'!$B2:$C14,2))</f>
        <v>F</v>
      </c>
    </row>
    <row r="17" spans="1:8" ht="14">
      <c r="A17" s="16" t="s">
        <v>28</v>
      </c>
      <c r="B17" s="17">
        <v>0.57999999999999996</v>
      </c>
      <c r="C17" s="18">
        <v>0.8</v>
      </c>
      <c r="D17" s="18">
        <v>0.68</v>
      </c>
      <c r="E17" s="18">
        <v>0.74</v>
      </c>
      <c r="F17" s="18">
        <v>0.82</v>
      </c>
      <c r="G17" s="18">
        <f t="shared" si="0"/>
        <v>0.74</v>
      </c>
      <c r="H17" s="19" t="str">
        <f>IF(G17&lt;0.6,'Student Data - Grade Scale'!$C$14,VLOOKUP(G17,'Student Data - Grade Scale'!$B2:$C14,2))</f>
        <v>F</v>
      </c>
    </row>
    <row r="18" spans="1:8" ht="14">
      <c r="A18" s="16" t="s">
        <v>29</v>
      </c>
      <c r="B18" s="20">
        <v>0.82</v>
      </c>
      <c r="C18" s="21">
        <v>0.84</v>
      </c>
      <c r="D18" s="21">
        <v>0.85</v>
      </c>
      <c r="E18" s="21">
        <v>0.84</v>
      </c>
      <c r="F18" s="21">
        <v>0.84</v>
      </c>
      <c r="G18" s="21">
        <f t="shared" si="0"/>
        <v>0.84</v>
      </c>
      <c r="H18" s="22" t="str">
        <f>IF(G18&lt;0.6,'Student Data - Grade Scale'!$C$14,VLOOKUP(G18,'Student Data - Grade Scale'!$B2:$C14,2))</f>
        <v>F</v>
      </c>
    </row>
    <row r="19" spans="1:8" ht="14">
      <c r="A19" s="23" t="s">
        <v>31</v>
      </c>
      <c r="B19" s="24">
        <v>0.65</v>
      </c>
      <c r="C19" s="25">
        <v>0.6</v>
      </c>
      <c r="D19" s="25">
        <v>0.7</v>
      </c>
      <c r="E19" s="25">
        <v>0.75</v>
      </c>
      <c r="F19" s="25">
        <v>0.6</v>
      </c>
      <c r="G19" s="25">
        <f t="shared" si="0"/>
        <v>0.66</v>
      </c>
      <c r="H19" s="26" t="e">
        <f>IF(G19&lt;0.6,'Student Data - Grade Scale'!$C$14,VLOOKUP(G19,'Student Data - Grade Scale'!$B2:$C14,2))</f>
        <v>#N/A</v>
      </c>
    </row>
    <row r="20" spans="1:8" ht="14">
      <c r="A20" s="27" t="s">
        <v>33</v>
      </c>
      <c r="B20" s="28">
        <f t="shared" ref="B20:G20" si="1">AVERAGE(B4:B19)</f>
        <v>0.74937500000000001</v>
      </c>
      <c r="C20" s="28">
        <f t="shared" si="1"/>
        <v>0.7506250000000001</v>
      </c>
      <c r="D20" s="28">
        <f t="shared" si="1"/>
        <v>0.72437499999999988</v>
      </c>
      <c r="E20" s="28">
        <f t="shared" si="1"/>
        <v>0.75062499999999999</v>
      </c>
      <c r="F20" s="28">
        <f t="shared" si="1"/>
        <v>0.75312500000000004</v>
      </c>
      <c r="G20" s="29">
        <f t="shared" si="1"/>
        <v>0.74500000000000011</v>
      </c>
      <c r="H20" s="30"/>
    </row>
  </sheetData>
  <sheetCalcPr fullCalcOnLoad="1"/>
  <phoneticPr fontId="5" type="noConversion"/>
  <pageMargins left="0.75" right="0.75" top="0.75" bottom="0.75" header="0.25" footer="0.2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14"/>
  <sheetViews>
    <sheetView showGridLines="0" workbookViewId="0"/>
  </sheetViews>
  <sheetFormatPr baseColWidth="10" defaultColWidth="10.28515625" defaultRowHeight="20" customHeight="1"/>
  <cols>
    <col min="1" max="1" width="9.85546875" style="31" customWidth="1"/>
    <col min="2" max="2" width="10" style="31" customWidth="1"/>
    <col min="3" max="3" width="12.140625" style="31" customWidth="1"/>
    <col min="4" max="4" width="15" style="31" customWidth="1"/>
    <col min="5" max="16384" width="10.28515625" style="31"/>
  </cols>
  <sheetData>
    <row r="1" spans="1:4" ht="17">
      <c r="A1" s="75" t="s">
        <v>34</v>
      </c>
      <c r="B1" s="76"/>
      <c r="C1" s="76"/>
      <c r="D1" s="76"/>
    </row>
    <row r="2" spans="1:4" ht="28">
      <c r="A2" s="32" t="s">
        <v>35</v>
      </c>
      <c r="B2" s="33" t="s">
        <v>36</v>
      </c>
      <c r="C2" s="34" t="s">
        <v>37</v>
      </c>
      <c r="D2" s="35" t="s">
        <v>38</v>
      </c>
    </row>
    <row r="3" spans="1:4" ht="14">
      <c r="A3" s="36">
        <v>0.97</v>
      </c>
      <c r="B3" s="37">
        <f>A3-'Student Data - Curve'!$A$2</f>
        <v>0.84</v>
      </c>
      <c r="C3" s="38" t="s">
        <v>30</v>
      </c>
      <c r="D3" s="39">
        <f>COUNTIF('Student Data - Student Grades'!H4:H19,"="&amp;C3)</f>
        <v>0</v>
      </c>
    </row>
    <row r="4" spans="1:4" ht="14">
      <c r="A4" s="40">
        <v>0.93</v>
      </c>
      <c r="B4" s="41">
        <f>A4-'Student Data - Curve'!$A$2</f>
        <v>0.8</v>
      </c>
      <c r="C4" s="42" t="s">
        <v>15</v>
      </c>
      <c r="D4" s="43">
        <f>COUNTIF('Student Data - Student Grades'!H4:H19,"="&amp;C4)</f>
        <v>0</v>
      </c>
    </row>
    <row r="5" spans="1:4" ht="14">
      <c r="A5" s="40">
        <v>0.9</v>
      </c>
      <c r="B5" s="41">
        <f>A5-'Student Data - Curve'!$A$2</f>
        <v>0.77</v>
      </c>
      <c r="C5" s="44" t="s">
        <v>11</v>
      </c>
      <c r="D5" s="45">
        <f>COUNTIF('Student Data - Student Grades'!H4:H19,"="&amp;C5)</f>
        <v>0</v>
      </c>
    </row>
    <row r="6" spans="1:4" ht="14">
      <c r="A6" s="40">
        <v>0.87</v>
      </c>
      <c r="B6" s="41">
        <f>A6-'Student Data - Curve'!$A$2</f>
        <v>0.74</v>
      </c>
      <c r="C6" s="42" t="s">
        <v>20</v>
      </c>
      <c r="D6" s="43">
        <f>COUNTIF('Student Data - Student Grades'!H4:H19,"="&amp;C6)</f>
        <v>0</v>
      </c>
    </row>
    <row r="7" spans="1:4" ht="14">
      <c r="A7" s="40">
        <v>0.83</v>
      </c>
      <c r="B7" s="41">
        <f>A7-'Student Data - Curve'!$A$2</f>
        <v>0.7</v>
      </c>
      <c r="C7" s="44" t="s">
        <v>13</v>
      </c>
      <c r="D7" s="45">
        <f>COUNTIF('Student Data - Student Grades'!H4:H19,"="&amp;C7)</f>
        <v>0</v>
      </c>
    </row>
    <row r="8" spans="1:4" ht="14">
      <c r="A8" s="40">
        <v>0.8</v>
      </c>
      <c r="B8" s="41">
        <f>A8-'Student Data - Curve'!$A$2</f>
        <v>0.67</v>
      </c>
      <c r="C8" s="42" t="s">
        <v>17</v>
      </c>
      <c r="D8" s="43">
        <f>COUNTIF('Student Data - Student Grades'!H4:H19,"="&amp;C8)</f>
        <v>2</v>
      </c>
    </row>
    <row r="9" spans="1:4" ht="14">
      <c r="A9" s="40">
        <v>0.77</v>
      </c>
      <c r="B9" s="41">
        <f>A9-'Student Data - Curve'!$A$2</f>
        <v>0.64</v>
      </c>
      <c r="C9" s="44" t="s">
        <v>32</v>
      </c>
      <c r="D9" s="45">
        <f>COUNTIF('Student Data - Student Grades'!H4:H19,"="&amp;C9)</f>
        <v>0</v>
      </c>
    </row>
    <row r="10" spans="1:4" ht="14">
      <c r="A10" s="40">
        <v>0.73</v>
      </c>
      <c r="B10" s="41">
        <f>A10-'Student Data - Curve'!$A$2</f>
        <v>0.6</v>
      </c>
      <c r="C10" s="42" t="s">
        <v>39</v>
      </c>
      <c r="D10" s="43">
        <f>COUNTIF('Student Data - Student Grades'!H4:H19,"="&amp;C10)</f>
        <v>0</v>
      </c>
    </row>
    <row r="11" spans="1:4" ht="14">
      <c r="A11" s="40">
        <v>0.7</v>
      </c>
      <c r="B11" s="41">
        <f>A11-'Student Data - Curve'!$A$2</f>
        <v>0.56999999999999995</v>
      </c>
      <c r="C11" s="44" t="s">
        <v>40</v>
      </c>
      <c r="D11" s="45">
        <f>COUNTIF('Student Data - Student Grades'!H4:H19,"="&amp;C11)</f>
        <v>0</v>
      </c>
    </row>
    <row r="12" spans="1:4" ht="14">
      <c r="A12" s="40">
        <v>0.67</v>
      </c>
      <c r="B12" s="41">
        <f>A12-'Student Data - Curve'!$A$2</f>
        <v>0.54</v>
      </c>
      <c r="C12" s="42" t="s">
        <v>41</v>
      </c>
      <c r="D12" s="43">
        <f>COUNTIF('Student Data - Student Grades'!H4:H19,"="&amp;C12)</f>
        <v>0</v>
      </c>
    </row>
    <row r="13" spans="1:4" ht="14">
      <c r="A13" s="40">
        <v>0.6</v>
      </c>
      <c r="B13" s="41">
        <f>A13-'Student Data - Curve'!$A$2</f>
        <v>0.47</v>
      </c>
      <c r="C13" s="44" t="s">
        <v>42</v>
      </c>
      <c r="D13" s="45">
        <f>COUNTIF('Student Data - Student Grades'!H4:H19,"="&amp;C13)</f>
        <v>0</v>
      </c>
    </row>
    <row r="14" spans="1:4" ht="14">
      <c r="A14" s="46">
        <v>0</v>
      </c>
      <c r="B14" s="47">
        <v>0</v>
      </c>
      <c r="C14" s="48" t="s">
        <v>43</v>
      </c>
      <c r="D14" s="49">
        <f>COUNTIF('Student Data - Student Grades'!H4:H19,"="&amp;C14)</f>
        <v>13</v>
      </c>
    </row>
  </sheetData>
  <sheetCalcPr fullCalcOnLoad="1"/>
  <mergeCells count="1">
    <mergeCell ref="A1:D1"/>
  </mergeCells>
  <phoneticPr fontId="5" type="noConversion"/>
  <pageMargins left="0.75" right="0.75" top="0.75" bottom="0.75" header="0.25" footer="0.2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2"/>
  <sheetViews>
    <sheetView showGridLines="0" workbookViewId="0"/>
  </sheetViews>
  <sheetFormatPr baseColWidth="10" defaultColWidth="10.28515625" defaultRowHeight="20" customHeight="1"/>
  <cols>
    <col min="1" max="1" width="15" style="50" customWidth="1"/>
    <col min="2" max="16384" width="10.28515625" style="50"/>
  </cols>
  <sheetData>
    <row r="1" spans="1:1" ht="22" customHeight="1">
      <c r="A1" s="51" t="s">
        <v>44</v>
      </c>
    </row>
    <row r="2" spans="1:1" ht="16.5" customHeight="1">
      <c r="A2" s="52">
        <v>0.13</v>
      </c>
    </row>
  </sheetData>
  <sheetCalcPr fullCalcOnLoad="1"/>
  <phoneticPr fontId="5" type="noConversion"/>
  <pageMargins left="0.75" right="0.75" top="0.75" bottom="0.75" header="0.25" footer="0.2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showGridLines="0" workbookViewId="0"/>
  </sheetViews>
  <sheetFormatPr baseColWidth="10" defaultColWidth="10.28515625" defaultRowHeight="20" customHeight="1"/>
  <sheetData/>
  <sheetCalcPr fullCalcOnLoad="1"/>
  <pageMargins left="0.75" right="0.75" top="0.75" bottom="0.75" header="0.25" footer="0.2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4"/>
  <sheetViews>
    <sheetView showGridLines="0" workbookViewId="0"/>
  </sheetViews>
  <sheetFormatPr baseColWidth="10" defaultColWidth="10.28515625" defaultRowHeight="20" customHeight="1"/>
  <cols>
    <col min="1" max="1" width="17.42578125" style="53" customWidth="1"/>
    <col min="2" max="8" width="11.42578125" style="53" customWidth="1"/>
    <col min="9" max="16384" width="10.28515625" style="53"/>
  </cols>
  <sheetData>
    <row r="1" spans="1:8" ht="17">
      <c r="A1" s="75" t="s">
        <v>45</v>
      </c>
      <c r="B1" s="76"/>
      <c r="C1" s="76"/>
      <c r="D1" s="76"/>
      <c r="E1" s="76"/>
      <c r="F1" s="76"/>
      <c r="G1" s="76"/>
      <c r="H1" s="76"/>
    </row>
    <row r="2" spans="1:8" ht="17.5" customHeight="1">
      <c r="A2" s="55"/>
      <c r="B2" s="34" t="str">
        <f>'Student Data - Student Grades'!B$1</f>
        <v>Assignment 1</v>
      </c>
      <c r="C2" s="34" t="str">
        <f>'Student Data - Student Grades'!C$1</f>
        <v>Assignment 2</v>
      </c>
      <c r="D2" s="34" t="str">
        <f>'Student Data - Student Grades'!D$1</f>
        <v>Assignment 3</v>
      </c>
      <c r="E2" s="34" t="str">
        <f>'Student Data - Student Grades'!E$1</f>
        <v>Assignment 4</v>
      </c>
      <c r="F2" s="34" t="str">
        <f>'Student Data - Student Grades'!F$1</f>
        <v>Assignment 5</v>
      </c>
      <c r="G2" s="34" t="str">
        <f>'Student Data - Student Grades'!G$1</f>
        <v>Total</v>
      </c>
      <c r="H2" s="35" t="str">
        <f>'Student Data - Student Grades'!H$1</f>
        <v>Final Grade</v>
      </c>
    </row>
    <row r="3" spans="1:8" ht="18" customHeight="1">
      <c r="A3" s="12" t="s">
        <v>33</v>
      </c>
      <c r="B3" s="56">
        <f>VLOOKUP($A3,'Student Data - Student Grades'!$A$1:$H$20,COLUMN(),FALSE)</f>
        <v>0.74937500000000001</v>
      </c>
      <c r="C3" s="57">
        <f>VLOOKUP($A3,'Student Data - Student Grades'!$A$1:$H$20,COLUMN(),FALSE)</f>
        <v>0.7506250000000001</v>
      </c>
      <c r="D3" s="57">
        <f>VLOOKUP($A3,'Student Data - Student Grades'!$A$1:$H$20,COLUMN(),FALSE)</f>
        <v>0.72437499999999988</v>
      </c>
      <c r="E3" s="57">
        <f>VLOOKUP($A3,'Student Data - Student Grades'!$A$1:$H$20,COLUMN(),FALSE)</f>
        <v>0.75062499999999999</v>
      </c>
      <c r="F3" s="57">
        <f>VLOOKUP($A3,'Student Data - Student Grades'!$A$1:$H$20,COLUMN(),FALSE)</f>
        <v>0.75312500000000004</v>
      </c>
      <c r="G3" s="57">
        <f>VLOOKUP($A3,'Student Data - Student Grades'!$A$1:$H$20,COLUMN(),FALSE)</f>
        <v>0.74500000000000011</v>
      </c>
      <c r="H3" s="58"/>
    </row>
    <row r="4" spans="1:8" ht="17.5" customHeight="1">
      <c r="A4" s="59" t="s">
        <v>16</v>
      </c>
      <c r="B4" s="60">
        <f>VLOOKUP($A4,'Student Data - Student Grades'!$A$1:$H$20,COLUMN(),FALSE)</f>
        <v>0.68</v>
      </c>
      <c r="C4" s="61">
        <f>VLOOKUP($A4,'Student Data - Student Grades'!$A$1:$H$20,COLUMN(),FALSE)</f>
        <v>0.49</v>
      </c>
      <c r="D4" s="61">
        <f>VLOOKUP($A4,'Student Data - Student Grades'!$A$1:$H$20,COLUMN(),FALSE)</f>
        <v>0.68</v>
      </c>
      <c r="E4" s="61">
        <f>VLOOKUP($A4,'Student Data - Student Grades'!$A$1:$H$20,COLUMN(),FALSE)</f>
        <v>0.75</v>
      </c>
      <c r="F4" s="61">
        <f>VLOOKUP($A4,'Student Data - Student Grades'!$A$1:$H$20,COLUMN(),FALSE)</f>
        <v>0.7</v>
      </c>
      <c r="G4" s="61">
        <f>VLOOKUP($A4,'Student Data - Student Grades'!$A$1:$H$20,COLUMN(),FALSE)</f>
        <v>0.67</v>
      </c>
      <c r="H4" s="62" t="str">
        <f>VLOOKUP($A4,'Student Data - Student Grades'!$A$1:$H$20,COLUMN(),FALSE)</f>
        <v>B-</v>
      </c>
    </row>
  </sheetData>
  <sheetCalcPr fullCalcOnLoad="1"/>
  <mergeCells count="1">
    <mergeCell ref="A1:H1"/>
  </mergeCells>
  <phoneticPr fontId="5" type="noConversion"/>
  <pageMargins left="0.75" right="0.75" top="0.75" bottom="0.75" header="0.25" footer="0.2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5"/>
  <sheetViews>
    <sheetView showGridLines="0" workbookViewId="0"/>
  </sheetViews>
  <sheetFormatPr baseColWidth="10" defaultColWidth="10.28515625" defaultRowHeight="20" customHeight="1"/>
  <cols>
    <col min="1" max="1" width="20.28515625" style="63" customWidth="1"/>
    <col min="2" max="5" width="12.42578125" style="63" customWidth="1"/>
    <col min="6" max="6" width="27.28515625" style="63" customWidth="1"/>
    <col min="7" max="16384" width="10.28515625" style="63"/>
  </cols>
  <sheetData>
    <row r="1" spans="1:6" ht="14">
      <c r="A1" s="55" t="s">
        <v>46</v>
      </c>
      <c r="B1" s="34" t="s">
        <v>47</v>
      </c>
      <c r="C1" s="34" t="s">
        <v>48</v>
      </c>
      <c r="D1" s="34" t="s">
        <v>49</v>
      </c>
      <c r="E1" s="34" t="s">
        <v>50</v>
      </c>
      <c r="F1" s="35" t="s">
        <v>51</v>
      </c>
    </row>
    <row r="2" spans="1:6" ht="14">
      <c r="A2" s="12" t="s">
        <v>52</v>
      </c>
      <c r="B2" s="64" t="b">
        <v>0</v>
      </c>
      <c r="C2" s="65" t="b">
        <v>0</v>
      </c>
      <c r="D2" s="65" t="b">
        <v>0</v>
      </c>
      <c r="E2" s="65" t="b">
        <v>0</v>
      </c>
      <c r="F2" s="66"/>
    </row>
    <row r="3" spans="1:6" ht="14">
      <c r="A3" s="16" t="s">
        <v>53</v>
      </c>
      <c r="B3" s="67" t="b">
        <v>0</v>
      </c>
      <c r="C3" s="68" t="b">
        <v>0</v>
      </c>
      <c r="D3" s="68" t="b">
        <v>0</v>
      </c>
      <c r="E3" s="68" t="b">
        <v>0</v>
      </c>
      <c r="F3" s="69"/>
    </row>
    <row r="4" spans="1:6" ht="14">
      <c r="A4" s="16" t="s">
        <v>54</v>
      </c>
      <c r="B4" s="70" t="b">
        <v>0</v>
      </c>
      <c r="C4" s="54" t="b">
        <v>0</v>
      </c>
      <c r="D4" s="54" t="b">
        <v>0</v>
      </c>
      <c r="E4" s="54" t="b">
        <v>0</v>
      </c>
      <c r="F4" s="71"/>
    </row>
    <row r="5" spans="1:6" ht="14">
      <c r="A5" s="59"/>
      <c r="B5" s="72" t="b">
        <v>0</v>
      </c>
      <c r="C5" s="73" t="b">
        <v>0</v>
      </c>
      <c r="D5" s="73" t="b">
        <v>0</v>
      </c>
      <c r="E5" s="73" t="b">
        <v>0</v>
      </c>
      <c r="F5" s="74"/>
    </row>
  </sheetData>
  <phoneticPr fontId="5" type="noConversion"/>
  <pageMargins left="0.75" right="0.75" top="0.75" bottom="0.75" header="0.25" footer="0.2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showGridLines="0" workbookViewId="0"/>
  </sheetViews>
  <sheetFormatPr baseColWidth="10" defaultColWidth="10.28515625" defaultRowHeight="20" customHeight="1"/>
  <sheetData/>
  <pageMargins left="0.75" right="0.75" top="0.75" bottom="0.75" header="0.25" footer="0.2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Student Data - Student Grades</vt:lpstr>
      <vt:lpstr>Student Data - Grade Scale</vt:lpstr>
      <vt:lpstr>Student Data - Curve</vt:lpstr>
      <vt:lpstr>Student Data - Drawings</vt:lpstr>
      <vt:lpstr>Reports - Student Lookup</vt:lpstr>
      <vt:lpstr>Reports - Evaluation</vt:lpstr>
      <vt:lpstr>Reports - Drawings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Ho</cp:lastModifiedBy>
  <dcterms:created xsi:type="dcterms:W3CDTF">2009-08-12T18:29:13Z</dcterms:created>
  <dcterms:modified xsi:type="dcterms:W3CDTF">2009-08-12T18:29:14Z</dcterms:modified>
</cp:coreProperties>
</file>